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Fine Ware Pottery/"/>
    </mc:Choice>
  </mc:AlternateContent>
  <xr:revisionPtr revIDLastSave="0" documentId="13_ncr:1_{37F2C5D9-030F-6644-90E2-87D1B8496814}" xr6:coauthVersionLast="47" xr6:coauthVersionMax="47" xr10:uidLastSave="{00000000-0000-0000-0000-000000000000}"/>
  <bookViews>
    <workbookView xWindow="35580" yWindow="-8100" windowWidth="27900" windowHeight="16940" activeTab="4" xr2:uid="{13C4451B-19BE-E549-81AC-41EB98568047}"/>
  </bookViews>
  <sheets>
    <sheet name="Sheet1" sheetId="1" r:id="rId1"/>
    <sheet name="by origin" sheetId="2" r:id="rId2"/>
    <sheet name="graphs" sheetId="3" r:id="rId3"/>
    <sheet name="Sheet2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4" l="1"/>
  <c r="L2" i="4"/>
  <c r="M2" i="4"/>
  <c r="N2" i="4"/>
  <c r="O2" i="4"/>
  <c r="L3" i="4"/>
  <c r="M3" i="4"/>
  <c r="N3" i="4"/>
  <c r="O3" i="4"/>
  <c r="L4" i="4"/>
  <c r="M4" i="4"/>
  <c r="N4" i="4"/>
  <c r="O4" i="4"/>
  <c r="L5" i="4"/>
  <c r="M5" i="4"/>
  <c r="N5" i="4"/>
  <c r="O5" i="4"/>
  <c r="L6" i="4"/>
  <c r="M6" i="4"/>
  <c r="N6" i="4"/>
  <c r="O6" i="4"/>
  <c r="M1" i="4"/>
  <c r="N1" i="4"/>
  <c r="O1" i="4"/>
  <c r="L1" i="4"/>
  <c r="H1" i="4"/>
  <c r="I1" i="4"/>
  <c r="J1" i="4"/>
  <c r="H2" i="4"/>
  <c r="I2" i="4"/>
  <c r="J2" i="4"/>
  <c r="H3" i="4"/>
  <c r="I3" i="4"/>
  <c r="J3" i="4"/>
  <c r="H4" i="4"/>
  <c r="I4" i="4"/>
  <c r="J4" i="4"/>
  <c r="H5" i="4"/>
  <c r="I5" i="4"/>
  <c r="J5" i="4"/>
  <c r="H6" i="4"/>
  <c r="I6" i="4"/>
  <c r="J6" i="4"/>
  <c r="G2" i="4"/>
  <c r="G3" i="4"/>
  <c r="G4" i="4"/>
  <c r="G5" i="4"/>
  <c r="G6" i="4"/>
  <c r="G1" i="4"/>
  <c r="C8" i="4"/>
  <c r="D8" i="4"/>
  <c r="E8" i="4"/>
  <c r="B8" i="4"/>
  <c r="AE60" i="2"/>
  <c r="Z60" i="2"/>
  <c r="S60" i="2"/>
  <c r="L60" i="2"/>
  <c r="L90" i="2"/>
  <c r="AE90" i="2"/>
  <c r="Z90" i="2"/>
  <c r="S90" i="2"/>
  <c r="AE144" i="2"/>
  <c r="Z144" i="2"/>
  <c r="S144" i="2"/>
  <c r="L144" i="2"/>
  <c r="AE111" i="2"/>
  <c r="Z111" i="2"/>
  <c r="S111" i="2"/>
  <c r="L111" i="2"/>
  <c r="AD36" i="2"/>
  <c r="AC36" i="2"/>
  <c r="AB36" i="2"/>
  <c r="AA36" i="2"/>
  <c r="AE38" i="2" s="1"/>
  <c r="Y36" i="2"/>
  <c r="X36" i="2"/>
  <c r="W36" i="2"/>
  <c r="V36" i="2"/>
  <c r="U36" i="2"/>
  <c r="T36" i="2"/>
  <c r="Z38" i="2" s="1"/>
  <c r="R36" i="2"/>
  <c r="Q36" i="2"/>
  <c r="P36" i="2"/>
  <c r="O36" i="2"/>
  <c r="N36" i="2"/>
  <c r="K36" i="2"/>
  <c r="J36" i="2"/>
  <c r="H36" i="2"/>
  <c r="L38" i="2" s="1"/>
  <c r="G36" i="2"/>
  <c r="I36" i="2" s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51" i="1"/>
  <c r="AD154" i="1"/>
  <c r="AD155" i="1"/>
  <c r="AD156" i="1"/>
  <c r="AD166" i="1"/>
  <c r="AD167" i="1"/>
  <c r="AD168" i="1"/>
  <c r="AD169" i="1"/>
  <c r="AD170" i="1"/>
  <c r="AD171" i="1"/>
  <c r="AD172" i="1"/>
  <c r="AD173" i="1"/>
  <c r="AD174" i="1"/>
  <c r="AD175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9" i="1"/>
  <c r="AD200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95" i="1"/>
  <c r="AB196" i="1"/>
  <c r="AB197" i="1"/>
  <c r="AB198" i="1"/>
  <c r="AB199" i="1"/>
  <c r="AB200" i="1"/>
  <c r="AB201" i="1"/>
  <c r="AB202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E32" i="1" s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X202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95" i="1"/>
  <c r="W196" i="1"/>
  <c r="W197" i="1"/>
  <c r="W198" i="1"/>
  <c r="W199" i="1"/>
  <c r="W200" i="1"/>
  <c r="W201" i="1"/>
  <c r="W202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R202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95" i="1"/>
  <c r="R196" i="1"/>
  <c r="R197" i="1"/>
  <c r="R198" i="1"/>
  <c r="R199" i="1"/>
  <c r="R200" i="1"/>
  <c r="R201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P6" i="1"/>
  <c r="P7" i="1"/>
  <c r="P8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M202" i="1"/>
  <c r="M6" i="1"/>
  <c r="M8" i="1"/>
  <c r="M9" i="1"/>
  <c r="M10" i="1"/>
  <c r="M11" i="1"/>
  <c r="M12" i="1"/>
  <c r="M13" i="1"/>
  <c r="M14" i="1"/>
  <c r="M15" i="1"/>
  <c r="M16" i="1"/>
  <c r="M17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I6" i="1"/>
  <c r="I8" i="1"/>
  <c r="I9" i="1"/>
  <c r="I10" i="1"/>
  <c r="I11" i="1"/>
  <c r="I12" i="1"/>
  <c r="I13" i="1"/>
  <c r="I14" i="1"/>
  <c r="I15" i="1"/>
  <c r="I16" i="1"/>
  <c r="I17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H6" i="1"/>
  <c r="H7" i="1"/>
  <c r="H9" i="1"/>
  <c r="H10" i="1"/>
  <c r="H11" i="1"/>
  <c r="H12" i="1"/>
  <c r="H15" i="1"/>
  <c r="H16" i="1"/>
  <c r="H17" i="1"/>
  <c r="H18" i="1"/>
  <c r="H19" i="1"/>
  <c r="H20" i="1"/>
  <c r="H21" i="1"/>
  <c r="H22" i="1"/>
  <c r="H23" i="1"/>
  <c r="H25" i="1"/>
  <c r="H26" i="1"/>
  <c r="H27" i="1"/>
  <c r="H32" i="1"/>
  <c r="H33" i="1"/>
  <c r="H34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5" i="1"/>
  <c r="H66" i="1"/>
  <c r="H67" i="1"/>
  <c r="H68" i="1"/>
  <c r="H69" i="1"/>
  <c r="H70" i="1"/>
  <c r="H71" i="1"/>
  <c r="H72" i="1"/>
  <c r="H77" i="1"/>
  <c r="H78" i="1"/>
  <c r="H79" i="1"/>
  <c r="H80" i="1"/>
  <c r="H81" i="1"/>
  <c r="H82" i="1"/>
  <c r="H83" i="1"/>
  <c r="H84" i="1"/>
  <c r="H85" i="1"/>
  <c r="H86" i="1"/>
  <c r="H93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G213" i="1"/>
  <c r="AD5" i="1"/>
  <c r="AC5" i="1"/>
  <c r="AB5" i="1"/>
  <c r="AA5" i="1"/>
  <c r="Y5" i="1"/>
  <c r="X5" i="1"/>
  <c r="W5" i="1"/>
  <c r="V5" i="1"/>
  <c r="U5" i="1"/>
  <c r="T5" i="1"/>
  <c r="R5" i="1"/>
  <c r="Q5" i="1"/>
  <c r="P5" i="1"/>
  <c r="O5" i="1"/>
  <c r="N5" i="1"/>
  <c r="M5" i="1"/>
  <c r="I5" i="1"/>
  <c r="M36" i="2" l="1"/>
  <c r="S38" i="2" s="1"/>
  <c r="S25" i="1"/>
  <c r="Z65" i="1"/>
  <c r="Z32" i="1"/>
  <c r="Z25" i="1"/>
  <c r="L173" i="1"/>
  <c r="S173" i="1"/>
  <c r="Z116" i="1"/>
  <c r="L71" i="1"/>
  <c r="S15" i="1"/>
  <c r="AE71" i="1"/>
  <c r="S65" i="1"/>
  <c r="AE116" i="1"/>
  <c r="AE85" i="1"/>
  <c r="L203" i="1"/>
  <c r="Z21" i="1"/>
  <c r="AE132" i="1"/>
  <c r="AE100" i="1"/>
  <c r="AE65" i="1"/>
  <c r="AE10" i="1"/>
  <c r="Z77" i="1"/>
  <c r="AE21" i="1"/>
  <c r="AE77" i="1"/>
  <c r="L132" i="1"/>
  <c r="S132" i="1"/>
  <c r="S32" i="1"/>
  <c r="AE15" i="1"/>
  <c r="AE25" i="1"/>
  <c r="Z10" i="1"/>
  <c r="S77" i="1"/>
  <c r="Z85" i="1"/>
  <c r="Z15" i="1"/>
  <c r="L154" i="1"/>
  <c r="Z154" i="1"/>
  <c r="K5" i="1"/>
  <c r="J5" i="1"/>
  <c r="H5" i="1"/>
  <c r="G8" i="1"/>
  <c r="H8" i="1" s="1"/>
  <c r="G9" i="1"/>
  <c r="P9" i="1" s="1"/>
  <c r="G10" i="1"/>
  <c r="G11" i="1"/>
  <c r="G12" i="1"/>
  <c r="G13" i="1"/>
  <c r="H13" i="1" s="1"/>
  <c r="L15" i="1" s="1"/>
  <c r="G14" i="1"/>
  <c r="H14" i="1" s="1"/>
  <c r="G15" i="1"/>
  <c r="G16" i="1"/>
  <c r="G17" i="1"/>
  <c r="G18" i="1"/>
  <c r="G19" i="1"/>
  <c r="G20" i="1"/>
  <c r="G21" i="1"/>
  <c r="G22" i="1"/>
  <c r="G23" i="1"/>
  <c r="G24" i="1"/>
  <c r="H24" i="1" s="1"/>
  <c r="L25" i="1" s="1"/>
  <c r="AG25" i="1" s="1"/>
  <c r="G25" i="1"/>
  <c r="G26" i="1"/>
  <c r="G27" i="1"/>
  <c r="G28" i="1"/>
  <c r="H28" i="1" s="1"/>
  <c r="L32" i="1" s="1"/>
  <c r="AG32" i="1" s="1"/>
  <c r="G29" i="1"/>
  <c r="H29" i="1" s="1"/>
  <c r="G30" i="1"/>
  <c r="H30" i="1" s="1"/>
  <c r="G31" i="1"/>
  <c r="H31" i="1" s="1"/>
  <c r="G32" i="1"/>
  <c r="G33" i="1"/>
  <c r="G34" i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G45" i="1"/>
  <c r="P45" i="1" s="1"/>
  <c r="G46" i="1"/>
  <c r="G47" i="1"/>
  <c r="X47" i="1" s="1"/>
  <c r="G48" i="1"/>
  <c r="X48" i="1" s="1"/>
  <c r="G49" i="1"/>
  <c r="X49" i="1" s="1"/>
  <c r="G50" i="1"/>
  <c r="X50" i="1" s="1"/>
  <c r="G51" i="1"/>
  <c r="G52" i="1"/>
  <c r="G53" i="1"/>
  <c r="G54" i="1"/>
  <c r="G55" i="1"/>
  <c r="G56" i="1"/>
  <c r="G57" i="1"/>
  <c r="AD57" i="1" s="1"/>
  <c r="G58" i="1"/>
  <c r="AD58" i="1" s="1"/>
  <c r="G59" i="1"/>
  <c r="G60" i="1"/>
  <c r="G61" i="1"/>
  <c r="H61" i="1" s="1"/>
  <c r="G62" i="1"/>
  <c r="H62" i="1" s="1"/>
  <c r="G63" i="1"/>
  <c r="H63" i="1" s="1"/>
  <c r="G64" i="1"/>
  <c r="H64" i="1" s="1"/>
  <c r="G65" i="1"/>
  <c r="G66" i="1"/>
  <c r="G67" i="1"/>
  <c r="G68" i="1"/>
  <c r="G69" i="1"/>
  <c r="G70" i="1"/>
  <c r="G71" i="1"/>
  <c r="G72" i="1"/>
  <c r="G73" i="1"/>
  <c r="H73" i="1" s="1"/>
  <c r="G74" i="1"/>
  <c r="H74" i="1" s="1"/>
  <c r="G75" i="1"/>
  <c r="H75" i="1" s="1"/>
  <c r="G76" i="1"/>
  <c r="H76" i="1" s="1"/>
  <c r="G77" i="1"/>
  <c r="G78" i="1"/>
  <c r="G79" i="1"/>
  <c r="G80" i="1"/>
  <c r="G81" i="1"/>
  <c r="G82" i="1"/>
  <c r="G83" i="1"/>
  <c r="G84" i="1"/>
  <c r="G85" i="1"/>
  <c r="G86" i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X118" i="1" s="1"/>
  <c r="G119" i="1"/>
  <c r="X119" i="1" s="1"/>
  <c r="G120" i="1"/>
  <c r="X120" i="1" s="1"/>
  <c r="G121" i="1"/>
  <c r="X121" i="1" s="1"/>
  <c r="G122" i="1"/>
  <c r="X122" i="1" s="1"/>
  <c r="G123" i="1"/>
  <c r="G124" i="1"/>
  <c r="X124" i="1" s="1"/>
  <c r="G125" i="1"/>
  <c r="X125" i="1" s="1"/>
  <c r="G126" i="1"/>
  <c r="X126" i="1" s="1"/>
  <c r="G127" i="1"/>
  <c r="X127" i="1" s="1"/>
  <c r="G128" i="1"/>
  <c r="X128" i="1" s="1"/>
  <c r="G129" i="1"/>
  <c r="X129" i="1" s="1"/>
  <c r="G130" i="1"/>
  <c r="X130" i="1" s="1"/>
  <c r="G131" i="1"/>
  <c r="X131" i="1" s="1"/>
  <c r="G132" i="1"/>
  <c r="G133" i="1"/>
  <c r="G134" i="1"/>
  <c r="AD134" i="1" s="1"/>
  <c r="G135" i="1"/>
  <c r="AD135" i="1" s="1"/>
  <c r="G136" i="1"/>
  <c r="AD136" i="1" s="1"/>
  <c r="G137" i="1"/>
  <c r="AD137" i="1" s="1"/>
  <c r="G138" i="1"/>
  <c r="AD138" i="1" s="1"/>
  <c r="G139" i="1"/>
  <c r="AD139" i="1" s="1"/>
  <c r="G140" i="1"/>
  <c r="AD140" i="1" s="1"/>
  <c r="G141" i="1"/>
  <c r="AD141" i="1" s="1"/>
  <c r="G142" i="1"/>
  <c r="AD142" i="1" s="1"/>
  <c r="G143" i="1"/>
  <c r="AD143" i="1" s="1"/>
  <c r="G144" i="1"/>
  <c r="AD144" i="1" s="1"/>
  <c r="G145" i="1"/>
  <c r="AD145" i="1" s="1"/>
  <c r="G146" i="1"/>
  <c r="AD146" i="1" s="1"/>
  <c r="G147" i="1"/>
  <c r="AD147" i="1" s="1"/>
  <c r="G148" i="1"/>
  <c r="AD148" i="1" s="1"/>
  <c r="G149" i="1"/>
  <c r="AD149" i="1" s="1"/>
  <c r="G150" i="1"/>
  <c r="AD150" i="1" s="1"/>
  <c r="G151" i="1"/>
  <c r="P151" i="1" s="1"/>
  <c r="S154" i="1" s="1"/>
  <c r="G152" i="1"/>
  <c r="AD152" i="1" s="1"/>
  <c r="G153" i="1"/>
  <c r="AD153" i="1" s="1"/>
  <c r="G154" i="1"/>
  <c r="G155" i="1"/>
  <c r="G156" i="1"/>
  <c r="G157" i="1"/>
  <c r="AD157" i="1" s="1"/>
  <c r="G158" i="1"/>
  <c r="AD158" i="1" s="1"/>
  <c r="G159" i="1"/>
  <c r="AD159" i="1" s="1"/>
  <c r="G160" i="1"/>
  <c r="AD160" i="1" s="1"/>
  <c r="G161" i="1"/>
  <c r="AD161" i="1" s="1"/>
  <c r="G162" i="1"/>
  <c r="AD162" i="1" s="1"/>
  <c r="G163" i="1"/>
  <c r="AD163" i="1" s="1"/>
  <c r="G164" i="1"/>
  <c r="AD164" i="1" s="1"/>
  <c r="G165" i="1"/>
  <c r="AD165" i="1" s="1"/>
  <c r="G166" i="1"/>
  <c r="G167" i="1"/>
  <c r="G168" i="1"/>
  <c r="X168" i="1" s="1"/>
  <c r="G169" i="1"/>
  <c r="X169" i="1" s="1"/>
  <c r="G170" i="1"/>
  <c r="X170" i="1" s="1"/>
  <c r="G171" i="1"/>
  <c r="X171" i="1" s="1"/>
  <c r="G172" i="1"/>
  <c r="X172" i="1" s="1"/>
  <c r="G173" i="1"/>
  <c r="G174" i="1"/>
  <c r="G175" i="1"/>
  <c r="G176" i="1"/>
  <c r="AD176" i="1" s="1"/>
  <c r="G177" i="1"/>
  <c r="AD177" i="1" s="1"/>
  <c r="G178" i="1"/>
  <c r="AD178" i="1" s="1"/>
  <c r="G179" i="1"/>
  <c r="AD179" i="1" s="1"/>
  <c r="G180" i="1"/>
  <c r="AD180" i="1" s="1"/>
  <c r="G181" i="1"/>
  <c r="AD181" i="1" s="1"/>
  <c r="G182" i="1"/>
  <c r="AD182" i="1" s="1"/>
  <c r="G183" i="1"/>
  <c r="AD183" i="1" s="1"/>
  <c r="G184" i="1"/>
  <c r="AD184" i="1" s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AD197" i="1" s="1"/>
  <c r="G198" i="1"/>
  <c r="AD198" i="1" s="1"/>
  <c r="G199" i="1"/>
  <c r="G200" i="1"/>
  <c r="G201" i="1"/>
  <c r="AD201" i="1" s="1"/>
  <c r="G202" i="1"/>
  <c r="AD202" i="1" s="1"/>
  <c r="G6" i="1"/>
  <c r="G7" i="1"/>
  <c r="G5" i="1"/>
  <c r="AE59" i="1" l="1"/>
  <c r="Z173" i="1"/>
  <c r="AE154" i="1"/>
  <c r="Z132" i="1"/>
  <c r="AG132" i="1" s="1"/>
  <c r="AE173" i="1"/>
  <c r="AG173" i="1"/>
  <c r="AG154" i="1"/>
  <c r="L65" i="1"/>
  <c r="AG65" i="1" s="1"/>
  <c r="L77" i="1"/>
  <c r="AG77" i="1" s="1"/>
  <c r="L100" i="1"/>
  <c r="M18" i="1"/>
  <c r="I18" i="1"/>
  <c r="M114" i="1"/>
  <c r="I114" i="1"/>
  <c r="W194" i="1"/>
  <c r="AB194" i="1"/>
  <c r="R194" i="1"/>
  <c r="M82" i="1"/>
  <c r="I82" i="1"/>
  <c r="I113" i="1"/>
  <c r="M113" i="1"/>
  <c r="I81" i="1"/>
  <c r="M81" i="1"/>
  <c r="W192" i="1"/>
  <c r="AB192" i="1"/>
  <c r="R192" i="1"/>
  <c r="I104" i="1"/>
  <c r="M104" i="1"/>
  <c r="AB191" i="1"/>
  <c r="R191" i="1"/>
  <c r="W191" i="1"/>
  <c r="I103" i="1"/>
  <c r="M103" i="1"/>
  <c r="I110" i="1"/>
  <c r="M110" i="1"/>
  <c r="V70" i="1"/>
  <c r="Q70" i="1"/>
  <c r="J54" i="1"/>
  <c r="T54" i="1"/>
  <c r="N54" i="1"/>
  <c r="W193" i="1"/>
  <c r="AB193" i="1"/>
  <c r="R193" i="1"/>
  <c r="I105" i="1"/>
  <c r="M105" i="1"/>
  <c r="I79" i="1"/>
  <c r="M79" i="1"/>
  <c r="J55" i="1"/>
  <c r="T55" i="1"/>
  <c r="N55" i="1"/>
  <c r="AB190" i="1"/>
  <c r="R190" i="1"/>
  <c r="W190" i="1"/>
  <c r="I109" i="1"/>
  <c r="M109" i="1"/>
  <c r="V93" i="1"/>
  <c r="Z100" i="1" s="1"/>
  <c r="Q93" i="1"/>
  <c r="S100" i="1" s="1"/>
  <c r="V69" i="1"/>
  <c r="Q69" i="1"/>
  <c r="I111" i="1"/>
  <c r="M111" i="1"/>
  <c r="I102" i="1"/>
  <c r="M102" i="1"/>
  <c r="AB189" i="1"/>
  <c r="R189" i="1"/>
  <c r="W189" i="1"/>
  <c r="I7" i="1"/>
  <c r="L10" i="1" s="1"/>
  <c r="M7" i="1"/>
  <c r="S10" i="1" s="1"/>
  <c r="AB188" i="1"/>
  <c r="R188" i="1"/>
  <c r="W188" i="1"/>
  <c r="I108" i="1"/>
  <c r="M108" i="1"/>
  <c r="I84" i="1"/>
  <c r="M84" i="1"/>
  <c r="V68" i="1"/>
  <c r="Q68" i="1"/>
  <c r="I20" i="1"/>
  <c r="M20" i="1"/>
  <c r="M106" i="1"/>
  <c r="I106" i="1"/>
  <c r="I112" i="1"/>
  <c r="M112" i="1"/>
  <c r="I80" i="1"/>
  <c r="M80" i="1"/>
  <c r="R187" i="1"/>
  <c r="W187" i="1"/>
  <c r="AB187" i="1"/>
  <c r="M115" i="1"/>
  <c r="I115" i="1"/>
  <c r="M107" i="1"/>
  <c r="I107" i="1"/>
  <c r="M83" i="1"/>
  <c r="I83" i="1"/>
  <c r="V67" i="1"/>
  <c r="Q67" i="1"/>
  <c r="M19" i="1"/>
  <c r="I19" i="1"/>
  <c r="AG10" i="1" l="1"/>
  <c r="S71" i="1"/>
  <c r="AE203" i="1"/>
  <c r="S59" i="1"/>
  <c r="S116" i="1"/>
  <c r="Z203" i="1"/>
  <c r="S85" i="1"/>
  <c r="S203" i="1"/>
  <c r="L116" i="1"/>
  <c r="L59" i="1"/>
  <c r="L21" i="1"/>
  <c r="AG100" i="1"/>
  <c r="Z71" i="1"/>
  <c r="Z59" i="1"/>
  <c r="L85" i="1"/>
  <c r="AG85" i="1" s="1"/>
  <c r="S21" i="1"/>
  <c r="AG71" i="1" l="1"/>
  <c r="AG116" i="1"/>
  <c r="AG203" i="1"/>
  <c r="AG21" i="1"/>
  <c r="AG59" i="1"/>
  <c r="AG206" i="1" l="1"/>
</calcChain>
</file>

<file path=xl/sharedStrings.xml><?xml version="1.0" encoding="utf-8"?>
<sst xmlns="http://schemas.openxmlformats.org/spreadsheetml/2006/main" count="963" uniqueCount="248">
  <si>
    <t>Deposit ΓΞ</t>
  </si>
  <si>
    <t>Upper layer</t>
  </si>
  <si>
    <t>Ware</t>
  </si>
  <si>
    <t>Dating</t>
  </si>
  <si>
    <t>Late Hellenistic</t>
  </si>
  <si>
    <t>ESA</t>
  </si>
  <si>
    <t>Red gloss</t>
  </si>
  <si>
    <t>Sherd number</t>
  </si>
  <si>
    <t>35-38</t>
  </si>
  <si>
    <t>Color coated ware</t>
  </si>
  <si>
    <t>Augustan+</t>
  </si>
  <si>
    <t>Lagynos (Asia Minor)</t>
  </si>
  <si>
    <t>100 BC - Augustan</t>
  </si>
  <si>
    <t>Tiberian</t>
  </si>
  <si>
    <t>Room ΓΛ</t>
  </si>
  <si>
    <t>52-54</t>
  </si>
  <si>
    <t>Upper levels</t>
  </si>
  <si>
    <t xml:space="preserve">Color coated </t>
  </si>
  <si>
    <t>Augustan</t>
  </si>
  <si>
    <t>Quarry Pit in Room ΑΛ</t>
  </si>
  <si>
    <t>Αugustan material at top layer</t>
  </si>
  <si>
    <t>Thin walled ware (Italian)</t>
  </si>
  <si>
    <t>local unguentarium</t>
  </si>
  <si>
    <t>Amphora stopper from Dressel 6</t>
  </si>
  <si>
    <t>Room BZ</t>
  </si>
  <si>
    <t>later Augustan disturbances</t>
  </si>
  <si>
    <t xml:space="preserve"> </t>
  </si>
  <si>
    <t>Room E</t>
  </si>
  <si>
    <t>main fill</t>
  </si>
  <si>
    <t>50-30BC</t>
  </si>
  <si>
    <t>1-7</t>
  </si>
  <si>
    <t>8</t>
  </si>
  <si>
    <t>Cypriot Sigillata</t>
  </si>
  <si>
    <t>9-15</t>
  </si>
  <si>
    <t>local color coated</t>
  </si>
  <si>
    <t>16</t>
  </si>
  <si>
    <t>Knidian grey</t>
  </si>
  <si>
    <t>Room Λ</t>
  </si>
  <si>
    <t>40-10 BC</t>
  </si>
  <si>
    <t>1-9</t>
  </si>
  <si>
    <t>10-20</t>
  </si>
  <si>
    <t>21</t>
  </si>
  <si>
    <t>BG</t>
  </si>
  <si>
    <t>22</t>
  </si>
  <si>
    <t>Asia Minor grey ware</t>
  </si>
  <si>
    <t>23</t>
  </si>
  <si>
    <t>eastern Cypriot</t>
  </si>
  <si>
    <t>24</t>
  </si>
  <si>
    <t>Ionian ware</t>
  </si>
  <si>
    <t>25</t>
  </si>
  <si>
    <t>unknown</t>
  </si>
  <si>
    <t>26</t>
  </si>
  <si>
    <t>26-45</t>
  </si>
  <si>
    <t>local ware</t>
  </si>
  <si>
    <t>46-52</t>
  </si>
  <si>
    <t>local plain buff ware</t>
  </si>
  <si>
    <t>intermediate fill</t>
  </si>
  <si>
    <t>62</t>
  </si>
  <si>
    <t>14-16 AD</t>
  </si>
  <si>
    <t>late fills</t>
  </si>
  <si>
    <t>Flavian</t>
  </si>
  <si>
    <t>63</t>
  </si>
  <si>
    <t>Asia Minor ware</t>
  </si>
  <si>
    <t>64</t>
  </si>
  <si>
    <t>65</t>
  </si>
  <si>
    <t>Italian TS</t>
  </si>
  <si>
    <t>Well 21</t>
  </si>
  <si>
    <t>100BC - 100 AD</t>
  </si>
  <si>
    <t>15</t>
  </si>
  <si>
    <t>buff ware</t>
  </si>
  <si>
    <t>15, 16</t>
  </si>
  <si>
    <t>17</t>
  </si>
  <si>
    <t>red gloss</t>
  </si>
  <si>
    <t>upper fill</t>
  </si>
  <si>
    <t>early 2nd AD</t>
  </si>
  <si>
    <t>ESB2</t>
  </si>
  <si>
    <t>18-21</t>
  </si>
  <si>
    <t>22-24</t>
  </si>
  <si>
    <t>unclassified</t>
  </si>
  <si>
    <t>Well 10</t>
  </si>
  <si>
    <t>100-1 BC</t>
  </si>
  <si>
    <t>1</t>
  </si>
  <si>
    <t>Megarian Bowl (Knidos?)</t>
  </si>
  <si>
    <t>2-5</t>
  </si>
  <si>
    <t>6</t>
  </si>
  <si>
    <t>7-15</t>
  </si>
  <si>
    <t>Well 17</t>
  </si>
  <si>
    <t>mid to third quarter 1st c. BC</t>
  </si>
  <si>
    <t>ONLY QUANTIFIABLE TRENCH</t>
  </si>
  <si>
    <t>1-2</t>
  </si>
  <si>
    <t>black Cypriot Sigillata</t>
  </si>
  <si>
    <t>3</t>
  </si>
  <si>
    <t>4</t>
  </si>
  <si>
    <t>BG/Color coated</t>
  </si>
  <si>
    <t>5-6</t>
  </si>
  <si>
    <t>Plain ware</t>
  </si>
  <si>
    <t>% pre mending</t>
  </si>
  <si>
    <t>% part mended</t>
  </si>
  <si>
    <t>max. 25,9</t>
  </si>
  <si>
    <t>max. 27,5</t>
  </si>
  <si>
    <t>Well 6</t>
  </si>
  <si>
    <t>40-10BC</t>
  </si>
  <si>
    <t>1-6</t>
  </si>
  <si>
    <t>thin walled</t>
  </si>
  <si>
    <t>7-8</t>
  </si>
  <si>
    <t>9</t>
  </si>
  <si>
    <t>red slip</t>
  </si>
  <si>
    <t>10</t>
  </si>
  <si>
    <t>fusiform unguentarium</t>
  </si>
  <si>
    <t xml:space="preserve">"Well 4" </t>
  </si>
  <si>
    <t>possibly part of Well 6</t>
  </si>
  <si>
    <t>late 1st BC - Tiberian</t>
  </si>
  <si>
    <t>1-3</t>
  </si>
  <si>
    <t>4-9</t>
  </si>
  <si>
    <t>Italian thin walled</t>
  </si>
  <si>
    <t>11-12</t>
  </si>
  <si>
    <t>13-15</t>
  </si>
  <si>
    <t>local cream ware</t>
  </si>
  <si>
    <t>16-34</t>
  </si>
  <si>
    <t>Well 3</t>
  </si>
  <si>
    <t>Italian thin walled ware</t>
  </si>
  <si>
    <t>2</t>
  </si>
  <si>
    <t>5</t>
  </si>
  <si>
    <t>Knidian grey ware</t>
  </si>
  <si>
    <t>7</t>
  </si>
  <si>
    <t>thin-walled ware</t>
  </si>
  <si>
    <t xml:space="preserve">Arretine </t>
  </si>
  <si>
    <t>3, 9</t>
  </si>
  <si>
    <t>7, 12</t>
  </si>
  <si>
    <t>2,6, 10, 14</t>
  </si>
  <si>
    <t>mid 1st AD</t>
  </si>
  <si>
    <t>4, 11, 13, 16, 17, 18, 19</t>
  </si>
  <si>
    <t>w/o number early:</t>
  </si>
  <si>
    <t>w/o number late:</t>
  </si>
  <si>
    <t>late Italian ware</t>
  </si>
  <si>
    <t>Well 18</t>
  </si>
  <si>
    <t>late Augustan (1-20AD)</t>
  </si>
  <si>
    <t>1-4</t>
  </si>
  <si>
    <t>Arretine TS</t>
  </si>
  <si>
    <t>5-15</t>
  </si>
  <si>
    <t>Candarli Ware</t>
  </si>
  <si>
    <t>17-28</t>
  </si>
  <si>
    <t>uncataloged</t>
  </si>
  <si>
    <t>29</t>
  </si>
  <si>
    <t>lead glazed ware</t>
  </si>
  <si>
    <t>30-31</t>
  </si>
  <si>
    <t>32-35</t>
  </si>
  <si>
    <t>Italian thin-walled ware</t>
  </si>
  <si>
    <t>36-40</t>
  </si>
  <si>
    <t>Pompeian Red</t>
  </si>
  <si>
    <t>unclassified imports</t>
  </si>
  <si>
    <t>41</t>
  </si>
  <si>
    <t>42-50</t>
  </si>
  <si>
    <t>51-59</t>
  </si>
  <si>
    <t>Well 4</t>
  </si>
  <si>
    <t>70s AD</t>
  </si>
  <si>
    <t>Italian Sigillata</t>
  </si>
  <si>
    <t>7-11</t>
  </si>
  <si>
    <t>12-16</t>
  </si>
  <si>
    <t>ESB</t>
  </si>
  <si>
    <t>20-36</t>
  </si>
  <si>
    <t>Cypriot sigillata</t>
  </si>
  <si>
    <t>various</t>
  </si>
  <si>
    <t>37-38</t>
  </si>
  <si>
    <t>Italian/Aegean thin walled wares</t>
  </si>
  <si>
    <t>39-46</t>
  </si>
  <si>
    <t>Knidian thin walled wares</t>
  </si>
  <si>
    <t>47-48bis</t>
  </si>
  <si>
    <t>Knidian relief ware</t>
  </si>
  <si>
    <t>49-51</t>
  </si>
  <si>
    <t>local color coated ware</t>
  </si>
  <si>
    <t>Aegean</t>
  </si>
  <si>
    <t>Italian</t>
  </si>
  <si>
    <t>56-57</t>
  </si>
  <si>
    <t>55, 58-59</t>
  </si>
  <si>
    <t>60-61</t>
  </si>
  <si>
    <t>Cypriot</t>
  </si>
  <si>
    <t>Cistern 5</t>
  </si>
  <si>
    <t>Trajanic (100-120)</t>
  </si>
  <si>
    <t>3-8</t>
  </si>
  <si>
    <t>9-10</t>
  </si>
  <si>
    <t>Korinthian/Amathus series</t>
  </si>
  <si>
    <t>11-15, 31-32</t>
  </si>
  <si>
    <t>33</t>
  </si>
  <si>
    <t>Well 13</t>
  </si>
  <si>
    <t>120-150</t>
  </si>
  <si>
    <t xml:space="preserve">Italian </t>
  </si>
  <si>
    <t>Fish tank ΓΗ</t>
  </si>
  <si>
    <t>early 1st AD</t>
  </si>
  <si>
    <t>1-5</t>
  </si>
  <si>
    <t>Layers under mosaics</t>
  </si>
  <si>
    <t>Tray 109/110</t>
  </si>
  <si>
    <t>ARS</t>
  </si>
  <si>
    <t>Knidian?</t>
  </si>
  <si>
    <t>1,4,9,10,11</t>
  </si>
  <si>
    <t>12</t>
  </si>
  <si>
    <t>3,13,14</t>
  </si>
  <si>
    <t>Tray 11 (earlier)</t>
  </si>
  <si>
    <t>end 1st AD</t>
  </si>
  <si>
    <t>Candarli</t>
  </si>
  <si>
    <t>17,18,19,20,21,22,23</t>
  </si>
  <si>
    <t>24,25</t>
  </si>
  <si>
    <t>unclassfied</t>
  </si>
  <si>
    <t>27</t>
  </si>
  <si>
    <t>28</t>
  </si>
  <si>
    <t>Destruction deposits</t>
  </si>
  <si>
    <t>t.p.q. 117-119</t>
  </si>
  <si>
    <t>Floor Room ΘΠ</t>
  </si>
  <si>
    <t>2nd AD</t>
  </si>
  <si>
    <t>1,2</t>
  </si>
  <si>
    <t>3, 3bis</t>
  </si>
  <si>
    <t>color coated, Kourion/Limassol</t>
  </si>
  <si>
    <t>plain ware</t>
  </si>
  <si>
    <t>thin ware</t>
  </si>
  <si>
    <t>11</t>
  </si>
  <si>
    <t>local red ware</t>
  </si>
  <si>
    <t>10, 12</t>
  </si>
  <si>
    <t>Room ΘΟ</t>
  </si>
  <si>
    <t>Tiberian-140</t>
  </si>
  <si>
    <t>Italian mug</t>
  </si>
  <si>
    <t>Room II</t>
  </si>
  <si>
    <t>teq 119</t>
  </si>
  <si>
    <t>18</t>
  </si>
  <si>
    <t>19</t>
  </si>
  <si>
    <t>color coated</t>
  </si>
  <si>
    <t>Room AZ</t>
  </si>
  <si>
    <t>30</t>
  </si>
  <si>
    <t>Dating slice</t>
  </si>
  <si>
    <t>AB</t>
  </si>
  <si>
    <t>% of slice</t>
  </si>
  <si>
    <t>A</t>
  </si>
  <si>
    <t>B</t>
  </si>
  <si>
    <t>C</t>
  </si>
  <si>
    <t>ABC</t>
  </si>
  <si>
    <t>D</t>
  </si>
  <si>
    <t>BC</t>
  </si>
  <si>
    <t>BCD</t>
  </si>
  <si>
    <t>Number of slices</t>
  </si>
  <si>
    <t>ABCD</t>
  </si>
  <si>
    <t>CD</t>
  </si>
  <si>
    <t>ONLY QUANTIFICATION</t>
  </si>
  <si>
    <t>all</t>
  </si>
  <si>
    <t>67</t>
  </si>
  <si>
    <t xml:space="preserve">Eastern Aegean </t>
  </si>
  <si>
    <t>Eastern Mediterranean</t>
  </si>
  <si>
    <t>African</t>
  </si>
  <si>
    <t>Other</t>
  </si>
  <si>
    <t>Eastern Aegean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</si>
</sst>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theme="1"/>
      </left>
      <right/>
      <top/>
      <bottom/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medium">
        <color theme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2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49" fontId="0" fillId="3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49" fontId="0" fillId="4" borderId="0" xfId="0" applyNumberFormat="1" applyFont="1" applyFill="1" applyAlignment="1">
      <alignment wrapText="1"/>
    </xf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4" borderId="1" xfId="0" applyFont="1" applyFill="1" applyBorder="1" applyAlignment="1">
      <alignment wrapText="1"/>
    </xf>
    <xf numFmtId="0" fontId="0" fillId="4" borderId="1" xfId="0" applyFont="1" applyFill="1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ont="1" applyFill="1" applyBorder="1"/>
    <xf numFmtId="49" fontId="0" fillId="0" borderId="3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5" borderId="0" xfId="0" applyFill="1"/>
    <xf numFmtId="0" fontId="0" fillId="2" borderId="0" xfId="0" applyFill="1" applyBorder="1" applyAlignment="1">
      <alignment wrapText="1"/>
    </xf>
    <xf numFmtId="0" fontId="0" fillId="2" borderId="0" xfId="0" applyFill="1" applyBorder="1"/>
    <xf numFmtId="49" fontId="0" fillId="5" borderId="0" xfId="0" applyNumberFormat="1" applyFill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 applyBorder="1" applyAlignment="1">
      <alignment wrapText="1"/>
    </xf>
    <xf numFmtId="0" fontId="0" fillId="5" borderId="0" xfId="0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graphs!$A$5:$A$10</c:f>
              <c:strCache>
                <c:ptCount val="6"/>
                <c:pt idx="0">
                  <c:v>Cypriot</c:v>
                </c:pt>
                <c:pt idx="1">
                  <c:v>Eastern Mediterranean</c:v>
                </c:pt>
                <c:pt idx="2">
                  <c:v>Aegean</c:v>
                </c:pt>
                <c:pt idx="3">
                  <c:v>Italian</c:v>
                </c:pt>
                <c:pt idx="4">
                  <c:v>African</c:v>
                </c:pt>
                <c:pt idx="5">
                  <c:v>Other</c:v>
                </c:pt>
              </c:strCache>
            </c:strRef>
          </c:cat>
          <c:val>
            <c:numRef>
              <c:f>graphs!$B$5:$B$10</c:f>
              <c:numCache>
                <c:formatCode>General</c:formatCode>
                <c:ptCount val="6"/>
                <c:pt idx="0">
                  <c:v>88</c:v>
                </c:pt>
                <c:pt idx="1">
                  <c:v>39</c:v>
                </c:pt>
                <c:pt idx="2">
                  <c:v>2</c:v>
                </c:pt>
                <c:pt idx="3">
                  <c:v>13.5</c:v>
                </c:pt>
                <c:pt idx="4">
                  <c:v>0</c:v>
                </c:pt>
                <c:pt idx="5">
                  <c:v>13.75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D-2E47-859C-F2C69A995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009632"/>
        <c:axId val="617936384"/>
      </c:barChart>
      <c:catAx>
        <c:axId val="6180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17936384"/>
        <c:crosses val="autoZero"/>
        <c:auto val="1"/>
        <c:lblAlgn val="ctr"/>
        <c:lblOffset val="100"/>
        <c:noMultiLvlLbl val="0"/>
      </c:catAx>
      <c:valAx>
        <c:axId val="6179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1800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graphs!$A$5:$A$10</c:f>
              <c:strCache>
                <c:ptCount val="6"/>
                <c:pt idx="0">
                  <c:v>Cypriot</c:v>
                </c:pt>
                <c:pt idx="1">
                  <c:v>Eastern Mediterranean</c:v>
                </c:pt>
                <c:pt idx="2">
                  <c:v>Aegean</c:v>
                </c:pt>
                <c:pt idx="3">
                  <c:v>Italian</c:v>
                </c:pt>
                <c:pt idx="4">
                  <c:v>African</c:v>
                </c:pt>
                <c:pt idx="5">
                  <c:v>Other</c:v>
                </c:pt>
              </c:strCache>
            </c:strRef>
          </c:cat>
          <c:val>
            <c:numRef>
              <c:f>graphs!$C$5:$C$10</c:f>
              <c:numCache>
                <c:formatCode>General</c:formatCode>
                <c:ptCount val="6"/>
                <c:pt idx="0">
                  <c:v>32.333300000000001</c:v>
                </c:pt>
                <c:pt idx="1">
                  <c:v>7.3333000000000004</c:v>
                </c:pt>
                <c:pt idx="2">
                  <c:v>2</c:v>
                </c:pt>
                <c:pt idx="3">
                  <c:v>7.5</c:v>
                </c:pt>
                <c:pt idx="4">
                  <c:v>0</c:v>
                </c:pt>
                <c:pt idx="5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8-3246-A84D-1208C95C8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339040"/>
        <c:axId val="546945888"/>
      </c:barChart>
      <c:catAx>
        <c:axId val="61833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46945888"/>
        <c:crosses val="autoZero"/>
        <c:auto val="1"/>
        <c:lblAlgn val="ctr"/>
        <c:lblOffset val="100"/>
        <c:noMultiLvlLbl val="0"/>
      </c:catAx>
      <c:valAx>
        <c:axId val="5469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1833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graphs!$A$5:$A$10</c:f>
              <c:strCache>
                <c:ptCount val="6"/>
                <c:pt idx="0">
                  <c:v>Cypriot</c:v>
                </c:pt>
                <c:pt idx="1">
                  <c:v>Eastern Mediterranean</c:v>
                </c:pt>
                <c:pt idx="2">
                  <c:v>Aegean</c:v>
                </c:pt>
                <c:pt idx="3">
                  <c:v>Italian</c:v>
                </c:pt>
                <c:pt idx="4">
                  <c:v>African</c:v>
                </c:pt>
                <c:pt idx="5">
                  <c:v>Other</c:v>
                </c:pt>
              </c:strCache>
            </c:strRef>
          </c:cat>
          <c:val>
            <c:numRef>
              <c:f>graphs!$D$5:$D$10</c:f>
              <c:numCache>
                <c:formatCode>General</c:formatCode>
                <c:ptCount val="6"/>
                <c:pt idx="0">
                  <c:v>24.333300000000001</c:v>
                </c:pt>
                <c:pt idx="1">
                  <c:v>20.333300000000001</c:v>
                </c:pt>
                <c:pt idx="2">
                  <c:v>23</c:v>
                </c:pt>
                <c:pt idx="3">
                  <c:v>12</c:v>
                </c:pt>
                <c:pt idx="4">
                  <c:v>0</c:v>
                </c:pt>
                <c:pt idx="5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4-1C46-BF6A-04018ABDC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469280"/>
        <c:axId val="551520368"/>
      </c:barChart>
      <c:catAx>
        <c:axId val="61646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1520368"/>
        <c:crosses val="autoZero"/>
        <c:auto val="1"/>
        <c:lblAlgn val="ctr"/>
        <c:lblOffset val="100"/>
        <c:noMultiLvlLbl val="0"/>
      </c:catAx>
      <c:valAx>
        <c:axId val="5515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1646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graphs!$A$5:$A$10</c:f>
              <c:strCache>
                <c:ptCount val="6"/>
                <c:pt idx="0">
                  <c:v>Cypriot</c:v>
                </c:pt>
                <c:pt idx="1">
                  <c:v>Eastern Mediterranean</c:v>
                </c:pt>
                <c:pt idx="2">
                  <c:v>Aegean</c:v>
                </c:pt>
                <c:pt idx="3">
                  <c:v>Italian</c:v>
                </c:pt>
                <c:pt idx="4">
                  <c:v>African</c:v>
                </c:pt>
                <c:pt idx="5">
                  <c:v>Other</c:v>
                </c:pt>
              </c:strCache>
            </c:strRef>
          </c:cat>
          <c:val>
            <c:numRef>
              <c:f>graphs!$E$5:$E$10</c:f>
              <c:numCache>
                <c:formatCode>General</c:formatCode>
                <c:ptCount val="6"/>
                <c:pt idx="0">
                  <c:v>23.833300000000001</c:v>
                </c:pt>
                <c:pt idx="1">
                  <c:v>27.333300000000001</c:v>
                </c:pt>
                <c:pt idx="2">
                  <c:v>10</c:v>
                </c:pt>
                <c:pt idx="3">
                  <c:v>24</c:v>
                </c:pt>
                <c:pt idx="4">
                  <c:v>2</c:v>
                </c:pt>
                <c:pt idx="5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E-534B-BE0D-14A47E5FB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371264"/>
        <c:axId val="550692144"/>
      </c:barChart>
      <c:catAx>
        <c:axId val="5483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0692144"/>
        <c:crosses val="autoZero"/>
        <c:auto val="1"/>
        <c:lblAlgn val="ctr"/>
        <c:lblOffset val="100"/>
        <c:noMultiLvlLbl val="0"/>
      </c:catAx>
      <c:valAx>
        <c:axId val="5506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4837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Paphos Fine Ware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Sheet2!$B$18:$E$18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Sheet2!$B$19:$E$19</c:f>
              <c:numCache>
                <c:formatCode>General</c:formatCode>
                <c:ptCount val="4"/>
                <c:pt idx="0">
                  <c:v>156</c:v>
                </c:pt>
                <c:pt idx="1">
                  <c:v>55</c:v>
                </c:pt>
                <c:pt idx="2">
                  <c:v>85</c:v>
                </c:pt>
                <c:pt idx="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Fine</a:t>
            </a:r>
            <a:r>
              <a:rPr lang="en-GB" baseline="0"/>
              <a:t> Ware Percentage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6265050036076176"/>
                  <c:y val="-7.559940944881889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402870408131254"/>
                  <c:y val="-0.1385014763779527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1.3067885936568685E-2"/>
                  <c:y val="-3.17445866141732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1380870219907763"/>
                  <c:y val="7.0355068897637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5.7763277598268346E-2"/>
                  <c:y val="0.164853838582677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Sheet3!$A$2:$A$7</c:f>
              <c:strCache>
                <c:ptCount val="6"/>
                <c:pt idx="0">
                  <c:v>Cypriot</c:v>
                </c:pt>
                <c:pt idx="1">
                  <c:v>Eastern Mediterranean</c:v>
                </c:pt>
                <c:pt idx="2">
                  <c:v>Aegean</c:v>
                </c:pt>
                <c:pt idx="3">
                  <c:v>Italian</c:v>
                </c:pt>
                <c:pt idx="4">
                  <c:v>African</c:v>
                </c:pt>
                <c:pt idx="5">
                  <c:v>Other</c:v>
                </c:pt>
              </c:strCache>
            </c:strRef>
          </c:cat>
          <c:val>
            <c:numRef>
              <c:f>Sheet3!$C$2:$C$7</c:f>
              <c:numCache>
                <c:formatCode>General\%</c:formatCode>
                <c:ptCount val="6"/>
                <c:pt idx="0">
                  <c:v>58</c:v>
                </c:pt>
                <c:pt idx="1">
                  <c:v>13</c:v>
                </c:pt>
                <c:pt idx="2">
                  <c:v>4</c:v>
                </c:pt>
                <c:pt idx="3">
                  <c:v>14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Paphos Fine Ware Percentage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261255004175023"/>
                  <c:y val="0.1680735394186837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3270003043474868"/>
                  <c:y val="-0.2029690385923982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3610747368174617"/>
                  <c:y val="-0.1347331583552056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0125437987248621"/>
                  <c:y val="0.121705307669874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3.7625777451753044E-2"/>
                  <c:y val="0.135031350247885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Sheet3!$A$2:$A$7</c:f>
              <c:strCache>
                <c:ptCount val="6"/>
                <c:pt idx="0">
                  <c:v>Cypriot</c:v>
                </c:pt>
                <c:pt idx="1">
                  <c:v>Eastern Mediterranean</c:v>
                </c:pt>
                <c:pt idx="2">
                  <c:v>Aegean</c:v>
                </c:pt>
                <c:pt idx="3">
                  <c:v>Italian</c:v>
                </c:pt>
                <c:pt idx="4">
                  <c:v>African</c:v>
                </c:pt>
                <c:pt idx="5">
                  <c:v>Other</c:v>
                </c:pt>
              </c:strCache>
            </c:strRef>
          </c:cat>
          <c:val>
            <c:numRef>
              <c:f>Sheet3!$D$2:$D$7</c:f>
              <c:numCache>
                <c:formatCode>General\%</c:formatCode>
                <c:ptCount val="6"/>
                <c:pt idx="0">
                  <c:v>28</c:v>
                </c:pt>
                <c:pt idx="1">
                  <c:v>24</c:v>
                </c:pt>
                <c:pt idx="2">
                  <c:v>27</c:v>
                </c:pt>
                <c:pt idx="3">
                  <c:v>14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Paphos Fine Ware Percentage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0689741798227373"/>
                  <c:y val="0.161900802119361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4213642536956062"/>
                  <c:y val="-0.1851426398802953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8.0547805402689562E-2"/>
                  <c:y val="-0.1563092697524960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3986402995737193"/>
                  <c:y val="-1.71548065837564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3.1182515445788619E-2"/>
                  <c:y val="3.00701547820541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5.982085240341966E-2"/>
                  <c:y val="0.148761498270660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Sheet3!$A$2:$A$7</c:f>
              <c:strCache>
                <c:ptCount val="6"/>
                <c:pt idx="0">
                  <c:v>Cypriot</c:v>
                </c:pt>
                <c:pt idx="1">
                  <c:v>Eastern Mediterranean</c:v>
                </c:pt>
                <c:pt idx="2">
                  <c:v>Aegean</c:v>
                </c:pt>
                <c:pt idx="3">
                  <c:v>Italian</c:v>
                </c:pt>
                <c:pt idx="4">
                  <c:v>African</c:v>
                </c:pt>
                <c:pt idx="5">
                  <c:v>Other</c:v>
                </c:pt>
              </c:strCache>
            </c:strRef>
          </c:cat>
          <c:val>
            <c:numRef>
              <c:f>Sheet3!$E$2:$E$7</c:f>
              <c:numCache>
                <c:formatCode>General\%</c:formatCode>
                <c:ptCount val="6"/>
                <c:pt idx="0">
                  <c:v>24</c:v>
                </c:pt>
                <c:pt idx="1">
                  <c:v>28</c:v>
                </c:pt>
                <c:pt idx="2">
                  <c:v>10</c:v>
                </c:pt>
                <c:pt idx="3">
                  <c:v>25</c:v>
                </c:pt>
                <c:pt idx="4">
                  <c:v>2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76200</xdr:rowOff>
    </xdr:from>
    <xdr:to>
      <xdr:col>4</xdr:col>
      <xdr:colOff>292100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397DB-AE9B-1448-98F8-91F0E34D3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768350</xdr:colOff>
      <xdr:row>12</xdr:row>
      <xdr:rowOff>38100</xdr:rowOff>
    </xdr:from>
    <xdr:to>
      <xdr:col>10</xdr:col>
      <xdr:colOff>387350</xdr:colOff>
      <xdr:row>25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37A7EE-FDD7-3B4A-9613-1260CC171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25400</xdr:rowOff>
    </xdr:from>
    <xdr:to>
      <xdr:col>4</xdr:col>
      <xdr:colOff>254000</xdr:colOff>
      <xdr:row>40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B2F990-A4B4-124C-BE5F-14B76B5D7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768350</xdr:colOff>
      <xdr:row>27</xdr:row>
      <xdr:rowOff>12700</xdr:rowOff>
    </xdr:from>
    <xdr:to>
      <xdr:col>10</xdr:col>
      <xdr:colOff>387350</xdr:colOff>
      <xdr:row>40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870BE6-D1AC-5747-980C-06A6CA11B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12</xdr:row>
      <xdr:rowOff>165100</xdr:rowOff>
    </xdr:from>
    <xdr:to>
      <xdr:col>11</xdr:col>
      <xdr:colOff>6350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1A6C6-44A2-1343-AFB7-1F6F95779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9</xdr:row>
      <xdr:rowOff>50800</xdr:rowOff>
    </xdr:from>
    <xdr:to>
      <xdr:col>15</xdr:col>
      <xdr:colOff>495300</xdr:colOff>
      <xdr:row>29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105857-C991-3041-BD7F-F76975277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628650</xdr:colOff>
      <xdr:row>50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9C92A2-CF8C-074B-B4D6-1CA7B5A07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806450</xdr:colOff>
      <xdr:row>30</xdr:row>
      <xdr:rowOff>38100</xdr:rowOff>
    </xdr:from>
    <xdr:to>
      <xdr:col>15</xdr:col>
      <xdr:colOff>571500</xdr:colOff>
      <xdr:row>50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488324-BCAE-1E46-864F-0E8742F7D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0.72908</cdr:x>
      <cdr:y>0.89688</cdr:y>
    </cdr:from>
    <cdr:to>
      <cdr:x>1</cdr:x>
      <cdr:y>0.9875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185213AE-EB35-AE4F-B3D8-2B61433CEA6D}"/>
            </a:ext>
          </a:extLst>
        </cdr:cNvPr>
        <cdr:cNvSpPr txBox="1"/>
      </cdr:nvSpPr>
      <cdr:spPr>
        <a:xfrm xmlns:a="http://schemas.openxmlformats.org/drawingml/2006/main">
          <a:off x="4648200" y="3644900"/>
          <a:ext cx="1727200" cy="3683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55 fragments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0.72944</cdr:x>
      <cdr:y>0.89506</cdr:y>
    </cdr:from>
    <cdr:to>
      <cdr:x>0.99901</cdr:x>
      <cdr:y>0.98457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185213AE-EB35-AE4F-B3D8-2B61433CEA6D}"/>
            </a:ext>
          </a:extLst>
        </cdr:cNvPr>
        <cdr:cNvSpPr txBox="1"/>
      </cdr:nvSpPr>
      <cdr:spPr>
        <a:xfrm xmlns:a="http://schemas.openxmlformats.org/drawingml/2006/main">
          <a:off x="4673600" y="3683000"/>
          <a:ext cx="1727200" cy="3683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85 fragments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0.71984</cdr:x>
      <cdr:y>0.89408</cdr:y>
    </cdr:from>
    <cdr:to>
      <cdr:x>0.99103</cdr:x>
      <cdr:y>0.98442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185213AE-EB35-AE4F-B3D8-2B61433CEA6D}"/>
            </a:ext>
          </a:extLst>
        </cdr:cNvPr>
        <cdr:cNvSpPr txBox="1"/>
      </cdr:nvSpPr>
      <cdr:spPr>
        <a:xfrm xmlns:a="http://schemas.openxmlformats.org/drawingml/2006/main">
          <a:off x="4584700" y="3644900"/>
          <a:ext cx="1727200" cy="3683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98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E46E2-843E-B04F-B27D-53C111C817AE}">
  <dimension ref="A1:AG222"/>
  <sheetViews>
    <sheetView topLeftCell="A171" workbookViewId="0">
      <selection activeCell="A198" activeCellId="24" sqref="A160:XFD160 A6:XFD6 A7:XFD7 A9:XFD9 A13:XFD13 A41:XFD41 A54:XFD54 A55:XFD55 A58:XFD58 A68:XFD68 A69:XFD69 A70:XFD70 A75:XFD75 A76:XFD76 A94:XFD94 A112:XFD112 A130:XFD130 A143:XFD143 A144:XFD144 A153:XFD153 A161:XFD161 A164:XFD164 A170:XFD170 A181:XFD181 A198:XFD198"/>
    </sheetView>
  </sheetViews>
  <sheetFormatPr baseColWidth="10" defaultRowHeight="16" x14ac:dyDescent="0.2"/>
  <cols>
    <col min="1" max="1" width="17.6640625" style="2" customWidth="1"/>
    <col min="2" max="2" width="16" style="1" customWidth="1"/>
    <col min="3" max="3" width="18.1640625" style="1" customWidth="1"/>
    <col min="4" max="4" width="28.6640625" style="1" customWidth="1"/>
    <col min="5" max="5" width="10.83203125" style="1"/>
    <col min="7" max="7" width="10.83203125" style="1"/>
    <col min="8" max="8" width="10.83203125" style="10"/>
    <col min="9" max="9" width="10.83203125" style="1"/>
    <col min="13" max="13" width="10.83203125" style="9"/>
    <col min="20" max="20" width="10.83203125" style="9"/>
    <col min="27" max="27" width="10.83203125" style="9"/>
    <col min="33" max="33" width="10.83203125" style="20"/>
  </cols>
  <sheetData>
    <row r="1" spans="1:33" ht="17" x14ac:dyDescent="0.2">
      <c r="H1" s="10" t="s">
        <v>230</v>
      </c>
      <c r="M1" s="9" t="s">
        <v>231</v>
      </c>
      <c r="T1" s="9" t="s">
        <v>232</v>
      </c>
      <c r="AA1" s="9" t="s">
        <v>234</v>
      </c>
    </row>
    <row r="2" spans="1:33" ht="34" x14ac:dyDescent="0.2">
      <c r="B2" s="1" t="s">
        <v>7</v>
      </c>
      <c r="C2" s="1" t="s">
        <v>2</v>
      </c>
      <c r="D2" s="1" t="s">
        <v>3</v>
      </c>
      <c r="E2" s="1" t="s">
        <v>227</v>
      </c>
      <c r="F2" s="1" t="s">
        <v>229</v>
      </c>
      <c r="G2" s="1" t="s">
        <v>237</v>
      </c>
      <c r="H2" s="10" t="s">
        <v>230</v>
      </c>
      <c r="I2" s="1" t="s">
        <v>228</v>
      </c>
      <c r="J2" s="1" t="s">
        <v>233</v>
      </c>
      <c r="K2" s="1" t="s">
        <v>238</v>
      </c>
      <c r="L2" s="1" t="s">
        <v>241</v>
      </c>
      <c r="M2" s="10" t="s">
        <v>228</v>
      </c>
      <c r="N2" s="1" t="s">
        <v>233</v>
      </c>
      <c r="O2" s="1" t="s">
        <v>238</v>
      </c>
      <c r="P2" s="1" t="s">
        <v>231</v>
      </c>
      <c r="Q2" s="1" t="s">
        <v>235</v>
      </c>
      <c r="R2" s="1" t="s">
        <v>236</v>
      </c>
      <c r="S2" s="1" t="s">
        <v>241</v>
      </c>
      <c r="T2" s="10" t="s">
        <v>233</v>
      </c>
      <c r="U2" s="1" t="s">
        <v>238</v>
      </c>
      <c r="V2" s="1" t="s">
        <v>235</v>
      </c>
      <c r="W2" s="1" t="s">
        <v>236</v>
      </c>
      <c r="X2" s="1" t="s">
        <v>232</v>
      </c>
      <c r="Y2" s="1" t="s">
        <v>239</v>
      </c>
      <c r="Z2" s="1" t="s">
        <v>241</v>
      </c>
      <c r="AA2" s="10" t="s">
        <v>238</v>
      </c>
      <c r="AB2" s="1" t="s">
        <v>236</v>
      </c>
      <c r="AC2" s="1" t="s">
        <v>239</v>
      </c>
      <c r="AD2" s="1" t="s">
        <v>234</v>
      </c>
      <c r="AE2" s="1" t="s">
        <v>241</v>
      </c>
    </row>
    <row r="3" spans="1:33" s="5" customFormat="1" ht="17" x14ac:dyDescent="0.2">
      <c r="A3" s="3" t="s">
        <v>0</v>
      </c>
      <c r="B3" s="4"/>
      <c r="C3" s="4"/>
      <c r="D3" s="4"/>
      <c r="E3" s="4"/>
      <c r="G3" s="4"/>
      <c r="H3" s="13"/>
      <c r="I3" s="4"/>
      <c r="M3" s="11"/>
      <c r="T3" s="11"/>
      <c r="AA3" s="11"/>
      <c r="AG3" s="21"/>
    </row>
    <row r="4" spans="1:33" ht="17" x14ac:dyDescent="0.2">
      <c r="A4" s="2" t="s">
        <v>1</v>
      </c>
    </row>
    <row r="5" spans="1:33" ht="17" x14ac:dyDescent="0.2">
      <c r="A5" s="2">
        <v>33</v>
      </c>
      <c r="B5" s="1">
        <v>1</v>
      </c>
      <c r="C5" s="1" t="s">
        <v>5</v>
      </c>
      <c r="D5" s="1" t="s">
        <v>4</v>
      </c>
      <c r="G5" s="1">
        <f>LEN(E5)</f>
        <v>0</v>
      </c>
      <c r="H5" s="10">
        <f>IF(E5="A",(B5*F5)/G5,0)</f>
        <v>0</v>
      </c>
      <c r="I5" s="1">
        <f>IF(E5="AB",(B5*F5)/G5,0)</f>
        <v>0</v>
      </c>
      <c r="J5">
        <f>IF(E5="ABC",(B5*F5)/G5,0)</f>
        <v>0</v>
      </c>
      <c r="K5">
        <f>IF(E5="ABCD",(B5*F5)/G5,0)</f>
        <v>0</v>
      </c>
      <c r="M5" s="9">
        <f>IF(E5="AB",(B5*F5)/G5,0)</f>
        <v>0</v>
      </c>
      <c r="N5">
        <f>IF(E5="ABC",(B5*F5)/G5,0)</f>
        <v>0</v>
      </c>
      <c r="O5">
        <f>IF(E5="ABCD",(B5*F5)/G5,0)</f>
        <v>0</v>
      </c>
      <c r="P5">
        <f>IF(E5="B",(B5*F5)/G5,0)</f>
        <v>0</v>
      </c>
      <c r="Q5">
        <f>IF(E5="BC",(B5*F5)/G5,0)</f>
        <v>0</v>
      </c>
      <c r="R5">
        <f>IF(E5="BCD",(B5*F5)/G5,0)</f>
        <v>0</v>
      </c>
      <c r="T5" s="9">
        <f>IF(E5="ABC",(B5*F5)/G5,0)</f>
        <v>0</v>
      </c>
      <c r="U5">
        <f>IF(E5="ABCD",(B5*F5)/G5,0)</f>
        <v>0</v>
      </c>
      <c r="V5">
        <f>IF(E5="BC",(B5*F5)/G5,0)</f>
        <v>0</v>
      </c>
      <c r="W5">
        <f>IF(E5="BCD",(B5*F5)/G5,0)</f>
        <v>0</v>
      </c>
      <c r="X5">
        <f>IF(E5="C",(B5*F5)/G5,0)</f>
        <v>0</v>
      </c>
      <c r="Y5">
        <f>IF(E5="CD",(B5*F5)/G5,0)</f>
        <v>0</v>
      </c>
      <c r="AA5" s="9">
        <f>IF(E5="ABCD",(B5*F5)/G5,0)</f>
        <v>0</v>
      </c>
      <c r="AB5">
        <f>IF(E5="BCD",(B5*F5)/G5,0)</f>
        <v>0</v>
      </c>
      <c r="AC5">
        <f>IF(E5="CD",(B5*F5)/G5,0)</f>
        <v>0</v>
      </c>
      <c r="AD5">
        <f>IF(E5="D",(B5*F5)/G5,0)</f>
        <v>0</v>
      </c>
    </row>
    <row r="6" spans="1:33" ht="17" x14ac:dyDescent="0.2">
      <c r="A6" s="2">
        <v>34</v>
      </c>
      <c r="B6" s="1">
        <v>1</v>
      </c>
      <c r="C6" s="1" t="s">
        <v>6</v>
      </c>
      <c r="D6" s="1" t="s">
        <v>4</v>
      </c>
      <c r="G6" s="1">
        <f t="shared" ref="G6:G61" si="0">LEN(E6)</f>
        <v>0</v>
      </c>
      <c r="H6" s="10">
        <f t="shared" ref="H6:H61" si="1">IF(E6="A",(B6*F6)/G6,0)</f>
        <v>0</v>
      </c>
      <c r="I6" s="1">
        <f t="shared" ref="I6:I61" si="2">IF(E6="AB",(B6*F6)/G6,0)</f>
        <v>0</v>
      </c>
      <c r="J6">
        <f t="shared" ref="J6:J61" si="3">IF(E6="ABC",(B6*F6)/G6,0)</f>
        <v>0</v>
      </c>
      <c r="K6">
        <f t="shared" ref="K6:K61" si="4">IF(E6="ABCD",(B6*F6)/G6,0)</f>
        <v>0</v>
      </c>
      <c r="M6" s="9">
        <f t="shared" ref="M6:M61" si="5">IF(E6="AB",(B6*F6)/G6,0)</f>
        <v>0</v>
      </c>
      <c r="N6">
        <f t="shared" ref="N6:N61" si="6">IF(E6="ABC",(B6*F6)/G6,0)</f>
        <v>0</v>
      </c>
      <c r="O6">
        <f t="shared" ref="O6:O61" si="7">IF(E6="ABCD",(B6*F6)/G6,0)</f>
        <v>0</v>
      </c>
      <c r="P6">
        <f t="shared" ref="P6:P61" si="8">IF(E6="B",(B6*F6)/G6,0)</f>
        <v>0</v>
      </c>
      <c r="Q6">
        <f t="shared" ref="Q6:Q61" si="9">IF(E6="BC",(B6*F6)/G6,0)</f>
        <v>0</v>
      </c>
      <c r="R6">
        <f t="shared" ref="R6:R61" si="10">IF(E6="BCD",(B6*F6)/G6,0)</f>
        <v>0</v>
      </c>
      <c r="T6" s="9">
        <f t="shared" ref="T6:T61" si="11">IF(E6="ABC",(B6*F6)/G6,0)</f>
        <v>0</v>
      </c>
      <c r="U6">
        <f t="shared" ref="U6:U61" si="12">IF(E6="ABCD",(B6*F6)/G6,0)</f>
        <v>0</v>
      </c>
      <c r="V6">
        <f t="shared" ref="V6:V61" si="13">IF(E6="BC",(B6*F6)/G6,0)</f>
        <v>0</v>
      </c>
      <c r="W6">
        <f t="shared" ref="W6:W61" si="14">IF(E6="BCD",(B6*F6)/G6,0)</f>
        <v>0</v>
      </c>
      <c r="X6">
        <f t="shared" ref="X6:X61" si="15">IF(E6="C",(B6*F6)/G6,0)</f>
        <v>0</v>
      </c>
      <c r="Y6">
        <f t="shared" ref="Y6:Y61" si="16">IF(E6="CD",(B6*F6)/G6,0)</f>
        <v>0</v>
      </c>
      <c r="AA6" s="9">
        <f t="shared" ref="AA6:AA61" si="17">IF(E6="ABCD",(B6*F6)/G6,0)</f>
        <v>0</v>
      </c>
      <c r="AB6">
        <f t="shared" ref="AB6:AB61" si="18">IF(E6="BCD",(B6*F6)/G6,0)</f>
        <v>0</v>
      </c>
      <c r="AC6">
        <f t="shared" ref="AC6:AC61" si="19">IF(E6="CD",(B6*F6)/G6,0)</f>
        <v>0</v>
      </c>
      <c r="AD6">
        <f t="shared" ref="AD6:AD61" si="20">IF(E6="D",(B6*F6)/G6,0)</f>
        <v>0</v>
      </c>
    </row>
    <row r="7" spans="1:33" ht="17" x14ac:dyDescent="0.2">
      <c r="A7" s="2" t="s">
        <v>8</v>
      </c>
      <c r="B7" s="1">
        <v>4</v>
      </c>
      <c r="C7" s="1" t="s">
        <v>9</v>
      </c>
      <c r="D7" s="1" t="s">
        <v>10</v>
      </c>
      <c r="E7" s="1" t="s">
        <v>228</v>
      </c>
      <c r="F7">
        <v>1</v>
      </c>
      <c r="G7" s="1">
        <f t="shared" si="0"/>
        <v>2</v>
      </c>
      <c r="H7" s="10">
        <f t="shared" si="1"/>
        <v>0</v>
      </c>
      <c r="I7" s="1">
        <f t="shared" si="2"/>
        <v>2</v>
      </c>
      <c r="J7">
        <f t="shared" si="3"/>
        <v>0</v>
      </c>
      <c r="K7">
        <f t="shared" si="4"/>
        <v>0</v>
      </c>
      <c r="M7" s="9">
        <f t="shared" si="5"/>
        <v>2</v>
      </c>
      <c r="N7">
        <f t="shared" si="6"/>
        <v>0</v>
      </c>
      <c r="O7">
        <f t="shared" si="7"/>
        <v>0</v>
      </c>
      <c r="P7">
        <f t="shared" si="8"/>
        <v>0</v>
      </c>
      <c r="Q7">
        <f t="shared" si="9"/>
        <v>0</v>
      </c>
      <c r="R7">
        <f t="shared" si="10"/>
        <v>0</v>
      </c>
      <c r="T7" s="9">
        <f t="shared" si="11"/>
        <v>0</v>
      </c>
      <c r="U7">
        <f t="shared" si="12"/>
        <v>0</v>
      </c>
      <c r="V7">
        <f t="shared" si="13"/>
        <v>0</v>
      </c>
      <c r="W7">
        <f t="shared" si="14"/>
        <v>0</v>
      </c>
      <c r="X7">
        <f t="shared" si="15"/>
        <v>0</v>
      </c>
      <c r="Y7">
        <f t="shared" si="16"/>
        <v>0</v>
      </c>
      <c r="AA7" s="9">
        <f t="shared" si="17"/>
        <v>0</v>
      </c>
      <c r="AB7">
        <f t="shared" si="18"/>
        <v>0</v>
      </c>
      <c r="AC7">
        <f t="shared" si="19"/>
        <v>0</v>
      </c>
      <c r="AD7">
        <f t="shared" si="20"/>
        <v>0</v>
      </c>
    </row>
    <row r="8" spans="1:33" ht="34" x14ac:dyDescent="0.2">
      <c r="B8" s="1">
        <v>1</v>
      </c>
      <c r="C8" s="1" t="s">
        <v>11</v>
      </c>
      <c r="D8" s="1" t="s">
        <v>12</v>
      </c>
      <c r="E8" s="1" t="s">
        <v>230</v>
      </c>
      <c r="F8">
        <v>0.5</v>
      </c>
      <c r="G8" s="1">
        <f t="shared" si="0"/>
        <v>1</v>
      </c>
      <c r="H8" s="10">
        <f t="shared" si="1"/>
        <v>0.5</v>
      </c>
      <c r="I8" s="1">
        <f t="shared" si="2"/>
        <v>0</v>
      </c>
      <c r="J8">
        <f t="shared" si="3"/>
        <v>0</v>
      </c>
      <c r="K8">
        <f t="shared" si="4"/>
        <v>0</v>
      </c>
      <c r="M8" s="9">
        <f t="shared" si="5"/>
        <v>0</v>
      </c>
      <c r="N8">
        <f t="shared" si="6"/>
        <v>0</v>
      </c>
      <c r="O8">
        <f t="shared" si="7"/>
        <v>0</v>
      </c>
      <c r="P8">
        <f t="shared" si="8"/>
        <v>0</v>
      </c>
      <c r="Q8">
        <f t="shared" si="9"/>
        <v>0</v>
      </c>
      <c r="R8">
        <f t="shared" si="10"/>
        <v>0</v>
      </c>
      <c r="T8" s="9">
        <f t="shared" si="11"/>
        <v>0</v>
      </c>
      <c r="U8">
        <f t="shared" si="12"/>
        <v>0</v>
      </c>
      <c r="V8">
        <f t="shared" si="13"/>
        <v>0</v>
      </c>
      <c r="W8">
        <f t="shared" si="14"/>
        <v>0</v>
      </c>
      <c r="X8">
        <f t="shared" si="15"/>
        <v>0</v>
      </c>
      <c r="Y8">
        <f t="shared" si="16"/>
        <v>0</v>
      </c>
      <c r="AA8" s="9">
        <f t="shared" si="17"/>
        <v>0</v>
      </c>
      <c r="AB8">
        <f t="shared" si="18"/>
        <v>0</v>
      </c>
      <c r="AC8">
        <f t="shared" si="19"/>
        <v>0</v>
      </c>
      <c r="AD8">
        <f t="shared" si="20"/>
        <v>0</v>
      </c>
    </row>
    <row r="9" spans="1:33" ht="17" x14ac:dyDescent="0.2">
      <c r="A9" s="2">
        <v>42</v>
      </c>
      <c r="B9" s="1">
        <v>1</v>
      </c>
      <c r="C9" s="1" t="s">
        <v>9</v>
      </c>
      <c r="D9" s="1" t="s">
        <v>13</v>
      </c>
      <c r="E9" s="1" t="s">
        <v>231</v>
      </c>
      <c r="F9">
        <v>1</v>
      </c>
      <c r="G9" s="1">
        <f t="shared" si="0"/>
        <v>1</v>
      </c>
      <c r="H9" s="10">
        <f t="shared" si="1"/>
        <v>0</v>
      </c>
      <c r="I9" s="1">
        <f t="shared" si="2"/>
        <v>0</v>
      </c>
      <c r="J9">
        <f t="shared" si="3"/>
        <v>0</v>
      </c>
      <c r="K9">
        <f t="shared" si="4"/>
        <v>0</v>
      </c>
      <c r="M9" s="9">
        <f t="shared" si="5"/>
        <v>0</v>
      </c>
      <c r="N9">
        <f t="shared" si="6"/>
        <v>0</v>
      </c>
      <c r="O9">
        <f t="shared" si="7"/>
        <v>0</v>
      </c>
      <c r="P9">
        <f t="shared" si="8"/>
        <v>1</v>
      </c>
      <c r="Q9">
        <f t="shared" si="9"/>
        <v>0</v>
      </c>
      <c r="R9">
        <f t="shared" si="10"/>
        <v>0</v>
      </c>
      <c r="T9" s="9">
        <f t="shared" si="11"/>
        <v>0</v>
      </c>
      <c r="U9">
        <f t="shared" si="12"/>
        <v>0</v>
      </c>
      <c r="V9">
        <f t="shared" si="13"/>
        <v>0</v>
      </c>
      <c r="W9">
        <f t="shared" si="14"/>
        <v>0</v>
      </c>
      <c r="X9">
        <f t="shared" si="15"/>
        <v>0</v>
      </c>
      <c r="Y9">
        <f t="shared" si="16"/>
        <v>0</v>
      </c>
      <c r="AA9" s="9">
        <f t="shared" si="17"/>
        <v>0</v>
      </c>
      <c r="AB9">
        <f t="shared" si="18"/>
        <v>0</v>
      </c>
      <c r="AC9">
        <f t="shared" si="19"/>
        <v>0</v>
      </c>
      <c r="AD9">
        <f t="shared" si="20"/>
        <v>0</v>
      </c>
    </row>
    <row r="10" spans="1:33" x14ac:dyDescent="0.2">
      <c r="G10" s="1">
        <f t="shared" si="0"/>
        <v>0</v>
      </c>
      <c r="H10" s="10">
        <f t="shared" si="1"/>
        <v>0</v>
      </c>
      <c r="I10" s="1">
        <f t="shared" si="2"/>
        <v>0</v>
      </c>
      <c r="J10">
        <f t="shared" si="3"/>
        <v>0</v>
      </c>
      <c r="K10">
        <f t="shared" si="4"/>
        <v>0</v>
      </c>
      <c r="L10">
        <f>SUM(H5:K9)</f>
        <v>2.5</v>
      </c>
      <c r="M10" s="9">
        <f t="shared" si="5"/>
        <v>0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0</v>
      </c>
      <c r="R10">
        <f t="shared" si="10"/>
        <v>0</v>
      </c>
      <c r="S10">
        <f>SUM(M5:R9)</f>
        <v>3</v>
      </c>
      <c r="T10" s="9">
        <f t="shared" si="11"/>
        <v>0</v>
      </c>
      <c r="U10">
        <f t="shared" si="12"/>
        <v>0</v>
      </c>
      <c r="V10">
        <f t="shared" si="13"/>
        <v>0</v>
      </c>
      <c r="W10">
        <f t="shared" si="14"/>
        <v>0</v>
      </c>
      <c r="X10">
        <f t="shared" si="15"/>
        <v>0</v>
      </c>
      <c r="Y10">
        <f t="shared" si="16"/>
        <v>0</v>
      </c>
      <c r="Z10">
        <f>SUM(T5:Y9)</f>
        <v>0</v>
      </c>
      <c r="AA10" s="9">
        <f t="shared" si="17"/>
        <v>0</v>
      </c>
      <c r="AB10">
        <f t="shared" si="18"/>
        <v>0</v>
      </c>
      <c r="AC10">
        <f t="shared" si="19"/>
        <v>0</v>
      </c>
      <c r="AD10">
        <f t="shared" si="20"/>
        <v>0</v>
      </c>
      <c r="AE10">
        <f>SUM(AA5:AD9)</f>
        <v>0</v>
      </c>
      <c r="AG10" s="20">
        <f>SUM(H10:AE10)</f>
        <v>5.5</v>
      </c>
    </row>
    <row r="11" spans="1:33" s="5" customFormat="1" ht="17" x14ac:dyDescent="0.2">
      <c r="A11" s="3" t="s">
        <v>14</v>
      </c>
      <c r="B11" s="4"/>
      <c r="C11" s="4"/>
      <c r="D11" s="4"/>
      <c r="E11" s="4"/>
      <c r="G11" s="4">
        <f t="shared" si="0"/>
        <v>0</v>
      </c>
      <c r="H11" s="13">
        <f t="shared" si="1"/>
        <v>0</v>
      </c>
      <c r="I11" s="4">
        <f t="shared" si="2"/>
        <v>0</v>
      </c>
      <c r="J11" s="5">
        <f t="shared" si="3"/>
        <v>0</v>
      </c>
      <c r="K11" s="5">
        <f t="shared" si="4"/>
        <v>0</v>
      </c>
      <c r="M11" s="11">
        <f t="shared" si="5"/>
        <v>0</v>
      </c>
      <c r="N11" s="5">
        <f t="shared" si="6"/>
        <v>0</v>
      </c>
      <c r="O11" s="5">
        <f t="shared" si="7"/>
        <v>0</v>
      </c>
      <c r="P11" s="5">
        <f t="shared" si="8"/>
        <v>0</v>
      </c>
      <c r="Q11" s="5">
        <f t="shared" si="9"/>
        <v>0</v>
      </c>
      <c r="R11" s="5">
        <f t="shared" si="10"/>
        <v>0</v>
      </c>
      <c r="T11" s="11">
        <f t="shared" si="11"/>
        <v>0</v>
      </c>
      <c r="U11" s="5">
        <f t="shared" si="12"/>
        <v>0</v>
      </c>
      <c r="V11" s="5">
        <f t="shared" si="13"/>
        <v>0</v>
      </c>
      <c r="W11" s="5">
        <f t="shared" si="14"/>
        <v>0</v>
      </c>
      <c r="X11" s="5">
        <f t="shared" si="15"/>
        <v>0</v>
      </c>
      <c r="Y11" s="5">
        <f t="shared" si="16"/>
        <v>0</v>
      </c>
      <c r="AA11" s="11">
        <f t="shared" si="17"/>
        <v>0</v>
      </c>
      <c r="AB11" s="5">
        <f t="shared" si="18"/>
        <v>0</v>
      </c>
      <c r="AC11" s="5">
        <f t="shared" si="19"/>
        <v>0</v>
      </c>
      <c r="AD11" s="5">
        <f t="shared" si="20"/>
        <v>0</v>
      </c>
      <c r="AG11" s="21"/>
    </row>
    <row r="12" spans="1:33" s="8" customFormat="1" ht="17" x14ac:dyDescent="0.2">
      <c r="A12" s="6" t="s">
        <v>16</v>
      </c>
      <c r="B12" s="7"/>
      <c r="C12" s="7"/>
      <c r="D12" s="7"/>
      <c r="E12" s="7"/>
      <c r="G12" s="7">
        <f t="shared" si="0"/>
        <v>0</v>
      </c>
      <c r="H12" s="14">
        <f t="shared" si="1"/>
        <v>0</v>
      </c>
      <c r="I12" s="7">
        <f t="shared" si="2"/>
        <v>0</v>
      </c>
      <c r="J12" s="8">
        <f t="shared" si="3"/>
        <v>0</v>
      </c>
      <c r="K12" s="8">
        <f t="shared" si="4"/>
        <v>0</v>
      </c>
      <c r="M12" s="12">
        <f t="shared" si="5"/>
        <v>0</v>
      </c>
      <c r="N12" s="8">
        <f t="shared" si="6"/>
        <v>0</v>
      </c>
      <c r="O12" s="8">
        <f t="shared" si="7"/>
        <v>0</v>
      </c>
      <c r="P12" s="8">
        <f t="shared" si="8"/>
        <v>0</v>
      </c>
      <c r="Q12" s="8">
        <f t="shared" si="9"/>
        <v>0</v>
      </c>
      <c r="R12" s="8">
        <f t="shared" si="10"/>
        <v>0</v>
      </c>
      <c r="T12" s="12">
        <f t="shared" si="11"/>
        <v>0</v>
      </c>
      <c r="U12" s="8">
        <f t="shared" si="12"/>
        <v>0</v>
      </c>
      <c r="V12" s="8">
        <f t="shared" si="13"/>
        <v>0</v>
      </c>
      <c r="W12" s="8">
        <f t="shared" si="14"/>
        <v>0</v>
      </c>
      <c r="X12" s="8">
        <f t="shared" si="15"/>
        <v>0</v>
      </c>
      <c r="Y12" s="8">
        <f t="shared" si="16"/>
        <v>0</v>
      </c>
      <c r="AA12" s="12">
        <f t="shared" si="17"/>
        <v>0</v>
      </c>
      <c r="AB12" s="8">
        <f t="shared" si="18"/>
        <v>0</v>
      </c>
      <c r="AC12" s="8">
        <f t="shared" si="19"/>
        <v>0</v>
      </c>
      <c r="AD12" s="8">
        <f t="shared" si="20"/>
        <v>0</v>
      </c>
      <c r="AG12" s="22"/>
    </row>
    <row r="13" spans="1:33" ht="17" x14ac:dyDescent="0.2">
      <c r="A13" s="2">
        <v>52</v>
      </c>
      <c r="B13" s="1">
        <v>1</v>
      </c>
      <c r="C13" s="1" t="s">
        <v>17</v>
      </c>
      <c r="D13" s="1" t="s">
        <v>12</v>
      </c>
      <c r="E13" s="1" t="s">
        <v>230</v>
      </c>
      <c r="F13">
        <v>0.5</v>
      </c>
      <c r="G13" s="1">
        <f t="shared" si="0"/>
        <v>1</v>
      </c>
      <c r="H13" s="10">
        <f t="shared" si="1"/>
        <v>0.5</v>
      </c>
      <c r="I13" s="1">
        <f t="shared" si="2"/>
        <v>0</v>
      </c>
      <c r="J13">
        <f t="shared" si="3"/>
        <v>0</v>
      </c>
      <c r="K13">
        <f t="shared" si="4"/>
        <v>0</v>
      </c>
      <c r="M13" s="9">
        <f t="shared" si="5"/>
        <v>0</v>
      </c>
      <c r="N13">
        <f t="shared" si="6"/>
        <v>0</v>
      </c>
      <c r="O13">
        <f t="shared" si="7"/>
        <v>0</v>
      </c>
      <c r="P13">
        <f t="shared" si="8"/>
        <v>0</v>
      </c>
      <c r="Q13">
        <f t="shared" si="9"/>
        <v>0</v>
      </c>
      <c r="R13">
        <f t="shared" si="10"/>
        <v>0</v>
      </c>
      <c r="T13" s="9">
        <f t="shared" si="11"/>
        <v>0</v>
      </c>
      <c r="U13">
        <f t="shared" si="12"/>
        <v>0</v>
      </c>
      <c r="V13">
        <f t="shared" si="13"/>
        <v>0</v>
      </c>
      <c r="W13">
        <f t="shared" si="14"/>
        <v>0</v>
      </c>
      <c r="X13">
        <f t="shared" si="15"/>
        <v>0</v>
      </c>
      <c r="Y13">
        <f t="shared" si="16"/>
        <v>0</v>
      </c>
      <c r="AA13" s="9">
        <f t="shared" si="17"/>
        <v>0</v>
      </c>
      <c r="AB13">
        <f t="shared" si="18"/>
        <v>0</v>
      </c>
      <c r="AC13">
        <f t="shared" si="19"/>
        <v>0</v>
      </c>
      <c r="AD13">
        <f t="shared" si="20"/>
        <v>0</v>
      </c>
    </row>
    <row r="14" spans="1:33" ht="17" x14ac:dyDescent="0.2">
      <c r="A14" s="2">
        <v>53</v>
      </c>
      <c r="B14" s="1">
        <v>2</v>
      </c>
      <c r="C14" s="1" t="s">
        <v>5</v>
      </c>
      <c r="D14" s="1" t="s">
        <v>18</v>
      </c>
      <c r="E14" s="1" t="s">
        <v>230</v>
      </c>
      <c r="F14">
        <v>1</v>
      </c>
      <c r="G14" s="1">
        <f t="shared" si="0"/>
        <v>1</v>
      </c>
      <c r="H14" s="10">
        <f t="shared" si="1"/>
        <v>2</v>
      </c>
      <c r="I14" s="1">
        <f t="shared" si="2"/>
        <v>0</v>
      </c>
      <c r="J14">
        <f t="shared" si="3"/>
        <v>0</v>
      </c>
      <c r="K14">
        <f t="shared" si="4"/>
        <v>0</v>
      </c>
      <c r="M14" s="9">
        <f t="shared" si="5"/>
        <v>0</v>
      </c>
      <c r="N14">
        <f t="shared" si="6"/>
        <v>0</v>
      </c>
      <c r="O14">
        <f t="shared" si="7"/>
        <v>0</v>
      </c>
      <c r="P14">
        <f t="shared" si="8"/>
        <v>0</v>
      </c>
      <c r="Q14">
        <f t="shared" si="9"/>
        <v>0</v>
      </c>
      <c r="R14">
        <f t="shared" si="10"/>
        <v>0</v>
      </c>
      <c r="T14" s="9">
        <f t="shared" si="11"/>
        <v>0</v>
      </c>
      <c r="U14">
        <f t="shared" si="12"/>
        <v>0</v>
      </c>
      <c r="V14">
        <f t="shared" si="13"/>
        <v>0</v>
      </c>
      <c r="W14">
        <f t="shared" si="14"/>
        <v>0</v>
      </c>
      <c r="X14">
        <f t="shared" si="15"/>
        <v>0</v>
      </c>
      <c r="Y14">
        <f t="shared" si="16"/>
        <v>0</v>
      </c>
      <c r="AA14" s="9">
        <f t="shared" si="17"/>
        <v>0</v>
      </c>
      <c r="AB14">
        <f t="shared" si="18"/>
        <v>0</v>
      </c>
      <c r="AC14">
        <f t="shared" si="19"/>
        <v>0</v>
      </c>
      <c r="AD14">
        <f t="shared" si="20"/>
        <v>0</v>
      </c>
    </row>
    <row r="15" spans="1:33" x14ac:dyDescent="0.2">
      <c r="G15" s="1">
        <f t="shared" si="0"/>
        <v>0</v>
      </c>
      <c r="H15" s="10">
        <f t="shared" si="1"/>
        <v>0</v>
      </c>
      <c r="I15" s="1">
        <f t="shared" si="2"/>
        <v>0</v>
      </c>
      <c r="J15">
        <f t="shared" si="3"/>
        <v>0</v>
      </c>
      <c r="K15">
        <f t="shared" si="4"/>
        <v>0</v>
      </c>
      <c r="L15">
        <f>SUM(H12:K14)</f>
        <v>2.5</v>
      </c>
      <c r="M15" s="9">
        <f t="shared" si="5"/>
        <v>0</v>
      </c>
      <c r="N15">
        <f t="shared" si="6"/>
        <v>0</v>
      </c>
      <c r="O15">
        <f t="shared" si="7"/>
        <v>0</v>
      </c>
      <c r="P15">
        <f t="shared" si="8"/>
        <v>0</v>
      </c>
      <c r="Q15">
        <f t="shared" si="9"/>
        <v>0</v>
      </c>
      <c r="R15">
        <f t="shared" si="10"/>
        <v>0</v>
      </c>
      <c r="S15">
        <f>SUM(M12:R14)</f>
        <v>0</v>
      </c>
      <c r="T15" s="9">
        <f t="shared" si="11"/>
        <v>0</v>
      </c>
      <c r="U15">
        <f t="shared" si="12"/>
        <v>0</v>
      </c>
      <c r="V15">
        <f t="shared" si="13"/>
        <v>0</v>
      </c>
      <c r="W15">
        <f t="shared" si="14"/>
        <v>0</v>
      </c>
      <c r="X15">
        <f t="shared" si="15"/>
        <v>0</v>
      </c>
      <c r="Y15">
        <f t="shared" si="16"/>
        <v>0</v>
      </c>
      <c r="Z15">
        <f>SUM(T12:Y14)</f>
        <v>0</v>
      </c>
      <c r="AA15" s="9">
        <f t="shared" si="17"/>
        <v>0</v>
      </c>
      <c r="AB15">
        <f t="shared" si="18"/>
        <v>0</v>
      </c>
      <c r="AC15">
        <f t="shared" si="19"/>
        <v>0</v>
      </c>
      <c r="AD15">
        <f t="shared" si="20"/>
        <v>0</v>
      </c>
      <c r="AE15">
        <f>SUM(AA12:AD14)</f>
        <v>0</v>
      </c>
    </row>
    <row r="16" spans="1:33" s="5" customFormat="1" ht="34" x14ac:dyDescent="0.2">
      <c r="A16" s="3" t="s">
        <v>19</v>
      </c>
      <c r="B16" s="4"/>
      <c r="C16" s="4"/>
      <c r="D16" s="4"/>
      <c r="E16" s="4"/>
      <c r="G16" s="4">
        <f t="shared" si="0"/>
        <v>0</v>
      </c>
      <c r="H16" s="13">
        <f t="shared" si="1"/>
        <v>0</v>
      </c>
      <c r="I16" s="4">
        <f t="shared" si="2"/>
        <v>0</v>
      </c>
      <c r="J16" s="5">
        <f t="shared" si="3"/>
        <v>0</v>
      </c>
      <c r="K16" s="5">
        <f t="shared" si="4"/>
        <v>0</v>
      </c>
      <c r="M16" s="11">
        <f t="shared" si="5"/>
        <v>0</v>
      </c>
      <c r="N16" s="5">
        <f t="shared" si="6"/>
        <v>0</v>
      </c>
      <c r="O16" s="5">
        <f t="shared" si="7"/>
        <v>0</v>
      </c>
      <c r="P16" s="5">
        <f t="shared" si="8"/>
        <v>0</v>
      </c>
      <c r="Q16" s="5">
        <f t="shared" si="9"/>
        <v>0</v>
      </c>
      <c r="R16" s="5">
        <f t="shared" si="10"/>
        <v>0</v>
      </c>
      <c r="T16" s="11">
        <f t="shared" si="11"/>
        <v>0</v>
      </c>
      <c r="U16" s="5">
        <f t="shared" si="12"/>
        <v>0</v>
      </c>
      <c r="V16" s="5">
        <f t="shared" si="13"/>
        <v>0</v>
      </c>
      <c r="W16" s="5">
        <f t="shared" si="14"/>
        <v>0</v>
      </c>
      <c r="X16" s="5">
        <f t="shared" si="15"/>
        <v>0</v>
      </c>
      <c r="Y16" s="5">
        <f t="shared" si="16"/>
        <v>0</v>
      </c>
      <c r="AA16" s="11">
        <f t="shared" si="17"/>
        <v>0</v>
      </c>
      <c r="AB16" s="5">
        <f t="shared" si="18"/>
        <v>0</v>
      </c>
      <c r="AC16" s="5">
        <f t="shared" si="19"/>
        <v>0</v>
      </c>
      <c r="AD16" s="5">
        <f t="shared" si="20"/>
        <v>0</v>
      </c>
      <c r="AG16" s="21"/>
    </row>
    <row r="17" spans="1:33" s="8" customFormat="1" ht="34" x14ac:dyDescent="0.2">
      <c r="A17" s="6" t="s">
        <v>20</v>
      </c>
      <c r="B17" s="7"/>
      <c r="C17" s="7"/>
      <c r="D17" s="7"/>
      <c r="E17" s="7"/>
      <c r="G17" s="7">
        <f t="shared" si="0"/>
        <v>0</v>
      </c>
      <c r="H17" s="14">
        <f t="shared" si="1"/>
        <v>0</v>
      </c>
      <c r="I17" s="7">
        <f t="shared" si="2"/>
        <v>0</v>
      </c>
      <c r="J17" s="8">
        <f t="shared" si="3"/>
        <v>0</v>
      </c>
      <c r="K17" s="8">
        <f t="shared" si="4"/>
        <v>0</v>
      </c>
      <c r="M17" s="12">
        <f t="shared" si="5"/>
        <v>0</v>
      </c>
      <c r="N17" s="8">
        <f t="shared" si="6"/>
        <v>0</v>
      </c>
      <c r="O17" s="8">
        <f t="shared" si="7"/>
        <v>0</v>
      </c>
      <c r="P17" s="8">
        <f t="shared" si="8"/>
        <v>0</v>
      </c>
      <c r="Q17" s="8">
        <f t="shared" si="9"/>
        <v>0</v>
      </c>
      <c r="R17" s="8">
        <f t="shared" si="10"/>
        <v>0</v>
      </c>
      <c r="T17" s="12">
        <f t="shared" si="11"/>
        <v>0</v>
      </c>
      <c r="U17" s="8">
        <f t="shared" si="12"/>
        <v>0</v>
      </c>
      <c r="V17" s="8">
        <f t="shared" si="13"/>
        <v>0</v>
      </c>
      <c r="W17" s="8">
        <f t="shared" si="14"/>
        <v>0</v>
      </c>
      <c r="X17" s="8">
        <f t="shared" si="15"/>
        <v>0</v>
      </c>
      <c r="Y17" s="8">
        <f t="shared" si="16"/>
        <v>0</v>
      </c>
      <c r="AA17" s="12">
        <f t="shared" si="17"/>
        <v>0</v>
      </c>
      <c r="AB17" s="8">
        <f t="shared" si="18"/>
        <v>0</v>
      </c>
      <c r="AC17" s="8">
        <f t="shared" si="19"/>
        <v>0</v>
      </c>
      <c r="AD17" s="8">
        <f t="shared" si="20"/>
        <v>0</v>
      </c>
      <c r="AG17" s="22"/>
    </row>
    <row r="18" spans="1:33" ht="34" x14ac:dyDescent="0.2">
      <c r="A18" s="2">
        <v>132</v>
      </c>
      <c r="B18" s="1">
        <v>1</v>
      </c>
      <c r="C18" s="1" t="s">
        <v>21</v>
      </c>
      <c r="D18" s="1" t="s">
        <v>10</v>
      </c>
      <c r="E18" s="1" t="s">
        <v>228</v>
      </c>
      <c r="F18">
        <v>1</v>
      </c>
      <c r="G18" s="1">
        <f t="shared" si="0"/>
        <v>2</v>
      </c>
      <c r="H18" s="10">
        <f t="shared" si="1"/>
        <v>0</v>
      </c>
      <c r="I18" s="1">
        <f t="shared" si="2"/>
        <v>0.5</v>
      </c>
      <c r="J18">
        <f t="shared" si="3"/>
        <v>0</v>
      </c>
      <c r="K18">
        <f t="shared" si="4"/>
        <v>0</v>
      </c>
      <c r="M18" s="9">
        <f t="shared" si="5"/>
        <v>0.5</v>
      </c>
      <c r="N18">
        <f t="shared" si="6"/>
        <v>0</v>
      </c>
      <c r="O18">
        <f t="shared" si="7"/>
        <v>0</v>
      </c>
      <c r="P18">
        <f t="shared" si="8"/>
        <v>0</v>
      </c>
      <c r="Q18">
        <f t="shared" si="9"/>
        <v>0</v>
      </c>
      <c r="R18">
        <f t="shared" si="10"/>
        <v>0</v>
      </c>
      <c r="T18" s="9">
        <f t="shared" si="11"/>
        <v>0</v>
      </c>
      <c r="U18">
        <f t="shared" si="12"/>
        <v>0</v>
      </c>
      <c r="V18">
        <f t="shared" si="13"/>
        <v>0</v>
      </c>
      <c r="W18">
        <f t="shared" si="14"/>
        <v>0</v>
      </c>
      <c r="X18">
        <f t="shared" si="15"/>
        <v>0</v>
      </c>
      <c r="Y18">
        <f t="shared" si="16"/>
        <v>0</v>
      </c>
      <c r="AA18" s="9">
        <f t="shared" si="17"/>
        <v>0</v>
      </c>
      <c r="AB18">
        <f t="shared" si="18"/>
        <v>0</v>
      </c>
      <c r="AC18">
        <f t="shared" si="19"/>
        <v>0</v>
      </c>
      <c r="AD18">
        <f t="shared" si="20"/>
        <v>0</v>
      </c>
    </row>
    <row r="19" spans="1:33" ht="17" x14ac:dyDescent="0.2">
      <c r="A19" s="2">
        <v>133</v>
      </c>
      <c r="B19" s="1">
        <v>1</v>
      </c>
      <c r="C19" s="1" t="s">
        <v>22</v>
      </c>
      <c r="D19" s="1" t="s">
        <v>10</v>
      </c>
      <c r="E19" s="1" t="s">
        <v>228</v>
      </c>
      <c r="F19">
        <v>1</v>
      </c>
      <c r="G19" s="1">
        <f t="shared" si="0"/>
        <v>2</v>
      </c>
      <c r="H19" s="10">
        <f t="shared" si="1"/>
        <v>0</v>
      </c>
      <c r="I19" s="1">
        <f t="shared" si="2"/>
        <v>0.5</v>
      </c>
      <c r="J19">
        <f t="shared" si="3"/>
        <v>0</v>
      </c>
      <c r="K19">
        <f t="shared" si="4"/>
        <v>0</v>
      </c>
      <c r="M19" s="9">
        <f t="shared" si="5"/>
        <v>0.5</v>
      </c>
      <c r="N19">
        <f t="shared" si="6"/>
        <v>0</v>
      </c>
      <c r="O19">
        <f t="shared" si="7"/>
        <v>0</v>
      </c>
      <c r="P19">
        <f t="shared" si="8"/>
        <v>0</v>
      </c>
      <c r="Q19">
        <f t="shared" si="9"/>
        <v>0</v>
      </c>
      <c r="R19">
        <f t="shared" si="10"/>
        <v>0</v>
      </c>
      <c r="T19" s="9">
        <f t="shared" si="11"/>
        <v>0</v>
      </c>
      <c r="U19">
        <f t="shared" si="12"/>
        <v>0</v>
      </c>
      <c r="V19">
        <f t="shared" si="13"/>
        <v>0</v>
      </c>
      <c r="W19">
        <f t="shared" si="14"/>
        <v>0</v>
      </c>
      <c r="X19">
        <f t="shared" si="15"/>
        <v>0</v>
      </c>
      <c r="Y19">
        <f t="shared" si="16"/>
        <v>0</v>
      </c>
      <c r="AA19" s="9">
        <f t="shared" si="17"/>
        <v>0</v>
      </c>
      <c r="AB19">
        <f t="shared" si="18"/>
        <v>0</v>
      </c>
      <c r="AC19">
        <f t="shared" si="19"/>
        <v>0</v>
      </c>
      <c r="AD19">
        <f t="shared" si="20"/>
        <v>0</v>
      </c>
    </row>
    <row r="20" spans="1:33" ht="34" x14ac:dyDescent="0.2">
      <c r="A20" s="2">
        <v>134</v>
      </c>
      <c r="B20" s="1">
        <v>1</v>
      </c>
      <c r="C20" s="1" t="s">
        <v>23</v>
      </c>
      <c r="D20" s="1" t="s">
        <v>10</v>
      </c>
      <c r="E20" s="1" t="s">
        <v>228</v>
      </c>
      <c r="F20">
        <v>1</v>
      </c>
      <c r="G20" s="1">
        <f t="shared" si="0"/>
        <v>2</v>
      </c>
      <c r="H20" s="10">
        <f t="shared" si="1"/>
        <v>0</v>
      </c>
      <c r="I20" s="1">
        <f t="shared" si="2"/>
        <v>0.5</v>
      </c>
      <c r="J20">
        <f t="shared" si="3"/>
        <v>0</v>
      </c>
      <c r="K20">
        <f t="shared" si="4"/>
        <v>0</v>
      </c>
      <c r="M20" s="9">
        <f t="shared" si="5"/>
        <v>0.5</v>
      </c>
      <c r="N20">
        <f t="shared" si="6"/>
        <v>0</v>
      </c>
      <c r="O20">
        <f t="shared" si="7"/>
        <v>0</v>
      </c>
      <c r="P20">
        <f t="shared" si="8"/>
        <v>0</v>
      </c>
      <c r="Q20">
        <f t="shared" si="9"/>
        <v>0</v>
      </c>
      <c r="R20">
        <f t="shared" si="10"/>
        <v>0</v>
      </c>
      <c r="T20" s="9">
        <f t="shared" si="11"/>
        <v>0</v>
      </c>
      <c r="U20">
        <f t="shared" si="12"/>
        <v>0</v>
      </c>
      <c r="V20">
        <f t="shared" si="13"/>
        <v>0</v>
      </c>
      <c r="W20">
        <f t="shared" si="14"/>
        <v>0</v>
      </c>
      <c r="X20">
        <f t="shared" si="15"/>
        <v>0</v>
      </c>
      <c r="Y20">
        <f t="shared" si="16"/>
        <v>0</v>
      </c>
      <c r="AA20" s="9">
        <f t="shared" si="17"/>
        <v>0</v>
      </c>
      <c r="AB20">
        <f t="shared" si="18"/>
        <v>0</v>
      </c>
      <c r="AC20">
        <f t="shared" si="19"/>
        <v>0</v>
      </c>
      <c r="AD20">
        <f t="shared" si="20"/>
        <v>0</v>
      </c>
    </row>
    <row r="21" spans="1:33" x14ac:dyDescent="0.2">
      <c r="G21" s="1">
        <f t="shared" si="0"/>
        <v>0</v>
      </c>
      <c r="H21" s="10">
        <f t="shared" si="1"/>
        <v>0</v>
      </c>
      <c r="I21" s="1">
        <f t="shared" si="2"/>
        <v>0</v>
      </c>
      <c r="J21">
        <f t="shared" si="3"/>
        <v>0</v>
      </c>
      <c r="K21">
        <f t="shared" si="4"/>
        <v>0</v>
      </c>
      <c r="L21">
        <f>SUM(H17:K20)</f>
        <v>1.5</v>
      </c>
      <c r="M21" s="9">
        <f t="shared" si="5"/>
        <v>0</v>
      </c>
      <c r="N21">
        <f t="shared" si="6"/>
        <v>0</v>
      </c>
      <c r="O21">
        <f t="shared" si="7"/>
        <v>0</v>
      </c>
      <c r="P21">
        <f t="shared" si="8"/>
        <v>0</v>
      </c>
      <c r="Q21">
        <f t="shared" si="9"/>
        <v>0</v>
      </c>
      <c r="R21">
        <f t="shared" si="10"/>
        <v>0</v>
      </c>
      <c r="S21">
        <f>SUM(M17:R20)</f>
        <v>1.5</v>
      </c>
      <c r="T21" s="9">
        <f t="shared" si="11"/>
        <v>0</v>
      </c>
      <c r="U21">
        <f t="shared" si="12"/>
        <v>0</v>
      </c>
      <c r="V21">
        <f t="shared" si="13"/>
        <v>0</v>
      </c>
      <c r="W21">
        <f t="shared" si="14"/>
        <v>0</v>
      </c>
      <c r="X21">
        <f t="shared" si="15"/>
        <v>0</v>
      </c>
      <c r="Y21">
        <f t="shared" si="16"/>
        <v>0</v>
      </c>
      <c r="Z21">
        <f>SUM(T17:Y20)</f>
        <v>0</v>
      </c>
      <c r="AA21" s="9">
        <f t="shared" si="17"/>
        <v>0</v>
      </c>
      <c r="AB21">
        <f t="shared" si="18"/>
        <v>0</v>
      </c>
      <c r="AC21">
        <f t="shared" si="19"/>
        <v>0</v>
      </c>
      <c r="AD21">
        <f t="shared" si="20"/>
        <v>0</v>
      </c>
      <c r="AE21">
        <f>SUM(AA17:AD20)</f>
        <v>0</v>
      </c>
      <c r="AG21" s="20">
        <f>SUM(H21:AE21)</f>
        <v>3</v>
      </c>
    </row>
    <row r="22" spans="1:33" s="5" customFormat="1" ht="17" x14ac:dyDescent="0.2">
      <c r="A22" s="3" t="s">
        <v>24</v>
      </c>
      <c r="B22" s="4"/>
      <c r="C22" s="4"/>
      <c r="D22" s="4"/>
      <c r="E22" s="4"/>
      <c r="G22" s="4">
        <f t="shared" si="0"/>
        <v>0</v>
      </c>
      <c r="H22" s="13">
        <f t="shared" si="1"/>
        <v>0</v>
      </c>
      <c r="I22" s="4">
        <f t="shared" si="2"/>
        <v>0</v>
      </c>
      <c r="J22" s="5">
        <f t="shared" si="3"/>
        <v>0</v>
      </c>
      <c r="K22" s="5">
        <f t="shared" si="4"/>
        <v>0</v>
      </c>
      <c r="M22" s="11">
        <f t="shared" si="5"/>
        <v>0</v>
      </c>
      <c r="N22" s="5">
        <f t="shared" si="6"/>
        <v>0</v>
      </c>
      <c r="O22" s="5">
        <f t="shared" si="7"/>
        <v>0</v>
      </c>
      <c r="P22" s="5">
        <f t="shared" si="8"/>
        <v>0</v>
      </c>
      <c r="Q22" s="5">
        <f t="shared" si="9"/>
        <v>0</v>
      </c>
      <c r="R22" s="5">
        <f t="shared" si="10"/>
        <v>0</v>
      </c>
      <c r="T22" s="11">
        <f t="shared" si="11"/>
        <v>0</v>
      </c>
      <c r="U22" s="5">
        <f t="shared" si="12"/>
        <v>0</v>
      </c>
      <c r="V22" s="5">
        <f t="shared" si="13"/>
        <v>0</v>
      </c>
      <c r="W22" s="5">
        <f t="shared" si="14"/>
        <v>0</v>
      </c>
      <c r="X22" s="5">
        <f t="shared" si="15"/>
        <v>0</v>
      </c>
      <c r="Y22" s="5">
        <f t="shared" si="16"/>
        <v>0</v>
      </c>
      <c r="AA22" s="11">
        <f t="shared" si="17"/>
        <v>0</v>
      </c>
      <c r="AB22" s="5">
        <f t="shared" si="18"/>
        <v>0</v>
      </c>
      <c r="AC22" s="5">
        <f t="shared" si="19"/>
        <v>0</v>
      </c>
      <c r="AD22" s="5">
        <f t="shared" si="20"/>
        <v>0</v>
      </c>
      <c r="AG22" s="21"/>
    </row>
    <row r="23" spans="1:33" s="8" customFormat="1" ht="34" x14ac:dyDescent="0.2">
      <c r="A23" s="6" t="s">
        <v>25</v>
      </c>
      <c r="B23" s="7"/>
      <c r="C23" s="7"/>
      <c r="D23" s="7"/>
      <c r="E23" s="7"/>
      <c r="G23" s="7">
        <f t="shared" si="0"/>
        <v>0</v>
      </c>
      <c r="H23" s="14">
        <f t="shared" si="1"/>
        <v>0</v>
      </c>
      <c r="I23" s="7">
        <f t="shared" si="2"/>
        <v>0</v>
      </c>
      <c r="J23" s="8">
        <f t="shared" si="3"/>
        <v>0</v>
      </c>
      <c r="K23" s="8">
        <f t="shared" si="4"/>
        <v>0</v>
      </c>
      <c r="M23" s="12">
        <f t="shared" si="5"/>
        <v>0</v>
      </c>
      <c r="N23" s="8">
        <f t="shared" si="6"/>
        <v>0</v>
      </c>
      <c r="O23" s="8">
        <f t="shared" si="7"/>
        <v>0</v>
      </c>
      <c r="P23" s="8">
        <f t="shared" si="8"/>
        <v>0</v>
      </c>
      <c r="Q23" s="8">
        <f t="shared" si="9"/>
        <v>0</v>
      </c>
      <c r="R23" s="8">
        <f t="shared" si="10"/>
        <v>0</v>
      </c>
      <c r="T23" s="12">
        <f t="shared" si="11"/>
        <v>0</v>
      </c>
      <c r="U23" s="8">
        <f t="shared" si="12"/>
        <v>0</v>
      </c>
      <c r="V23" s="8">
        <f t="shared" si="13"/>
        <v>0</v>
      </c>
      <c r="W23" s="8">
        <f t="shared" si="14"/>
        <v>0</v>
      </c>
      <c r="X23" s="8">
        <f t="shared" si="15"/>
        <v>0</v>
      </c>
      <c r="Y23" s="8">
        <f t="shared" si="16"/>
        <v>0</v>
      </c>
      <c r="AA23" s="12">
        <f t="shared" si="17"/>
        <v>0</v>
      </c>
      <c r="AB23" s="8">
        <f t="shared" si="18"/>
        <v>0</v>
      </c>
      <c r="AC23" s="8">
        <f t="shared" si="19"/>
        <v>0</v>
      </c>
      <c r="AD23" s="8">
        <f t="shared" si="20"/>
        <v>0</v>
      </c>
      <c r="AG23" s="22"/>
    </row>
    <row r="24" spans="1:33" ht="17" x14ac:dyDescent="0.2">
      <c r="A24" s="2">
        <v>37</v>
      </c>
      <c r="B24" s="1">
        <v>1</v>
      </c>
      <c r="C24" s="1" t="s">
        <v>5</v>
      </c>
      <c r="D24" s="1" t="s">
        <v>18</v>
      </c>
      <c r="E24" s="1" t="s">
        <v>230</v>
      </c>
      <c r="F24">
        <v>1</v>
      </c>
      <c r="G24" s="1">
        <f t="shared" si="0"/>
        <v>1</v>
      </c>
      <c r="H24" s="10">
        <f t="shared" si="1"/>
        <v>1</v>
      </c>
      <c r="I24" s="1">
        <f t="shared" si="2"/>
        <v>0</v>
      </c>
      <c r="J24">
        <f t="shared" si="3"/>
        <v>0</v>
      </c>
      <c r="K24">
        <f t="shared" si="4"/>
        <v>0</v>
      </c>
      <c r="M24" s="9">
        <f t="shared" si="5"/>
        <v>0</v>
      </c>
      <c r="N24">
        <f t="shared" si="6"/>
        <v>0</v>
      </c>
      <c r="O24">
        <f t="shared" si="7"/>
        <v>0</v>
      </c>
      <c r="P24">
        <f t="shared" si="8"/>
        <v>0</v>
      </c>
      <c r="Q24">
        <f t="shared" si="9"/>
        <v>0</v>
      </c>
      <c r="R24">
        <f t="shared" si="10"/>
        <v>0</v>
      </c>
      <c r="T24" s="9">
        <f t="shared" si="11"/>
        <v>0</v>
      </c>
      <c r="U24">
        <f t="shared" si="12"/>
        <v>0</v>
      </c>
      <c r="V24">
        <f t="shared" si="13"/>
        <v>0</v>
      </c>
      <c r="W24">
        <f t="shared" si="14"/>
        <v>0</v>
      </c>
      <c r="X24">
        <f t="shared" si="15"/>
        <v>0</v>
      </c>
      <c r="Y24">
        <f t="shared" si="16"/>
        <v>0</v>
      </c>
      <c r="AA24" s="9">
        <f t="shared" si="17"/>
        <v>0</v>
      </c>
      <c r="AB24">
        <f t="shared" si="18"/>
        <v>0</v>
      </c>
      <c r="AC24">
        <f t="shared" si="19"/>
        <v>0</v>
      </c>
      <c r="AD24">
        <f t="shared" si="20"/>
        <v>0</v>
      </c>
    </row>
    <row r="25" spans="1:33" ht="17" x14ac:dyDescent="0.2">
      <c r="A25" s="2" t="s">
        <v>26</v>
      </c>
      <c r="G25" s="1">
        <f t="shared" si="0"/>
        <v>0</v>
      </c>
      <c r="H25" s="10">
        <f t="shared" si="1"/>
        <v>0</v>
      </c>
      <c r="I25" s="1">
        <f t="shared" si="2"/>
        <v>0</v>
      </c>
      <c r="J25">
        <f t="shared" si="3"/>
        <v>0</v>
      </c>
      <c r="K25">
        <f t="shared" si="4"/>
        <v>0</v>
      </c>
      <c r="L25">
        <f>SUM(H24:K24)</f>
        <v>1</v>
      </c>
      <c r="M25" s="9">
        <f t="shared" si="5"/>
        <v>0</v>
      </c>
      <c r="N25">
        <f t="shared" si="6"/>
        <v>0</v>
      </c>
      <c r="O25">
        <f t="shared" si="7"/>
        <v>0</v>
      </c>
      <c r="P25">
        <f t="shared" si="8"/>
        <v>0</v>
      </c>
      <c r="Q25">
        <f t="shared" si="9"/>
        <v>0</v>
      </c>
      <c r="R25">
        <f t="shared" si="10"/>
        <v>0</v>
      </c>
      <c r="S25">
        <f>SUM(M23:R24)</f>
        <v>0</v>
      </c>
      <c r="T25" s="9">
        <f t="shared" si="11"/>
        <v>0</v>
      </c>
      <c r="U25">
        <f t="shared" si="12"/>
        <v>0</v>
      </c>
      <c r="V25">
        <f t="shared" si="13"/>
        <v>0</v>
      </c>
      <c r="W25">
        <f t="shared" si="14"/>
        <v>0</v>
      </c>
      <c r="X25">
        <f t="shared" si="15"/>
        <v>0</v>
      </c>
      <c r="Y25">
        <f t="shared" si="16"/>
        <v>0</v>
      </c>
      <c r="Z25">
        <f>SUM(T23:Y24)</f>
        <v>0</v>
      </c>
      <c r="AA25" s="9">
        <f t="shared" si="17"/>
        <v>0</v>
      </c>
      <c r="AB25">
        <f t="shared" si="18"/>
        <v>0</v>
      </c>
      <c r="AC25">
        <f t="shared" si="19"/>
        <v>0</v>
      </c>
      <c r="AD25">
        <f t="shared" si="20"/>
        <v>0</v>
      </c>
      <c r="AE25">
        <f>SUM(AA23:AD24)</f>
        <v>0</v>
      </c>
      <c r="AG25" s="20">
        <f>SUM(H25:AE25)</f>
        <v>1</v>
      </c>
    </row>
    <row r="26" spans="1:33" s="5" customFormat="1" ht="17" x14ac:dyDescent="0.2">
      <c r="A26" s="3" t="s">
        <v>27</v>
      </c>
      <c r="B26" s="4"/>
      <c r="C26" s="4"/>
      <c r="D26" s="4"/>
      <c r="E26" s="4"/>
      <c r="G26" s="4">
        <f t="shared" si="0"/>
        <v>0</v>
      </c>
      <c r="H26" s="13">
        <f t="shared" si="1"/>
        <v>0</v>
      </c>
      <c r="I26" s="4">
        <f t="shared" si="2"/>
        <v>0</v>
      </c>
      <c r="J26" s="5">
        <f t="shared" si="3"/>
        <v>0</v>
      </c>
      <c r="K26" s="5">
        <f t="shared" si="4"/>
        <v>0</v>
      </c>
      <c r="M26" s="11">
        <f t="shared" si="5"/>
        <v>0</v>
      </c>
      <c r="N26" s="5">
        <f t="shared" si="6"/>
        <v>0</v>
      </c>
      <c r="O26" s="5">
        <f t="shared" si="7"/>
        <v>0</v>
      </c>
      <c r="P26" s="5">
        <f t="shared" si="8"/>
        <v>0</v>
      </c>
      <c r="Q26" s="5">
        <f t="shared" si="9"/>
        <v>0</v>
      </c>
      <c r="R26" s="5">
        <f t="shared" si="10"/>
        <v>0</v>
      </c>
      <c r="T26" s="11">
        <f t="shared" si="11"/>
        <v>0</v>
      </c>
      <c r="U26" s="5">
        <f t="shared" si="12"/>
        <v>0</v>
      </c>
      <c r="V26" s="5">
        <f t="shared" si="13"/>
        <v>0</v>
      </c>
      <c r="W26" s="5">
        <f t="shared" si="14"/>
        <v>0</v>
      </c>
      <c r="X26" s="5">
        <f t="shared" si="15"/>
        <v>0</v>
      </c>
      <c r="Y26" s="5">
        <f t="shared" si="16"/>
        <v>0</v>
      </c>
      <c r="AA26" s="11">
        <f t="shared" si="17"/>
        <v>0</v>
      </c>
      <c r="AB26" s="5">
        <f t="shared" si="18"/>
        <v>0</v>
      </c>
      <c r="AC26" s="5">
        <f t="shared" si="19"/>
        <v>0</v>
      </c>
      <c r="AD26" s="5">
        <f t="shared" si="20"/>
        <v>0</v>
      </c>
      <c r="AG26" s="21"/>
    </row>
    <row r="27" spans="1:33" s="8" customFormat="1" ht="17" x14ac:dyDescent="0.2">
      <c r="A27" s="6" t="s">
        <v>28</v>
      </c>
      <c r="B27" s="7"/>
      <c r="C27" s="7"/>
      <c r="D27" s="7" t="s">
        <v>29</v>
      </c>
      <c r="E27" s="7"/>
      <c r="G27" s="7">
        <f t="shared" si="0"/>
        <v>0</v>
      </c>
      <c r="H27" s="14">
        <f t="shared" si="1"/>
        <v>0</v>
      </c>
      <c r="I27" s="7">
        <f t="shared" si="2"/>
        <v>0</v>
      </c>
      <c r="J27" s="8">
        <f t="shared" si="3"/>
        <v>0</v>
      </c>
      <c r="K27" s="8">
        <f t="shared" si="4"/>
        <v>0</v>
      </c>
      <c r="M27" s="12">
        <f t="shared" si="5"/>
        <v>0</v>
      </c>
      <c r="N27" s="8">
        <f t="shared" si="6"/>
        <v>0</v>
      </c>
      <c r="O27" s="8">
        <f t="shared" si="7"/>
        <v>0</v>
      </c>
      <c r="P27" s="8">
        <f t="shared" si="8"/>
        <v>0</v>
      </c>
      <c r="Q27" s="8">
        <f t="shared" si="9"/>
        <v>0</v>
      </c>
      <c r="R27" s="8">
        <f t="shared" si="10"/>
        <v>0</v>
      </c>
      <c r="T27" s="12">
        <f t="shared" si="11"/>
        <v>0</v>
      </c>
      <c r="U27" s="8">
        <f t="shared" si="12"/>
        <v>0</v>
      </c>
      <c r="V27" s="8">
        <f t="shared" si="13"/>
        <v>0</v>
      </c>
      <c r="W27" s="8">
        <f t="shared" si="14"/>
        <v>0</v>
      </c>
      <c r="X27" s="8">
        <f t="shared" si="15"/>
        <v>0</v>
      </c>
      <c r="Y27" s="8">
        <f t="shared" si="16"/>
        <v>0</v>
      </c>
      <c r="AA27" s="12">
        <f t="shared" si="17"/>
        <v>0</v>
      </c>
      <c r="AB27" s="8">
        <f t="shared" si="18"/>
        <v>0</v>
      </c>
      <c r="AC27" s="8">
        <f t="shared" si="19"/>
        <v>0</v>
      </c>
      <c r="AD27" s="8">
        <f t="shared" si="20"/>
        <v>0</v>
      </c>
      <c r="AG27" s="22"/>
    </row>
    <row r="28" spans="1:33" ht="17" x14ac:dyDescent="0.2">
      <c r="A28" s="2" t="s">
        <v>30</v>
      </c>
      <c r="B28" s="1">
        <v>7</v>
      </c>
      <c r="C28" s="1" t="s">
        <v>5</v>
      </c>
      <c r="D28" s="1" t="s">
        <v>29</v>
      </c>
      <c r="E28" s="1" t="s">
        <v>230</v>
      </c>
      <c r="F28">
        <v>1</v>
      </c>
      <c r="G28" s="1">
        <f t="shared" si="0"/>
        <v>1</v>
      </c>
      <c r="H28" s="10">
        <f t="shared" si="1"/>
        <v>7</v>
      </c>
      <c r="I28" s="1">
        <f t="shared" si="2"/>
        <v>0</v>
      </c>
      <c r="J28">
        <f t="shared" si="3"/>
        <v>0</v>
      </c>
      <c r="K28">
        <f t="shared" si="4"/>
        <v>0</v>
      </c>
      <c r="M28" s="9">
        <f t="shared" si="5"/>
        <v>0</v>
      </c>
      <c r="N28">
        <f t="shared" si="6"/>
        <v>0</v>
      </c>
      <c r="O28">
        <f t="shared" si="7"/>
        <v>0</v>
      </c>
      <c r="P28">
        <f t="shared" si="8"/>
        <v>0</v>
      </c>
      <c r="Q28">
        <f t="shared" si="9"/>
        <v>0</v>
      </c>
      <c r="R28">
        <f t="shared" si="10"/>
        <v>0</v>
      </c>
      <c r="T28" s="9">
        <f t="shared" si="11"/>
        <v>0</v>
      </c>
      <c r="U28">
        <f t="shared" si="12"/>
        <v>0</v>
      </c>
      <c r="V28">
        <f t="shared" si="13"/>
        <v>0</v>
      </c>
      <c r="W28">
        <f t="shared" si="14"/>
        <v>0</v>
      </c>
      <c r="X28">
        <f t="shared" si="15"/>
        <v>0</v>
      </c>
      <c r="Y28">
        <f t="shared" si="16"/>
        <v>0</v>
      </c>
      <c r="AA28" s="9">
        <f t="shared" si="17"/>
        <v>0</v>
      </c>
      <c r="AB28">
        <f t="shared" si="18"/>
        <v>0</v>
      </c>
      <c r="AC28">
        <f t="shared" si="19"/>
        <v>0</v>
      </c>
      <c r="AD28">
        <f t="shared" si="20"/>
        <v>0</v>
      </c>
    </row>
    <row r="29" spans="1:33" ht="17" x14ac:dyDescent="0.2">
      <c r="A29" s="2" t="s">
        <v>31</v>
      </c>
      <c r="B29" s="1">
        <v>1</v>
      </c>
      <c r="C29" s="1" t="s">
        <v>32</v>
      </c>
      <c r="D29" s="1" t="s">
        <v>29</v>
      </c>
      <c r="E29" s="1" t="s">
        <v>230</v>
      </c>
      <c r="F29">
        <v>1</v>
      </c>
      <c r="G29" s="1">
        <f t="shared" si="0"/>
        <v>1</v>
      </c>
      <c r="H29" s="10">
        <f t="shared" si="1"/>
        <v>1</v>
      </c>
      <c r="I29" s="1">
        <f t="shared" si="2"/>
        <v>0</v>
      </c>
      <c r="J29">
        <f t="shared" si="3"/>
        <v>0</v>
      </c>
      <c r="K29">
        <f t="shared" si="4"/>
        <v>0</v>
      </c>
      <c r="M29" s="9">
        <f t="shared" si="5"/>
        <v>0</v>
      </c>
      <c r="N29">
        <f t="shared" si="6"/>
        <v>0</v>
      </c>
      <c r="O29">
        <f t="shared" si="7"/>
        <v>0</v>
      </c>
      <c r="P29">
        <f t="shared" si="8"/>
        <v>0</v>
      </c>
      <c r="Q29">
        <f t="shared" si="9"/>
        <v>0</v>
      </c>
      <c r="R29">
        <f t="shared" si="10"/>
        <v>0</v>
      </c>
      <c r="T29" s="9">
        <f t="shared" si="11"/>
        <v>0</v>
      </c>
      <c r="U29">
        <f t="shared" si="12"/>
        <v>0</v>
      </c>
      <c r="V29">
        <f t="shared" si="13"/>
        <v>0</v>
      </c>
      <c r="W29">
        <f t="shared" si="14"/>
        <v>0</v>
      </c>
      <c r="X29">
        <f t="shared" si="15"/>
        <v>0</v>
      </c>
      <c r="Y29">
        <f t="shared" si="16"/>
        <v>0</v>
      </c>
      <c r="AA29" s="9">
        <f t="shared" si="17"/>
        <v>0</v>
      </c>
      <c r="AB29">
        <f t="shared" si="18"/>
        <v>0</v>
      </c>
      <c r="AC29">
        <f t="shared" si="19"/>
        <v>0</v>
      </c>
      <c r="AD29">
        <f t="shared" si="20"/>
        <v>0</v>
      </c>
    </row>
    <row r="30" spans="1:33" ht="17" x14ac:dyDescent="0.2">
      <c r="A30" s="2" t="s">
        <v>33</v>
      </c>
      <c r="B30" s="1">
        <v>7</v>
      </c>
      <c r="C30" s="1" t="s">
        <v>34</v>
      </c>
      <c r="D30" s="1" t="s">
        <v>29</v>
      </c>
      <c r="E30" s="1" t="s">
        <v>230</v>
      </c>
      <c r="F30">
        <v>1</v>
      </c>
      <c r="G30" s="1">
        <f t="shared" si="0"/>
        <v>1</v>
      </c>
      <c r="H30" s="10">
        <f t="shared" si="1"/>
        <v>7</v>
      </c>
      <c r="I30" s="1">
        <f t="shared" si="2"/>
        <v>0</v>
      </c>
      <c r="J30">
        <f t="shared" si="3"/>
        <v>0</v>
      </c>
      <c r="K30">
        <f t="shared" si="4"/>
        <v>0</v>
      </c>
      <c r="M30" s="9">
        <f t="shared" si="5"/>
        <v>0</v>
      </c>
      <c r="N30">
        <f t="shared" si="6"/>
        <v>0</v>
      </c>
      <c r="O30">
        <f t="shared" si="7"/>
        <v>0</v>
      </c>
      <c r="P30">
        <f t="shared" si="8"/>
        <v>0</v>
      </c>
      <c r="Q30">
        <f t="shared" si="9"/>
        <v>0</v>
      </c>
      <c r="R30">
        <f t="shared" si="10"/>
        <v>0</v>
      </c>
      <c r="T30" s="9">
        <f t="shared" si="11"/>
        <v>0</v>
      </c>
      <c r="U30">
        <f t="shared" si="12"/>
        <v>0</v>
      </c>
      <c r="V30">
        <f t="shared" si="13"/>
        <v>0</v>
      </c>
      <c r="W30">
        <f t="shared" si="14"/>
        <v>0</v>
      </c>
      <c r="X30">
        <f t="shared" si="15"/>
        <v>0</v>
      </c>
      <c r="Y30">
        <f t="shared" si="16"/>
        <v>0</v>
      </c>
      <c r="AA30" s="9">
        <f t="shared" si="17"/>
        <v>0</v>
      </c>
      <c r="AB30">
        <f t="shared" si="18"/>
        <v>0</v>
      </c>
      <c r="AC30">
        <f t="shared" si="19"/>
        <v>0</v>
      </c>
      <c r="AD30">
        <f t="shared" si="20"/>
        <v>0</v>
      </c>
    </row>
    <row r="31" spans="1:33" ht="17" x14ac:dyDescent="0.2">
      <c r="A31" s="2" t="s">
        <v>35</v>
      </c>
      <c r="B31" s="1">
        <v>1</v>
      </c>
      <c r="C31" s="1" t="s">
        <v>36</v>
      </c>
      <c r="D31" s="1" t="s">
        <v>29</v>
      </c>
      <c r="E31" s="1" t="s">
        <v>230</v>
      </c>
      <c r="F31">
        <v>1</v>
      </c>
      <c r="G31" s="1">
        <f t="shared" si="0"/>
        <v>1</v>
      </c>
      <c r="H31" s="10">
        <f t="shared" si="1"/>
        <v>1</v>
      </c>
      <c r="I31" s="1">
        <f t="shared" si="2"/>
        <v>0</v>
      </c>
      <c r="J31">
        <f t="shared" si="3"/>
        <v>0</v>
      </c>
      <c r="K31">
        <f t="shared" si="4"/>
        <v>0</v>
      </c>
      <c r="M31" s="9">
        <f t="shared" si="5"/>
        <v>0</v>
      </c>
      <c r="N31">
        <f t="shared" si="6"/>
        <v>0</v>
      </c>
      <c r="O31">
        <f t="shared" si="7"/>
        <v>0</v>
      </c>
      <c r="P31">
        <f t="shared" si="8"/>
        <v>0</v>
      </c>
      <c r="Q31">
        <f t="shared" si="9"/>
        <v>0</v>
      </c>
      <c r="R31">
        <f t="shared" si="10"/>
        <v>0</v>
      </c>
      <c r="T31" s="9">
        <f t="shared" si="11"/>
        <v>0</v>
      </c>
      <c r="U31">
        <f t="shared" si="12"/>
        <v>0</v>
      </c>
      <c r="V31">
        <f t="shared" si="13"/>
        <v>0</v>
      </c>
      <c r="W31">
        <f t="shared" si="14"/>
        <v>0</v>
      </c>
      <c r="X31">
        <f t="shared" si="15"/>
        <v>0</v>
      </c>
      <c r="Y31">
        <f t="shared" si="16"/>
        <v>0</v>
      </c>
      <c r="AA31" s="9">
        <f t="shared" si="17"/>
        <v>0</v>
      </c>
      <c r="AB31">
        <f t="shared" si="18"/>
        <v>0</v>
      </c>
      <c r="AC31">
        <f t="shared" si="19"/>
        <v>0</v>
      </c>
      <c r="AD31">
        <f t="shared" si="20"/>
        <v>0</v>
      </c>
    </row>
    <row r="32" spans="1:33" x14ac:dyDescent="0.2">
      <c r="G32" s="1">
        <f t="shared" si="0"/>
        <v>0</v>
      </c>
      <c r="H32" s="10">
        <f t="shared" si="1"/>
        <v>0</v>
      </c>
      <c r="I32" s="1">
        <f t="shared" si="2"/>
        <v>0</v>
      </c>
      <c r="J32">
        <f t="shared" si="3"/>
        <v>0</v>
      </c>
      <c r="K32">
        <f t="shared" si="4"/>
        <v>0</v>
      </c>
      <c r="L32">
        <f>SUM(H27:K31)</f>
        <v>16</v>
      </c>
      <c r="M32" s="9">
        <f t="shared" si="5"/>
        <v>0</v>
      </c>
      <c r="N32">
        <f t="shared" si="6"/>
        <v>0</v>
      </c>
      <c r="O32">
        <f t="shared" si="7"/>
        <v>0</v>
      </c>
      <c r="P32">
        <f t="shared" si="8"/>
        <v>0</v>
      </c>
      <c r="Q32">
        <f t="shared" si="9"/>
        <v>0</v>
      </c>
      <c r="R32">
        <f t="shared" si="10"/>
        <v>0</v>
      </c>
      <c r="S32">
        <f>SUM(M27:R31)</f>
        <v>0</v>
      </c>
      <c r="T32" s="9">
        <f t="shared" si="11"/>
        <v>0</v>
      </c>
      <c r="U32">
        <f t="shared" si="12"/>
        <v>0</v>
      </c>
      <c r="V32">
        <f t="shared" si="13"/>
        <v>0</v>
      </c>
      <c r="W32">
        <f t="shared" si="14"/>
        <v>0</v>
      </c>
      <c r="X32">
        <f t="shared" si="15"/>
        <v>0</v>
      </c>
      <c r="Y32">
        <f t="shared" si="16"/>
        <v>0</v>
      </c>
      <c r="Z32">
        <f>SUM(T27:Y31)</f>
        <v>0</v>
      </c>
      <c r="AA32" s="9">
        <f t="shared" si="17"/>
        <v>0</v>
      </c>
      <c r="AB32">
        <f t="shared" si="18"/>
        <v>0</v>
      </c>
      <c r="AC32">
        <f t="shared" si="19"/>
        <v>0</v>
      </c>
      <c r="AD32">
        <f t="shared" si="20"/>
        <v>0</v>
      </c>
      <c r="AE32">
        <f>SUM(AA27:AD31)</f>
        <v>0</v>
      </c>
      <c r="AG32" s="20">
        <f>SUM(H32:AE32)</f>
        <v>16</v>
      </c>
    </row>
    <row r="33" spans="1:33" s="5" customFormat="1" ht="17" x14ac:dyDescent="0.2">
      <c r="A33" s="3" t="s">
        <v>37</v>
      </c>
      <c r="B33" s="4"/>
      <c r="C33" s="4"/>
      <c r="D33" s="4"/>
      <c r="E33" s="4"/>
      <c r="G33" s="4">
        <f t="shared" si="0"/>
        <v>0</v>
      </c>
      <c r="H33" s="13">
        <f t="shared" si="1"/>
        <v>0</v>
      </c>
      <c r="I33" s="4">
        <f t="shared" si="2"/>
        <v>0</v>
      </c>
      <c r="J33" s="5">
        <f t="shared" si="3"/>
        <v>0</v>
      </c>
      <c r="K33" s="5">
        <f t="shared" si="4"/>
        <v>0</v>
      </c>
      <c r="M33" s="11">
        <f t="shared" si="5"/>
        <v>0</v>
      </c>
      <c r="N33" s="5">
        <f t="shared" si="6"/>
        <v>0</v>
      </c>
      <c r="O33" s="5">
        <f t="shared" si="7"/>
        <v>0</v>
      </c>
      <c r="P33" s="5">
        <f t="shared" si="8"/>
        <v>0</v>
      </c>
      <c r="Q33" s="5">
        <f t="shared" si="9"/>
        <v>0</v>
      </c>
      <c r="R33" s="5">
        <f t="shared" si="10"/>
        <v>0</v>
      </c>
      <c r="T33" s="11">
        <f t="shared" si="11"/>
        <v>0</v>
      </c>
      <c r="U33" s="5">
        <f t="shared" si="12"/>
        <v>0</v>
      </c>
      <c r="V33" s="5">
        <f t="shared" si="13"/>
        <v>0</v>
      </c>
      <c r="W33" s="5">
        <f t="shared" si="14"/>
        <v>0</v>
      </c>
      <c r="X33" s="5">
        <f t="shared" si="15"/>
        <v>0</v>
      </c>
      <c r="Y33" s="5">
        <f t="shared" si="16"/>
        <v>0</v>
      </c>
      <c r="AA33" s="11">
        <f t="shared" si="17"/>
        <v>0</v>
      </c>
      <c r="AB33" s="5">
        <f t="shared" si="18"/>
        <v>0</v>
      </c>
      <c r="AC33" s="5">
        <f t="shared" si="19"/>
        <v>0</v>
      </c>
      <c r="AD33" s="5">
        <f t="shared" si="20"/>
        <v>0</v>
      </c>
      <c r="AG33" s="21"/>
    </row>
    <row r="34" spans="1:33" s="8" customFormat="1" ht="17" x14ac:dyDescent="0.2">
      <c r="A34" s="6" t="s">
        <v>28</v>
      </c>
      <c r="B34" s="7"/>
      <c r="C34" s="7"/>
      <c r="D34" s="7" t="s">
        <v>38</v>
      </c>
      <c r="E34" s="7"/>
      <c r="G34" s="7">
        <f t="shared" si="0"/>
        <v>0</v>
      </c>
      <c r="H34" s="14">
        <f t="shared" si="1"/>
        <v>0</v>
      </c>
      <c r="I34" s="7">
        <f t="shared" si="2"/>
        <v>0</v>
      </c>
      <c r="J34" s="8">
        <f t="shared" si="3"/>
        <v>0</v>
      </c>
      <c r="K34" s="8">
        <f t="shared" si="4"/>
        <v>0</v>
      </c>
      <c r="M34" s="12">
        <f t="shared" si="5"/>
        <v>0</v>
      </c>
      <c r="N34" s="8">
        <f t="shared" si="6"/>
        <v>0</v>
      </c>
      <c r="O34" s="8">
        <f t="shared" si="7"/>
        <v>0</v>
      </c>
      <c r="P34" s="8">
        <f t="shared" si="8"/>
        <v>0</v>
      </c>
      <c r="Q34" s="8">
        <f t="shared" si="9"/>
        <v>0</v>
      </c>
      <c r="R34" s="8">
        <f t="shared" si="10"/>
        <v>0</v>
      </c>
      <c r="T34" s="12">
        <f t="shared" si="11"/>
        <v>0</v>
      </c>
      <c r="U34" s="8">
        <f t="shared" si="12"/>
        <v>0</v>
      </c>
      <c r="V34" s="8">
        <f t="shared" si="13"/>
        <v>0</v>
      </c>
      <c r="W34" s="8">
        <f t="shared" si="14"/>
        <v>0</v>
      </c>
      <c r="X34" s="8">
        <f t="shared" si="15"/>
        <v>0</v>
      </c>
      <c r="Y34" s="8">
        <f t="shared" si="16"/>
        <v>0</v>
      </c>
      <c r="AA34" s="12">
        <f t="shared" si="17"/>
        <v>0</v>
      </c>
      <c r="AB34" s="8">
        <f t="shared" si="18"/>
        <v>0</v>
      </c>
      <c r="AC34" s="8">
        <f t="shared" si="19"/>
        <v>0</v>
      </c>
      <c r="AD34" s="8">
        <f t="shared" si="20"/>
        <v>0</v>
      </c>
      <c r="AG34" s="22"/>
    </row>
    <row r="35" spans="1:33" ht="17" x14ac:dyDescent="0.2">
      <c r="A35" s="2" t="s">
        <v>39</v>
      </c>
      <c r="B35" s="1">
        <v>9</v>
      </c>
      <c r="C35" s="1" t="s">
        <v>5</v>
      </c>
      <c r="D35" s="1" t="s">
        <v>38</v>
      </c>
      <c r="E35" s="1" t="s">
        <v>230</v>
      </c>
      <c r="F35">
        <v>1</v>
      </c>
      <c r="G35" s="1">
        <f t="shared" si="0"/>
        <v>1</v>
      </c>
      <c r="H35" s="10">
        <f t="shared" si="1"/>
        <v>9</v>
      </c>
      <c r="I35" s="1">
        <f t="shared" si="2"/>
        <v>0</v>
      </c>
      <c r="J35">
        <f t="shared" si="3"/>
        <v>0</v>
      </c>
      <c r="K35">
        <f t="shared" si="4"/>
        <v>0</v>
      </c>
      <c r="M35" s="9">
        <f t="shared" si="5"/>
        <v>0</v>
      </c>
      <c r="N35">
        <f t="shared" si="6"/>
        <v>0</v>
      </c>
      <c r="O35">
        <f t="shared" si="7"/>
        <v>0</v>
      </c>
      <c r="P35">
        <f t="shared" si="8"/>
        <v>0</v>
      </c>
      <c r="Q35">
        <f t="shared" si="9"/>
        <v>0</v>
      </c>
      <c r="R35">
        <f t="shared" si="10"/>
        <v>0</v>
      </c>
      <c r="T35" s="9">
        <f t="shared" si="11"/>
        <v>0</v>
      </c>
      <c r="U35">
        <f t="shared" si="12"/>
        <v>0</v>
      </c>
      <c r="V35">
        <f t="shared" si="13"/>
        <v>0</v>
      </c>
      <c r="W35">
        <f t="shared" si="14"/>
        <v>0</v>
      </c>
      <c r="X35">
        <f t="shared" si="15"/>
        <v>0</v>
      </c>
      <c r="Y35">
        <f t="shared" si="16"/>
        <v>0</v>
      </c>
      <c r="AA35" s="9">
        <f t="shared" si="17"/>
        <v>0</v>
      </c>
      <c r="AB35">
        <f t="shared" si="18"/>
        <v>0</v>
      </c>
      <c r="AC35">
        <f t="shared" si="19"/>
        <v>0</v>
      </c>
      <c r="AD35">
        <f t="shared" si="20"/>
        <v>0</v>
      </c>
    </row>
    <row r="36" spans="1:33" ht="17" x14ac:dyDescent="0.2">
      <c r="A36" s="2" t="s">
        <v>40</v>
      </c>
      <c r="B36" s="1">
        <v>11</v>
      </c>
      <c r="C36" s="1" t="s">
        <v>32</v>
      </c>
      <c r="D36" s="1" t="s">
        <v>38</v>
      </c>
      <c r="E36" s="1" t="s">
        <v>230</v>
      </c>
      <c r="F36">
        <v>1</v>
      </c>
      <c r="G36" s="1">
        <f t="shared" si="0"/>
        <v>1</v>
      </c>
      <c r="H36" s="10">
        <f t="shared" si="1"/>
        <v>11</v>
      </c>
      <c r="I36" s="1">
        <f t="shared" si="2"/>
        <v>0</v>
      </c>
      <c r="J36">
        <f t="shared" si="3"/>
        <v>0</v>
      </c>
      <c r="K36">
        <f t="shared" si="4"/>
        <v>0</v>
      </c>
      <c r="M36" s="9">
        <f t="shared" si="5"/>
        <v>0</v>
      </c>
      <c r="N36">
        <f t="shared" si="6"/>
        <v>0</v>
      </c>
      <c r="O36">
        <f t="shared" si="7"/>
        <v>0</v>
      </c>
      <c r="P36">
        <f t="shared" si="8"/>
        <v>0</v>
      </c>
      <c r="Q36">
        <f t="shared" si="9"/>
        <v>0</v>
      </c>
      <c r="R36">
        <f t="shared" si="10"/>
        <v>0</v>
      </c>
      <c r="T36" s="9">
        <f t="shared" si="11"/>
        <v>0</v>
      </c>
      <c r="U36">
        <f t="shared" si="12"/>
        <v>0</v>
      </c>
      <c r="V36">
        <f t="shared" si="13"/>
        <v>0</v>
      </c>
      <c r="W36">
        <f t="shared" si="14"/>
        <v>0</v>
      </c>
      <c r="X36">
        <f t="shared" si="15"/>
        <v>0</v>
      </c>
      <c r="Y36">
        <f t="shared" si="16"/>
        <v>0</v>
      </c>
      <c r="AA36" s="9">
        <f t="shared" si="17"/>
        <v>0</v>
      </c>
      <c r="AB36">
        <f t="shared" si="18"/>
        <v>0</v>
      </c>
      <c r="AC36">
        <f t="shared" si="19"/>
        <v>0</v>
      </c>
      <c r="AD36">
        <f t="shared" si="20"/>
        <v>0</v>
      </c>
    </row>
    <row r="37" spans="1:33" ht="17" x14ac:dyDescent="0.2">
      <c r="A37" s="2" t="s">
        <v>41</v>
      </c>
      <c r="B37" s="1">
        <v>1</v>
      </c>
      <c r="C37" s="1" t="s">
        <v>42</v>
      </c>
      <c r="D37" s="1" t="s">
        <v>38</v>
      </c>
      <c r="E37" s="1" t="s">
        <v>230</v>
      </c>
      <c r="F37">
        <v>1</v>
      </c>
      <c r="G37" s="1">
        <f t="shared" si="0"/>
        <v>1</v>
      </c>
      <c r="H37" s="10">
        <f t="shared" si="1"/>
        <v>1</v>
      </c>
      <c r="I37" s="1">
        <f t="shared" si="2"/>
        <v>0</v>
      </c>
      <c r="J37">
        <f t="shared" si="3"/>
        <v>0</v>
      </c>
      <c r="K37">
        <f t="shared" si="4"/>
        <v>0</v>
      </c>
      <c r="M37" s="9">
        <f t="shared" si="5"/>
        <v>0</v>
      </c>
      <c r="N37">
        <f t="shared" si="6"/>
        <v>0</v>
      </c>
      <c r="O37">
        <f t="shared" si="7"/>
        <v>0</v>
      </c>
      <c r="P37">
        <f t="shared" si="8"/>
        <v>0</v>
      </c>
      <c r="Q37">
        <f t="shared" si="9"/>
        <v>0</v>
      </c>
      <c r="R37">
        <f t="shared" si="10"/>
        <v>0</v>
      </c>
      <c r="T37" s="9">
        <f t="shared" si="11"/>
        <v>0</v>
      </c>
      <c r="U37">
        <f t="shared" si="12"/>
        <v>0</v>
      </c>
      <c r="V37">
        <f t="shared" si="13"/>
        <v>0</v>
      </c>
      <c r="W37">
        <f t="shared" si="14"/>
        <v>0</v>
      </c>
      <c r="X37">
        <f t="shared" si="15"/>
        <v>0</v>
      </c>
      <c r="Y37">
        <f t="shared" si="16"/>
        <v>0</v>
      </c>
      <c r="AA37" s="9">
        <f t="shared" si="17"/>
        <v>0</v>
      </c>
      <c r="AB37">
        <f t="shared" si="18"/>
        <v>0</v>
      </c>
      <c r="AC37">
        <f t="shared" si="19"/>
        <v>0</v>
      </c>
      <c r="AD37">
        <f t="shared" si="20"/>
        <v>0</v>
      </c>
    </row>
    <row r="38" spans="1:33" ht="34" x14ac:dyDescent="0.2">
      <c r="A38" s="2" t="s">
        <v>43</v>
      </c>
      <c r="B38" s="1">
        <v>1</v>
      </c>
      <c r="C38" s="1" t="s">
        <v>44</v>
      </c>
      <c r="D38" s="1" t="s">
        <v>38</v>
      </c>
      <c r="E38" s="1" t="s">
        <v>230</v>
      </c>
      <c r="F38">
        <v>1</v>
      </c>
      <c r="G38" s="1">
        <f t="shared" si="0"/>
        <v>1</v>
      </c>
      <c r="H38" s="10">
        <f t="shared" si="1"/>
        <v>1</v>
      </c>
      <c r="I38" s="1">
        <f t="shared" si="2"/>
        <v>0</v>
      </c>
      <c r="J38">
        <f t="shared" si="3"/>
        <v>0</v>
      </c>
      <c r="K38">
        <f t="shared" si="4"/>
        <v>0</v>
      </c>
      <c r="M38" s="9">
        <f t="shared" si="5"/>
        <v>0</v>
      </c>
      <c r="N38">
        <f t="shared" si="6"/>
        <v>0</v>
      </c>
      <c r="O38">
        <f t="shared" si="7"/>
        <v>0</v>
      </c>
      <c r="P38">
        <f t="shared" si="8"/>
        <v>0</v>
      </c>
      <c r="Q38">
        <f t="shared" si="9"/>
        <v>0</v>
      </c>
      <c r="R38">
        <f t="shared" si="10"/>
        <v>0</v>
      </c>
      <c r="T38" s="9">
        <f t="shared" si="11"/>
        <v>0</v>
      </c>
      <c r="U38">
        <f t="shared" si="12"/>
        <v>0</v>
      </c>
      <c r="V38">
        <f t="shared" si="13"/>
        <v>0</v>
      </c>
      <c r="W38">
        <f t="shared" si="14"/>
        <v>0</v>
      </c>
      <c r="X38">
        <f t="shared" si="15"/>
        <v>0</v>
      </c>
      <c r="Y38">
        <f t="shared" si="16"/>
        <v>0</v>
      </c>
      <c r="AA38" s="9">
        <f t="shared" si="17"/>
        <v>0</v>
      </c>
      <c r="AB38">
        <f t="shared" si="18"/>
        <v>0</v>
      </c>
      <c r="AC38">
        <f t="shared" si="19"/>
        <v>0</v>
      </c>
      <c r="AD38">
        <f t="shared" si="20"/>
        <v>0</v>
      </c>
    </row>
    <row r="39" spans="1:33" ht="17" x14ac:dyDescent="0.2">
      <c r="A39" s="2" t="s">
        <v>45</v>
      </c>
      <c r="B39" s="1">
        <v>1</v>
      </c>
      <c r="C39" s="1" t="s">
        <v>46</v>
      </c>
      <c r="D39" s="1" t="s">
        <v>38</v>
      </c>
      <c r="E39" s="1" t="s">
        <v>230</v>
      </c>
      <c r="F39">
        <v>1</v>
      </c>
      <c r="G39" s="1">
        <f t="shared" si="0"/>
        <v>1</v>
      </c>
      <c r="H39" s="10">
        <f t="shared" si="1"/>
        <v>1</v>
      </c>
      <c r="I39" s="1">
        <f t="shared" si="2"/>
        <v>0</v>
      </c>
      <c r="J39">
        <f t="shared" si="3"/>
        <v>0</v>
      </c>
      <c r="K39">
        <f t="shared" si="4"/>
        <v>0</v>
      </c>
      <c r="M39" s="9">
        <f t="shared" si="5"/>
        <v>0</v>
      </c>
      <c r="N39">
        <f t="shared" si="6"/>
        <v>0</v>
      </c>
      <c r="O39">
        <f t="shared" si="7"/>
        <v>0</v>
      </c>
      <c r="P39">
        <f t="shared" si="8"/>
        <v>0</v>
      </c>
      <c r="Q39">
        <f t="shared" si="9"/>
        <v>0</v>
      </c>
      <c r="R39">
        <f t="shared" si="10"/>
        <v>0</v>
      </c>
      <c r="T39" s="9">
        <f t="shared" si="11"/>
        <v>0</v>
      </c>
      <c r="U39">
        <f t="shared" si="12"/>
        <v>0</v>
      </c>
      <c r="V39">
        <f t="shared" si="13"/>
        <v>0</v>
      </c>
      <c r="W39">
        <f t="shared" si="14"/>
        <v>0</v>
      </c>
      <c r="X39">
        <f t="shared" si="15"/>
        <v>0</v>
      </c>
      <c r="Y39">
        <f t="shared" si="16"/>
        <v>0</v>
      </c>
      <c r="AA39" s="9">
        <f t="shared" si="17"/>
        <v>0</v>
      </c>
      <c r="AB39">
        <f t="shared" si="18"/>
        <v>0</v>
      </c>
      <c r="AC39">
        <f t="shared" si="19"/>
        <v>0</v>
      </c>
      <c r="AD39">
        <f t="shared" si="20"/>
        <v>0</v>
      </c>
    </row>
    <row r="40" spans="1:33" ht="17" x14ac:dyDescent="0.2">
      <c r="A40" s="2" t="s">
        <v>47</v>
      </c>
      <c r="B40" s="1">
        <v>1</v>
      </c>
      <c r="C40" s="1" t="s">
        <v>48</v>
      </c>
      <c r="D40" s="1" t="s">
        <v>38</v>
      </c>
      <c r="E40" s="1" t="s">
        <v>230</v>
      </c>
      <c r="F40">
        <v>1</v>
      </c>
      <c r="G40" s="1">
        <f t="shared" si="0"/>
        <v>1</v>
      </c>
      <c r="H40" s="10">
        <f t="shared" si="1"/>
        <v>1</v>
      </c>
      <c r="I40" s="1">
        <f t="shared" si="2"/>
        <v>0</v>
      </c>
      <c r="J40">
        <f t="shared" si="3"/>
        <v>0</v>
      </c>
      <c r="K40">
        <f t="shared" si="4"/>
        <v>0</v>
      </c>
      <c r="M40" s="9">
        <f t="shared" si="5"/>
        <v>0</v>
      </c>
      <c r="N40">
        <f t="shared" si="6"/>
        <v>0</v>
      </c>
      <c r="O40">
        <f t="shared" si="7"/>
        <v>0</v>
      </c>
      <c r="P40">
        <f t="shared" si="8"/>
        <v>0</v>
      </c>
      <c r="Q40">
        <f t="shared" si="9"/>
        <v>0</v>
      </c>
      <c r="R40">
        <f t="shared" si="10"/>
        <v>0</v>
      </c>
      <c r="T40" s="9">
        <f t="shared" si="11"/>
        <v>0</v>
      </c>
      <c r="U40">
        <f t="shared" si="12"/>
        <v>0</v>
      </c>
      <c r="V40">
        <f t="shared" si="13"/>
        <v>0</v>
      </c>
      <c r="W40">
        <f t="shared" si="14"/>
        <v>0</v>
      </c>
      <c r="X40">
        <f t="shared" si="15"/>
        <v>0</v>
      </c>
      <c r="Y40">
        <f t="shared" si="16"/>
        <v>0</v>
      </c>
      <c r="AA40" s="9">
        <f t="shared" si="17"/>
        <v>0</v>
      </c>
      <c r="AB40">
        <f t="shared" si="18"/>
        <v>0</v>
      </c>
      <c r="AC40">
        <f t="shared" si="19"/>
        <v>0</v>
      </c>
      <c r="AD40">
        <f t="shared" si="20"/>
        <v>0</v>
      </c>
    </row>
    <row r="41" spans="1:33" ht="17" x14ac:dyDescent="0.2">
      <c r="A41" s="2" t="s">
        <v>49</v>
      </c>
      <c r="B41" s="1">
        <v>1</v>
      </c>
      <c r="C41" s="1" t="s">
        <v>50</v>
      </c>
      <c r="D41" s="1" t="s">
        <v>38</v>
      </c>
      <c r="E41" s="1" t="s">
        <v>230</v>
      </c>
      <c r="F41">
        <v>1</v>
      </c>
      <c r="G41" s="1">
        <f t="shared" si="0"/>
        <v>1</v>
      </c>
      <c r="H41" s="10">
        <f t="shared" si="1"/>
        <v>1</v>
      </c>
      <c r="I41" s="1">
        <f t="shared" si="2"/>
        <v>0</v>
      </c>
      <c r="J41">
        <f t="shared" si="3"/>
        <v>0</v>
      </c>
      <c r="K41">
        <f t="shared" si="4"/>
        <v>0</v>
      </c>
      <c r="M41" s="9">
        <f t="shared" si="5"/>
        <v>0</v>
      </c>
      <c r="N41">
        <f t="shared" si="6"/>
        <v>0</v>
      </c>
      <c r="O41">
        <f t="shared" si="7"/>
        <v>0</v>
      </c>
      <c r="P41">
        <f t="shared" si="8"/>
        <v>0</v>
      </c>
      <c r="Q41">
        <f t="shared" si="9"/>
        <v>0</v>
      </c>
      <c r="R41">
        <f t="shared" si="10"/>
        <v>0</v>
      </c>
      <c r="T41" s="9">
        <f t="shared" si="11"/>
        <v>0</v>
      </c>
      <c r="U41">
        <f t="shared" si="12"/>
        <v>0</v>
      </c>
      <c r="V41">
        <f t="shared" si="13"/>
        <v>0</v>
      </c>
      <c r="W41">
        <f t="shared" si="14"/>
        <v>0</v>
      </c>
      <c r="X41">
        <f t="shared" si="15"/>
        <v>0</v>
      </c>
      <c r="Y41">
        <f t="shared" si="16"/>
        <v>0</v>
      </c>
      <c r="AA41" s="9">
        <f t="shared" si="17"/>
        <v>0</v>
      </c>
      <c r="AB41">
        <f t="shared" si="18"/>
        <v>0</v>
      </c>
      <c r="AC41">
        <f t="shared" si="19"/>
        <v>0</v>
      </c>
      <c r="AD41">
        <f t="shared" si="20"/>
        <v>0</v>
      </c>
    </row>
    <row r="42" spans="1:33" ht="17" x14ac:dyDescent="0.2">
      <c r="A42" s="2" t="s">
        <v>52</v>
      </c>
      <c r="B42" s="1">
        <v>20</v>
      </c>
      <c r="C42" s="1" t="s">
        <v>53</v>
      </c>
      <c r="D42" s="1" t="s">
        <v>38</v>
      </c>
      <c r="E42" s="1" t="s">
        <v>230</v>
      </c>
      <c r="F42">
        <v>1</v>
      </c>
      <c r="G42" s="1">
        <f t="shared" si="0"/>
        <v>1</v>
      </c>
      <c r="H42" s="10">
        <f t="shared" si="1"/>
        <v>20</v>
      </c>
      <c r="I42" s="1">
        <f t="shared" si="2"/>
        <v>0</v>
      </c>
      <c r="J42">
        <f t="shared" si="3"/>
        <v>0</v>
      </c>
      <c r="K42">
        <f t="shared" si="4"/>
        <v>0</v>
      </c>
      <c r="M42" s="9">
        <f t="shared" si="5"/>
        <v>0</v>
      </c>
      <c r="N42">
        <f t="shared" si="6"/>
        <v>0</v>
      </c>
      <c r="O42">
        <f t="shared" si="7"/>
        <v>0</v>
      </c>
      <c r="P42">
        <f t="shared" si="8"/>
        <v>0</v>
      </c>
      <c r="Q42">
        <f t="shared" si="9"/>
        <v>0</v>
      </c>
      <c r="R42">
        <f t="shared" si="10"/>
        <v>0</v>
      </c>
      <c r="T42" s="9">
        <f t="shared" si="11"/>
        <v>0</v>
      </c>
      <c r="U42">
        <f t="shared" si="12"/>
        <v>0</v>
      </c>
      <c r="V42">
        <f t="shared" si="13"/>
        <v>0</v>
      </c>
      <c r="W42">
        <f t="shared" si="14"/>
        <v>0</v>
      </c>
      <c r="X42">
        <f t="shared" si="15"/>
        <v>0</v>
      </c>
      <c r="Y42">
        <f t="shared" si="16"/>
        <v>0</v>
      </c>
      <c r="AA42" s="9">
        <f t="shared" si="17"/>
        <v>0</v>
      </c>
      <c r="AB42">
        <f t="shared" si="18"/>
        <v>0</v>
      </c>
      <c r="AC42">
        <f t="shared" si="19"/>
        <v>0</v>
      </c>
      <c r="AD42">
        <f t="shared" si="20"/>
        <v>0</v>
      </c>
    </row>
    <row r="43" spans="1:33" ht="17" x14ac:dyDescent="0.2">
      <c r="A43" s="2" t="s">
        <v>54</v>
      </c>
      <c r="B43" s="1">
        <v>7</v>
      </c>
      <c r="C43" s="1" t="s">
        <v>55</v>
      </c>
      <c r="D43" s="1" t="s">
        <v>38</v>
      </c>
      <c r="E43" s="1" t="s">
        <v>230</v>
      </c>
      <c r="F43">
        <v>1</v>
      </c>
      <c r="G43" s="1">
        <f t="shared" si="0"/>
        <v>1</v>
      </c>
      <c r="H43" s="10">
        <f t="shared" si="1"/>
        <v>7</v>
      </c>
      <c r="I43" s="1">
        <f t="shared" si="2"/>
        <v>0</v>
      </c>
      <c r="J43">
        <f t="shared" si="3"/>
        <v>0</v>
      </c>
      <c r="K43">
        <f t="shared" si="4"/>
        <v>0</v>
      </c>
      <c r="M43" s="9">
        <f t="shared" si="5"/>
        <v>0</v>
      </c>
      <c r="N43">
        <f t="shared" si="6"/>
        <v>0</v>
      </c>
      <c r="O43">
        <f t="shared" si="7"/>
        <v>0</v>
      </c>
      <c r="P43">
        <f t="shared" si="8"/>
        <v>0</v>
      </c>
      <c r="Q43">
        <f t="shared" si="9"/>
        <v>0</v>
      </c>
      <c r="R43">
        <f t="shared" si="10"/>
        <v>0</v>
      </c>
      <c r="T43" s="9">
        <f t="shared" si="11"/>
        <v>0</v>
      </c>
      <c r="U43">
        <f t="shared" si="12"/>
        <v>0</v>
      </c>
      <c r="V43">
        <f t="shared" si="13"/>
        <v>0</v>
      </c>
      <c r="W43">
        <f t="shared" si="14"/>
        <v>0</v>
      </c>
      <c r="X43">
        <f t="shared" si="15"/>
        <v>0</v>
      </c>
      <c r="Y43">
        <f t="shared" si="16"/>
        <v>0</v>
      </c>
      <c r="AA43" s="9">
        <f t="shared" si="17"/>
        <v>0</v>
      </c>
      <c r="AB43">
        <f t="shared" si="18"/>
        <v>0</v>
      </c>
      <c r="AC43">
        <f t="shared" si="19"/>
        <v>0</v>
      </c>
      <c r="AD43">
        <f t="shared" si="20"/>
        <v>0</v>
      </c>
    </row>
    <row r="44" spans="1:33" s="8" customFormat="1" ht="17" x14ac:dyDescent="0.2">
      <c r="A44" s="6" t="s">
        <v>56</v>
      </c>
      <c r="B44" s="7"/>
      <c r="C44" s="7"/>
      <c r="D44" s="7"/>
      <c r="E44" s="7"/>
      <c r="G44" s="7">
        <f t="shared" si="0"/>
        <v>0</v>
      </c>
      <c r="H44" s="14">
        <f t="shared" si="1"/>
        <v>0</v>
      </c>
      <c r="I44" s="7">
        <f t="shared" si="2"/>
        <v>0</v>
      </c>
      <c r="J44" s="8">
        <f t="shared" si="3"/>
        <v>0</v>
      </c>
      <c r="K44" s="8">
        <f t="shared" si="4"/>
        <v>0</v>
      </c>
      <c r="M44" s="12">
        <f t="shared" si="5"/>
        <v>0</v>
      </c>
      <c r="N44" s="8">
        <f t="shared" si="6"/>
        <v>0</v>
      </c>
      <c r="O44" s="8">
        <f t="shared" si="7"/>
        <v>0</v>
      </c>
      <c r="P44" s="8">
        <f t="shared" si="8"/>
        <v>0</v>
      </c>
      <c r="Q44" s="8">
        <f t="shared" si="9"/>
        <v>0</v>
      </c>
      <c r="R44" s="8">
        <f t="shared" si="10"/>
        <v>0</v>
      </c>
      <c r="T44" s="12">
        <f t="shared" si="11"/>
        <v>0</v>
      </c>
      <c r="U44" s="8">
        <f t="shared" si="12"/>
        <v>0</v>
      </c>
      <c r="V44" s="8">
        <f t="shared" si="13"/>
        <v>0</v>
      </c>
      <c r="W44" s="8">
        <f t="shared" si="14"/>
        <v>0</v>
      </c>
      <c r="X44" s="8">
        <f t="shared" si="15"/>
        <v>0</v>
      </c>
      <c r="Y44" s="8">
        <f t="shared" si="16"/>
        <v>0</v>
      </c>
      <c r="AA44" s="12">
        <f t="shared" si="17"/>
        <v>0</v>
      </c>
      <c r="AB44" s="8">
        <f t="shared" si="18"/>
        <v>0</v>
      </c>
      <c r="AC44" s="8">
        <f t="shared" si="19"/>
        <v>0</v>
      </c>
      <c r="AD44" s="8">
        <f t="shared" si="20"/>
        <v>0</v>
      </c>
      <c r="AG44" s="22"/>
    </row>
    <row r="45" spans="1:33" ht="17" x14ac:dyDescent="0.2">
      <c r="A45" s="2" t="s">
        <v>57</v>
      </c>
      <c r="B45" s="1">
        <v>1</v>
      </c>
      <c r="C45" s="1" t="s">
        <v>32</v>
      </c>
      <c r="D45" s="1" t="s">
        <v>58</v>
      </c>
      <c r="E45" s="1" t="s">
        <v>231</v>
      </c>
      <c r="F45" s="1">
        <v>1</v>
      </c>
      <c r="G45" s="1">
        <f t="shared" si="0"/>
        <v>1</v>
      </c>
      <c r="H45" s="10">
        <f t="shared" si="1"/>
        <v>0</v>
      </c>
      <c r="I45" s="1">
        <f t="shared" si="2"/>
        <v>0</v>
      </c>
      <c r="J45">
        <f t="shared" si="3"/>
        <v>0</v>
      </c>
      <c r="K45">
        <f t="shared" si="4"/>
        <v>0</v>
      </c>
      <c r="M45" s="9">
        <f t="shared" si="5"/>
        <v>0</v>
      </c>
      <c r="N45">
        <f t="shared" si="6"/>
        <v>0</v>
      </c>
      <c r="O45">
        <f t="shared" si="7"/>
        <v>0</v>
      </c>
      <c r="P45">
        <f t="shared" si="8"/>
        <v>1</v>
      </c>
      <c r="Q45">
        <f t="shared" si="9"/>
        <v>0</v>
      </c>
      <c r="R45">
        <f t="shared" si="10"/>
        <v>0</v>
      </c>
      <c r="T45" s="9">
        <f t="shared" si="11"/>
        <v>0</v>
      </c>
      <c r="U45">
        <f t="shared" si="12"/>
        <v>0</v>
      </c>
      <c r="V45">
        <f t="shared" si="13"/>
        <v>0</v>
      </c>
      <c r="W45">
        <f t="shared" si="14"/>
        <v>0</v>
      </c>
      <c r="X45">
        <f t="shared" si="15"/>
        <v>0</v>
      </c>
      <c r="Y45">
        <f t="shared" si="16"/>
        <v>0</v>
      </c>
      <c r="AA45" s="9">
        <f t="shared" si="17"/>
        <v>0</v>
      </c>
      <c r="AB45">
        <f t="shared" si="18"/>
        <v>0</v>
      </c>
      <c r="AC45">
        <f t="shared" si="19"/>
        <v>0</v>
      </c>
      <c r="AD45">
        <f t="shared" si="20"/>
        <v>0</v>
      </c>
    </row>
    <row r="46" spans="1:33" s="8" customFormat="1" ht="17" x14ac:dyDescent="0.2">
      <c r="A46" s="6" t="s">
        <v>59</v>
      </c>
      <c r="B46" s="7"/>
      <c r="C46" s="7"/>
      <c r="D46" s="7"/>
      <c r="E46" s="7"/>
      <c r="G46" s="7">
        <f t="shared" si="0"/>
        <v>0</v>
      </c>
      <c r="H46" s="14">
        <f t="shared" si="1"/>
        <v>0</v>
      </c>
      <c r="I46" s="7">
        <f t="shared" si="2"/>
        <v>0</v>
      </c>
      <c r="J46" s="8">
        <f t="shared" si="3"/>
        <v>0</v>
      </c>
      <c r="K46" s="8">
        <f t="shared" si="4"/>
        <v>0</v>
      </c>
      <c r="M46" s="12">
        <f t="shared" si="5"/>
        <v>0</v>
      </c>
      <c r="N46" s="8">
        <f t="shared" si="6"/>
        <v>0</v>
      </c>
      <c r="O46" s="8">
        <f t="shared" si="7"/>
        <v>0</v>
      </c>
      <c r="P46" s="8">
        <f t="shared" si="8"/>
        <v>0</v>
      </c>
      <c r="Q46" s="8">
        <f t="shared" si="9"/>
        <v>0</v>
      </c>
      <c r="R46" s="8">
        <f t="shared" si="10"/>
        <v>0</v>
      </c>
      <c r="T46" s="12">
        <f t="shared" si="11"/>
        <v>0</v>
      </c>
      <c r="U46" s="8">
        <f t="shared" si="12"/>
        <v>0</v>
      </c>
      <c r="V46" s="8">
        <f t="shared" si="13"/>
        <v>0</v>
      </c>
      <c r="W46" s="8">
        <f t="shared" si="14"/>
        <v>0</v>
      </c>
      <c r="X46" s="8">
        <f t="shared" si="15"/>
        <v>0</v>
      </c>
      <c r="Y46" s="8">
        <f t="shared" si="16"/>
        <v>0</v>
      </c>
      <c r="AA46" s="12">
        <f t="shared" si="17"/>
        <v>0</v>
      </c>
      <c r="AB46" s="8">
        <f t="shared" si="18"/>
        <v>0</v>
      </c>
      <c r="AC46" s="8">
        <f t="shared" si="19"/>
        <v>0</v>
      </c>
      <c r="AD46" s="8">
        <f t="shared" si="20"/>
        <v>0</v>
      </c>
      <c r="AG46" s="22"/>
    </row>
    <row r="47" spans="1:33" ht="17" x14ac:dyDescent="0.2">
      <c r="A47" s="2" t="s">
        <v>61</v>
      </c>
      <c r="B47" s="1">
        <v>1</v>
      </c>
      <c r="C47" s="1" t="s">
        <v>62</v>
      </c>
      <c r="D47" s="1" t="s">
        <v>60</v>
      </c>
      <c r="E47" s="1" t="s">
        <v>232</v>
      </c>
      <c r="F47">
        <v>1</v>
      </c>
      <c r="G47" s="1">
        <f t="shared" si="0"/>
        <v>1</v>
      </c>
      <c r="H47" s="10">
        <f t="shared" si="1"/>
        <v>0</v>
      </c>
      <c r="I47" s="1">
        <f t="shared" si="2"/>
        <v>0</v>
      </c>
      <c r="J47">
        <f t="shared" si="3"/>
        <v>0</v>
      </c>
      <c r="K47">
        <f t="shared" si="4"/>
        <v>0</v>
      </c>
      <c r="M47" s="9">
        <f t="shared" si="5"/>
        <v>0</v>
      </c>
      <c r="N47">
        <f t="shared" si="6"/>
        <v>0</v>
      </c>
      <c r="O47">
        <f t="shared" si="7"/>
        <v>0</v>
      </c>
      <c r="P47">
        <f t="shared" si="8"/>
        <v>0</v>
      </c>
      <c r="Q47">
        <f t="shared" si="9"/>
        <v>0</v>
      </c>
      <c r="R47">
        <f t="shared" si="10"/>
        <v>0</v>
      </c>
      <c r="T47" s="9">
        <f t="shared" si="11"/>
        <v>0</v>
      </c>
      <c r="U47">
        <f t="shared" si="12"/>
        <v>0</v>
      </c>
      <c r="V47">
        <f t="shared" si="13"/>
        <v>0</v>
      </c>
      <c r="W47">
        <f t="shared" si="14"/>
        <v>0</v>
      </c>
      <c r="X47">
        <f t="shared" si="15"/>
        <v>1</v>
      </c>
      <c r="Y47">
        <f t="shared" si="16"/>
        <v>0</v>
      </c>
      <c r="AA47" s="9">
        <f t="shared" si="17"/>
        <v>0</v>
      </c>
      <c r="AB47">
        <f t="shared" si="18"/>
        <v>0</v>
      </c>
      <c r="AC47">
        <f t="shared" si="19"/>
        <v>0</v>
      </c>
      <c r="AD47">
        <f t="shared" si="20"/>
        <v>0</v>
      </c>
    </row>
    <row r="48" spans="1:33" ht="17" x14ac:dyDescent="0.2">
      <c r="A48" s="2" t="s">
        <v>63</v>
      </c>
      <c r="B48" s="1">
        <v>1</v>
      </c>
      <c r="C48" s="1" t="s">
        <v>32</v>
      </c>
      <c r="D48" s="1" t="s">
        <v>60</v>
      </c>
      <c r="E48" s="1" t="s">
        <v>232</v>
      </c>
      <c r="F48">
        <v>1</v>
      </c>
      <c r="G48" s="1">
        <f t="shared" si="0"/>
        <v>1</v>
      </c>
      <c r="H48" s="10">
        <f t="shared" si="1"/>
        <v>0</v>
      </c>
      <c r="I48" s="1">
        <f t="shared" si="2"/>
        <v>0</v>
      </c>
      <c r="J48">
        <f t="shared" si="3"/>
        <v>0</v>
      </c>
      <c r="K48">
        <f t="shared" si="4"/>
        <v>0</v>
      </c>
      <c r="M48" s="9">
        <f t="shared" si="5"/>
        <v>0</v>
      </c>
      <c r="N48">
        <f t="shared" si="6"/>
        <v>0</v>
      </c>
      <c r="O48">
        <f t="shared" si="7"/>
        <v>0</v>
      </c>
      <c r="P48">
        <f t="shared" si="8"/>
        <v>0</v>
      </c>
      <c r="Q48">
        <f t="shared" si="9"/>
        <v>0</v>
      </c>
      <c r="R48">
        <f t="shared" si="10"/>
        <v>0</v>
      </c>
      <c r="T48" s="9">
        <f t="shared" si="11"/>
        <v>0</v>
      </c>
      <c r="U48">
        <f t="shared" si="12"/>
        <v>0</v>
      </c>
      <c r="V48">
        <f t="shared" si="13"/>
        <v>0</v>
      </c>
      <c r="W48">
        <f t="shared" si="14"/>
        <v>0</v>
      </c>
      <c r="X48">
        <f t="shared" si="15"/>
        <v>1</v>
      </c>
      <c r="Y48">
        <f t="shared" si="16"/>
        <v>0</v>
      </c>
      <c r="AA48" s="9">
        <f t="shared" si="17"/>
        <v>0</v>
      </c>
      <c r="AB48">
        <f t="shared" si="18"/>
        <v>0</v>
      </c>
      <c r="AC48">
        <f t="shared" si="19"/>
        <v>0</v>
      </c>
      <c r="AD48">
        <f t="shared" si="20"/>
        <v>0</v>
      </c>
    </row>
    <row r="49" spans="1:33" ht="17" x14ac:dyDescent="0.2">
      <c r="A49" s="2" t="s">
        <v>64</v>
      </c>
      <c r="B49" s="1">
        <v>1</v>
      </c>
      <c r="C49" s="1" t="s">
        <v>65</v>
      </c>
      <c r="D49" s="1" t="s">
        <v>60</v>
      </c>
      <c r="E49" s="1" t="s">
        <v>232</v>
      </c>
      <c r="F49">
        <v>1</v>
      </c>
      <c r="G49" s="1">
        <f t="shared" si="0"/>
        <v>1</v>
      </c>
      <c r="H49" s="10">
        <f t="shared" si="1"/>
        <v>0</v>
      </c>
      <c r="I49" s="1">
        <f t="shared" si="2"/>
        <v>0</v>
      </c>
      <c r="J49">
        <f t="shared" si="3"/>
        <v>0</v>
      </c>
      <c r="K49">
        <f t="shared" si="4"/>
        <v>0</v>
      </c>
      <c r="M49" s="9">
        <f t="shared" si="5"/>
        <v>0</v>
      </c>
      <c r="N49">
        <f t="shared" si="6"/>
        <v>0</v>
      </c>
      <c r="O49">
        <f t="shared" si="7"/>
        <v>0</v>
      </c>
      <c r="P49">
        <f t="shared" si="8"/>
        <v>0</v>
      </c>
      <c r="Q49">
        <f t="shared" si="9"/>
        <v>0</v>
      </c>
      <c r="R49">
        <f t="shared" si="10"/>
        <v>0</v>
      </c>
      <c r="T49" s="9">
        <f t="shared" si="11"/>
        <v>0</v>
      </c>
      <c r="U49">
        <f t="shared" si="12"/>
        <v>0</v>
      </c>
      <c r="V49">
        <f t="shared" si="13"/>
        <v>0</v>
      </c>
      <c r="W49">
        <f t="shared" si="14"/>
        <v>0</v>
      </c>
      <c r="X49">
        <f t="shared" si="15"/>
        <v>1</v>
      </c>
      <c r="Y49">
        <f t="shared" si="16"/>
        <v>0</v>
      </c>
      <c r="AA49" s="9">
        <f t="shared" si="17"/>
        <v>0</v>
      </c>
      <c r="AB49">
        <f t="shared" si="18"/>
        <v>0</v>
      </c>
      <c r="AC49">
        <f t="shared" si="19"/>
        <v>0</v>
      </c>
      <c r="AD49">
        <f t="shared" si="20"/>
        <v>0</v>
      </c>
    </row>
    <row r="50" spans="1:33" ht="17" x14ac:dyDescent="0.2">
      <c r="A50" s="2" t="s">
        <v>242</v>
      </c>
      <c r="B50" s="1">
        <v>1</v>
      </c>
      <c r="C50" s="1" t="s">
        <v>243</v>
      </c>
      <c r="D50" s="1" t="s">
        <v>60</v>
      </c>
      <c r="E50" s="1" t="s">
        <v>232</v>
      </c>
      <c r="F50" s="1">
        <v>1</v>
      </c>
      <c r="G50" s="1">
        <f t="shared" si="0"/>
        <v>1</v>
      </c>
      <c r="H50" s="10">
        <f t="shared" si="1"/>
        <v>0</v>
      </c>
      <c r="I50" s="1">
        <f t="shared" si="2"/>
        <v>0</v>
      </c>
      <c r="J50">
        <f t="shared" si="3"/>
        <v>0</v>
      </c>
      <c r="K50">
        <f t="shared" si="4"/>
        <v>0</v>
      </c>
      <c r="M50" s="9">
        <f t="shared" si="5"/>
        <v>0</v>
      </c>
      <c r="N50">
        <f t="shared" si="6"/>
        <v>0</v>
      </c>
      <c r="O50">
        <f t="shared" si="7"/>
        <v>0</v>
      </c>
      <c r="P50">
        <f t="shared" si="8"/>
        <v>0</v>
      </c>
      <c r="Q50">
        <f t="shared" si="9"/>
        <v>0</v>
      </c>
      <c r="R50">
        <f t="shared" si="10"/>
        <v>0</v>
      </c>
      <c r="T50" s="9">
        <f t="shared" si="11"/>
        <v>0</v>
      </c>
      <c r="U50">
        <f t="shared" si="12"/>
        <v>0</v>
      </c>
      <c r="V50">
        <f t="shared" si="13"/>
        <v>0</v>
      </c>
      <c r="W50">
        <f t="shared" si="14"/>
        <v>0</v>
      </c>
      <c r="X50">
        <f t="shared" si="15"/>
        <v>1</v>
      </c>
      <c r="Y50">
        <f t="shared" si="16"/>
        <v>0</v>
      </c>
      <c r="AA50" s="9">
        <f t="shared" si="17"/>
        <v>0</v>
      </c>
      <c r="AB50">
        <f t="shared" si="18"/>
        <v>0</v>
      </c>
      <c r="AC50">
        <f t="shared" si="19"/>
        <v>0</v>
      </c>
      <c r="AD50">
        <f t="shared" si="20"/>
        <v>0</v>
      </c>
    </row>
    <row r="51" spans="1:33" x14ac:dyDescent="0.2">
      <c r="G51" s="1">
        <f t="shared" si="0"/>
        <v>0</v>
      </c>
      <c r="H51" s="10">
        <f t="shared" si="1"/>
        <v>0</v>
      </c>
      <c r="I51" s="1">
        <f t="shared" si="2"/>
        <v>0</v>
      </c>
      <c r="J51">
        <f t="shared" si="3"/>
        <v>0</v>
      </c>
      <c r="K51">
        <f t="shared" si="4"/>
        <v>0</v>
      </c>
      <c r="M51" s="9">
        <f t="shared" si="5"/>
        <v>0</v>
      </c>
      <c r="N51">
        <f t="shared" si="6"/>
        <v>0</v>
      </c>
      <c r="O51">
        <f t="shared" si="7"/>
        <v>0</v>
      </c>
      <c r="P51">
        <f t="shared" si="8"/>
        <v>0</v>
      </c>
      <c r="Q51">
        <f t="shared" si="9"/>
        <v>0</v>
      </c>
      <c r="R51">
        <f t="shared" si="10"/>
        <v>0</v>
      </c>
      <c r="T51" s="9">
        <f t="shared" si="11"/>
        <v>0</v>
      </c>
      <c r="U51">
        <f t="shared" si="12"/>
        <v>0</v>
      </c>
      <c r="V51">
        <f t="shared" si="13"/>
        <v>0</v>
      </c>
      <c r="W51">
        <f t="shared" si="14"/>
        <v>0</v>
      </c>
      <c r="X51">
        <f t="shared" si="15"/>
        <v>0</v>
      </c>
      <c r="Y51">
        <f t="shared" si="16"/>
        <v>0</v>
      </c>
      <c r="AA51" s="9">
        <f t="shared" si="17"/>
        <v>0</v>
      </c>
      <c r="AB51">
        <f t="shared" si="18"/>
        <v>0</v>
      </c>
      <c r="AC51">
        <f t="shared" si="19"/>
        <v>0</v>
      </c>
      <c r="AD51">
        <f t="shared" si="20"/>
        <v>0</v>
      </c>
    </row>
    <row r="52" spans="1:33" s="5" customFormat="1" ht="17" x14ac:dyDescent="0.2">
      <c r="A52" s="3" t="s">
        <v>66</v>
      </c>
      <c r="B52" s="4"/>
      <c r="C52" s="4"/>
      <c r="D52" s="4"/>
      <c r="E52" s="4"/>
      <c r="G52" s="4">
        <f t="shared" si="0"/>
        <v>0</v>
      </c>
      <c r="H52" s="13">
        <f t="shared" si="1"/>
        <v>0</v>
      </c>
      <c r="I52" s="4">
        <f t="shared" si="2"/>
        <v>0</v>
      </c>
      <c r="J52" s="5">
        <f t="shared" si="3"/>
        <v>0</v>
      </c>
      <c r="K52" s="5">
        <f t="shared" si="4"/>
        <v>0</v>
      </c>
      <c r="M52" s="11">
        <f t="shared" si="5"/>
        <v>0</v>
      </c>
      <c r="N52" s="5">
        <f t="shared" si="6"/>
        <v>0</v>
      </c>
      <c r="O52" s="5">
        <f t="shared" si="7"/>
        <v>0</v>
      </c>
      <c r="P52" s="5">
        <f t="shared" si="8"/>
        <v>0</v>
      </c>
      <c r="Q52" s="5">
        <f t="shared" si="9"/>
        <v>0</v>
      </c>
      <c r="R52" s="5">
        <f t="shared" si="10"/>
        <v>0</v>
      </c>
      <c r="T52" s="11">
        <f t="shared" si="11"/>
        <v>0</v>
      </c>
      <c r="U52" s="5">
        <f t="shared" si="12"/>
        <v>0</v>
      </c>
      <c r="V52" s="5">
        <f t="shared" si="13"/>
        <v>0</v>
      </c>
      <c r="W52" s="5">
        <f t="shared" si="14"/>
        <v>0</v>
      </c>
      <c r="X52" s="5">
        <f t="shared" si="15"/>
        <v>0</v>
      </c>
      <c r="Y52" s="5">
        <f t="shared" si="16"/>
        <v>0</v>
      </c>
      <c r="AA52" s="11">
        <f t="shared" si="17"/>
        <v>0</v>
      </c>
      <c r="AB52" s="5">
        <f t="shared" si="18"/>
        <v>0</v>
      </c>
      <c r="AC52" s="5">
        <f t="shared" si="19"/>
        <v>0</v>
      </c>
      <c r="AD52" s="5">
        <f t="shared" si="20"/>
        <v>0</v>
      </c>
      <c r="AG52" s="21"/>
    </row>
    <row r="53" spans="1:33" s="8" customFormat="1" ht="17" x14ac:dyDescent="0.2">
      <c r="A53" s="6" t="s">
        <v>56</v>
      </c>
      <c r="B53" s="7"/>
      <c r="C53" s="7"/>
      <c r="D53" s="7" t="s">
        <v>67</v>
      </c>
      <c r="E53" s="7"/>
      <c r="G53" s="7">
        <f t="shared" si="0"/>
        <v>0</v>
      </c>
      <c r="H53" s="14">
        <f t="shared" si="1"/>
        <v>0</v>
      </c>
      <c r="I53" s="7">
        <f t="shared" si="2"/>
        <v>0</v>
      </c>
      <c r="J53" s="8">
        <f t="shared" si="3"/>
        <v>0</v>
      </c>
      <c r="K53" s="8">
        <f t="shared" si="4"/>
        <v>0</v>
      </c>
      <c r="M53" s="12">
        <f t="shared" si="5"/>
        <v>0</v>
      </c>
      <c r="N53" s="8">
        <f t="shared" si="6"/>
        <v>0</v>
      </c>
      <c r="O53" s="8">
        <f t="shared" si="7"/>
        <v>0</v>
      </c>
      <c r="P53" s="8">
        <f t="shared" si="8"/>
        <v>0</v>
      </c>
      <c r="Q53" s="8">
        <f t="shared" si="9"/>
        <v>0</v>
      </c>
      <c r="R53" s="8">
        <f t="shared" si="10"/>
        <v>0</v>
      </c>
      <c r="T53" s="12">
        <f t="shared" si="11"/>
        <v>0</v>
      </c>
      <c r="U53" s="8">
        <f t="shared" si="12"/>
        <v>0</v>
      </c>
      <c r="V53" s="8">
        <f t="shared" si="13"/>
        <v>0</v>
      </c>
      <c r="W53" s="8">
        <f t="shared" si="14"/>
        <v>0</v>
      </c>
      <c r="X53" s="8">
        <f t="shared" si="15"/>
        <v>0</v>
      </c>
      <c r="Y53" s="8">
        <f t="shared" si="16"/>
        <v>0</v>
      </c>
      <c r="AA53" s="12">
        <f t="shared" si="17"/>
        <v>0</v>
      </c>
      <c r="AB53" s="8">
        <f t="shared" si="18"/>
        <v>0</v>
      </c>
      <c r="AC53" s="8">
        <f t="shared" si="19"/>
        <v>0</v>
      </c>
      <c r="AD53" s="8">
        <f t="shared" si="20"/>
        <v>0</v>
      </c>
      <c r="AG53" s="22"/>
    </row>
    <row r="54" spans="1:33" ht="17" x14ac:dyDescent="0.2">
      <c r="A54" s="2" t="s">
        <v>70</v>
      </c>
      <c r="B54" s="1">
        <v>2</v>
      </c>
      <c r="C54" s="1" t="s">
        <v>69</v>
      </c>
      <c r="E54" s="1" t="s">
        <v>233</v>
      </c>
      <c r="F54">
        <v>0.75</v>
      </c>
      <c r="G54" s="1">
        <f t="shared" si="0"/>
        <v>3</v>
      </c>
      <c r="H54" s="10">
        <f t="shared" si="1"/>
        <v>0</v>
      </c>
      <c r="I54" s="1">
        <f t="shared" si="2"/>
        <v>0</v>
      </c>
      <c r="J54">
        <f t="shared" si="3"/>
        <v>0.5</v>
      </c>
      <c r="K54">
        <f t="shared" si="4"/>
        <v>0</v>
      </c>
      <c r="M54" s="9">
        <f t="shared" si="5"/>
        <v>0</v>
      </c>
      <c r="N54">
        <f t="shared" si="6"/>
        <v>0.5</v>
      </c>
      <c r="O54">
        <f t="shared" si="7"/>
        <v>0</v>
      </c>
      <c r="P54">
        <f t="shared" si="8"/>
        <v>0</v>
      </c>
      <c r="Q54">
        <f t="shared" si="9"/>
        <v>0</v>
      </c>
      <c r="R54">
        <f t="shared" si="10"/>
        <v>0</v>
      </c>
      <c r="T54" s="9">
        <f t="shared" si="11"/>
        <v>0.5</v>
      </c>
      <c r="U54">
        <f t="shared" si="12"/>
        <v>0</v>
      </c>
      <c r="V54">
        <f t="shared" si="13"/>
        <v>0</v>
      </c>
      <c r="W54">
        <f t="shared" si="14"/>
        <v>0</v>
      </c>
      <c r="X54">
        <f t="shared" si="15"/>
        <v>0</v>
      </c>
      <c r="Y54">
        <f t="shared" si="16"/>
        <v>0</v>
      </c>
      <c r="AA54" s="9">
        <f t="shared" si="17"/>
        <v>0</v>
      </c>
      <c r="AB54">
        <f t="shared" si="18"/>
        <v>0</v>
      </c>
      <c r="AC54">
        <f t="shared" si="19"/>
        <v>0</v>
      </c>
      <c r="AD54">
        <f t="shared" si="20"/>
        <v>0</v>
      </c>
    </row>
    <row r="55" spans="1:33" ht="17" x14ac:dyDescent="0.2">
      <c r="A55" s="2" t="s">
        <v>71</v>
      </c>
      <c r="B55" s="1">
        <v>1</v>
      </c>
      <c r="C55" s="1" t="s">
        <v>72</v>
      </c>
      <c r="E55" s="1" t="s">
        <v>233</v>
      </c>
      <c r="F55">
        <v>0.75</v>
      </c>
      <c r="G55" s="1">
        <f t="shared" si="0"/>
        <v>3</v>
      </c>
      <c r="H55" s="10">
        <f t="shared" si="1"/>
        <v>0</v>
      </c>
      <c r="I55" s="1">
        <f t="shared" si="2"/>
        <v>0</v>
      </c>
      <c r="J55">
        <f t="shared" si="3"/>
        <v>0.25</v>
      </c>
      <c r="K55">
        <f t="shared" si="4"/>
        <v>0</v>
      </c>
      <c r="M55" s="9">
        <f t="shared" si="5"/>
        <v>0</v>
      </c>
      <c r="N55">
        <f t="shared" si="6"/>
        <v>0.25</v>
      </c>
      <c r="O55">
        <f t="shared" si="7"/>
        <v>0</v>
      </c>
      <c r="P55">
        <f t="shared" si="8"/>
        <v>0</v>
      </c>
      <c r="Q55">
        <f t="shared" si="9"/>
        <v>0</v>
      </c>
      <c r="R55">
        <f t="shared" si="10"/>
        <v>0</v>
      </c>
      <c r="T55" s="9">
        <f t="shared" si="11"/>
        <v>0.25</v>
      </c>
      <c r="U55">
        <f t="shared" si="12"/>
        <v>0</v>
      </c>
      <c r="V55">
        <f t="shared" si="13"/>
        <v>0</v>
      </c>
      <c r="W55">
        <f t="shared" si="14"/>
        <v>0</v>
      </c>
      <c r="X55">
        <f t="shared" si="15"/>
        <v>0</v>
      </c>
      <c r="Y55">
        <f t="shared" si="16"/>
        <v>0</v>
      </c>
      <c r="AA55" s="9">
        <f t="shared" si="17"/>
        <v>0</v>
      </c>
      <c r="AB55">
        <f t="shared" si="18"/>
        <v>0</v>
      </c>
      <c r="AC55">
        <f t="shared" si="19"/>
        <v>0</v>
      </c>
      <c r="AD55">
        <f t="shared" si="20"/>
        <v>0</v>
      </c>
    </row>
    <row r="56" spans="1:33" s="8" customFormat="1" ht="17" x14ac:dyDescent="0.2">
      <c r="A56" s="6" t="s">
        <v>73</v>
      </c>
      <c r="B56" s="7"/>
      <c r="C56" s="7"/>
      <c r="D56" s="7" t="s">
        <v>74</v>
      </c>
      <c r="E56" s="7"/>
      <c r="G56" s="7">
        <f t="shared" si="0"/>
        <v>0</v>
      </c>
      <c r="H56" s="14">
        <f t="shared" si="1"/>
        <v>0</v>
      </c>
      <c r="I56" s="7">
        <f t="shared" si="2"/>
        <v>0</v>
      </c>
      <c r="J56" s="8">
        <f t="shared" si="3"/>
        <v>0</v>
      </c>
      <c r="K56" s="8">
        <f t="shared" si="4"/>
        <v>0</v>
      </c>
      <c r="M56" s="12">
        <f t="shared" si="5"/>
        <v>0</v>
      </c>
      <c r="N56" s="8">
        <f t="shared" si="6"/>
        <v>0</v>
      </c>
      <c r="O56" s="8">
        <f t="shared" si="7"/>
        <v>0</v>
      </c>
      <c r="P56" s="8">
        <f t="shared" si="8"/>
        <v>0</v>
      </c>
      <c r="Q56" s="8">
        <f t="shared" si="9"/>
        <v>0</v>
      </c>
      <c r="R56" s="8">
        <f t="shared" si="10"/>
        <v>0</v>
      </c>
      <c r="T56" s="12">
        <f t="shared" si="11"/>
        <v>0</v>
      </c>
      <c r="U56" s="8">
        <f t="shared" si="12"/>
        <v>0</v>
      </c>
      <c r="V56" s="8">
        <f t="shared" si="13"/>
        <v>0</v>
      </c>
      <c r="W56" s="8">
        <f t="shared" si="14"/>
        <v>0</v>
      </c>
      <c r="X56" s="8">
        <f t="shared" si="15"/>
        <v>0</v>
      </c>
      <c r="Y56" s="8">
        <f t="shared" si="16"/>
        <v>0</v>
      </c>
      <c r="AA56" s="12">
        <f t="shared" si="17"/>
        <v>0</v>
      </c>
      <c r="AB56" s="8">
        <f t="shared" si="18"/>
        <v>0</v>
      </c>
      <c r="AC56" s="8">
        <f t="shared" si="19"/>
        <v>0</v>
      </c>
      <c r="AD56" s="8">
        <f t="shared" si="20"/>
        <v>0</v>
      </c>
      <c r="AG56" s="22"/>
    </row>
    <row r="57" spans="1:33" ht="17" x14ac:dyDescent="0.2">
      <c r="A57" s="2" t="s">
        <v>76</v>
      </c>
      <c r="B57" s="1">
        <v>4</v>
      </c>
      <c r="C57" s="1" t="s">
        <v>75</v>
      </c>
      <c r="E57" s="1" t="s">
        <v>234</v>
      </c>
      <c r="F57">
        <v>1</v>
      </c>
      <c r="G57" s="1">
        <f t="shared" si="0"/>
        <v>1</v>
      </c>
      <c r="H57" s="10">
        <f t="shared" si="1"/>
        <v>0</v>
      </c>
      <c r="I57" s="1">
        <f t="shared" si="2"/>
        <v>0</v>
      </c>
      <c r="J57">
        <f t="shared" si="3"/>
        <v>0</v>
      </c>
      <c r="K57">
        <f t="shared" si="4"/>
        <v>0</v>
      </c>
      <c r="M57" s="9">
        <f t="shared" si="5"/>
        <v>0</v>
      </c>
      <c r="N57">
        <f t="shared" si="6"/>
        <v>0</v>
      </c>
      <c r="O57">
        <f t="shared" si="7"/>
        <v>0</v>
      </c>
      <c r="P57">
        <f t="shared" si="8"/>
        <v>0</v>
      </c>
      <c r="Q57">
        <f t="shared" si="9"/>
        <v>0</v>
      </c>
      <c r="R57">
        <f t="shared" si="10"/>
        <v>0</v>
      </c>
      <c r="T57" s="9">
        <f t="shared" si="11"/>
        <v>0</v>
      </c>
      <c r="U57">
        <f t="shared" si="12"/>
        <v>0</v>
      </c>
      <c r="V57">
        <f t="shared" si="13"/>
        <v>0</v>
      </c>
      <c r="W57">
        <f t="shared" si="14"/>
        <v>0</v>
      </c>
      <c r="X57">
        <f t="shared" si="15"/>
        <v>0</v>
      </c>
      <c r="Y57">
        <f t="shared" si="16"/>
        <v>0</v>
      </c>
      <c r="AA57" s="9">
        <f t="shared" si="17"/>
        <v>0</v>
      </c>
      <c r="AB57">
        <f t="shared" si="18"/>
        <v>0</v>
      </c>
      <c r="AC57">
        <f t="shared" si="19"/>
        <v>0</v>
      </c>
      <c r="AD57">
        <f t="shared" si="20"/>
        <v>4</v>
      </c>
    </row>
    <row r="58" spans="1:33" ht="17" x14ac:dyDescent="0.2">
      <c r="A58" s="2" t="s">
        <v>77</v>
      </c>
      <c r="B58" s="1">
        <v>3</v>
      </c>
      <c r="C58" s="1" t="s">
        <v>78</v>
      </c>
      <c r="E58" s="1" t="s">
        <v>234</v>
      </c>
      <c r="F58">
        <v>1</v>
      </c>
      <c r="G58" s="1">
        <f t="shared" si="0"/>
        <v>1</v>
      </c>
      <c r="H58" s="10">
        <f t="shared" si="1"/>
        <v>0</v>
      </c>
      <c r="I58" s="1">
        <f t="shared" si="2"/>
        <v>0</v>
      </c>
      <c r="J58">
        <f t="shared" si="3"/>
        <v>0</v>
      </c>
      <c r="K58">
        <f t="shared" si="4"/>
        <v>0</v>
      </c>
      <c r="M58" s="9">
        <f t="shared" si="5"/>
        <v>0</v>
      </c>
      <c r="N58">
        <f t="shared" si="6"/>
        <v>0</v>
      </c>
      <c r="O58">
        <f t="shared" si="7"/>
        <v>0</v>
      </c>
      <c r="P58">
        <f t="shared" si="8"/>
        <v>0</v>
      </c>
      <c r="Q58">
        <f t="shared" si="9"/>
        <v>0</v>
      </c>
      <c r="R58">
        <f t="shared" si="10"/>
        <v>0</v>
      </c>
      <c r="T58" s="9">
        <f t="shared" si="11"/>
        <v>0</v>
      </c>
      <c r="U58">
        <f t="shared" si="12"/>
        <v>0</v>
      </c>
      <c r="V58">
        <f t="shared" si="13"/>
        <v>0</v>
      </c>
      <c r="W58">
        <f t="shared" si="14"/>
        <v>0</v>
      </c>
      <c r="X58">
        <f t="shared" si="15"/>
        <v>0</v>
      </c>
      <c r="Y58">
        <f t="shared" si="16"/>
        <v>0</v>
      </c>
      <c r="AA58" s="9">
        <f t="shared" si="17"/>
        <v>0</v>
      </c>
      <c r="AB58">
        <f t="shared" si="18"/>
        <v>0</v>
      </c>
      <c r="AC58">
        <f t="shared" si="19"/>
        <v>0</v>
      </c>
      <c r="AD58">
        <f t="shared" si="20"/>
        <v>3</v>
      </c>
    </row>
    <row r="59" spans="1:33" x14ac:dyDescent="0.2">
      <c r="G59" s="1">
        <f t="shared" si="0"/>
        <v>0</v>
      </c>
      <c r="H59" s="10">
        <f t="shared" si="1"/>
        <v>0</v>
      </c>
      <c r="I59" s="1">
        <f t="shared" si="2"/>
        <v>0</v>
      </c>
      <c r="J59">
        <f t="shared" si="3"/>
        <v>0</v>
      </c>
      <c r="K59">
        <f t="shared" si="4"/>
        <v>0</v>
      </c>
      <c r="L59">
        <f>SUM(H53:K58)</f>
        <v>0.75</v>
      </c>
      <c r="M59" s="9">
        <f t="shared" si="5"/>
        <v>0</v>
      </c>
      <c r="N59">
        <f t="shared" si="6"/>
        <v>0</v>
      </c>
      <c r="O59">
        <f t="shared" si="7"/>
        <v>0</v>
      </c>
      <c r="P59">
        <f t="shared" si="8"/>
        <v>0</v>
      </c>
      <c r="Q59">
        <f t="shared" si="9"/>
        <v>0</v>
      </c>
      <c r="R59">
        <f t="shared" si="10"/>
        <v>0</v>
      </c>
      <c r="S59">
        <f>SUM(M53:R58)</f>
        <v>0.75</v>
      </c>
      <c r="T59" s="9">
        <f t="shared" si="11"/>
        <v>0</v>
      </c>
      <c r="U59">
        <f t="shared" si="12"/>
        <v>0</v>
      </c>
      <c r="V59">
        <f t="shared" si="13"/>
        <v>0</v>
      </c>
      <c r="W59">
        <f t="shared" si="14"/>
        <v>0</v>
      </c>
      <c r="X59">
        <f t="shared" si="15"/>
        <v>0</v>
      </c>
      <c r="Y59">
        <f t="shared" si="16"/>
        <v>0</v>
      </c>
      <c r="Z59">
        <f>SUM(T53:Y58)</f>
        <v>0.75</v>
      </c>
      <c r="AA59" s="9">
        <f t="shared" si="17"/>
        <v>0</v>
      </c>
      <c r="AB59">
        <f t="shared" si="18"/>
        <v>0</v>
      </c>
      <c r="AC59">
        <f t="shared" si="19"/>
        <v>0</v>
      </c>
      <c r="AD59">
        <f t="shared" si="20"/>
        <v>0</v>
      </c>
      <c r="AE59">
        <f>SUM(AA53:AD58)</f>
        <v>7</v>
      </c>
      <c r="AG59">
        <f>SUM(H59:AE59)</f>
        <v>9.25</v>
      </c>
    </row>
    <row r="60" spans="1:33" s="5" customFormat="1" ht="17" x14ac:dyDescent="0.2">
      <c r="A60" s="3" t="s">
        <v>79</v>
      </c>
      <c r="B60" s="4"/>
      <c r="C60" s="4"/>
      <c r="D60" s="4" t="s">
        <v>80</v>
      </c>
      <c r="E60" s="4"/>
      <c r="G60" s="4">
        <f t="shared" si="0"/>
        <v>0</v>
      </c>
      <c r="H60" s="13">
        <f t="shared" si="1"/>
        <v>0</v>
      </c>
      <c r="I60" s="4">
        <f t="shared" si="2"/>
        <v>0</v>
      </c>
      <c r="J60" s="5">
        <f t="shared" si="3"/>
        <v>0</v>
      </c>
      <c r="K60" s="5">
        <f t="shared" si="4"/>
        <v>0</v>
      </c>
      <c r="M60" s="11">
        <f t="shared" si="5"/>
        <v>0</v>
      </c>
      <c r="N60" s="5">
        <f t="shared" si="6"/>
        <v>0</v>
      </c>
      <c r="O60" s="5">
        <f t="shared" si="7"/>
        <v>0</v>
      </c>
      <c r="P60" s="5">
        <f t="shared" si="8"/>
        <v>0</v>
      </c>
      <c r="Q60" s="5">
        <f t="shared" si="9"/>
        <v>0</v>
      </c>
      <c r="R60" s="5">
        <f t="shared" si="10"/>
        <v>0</v>
      </c>
      <c r="T60" s="11">
        <f t="shared" si="11"/>
        <v>0</v>
      </c>
      <c r="U60" s="5">
        <f t="shared" si="12"/>
        <v>0</v>
      </c>
      <c r="V60" s="5">
        <f t="shared" si="13"/>
        <v>0</v>
      </c>
      <c r="W60" s="5">
        <f t="shared" si="14"/>
        <v>0</v>
      </c>
      <c r="X60" s="5">
        <f t="shared" si="15"/>
        <v>0</v>
      </c>
      <c r="Y60" s="5">
        <f t="shared" si="16"/>
        <v>0</v>
      </c>
      <c r="AA60" s="11">
        <f t="shared" si="17"/>
        <v>0</v>
      </c>
      <c r="AB60" s="5">
        <f t="shared" si="18"/>
        <v>0</v>
      </c>
      <c r="AC60" s="5">
        <f t="shared" si="19"/>
        <v>0</v>
      </c>
      <c r="AD60" s="5">
        <f t="shared" si="20"/>
        <v>0</v>
      </c>
      <c r="AG60" s="21"/>
    </row>
    <row r="61" spans="1:33" ht="34" x14ac:dyDescent="0.2">
      <c r="A61" s="2" t="s">
        <v>81</v>
      </c>
      <c r="B61" s="1">
        <v>1</v>
      </c>
      <c r="C61" s="1" t="s">
        <v>82</v>
      </c>
      <c r="E61" s="1" t="s">
        <v>230</v>
      </c>
      <c r="F61">
        <v>0.5</v>
      </c>
      <c r="G61" s="1">
        <f t="shared" si="0"/>
        <v>1</v>
      </c>
      <c r="H61" s="10">
        <f t="shared" si="1"/>
        <v>0.5</v>
      </c>
      <c r="I61" s="1">
        <f t="shared" si="2"/>
        <v>0</v>
      </c>
      <c r="J61">
        <f t="shared" si="3"/>
        <v>0</v>
      </c>
      <c r="K61">
        <f t="shared" si="4"/>
        <v>0</v>
      </c>
      <c r="M61" s="9">
        <f t="shared" si="5"/>
        <v>0</v>
      </c>
      <c r="N61">
        <f t="shared" si="6"/>
        <v>0</v>
      </c>
      <c r="O61">
        <f t="shared" si="7"/>
        <v>0</v>
      </c>
      <c r="P61">
        <f t="shared" si="8"/>
        <v>0</v>
      </c>
      <c r="Q61">
        <f t="shared" si="9"/>
        <v>0</v>
      </c>
      <c r="R61">
        <f t="shared" si="10"/>
        <v>0</v>
      </c>
      <c r="T61" s="9">
        <f t="shared" si="11"/>
        <v>0</v>
      </c>
      <c r="U61">
        <f t="shared" si="12"/>
        <v>0</v>
      </c>
      <c r="V61">
        <f t="shared" si="13"/>
        <v>0</v>
      </c>
      <c r="W61">
        <f t="shared" si="14"/>
        <v>0</v>
      </c>
      <c r="X61">
        <f t="shared" si="15"/>
        <v>0</v>
      </c>
      <c r="Y61">
        <f t="shared" si="16"/>
        <v>0</v>
      </c>
      <c r="AA61" s="9">
        <f t="shared" si="17"/>
        <v>0</v>
      </c>
      <c r="AB61">
        <f t="shared" si="18"/>
        <v>0</v>
      </c>
      <c r="AC61">
        <f t="shared" si="19"/>
        <v>0</v>
      </c>
      <c r="AD61">
        <f t="shared" si="20"/>
        <v>0</v>
      </c>
    </row>
    <row r="62" spans="1:33" ht="17" x14ac:dyDescent="0.2">
      <c r="A62" s="2" t="s">
        <v>83</v>
      </c>
      <c r="B62" s="1">
        <v>4</v>
      </c>
      <c r="C62" s="1" t="s">
        <v>5</v>
      </c>
      <c r="E62" s="1" t="s">
        <v>230</v>
      </c>
      <c r="F62">
        <v>0.5</v>
      </c>
      <c r="G62" s="1">
        <f t="shared" ref="G62:G116" si="21">LEN(E62)</f>
        <v>1</v>
      </c>
      <c r="H62" s="10">
        <f t="shared" ref="H62:H125" si="22">IF(E62="A",(B62*F62)/G62,0)</f>
        <v>2</v>
      </c>
      <c r="I62" s="1">
        <f t="shared" ref="I62:I125" si="23">IF(E62="AB",(B62*F62)/G62,0)</f>
        <v>0</v>
      </c>
      <c r="J62">
        <f t="shared" ref="J62:J125" si="24">IF(E62="ABC",(B62*F62)/G62,0)</f>
        <v>0</v>
      </c>
      <c r="K62">
        <f t="shared" ref="K62:K125" si="25">IF(E62="ABCD",(B62*F62)/G62,0)</f>
        <v>0</v>
      </c>
      <c r="M62" s="9">
        <f t="shared" ref="M62:M125" si="26">IF(E62="AB",(B62*F62)/G62,0)</f>
        <v>0</v>
      </c>
      <c r="N62">
        <f t="shared" ref="N62:N125" si="27">IF(E62="ABC",(B62*F62)/G62,0)</f>
        <v>0</v>
      </c>
      <c r="O62">
        <f t="shared" ref="O62:O125" si="28">IF(E62="ABCD",(B62*F62)/G62,0)</f>
        <v>0</v>
      </c>
      <c r="P62">
        <f t="shared" ref="P62:P125" si="29">IF(E62="B",(B62*F62)/G62,0)</f>
        <v>0</v>
      </c>
      <c r="Q62">
        <f t="shared" ref="Q62:Q125" si="30">IF(E62="BC",(B62*F62)/G62,0)</f>
        <v>0</v>
      </c>
      <c r="R62">
        <f t="shared" ref="R62:R125" si="31">IF(E62="BCD",(B62*F62)/G62,0)</f>
        <v>0</v>
      </c>
      <c r="T62" s="9">
        <f t="shared" ref="T62:T125" si="32">IF(E62="ABC",(B62*F62)/G62,0)</f>
        <v>0</v>
      </c>
      <c r="U62">
        <f t="shared" ref="U62:U125" si="33">IF(E62="ABCD",(B62*F62)/G62,0)</f>
        <v>0</v>
      </c>
      <c r="V62">
        <f t="shared" ref="V62:V125" si="34">IF(E62="BC",(B62*F62)/G62,0)</f>
        <v>0</v>
      </c>
      <c r="W62">
        <f t="shared" ref="W62:W125" si="35">IF(E62="BCD",(B62*F62)/G62,0)</f>
        <v>0</v>
      </c>
      <c r="X62">
        <f t="shared" ref="X62:X125" si="36">IF(E62="C",(B62*F62)/G62,0)</f>
        <v>0</v>
      </c>
      <c r="Y62">
        <f t="shared" ref="Y62:Y125" si="37">IF(E62="CD",(B62*F62)/G62,0)</f>
        <v>0</v>
      </c>
      <c r="AA62" s="9">
        <f t="shared" ref="AA62:AA125" si="38">IF(E62="ABCD",(B62*F62)/G62,0)</f>
        <v>0</v>
      </c>
      <c r="AB62">
        <f t="shared" ref="AB62:AB125" si="39">IF(E62="BCD",(B62*F62)/G62,0)</f>
        <v>0</v>
      </c>
      <c r="AC62">
        <f t="shared" ref="AC62:AC125" si="40">IF(E62="CD",(B62*F62)/G62,0)</f>
        <v>0</v>
      </c>
      <c r="AD62">
        <f t="shared" ref="AD62:AD125" si="41">IF(E62="D",(B62*F62)/G62,0)</f>
        <v>0</v>
      </c>
    </row>
    <row r="63" spans="1:33" ht="17" x14ac:dyDescent="0.2">
      <c r="A63" s="2" t="s">
        <v>84</v>
      </c>
      <c r="B63" s="1">
        <v>1</v>
      </c>
      <c r="C63" s="1" t="s">
        <v>32</v>
      </c>
      <c r="E63" s="1" t="s">
        <v>230</v>
      </c>
      <c r="F63">
        <v>0.5</v>
      </c>
      <c r="G63" s="1">
        <f t="shared" si="21"/>
        <v>1</v>
      </c>
      <c r="H63" s="10">
        <f t="shared" si="22"/>
        <v>0.5</v>
      </c>
      <c r="I63" s="1">
        <f t="shared" si="23"/>
        <v>0</v>
      </c>
      <c r="J63">
        <f t="shared" si="24"/>
        <v>0</v>
      </c>
      <c r="K63">
        <f t="shared" si="25"/>
        <v>0</v>
      </c>
      <c r="M63" s="9">
        <f t="shared" si="26"/>
        <v>0</v>
      </c>
      <c r="N63">
        <f t="shared" si="27"/>
        <v>0</v>
      </c>
      <c r="O63">
        <f t="shared" si="28"/>
        <v>0</v>
      </c>
      <c r="P63">
        <f t="shared" si="29"/>
        <v>0</v>
      </c>
      <c r="Q63">
        <f t="shared" si="30"/>
        <v>0</v>
      </c>
      <c r="R63">
        <f t="shared" si="31"/>
        <v>0</v>
      </c>
      <c r="T63" s="9">
        <f t="shared" si="32"/>
        <v>0</v>
      </c>
      <c r="U63">
        <f t="shared" si="33"/>
        <v>0</v>
      </c>
      <c r="V63">
        <f t="shared" si="34"/>
        <v>0</v>
      </c>
      <c r="W63">
        <f t="shared" si="35"/>
        <v>0</v>
      </c>
      <c r="X63">
        <f t="shared" si="36"/>
        <v>0</v>
      </c>
      <c r="Y63">
        <f t="shared" si="37"/>
        <v>0</v>
      </c>
      <c r="AA63" s="9">
        <f t="shared" si="38"/>
        <v>0</v>
      </c>
      <c r="AB63">
        <f t="shared" si="39"/>
        <v>0</v>
      </c>
      <c r="AC63">
        <f t="shared" si="40"/>
        <v>0</v>
      </c>
      <c r="AD63">
        <f t="shared" si="41"/>
        <v>0</v>
      </c>
    </row>
    <row r="64" spans="1:33" ht="17" x14ac:dyDescent="0.2">
      <c r="A64" s="2" t="s">
        <v>85</v>
      </c>
      <c r="B64" s="1">
        <v>9</v>
      </c>
      <c r="C64" s="1" t="s">
        <v>34</v>
      </c>
      <c r="E64" s="1" t="s">
        <v>230</v>
      </c>
      <c r="F64">
        <v>0.5</v>
      </c>
      <c r="G64" s="1">
        <f t="shared" si="21"/>
        <v>1</v>
      </c>
      <c r="H64" s="10">
        <f t="shared" si="22"/>
        <v>4.5</v>
      </c>
      <c r="I64" s="1">
        <f t="shared" si="23"/>
        <v>0</v>
      </c>
      <c r="J64">
        <f t="shared" si="24"/>
        <v>0</v>
      </c>
      <c r="K64">
        <f t="shared" si="25"/>
        <v>0</v>
      </c>
      <c r="M64" s="9">
        <f t="shared" si="26"/>
        <v>0</v>
      </c>
      <c r="N64">
        <f t="shared" si="27"/>
        <v>0</v>
      </c>
      <c r="O64">
        <f t="shared" si="28"/>
        <v>0</v>
      </c>
      <c r="P64">
        <f t="shared" si="29"/>
        <v>0</v>
      </c>
      <c r="Q64">
        <f t="shared" si="30"/>
        <v>0</v>
      </c>
      <c r="R64">
        <f t="shared" si="31"/>
        <v>0</v>
      </c>
      <c r="T64" s="9">
        <f t="shared" si="32"/>
        <v>0</v>
      </c>
      <c r="U64">
        <f t="shared" si="33"/>
        <v>0</v>
      </c>
      <c r="V64">
        <f t="shared" si="34"/>
        <v>0</v>
      </c>
      <c r="W64">
        <f t="shared" si="35"/>
        <v>0</v>
      </c>
      <c r="X64">
        <f t="shared" si="36"/>
        <v>0</v>
      </c>
      <c r="Y64">
        <f t="shared" si="37"/>
        <v>0</v>
      </c>
      <c r="AA64" s="9">
        <f t="shared" si="38"/>
        <v>0</v>
      </c>
      <c r="AB64">
        <f t="shared" si="39"/>
        <v>0</v>
      </c>
      <c r="AC64">
        <f t="shared" si="40"/>
        <v>0</v>
      </c>
      <c r="AD64">
        <f t="shared" si="41"/>
        <v>0</v>
      </c>
    </row>
    <row r="65" spans="1:33" x14ac:dyDescent="0.2">
      <c r="G65" s="1">
        <f t="shared" si="21"/>
        <v>0</v>
      </c>
      <c r="H65" s="10">
        <f t="shared" si="22"/>
        <v>0</v>
      </c>
      <c r="I65" s="1">
        <f t="shared" si="23"/>
        <v>0</v>
      </c>
      <c r="J65">
        <f t="shared" si="24"/>
        <v>0</v>
      </c>
      <c r="K65">
        <f t="shared" si="25"/>
        <v>0</v>
      </c>
      <c r="L65">
        <f>SUM(H61:K64)</f>
        <v>7.5</v>
      </c>
      <c r="M65" s="9">
        <f t="shared" si="26"/>
        <v>0</v>
      </c>
      <c r="N65">
        <f t="shared" si="27"/>
        <v>0</v>
      </c>
      <c r="O65">
        <f t="shared" si="28"/>
        <v>0</v>
      </c>
      <c r="P65">
        <f t="shared" si="29"/>
        <v>0</v>
      </c>
      <c r="Q65">
        <f t="shared" si="30"/>
        <v>0</v>
      </c>
      <c r="R65">
        <f t="shared" si="31"/>
        <v>0</v>
      </c>
      <c r="S65">
        <f>SUM(M61:R64)</f>
        <v>0</v>
      </c>
      <c r="T65" s="9">
        <f t="shared" si="32"/>
        <v>0</v>
      </c>
      <c r="U65">
        <f t="shared" si="33"/>
        <v>0</v>
      </c>
      <c r="V65">
        <f t="shared" si="34"/>
        <v>0</v>
      </c>
      <c r="W65">
        <f t="shared" si="35"/>
        <v>0</v>
      </c>
      <c r="X65">
        <f t="shared" si="36"/>
        <v>0</v>
      </c>
      <c r="Y65">
        <f t="shared" si="37"/>
        <v>0</v>
      </c>
      <c r="Z65">
        <f>SUM(T61:Y64)</f>
        <v>0</v>
      </c>
      <c r="AA65" s="9">
        <f t="shared" si="38"/>
        <v>0</v>
      </c>
      <c r="AB65">
        <f t="shared" si="39"/>
        <v>0</v>
      </c>
      <c r="AC65">
        <f t="shared" si="40"/>
        <v>0</v>
      </c>
      <c r="AD65">
        <f t="shared" si="41"/>
        <v>0</v>
      </c>
      <c r="AE65">
        <f>SUM(AA61:AD64)</f>
        <v>0</v>
      </c>
      <c r="AG65">
        <f>SUM(H65:AE65)</f>
        <v>7.5</v>
      </c>
    </row>
    <row r="66" spans="1:33" s="5" customFormat="1" ht="68" x14ac:dyDescent="0.2">
      <c r="A66" s="3" t="s">
        <v>86</v>
      </c>
      <c r="B66" s="4"/>
      <c r="C66" s="4"/>
      <c r="D66" s="4" t="s">
        <v>87</v>
      </c>
      <c r="E66" s="4" t="s">
        <v>88</v>
      </c>
      <c r="G66" s="4">
        <f t="shared" si="21"/>
        <v>24</v>
      </c>
      <c r="H66" s="13">
        <f t="shared" si="22"/>
        <v>0</v>
      </c>
      <c r="I66" s="4">
        <f t="shared" si="23"/>
        <v>0</v>
      </c>
      <c r="J66" s="5">
        <f t="shared" si="24"/>
        <v>0</v>
      </c>
      <c r="K66" s="5">
        <f t="shared" si="25"/>
        <v>0</v>
      </c>
      <c r="M66" s="11">
        <f t="shared" si="26"/>
        <v>0</v>
      </c>
      <c r="N66" s="5">
        <f t="shared" si="27"/>
        <v>0</v>
      </c>
      <c r="O66" s="5">
        <f t="shared" si="28"/>
        <v>0</v>
      </c>
      <c r="P66" s="5">
        <f t="shared" si="29"/>
        <v>0</v>
      </c>
      <c r="Q66" s="5">
        <f t="shared" si="30"/>
        <v>0</v>
      </c>
      <c r="R66" s="5">
        <f t="shared" si="31"/>
        <v>0</v>
      </c>
      <c r="T66" s="11">
        <f t="shared" si="32"/>
        <v>0</v>
      </c>
      <c r="U66" s="5">
        <f t="shared" si="33"/>
        <v>0</v>
      </c>
      <c r="V66" s="5">
        <f t="shared" si="34"/>
        <v>0</v>
      </c>
      <c r="W66" s="5">
        <f t="shared" si="35"/>
        <v>0</v>
      </c>
      <c r="X66" s="5">
        <f t="shared" si="36"/>
        <v>0</v>
      </c>
      <c r="Y66" s="5">
        <f t="shared" si="37"/>
        <v>0</v>
      </c>
      <c r="AA66" s="11">
        <f t="shared" si="38"/>
        <v>0</v>
      </c>
      <c r="AB66" s="5">
        <f t="shared" si="39"/>
        <v>0</v>
      </c>
      <c r="AC66" s="5">
        <f t="shared" si="40"/>
        <v>0</v>
      </c>
      <c r="AD66" s="5">
        <f t="shared" si="41"/>
        <v>0</v>
      </c>
      <c r="AG66" s="21"/>
    </row>
    <row r="67" spans="1:33" ht="34" x14ac:dyDescent="0.2">
      <c r="A67" s="2" t="s">
        <v>89</v>
      </c>
      <c r="B67" s="1">
        <v>2</v>
      </c>
      <c r="C67" s="1" t="s">
        <v>90</v>
      </c>
      <c r="E67" s="1" t="s">
        <v>235</v>
      </c>
      <c r="F67">
        <v>1</v>
      </c>
      <c r="G67" s="1">
        <f t="shared" si="21"/>
        <v>2</v>
      </c>
      <c r="H67" s="10">
        <f t="shared" si="22"/>
        <v>0</v>
      </c>
      <c r="I67" s="1">
        <f t="shared" si="23"/>
        <v>0</v>
      </c>
      <c r="J67">
        <f t="shared" si="24"/>
        <v>0</v>
      </c>
      <c r="K67">
        <f t="shared" si="25"/>
        <v>0</v>
      </c>
      <c r="M67" s="9">
        <f t="shared" si="26"/>
        <v>0</v>
      </c>
      <c r="N67">
        <f t="shared" si="27"/>
        <v>0</v>
      </c>
      <c r="O67">
        <f t="shared" si="28"/>
        <v>0</v>
      </c>
      <c r="P67">
        <f t="shared" si="29"/>
        <v>0</v>
      </c>
      <c r="Q67">
        <f t="shared" si="30"/>
        <v>1</v>
      </c>
      <c r="R67">
        <f t="shared" si="31"/>
        <v>0</v>
      </c>
      <c r="T67" s="9">
        <f t="shared" si="32"/>
        <v>0</v>
      </c>
      <c r="U67">
        <f t="shared" si="33"/>
        <v>0</v>
      </c>
      <c r="V67">
        <f t="shared" si="34"/>
        <v>1</v>
      </c>
      <c r="W67">
        <f t="shared" si="35"/>
        <v>0</v>
      </c>
      <c r="X67">
        <f t="shared" si="36"/>
        <v>0</v>
      </c>
      <c r="Y67">
        <f t="shared" si="37"/>
        <v>0</v>
      </c>
      <c r="AA67" s="9">
        <f t="shared" si="38"/>
        <v>0</v>
      </c>
      <c r="AB67">
        <f t="shared" si="39"/>
        <v>0</v>
      </c>
      <c r="AC67">
        <f t="shared" si="40"/>
        <v>0</v>
      </c>
      <c r="AD67">
        <f t="shared" si="41"/>
        <v>0</v>
      </c>
    </row>
    <row r="68" spans="1:33" ht="17" x14ac:dyDescent="0.2">
      <c r="A68" s="2" t="s">
        <v>91</v>
      </c>
      <c r="B68" s="1">
        <v>1</v>
      </c>
      <c r="C68" s="1" t="s">
        <v>42</v>
      </c>
      <c r="E68" s="1" t="s">
        <v>235</v>
      </c>
      <c r="F68">
        <v>1</v>
      </c>
      <c r="G68" s="1">
        <f t="shared" si="21"/>
        <v>2</v>
      </c>
      <c r="H68" s="10">
        <f t="shared" si="22"/>
        <v>0</v>
      </c>
      <c r="I68" s="1">
        <f t="shared" si="23"/>
        <v>0</v>
      </c>
      <c r="J68">
        <f t="shared" si="24"/>
        <v>0</v>
      </c>
      <c r="K68">
        <f t="shared" si="25"/>
        <v>0</v>
      </c>
      <c r="M68" s="9">
        <f t="shared" si="26"/>
        <v>0</v>
      </c>
      <c r="N68">
        <f t="shared" si="27"/>
        <v>0</v>
      </c>
      <c r="O68">
        <f t="shared" si="28"/>
        <v>0</v>
      </c>
      <c r="P68">
        <f t="shared" si="29"/>
        <v>0</v>
      </c>
      <c r="Q68">
        <f t="shared" si="30"/>
        <v>0.5</v>
      </c>
      <c r="R68">
        <f t="shared" si="31"/>
        <v>0</v>
      </c>
      <c r="T68" s="9">
        <f t="shared" si="32"/>
        <v>0</v>
      </c>
      <c r="U68">
        <f t="shared" si="33"/>
        <v>0</v>
      </c>
      <c r="V68">
        <f t="shared" si="34"/>
        <v>0.5</v>
      </c>
      <c r="W68">
        <f t="shared" si="35"/>
        <v>0</v>
      </c>
      <c r="X68">
        <f t="shared" si="36"/>
        <v>0</v>
      </c>
      <c r="Y68">
        <f t="shared" si="37"/>
        <v>0</v>
      </c>
      <c r="AA68" s="9">
        <f t="shared" si="38"/>
        <v>0</v>
      </c>
      <c r="AB68">
        <f t="shared" si="39"/>
        <v>0</v>
      </c>
      <c r="AC68">
        <f t="shared" si="40"/>
        <v>0</v>
      </c>
      <c r="AD68">
        <f t="shared" si="41"/>
        <v>0</v>
      </c>
    </row>
    <row r="69" spans="1:33" ht="17" x14ac:dyDescent="0.2">
      <c r="A69" s="2" t="s">
        <v>92</v>
      </c>
      <c r="B69" s="1">
        <v>1</v>
      </c>
      <c r="C69" s="1" t="s">
        <v>93</v>
      </c>
      <c r="E69" s="1" t="s">
        <v>235</v>
      </c>
      <c r="F69">
        <v>1</v>
      </c>
      <c r="G69" s="1">
        <f t="shared" si="21"/>
        <v>2</v>
      </c>
      <c r="H69" s="10">
        <f t="shared" si="22"/>
        <v>0</v>
      </c>
      <c r="I69" s="1">
        <f t="shared" si="23"/>
        <v>0</v>
      </c>
      <c r="J69">
        <f t="shared" si="24"/>
        <v>0</v>
      </c>
      <c r="K69">
        <f t="shared" si="25"/>
        <v>0</v>
      </c>
      <c r="M69" s="9">
        <f t="shared" si="26"/>
        <v>0</v>
      </c>
      <c r="N69">
        <f t="shared" si="27"/>
        <v>0</v>
      </c>
      <c r="O69">
        <f t="shared" si="28"/>
        <v>0</v>
      </c>
      <c r="P69">
        <f t="shared" si="29"/>
        <v>0</v>
      </c>
      <c r="Q69">
        <f t="shared" si="30"/>
        <v>0.5</v>
      </c>
      <c r="R69">
        <f t="shared" si="31"/>
        <v>0</v>
      </c>
      <c r="T69" s="9">
        <f t="shared" si="32"/>
        <v>0</v>
      </c>
      <c r="U69">
        <f t="shared" si="33"/>
        <v>0</v>
      </c>
      <c r="V69">
        <f t="shared" si="34"/>
        <v>0.5</v>
      </c>
      <c r="W69">
        <f t="shared" si="35"/>
        <v>0</v>
      </c>
      <c r="X69">
        <f t="shared" si="36"/>
        <v>0</v>
      </c>
      <c r="Y69">
        <f t="shared" si="37"/>
        <v>0</v>
      </c>
      <c r="AA69" s="9">
        <f t="shared" si="38"/>
        <v>0</v>
      </c>
      <c r="AB69">
        <f t="shared" si="39"/>
        <v>0</v>
      </c>
      <c r="AC69">
        <f t="shared" si="40"/>
        <v>0</v>
      </c>
      <c r="AD69">
        <f t="shared" si="41"/>
        <v>0</v>
      </c>
    </row>
    <row r="70" spans="1:33" ht="17" x14ac:dyDescent="0.2">
      <c r="A70" s="2" t="s">
        <v>94</v>
      </c>
      <c r="B70" s="1">
        <v>2</v>
      </c>
      <c r="C70" s="1" t="s">
        <v>95</v>
      </c>
      <c r="E70" s="1" t="s">
        <v>235</v>
      </c>
      <c r="F70">
        <v>1</v>
      </c>
      <c r="G70" s="1">
        <f t="shared" si="21"/>
        <v>2</v>
      </c>
      <c r="H70" s="10">
        <f t="shared" si="22"/>
        <v>0</v>
      </c>
      <c r="I70" s="1">
        <f t="shared" si="23"/>
        <v>0</v>
      </c>
      <c r="J70">
        <f t="shared" si="24"/>
        <v>0</v>
      </c>
      <c r="K70">
        <f t="shared" si="25"/>
        <v>0</v>
      </c>
      <c r="M70" s="9">
        <f t="shared" si="26"/>
        <v>0</v>
      </c>
      <c r="N70">
        <f t="shared" si="27"/>
        <v>0</v>
      </c>
      <c r="O70">
        <f t="shared" si="28"/>
        <v>0</v>
      </c>
      <c r="P70">
        <f t="shared" si="29"/>
        <v>0</v>
      </c>
      <c r="Q70">
        <f t="shared" si="30"/>
        <v>1</v>
      </c>
      <c r="R70">
        <f t="shared" si="31"/>
        <v>0</v>
      </c>
      <c r="T70" s="9">
        <f t="shared" si="32"/>
        <v>0</v>
      </c>
      <c r="U70">
        <f t="shared" si="33"/>
        <v>0</v>
      </c>
      <c r="V70">
        <f t="shared" si="34"/>
        <v>1</v>
      </c>
      <c r="W70">
        <f t="shared" si="35"/>
        <v>0</v>
      </c>
      <c r="X70">
        <f t="shared" si="36"/>
        <v>0</v>
      </c>
      <c r="Y70">
        <f t="shared" si="37"/>
        <v>0</v>
      </c>
      <c r="AA70" s="9">
        <f t="shared" si="38"/>
        <v>0</v>
      </c>
      <c r="AB70">
        <f t="shared" si="39"/>
        <v>0</v>
      </c>
      <c r="AC70">
        <f t="shared" si="40"/>
        <v>0</v>
      </c>
      <c r="AD70">
        <f t="shared" si="41"/>
        <v>0</v>
      </c>
    </row>
    <row r="71" spans="1:33" x14ac:dyDescent="0.2">
      <c r="G71" s="1">
        <f t="shared" si="21"/>
        <v>0</v>
      </c>
      <c r="H71" s="10">
        <f t="shared" si="22"/>
        <v>0</v>
      </c>
      <c r="I71" s="1">
        <f t="shared" si="23"/>
        <v>0</v>
      </c>
      <c r="J71">
        <f t="shared" si="24"/>
        <v>0</v>
      </c>
      <c r="K71">
        <f t="shared" si="25"/>
        <v>0</v>
      </c>
      <c r="L71">
        <f>SUM(H67:K70)</f>
        <v>0</v>
      </c>
      <c r="M71" s="9">
        <f t="shared" si="26"/>
        <v>0</v>
      </c>
      <c r="N71">
        <f t="shared" si="27"/>
        <v>0</v>
      </c>
      <c r="O71">
        <f t="shared" si="28"/>
        <v>0</v>
      </c>
      <c r="P71">
        <f t="shared" si="29"/>
        <v>0</v>
      </c>
      <c r="Q71">
        <f t="shared" si="30"/>
        <v>0</v>
      </c>
      <c r="R71">
        <f t="shared" si="31"/>
        <v>0</v>
      </c>
      <c r="S71">
        <f>SUM(M67:R70)</f>
        <v>3</v>
      </c>
      <c r="T71" s="9">
        <f t="shared" si="32"/>
        <v>0</v>
      </c>
      <c r="U71">
        <f t="shared" si="33"/>
        <v>0</v>
      </c>
      <c r="V71">
        <f t="shared" si="34"/>
        <v>0</v>
      </c>
      <c r="W71">
        <f t="shared" si="35"/>
        <v>0</v>
      </c>
      <c r="X71">
        <f t="shared" si="36"/>
        <v>0</v>
      </c>
      <c r="Y71">
        <f t="shared" si="37"/>
        <v>0</v>
      </c>
      <c r="Z71">
        <f>SUM(T67:Y70)</f>
        <v>3</v>
      </c>
      <c r="AA71" s="9">
        <f t="shared" si="38"/>
        <v>0</v>
      </c>
      <c r="AB71">
        <f t="shared" si="39"/>
        <v>0</v>
      </c>
      <c r="AC71">
        <f t="shared" si="40"/>
        <v>0</v>
      </c>
      <c r="AD71">
        <f t="shared" si="41"/>
        <v>0</v>
      </c>
      <c r="AE71">
        <f>SUM(AA67:AD70)</f>
        <v>0</v>
      </c>
      <c r="AG71" s="20">
        <f>SUM(H71:AE71)</f>
        <v>6</v>
      </c>
    </row>
    <row r="72" spans="1:33" s="5" customFormat="1" ht="17" x14ac:dyDescent="0.2">
      <c r="A72" s="3" t="s">
        <v>100</v>
      </c>
      <c r="B72" s="4"/>
      <c r="C72" s="4"/>
      <c r="D72" s="4" t="s">
        <v>101</v>
      </c>
      <c r="E72" s="4"/>
      <c r="G72" s="4">
        <f t="shared" si="21"/>
        <v>0</v>
      </c>
      <c r="H72" s="13">
        <f t="shared" si="22"/>
        <v>0</v>
      </c>
      <c r="I72" s="4">
        <f t="shared" si="23"/>
        <v>0</v>
      </c>
      <c r="J72" s="5">
        <f t="shared" si="24"/>
        <v>0</v>
      </c>
      <c r="K72" s="5">
        <f t="shared" si="25"/>
        <v>0</v>
      </c>
      <c r="M72" s="11">
        <f t="shared" si="26"/>
        <v>0</v>
      </c>
      <c r="N72" s="5">
        <f t="shared" si="27"/>
        <v>0</v>
      </c>
      <c r="O72" s="5">
        <f t="shared" si="28"/>
        <v>0</v>
      </c>
      <c r="P72" s="5">
        <f t="shared" si="29"/>
        <v>0</v>
      </c>
      <c r="Q72" s="5">
        <f t="shared" si="30"/>
        <v>0</v>
      </c>
      <c r="R72" s="5">
        <f t="shared" si="31"/>
        <v>0</v>
      </c>
      <c r="T72" s="11">
        <f t="shared" si="32"/>
        <v>0</v>
      </c>
      <c r="U72" s="5">
        <f t="shared" si="33"/>
        <v>0</v>
      </c>
      <c r="V72" s="5">
        <f t="shared" si="34"/>
        <v>0</v>
      </c>
      <c r="W72" s="5">
        <f t="shared" si="35"/>
        <v>0</v>
      </c>
      <c r="X72" s="5">
        <f t="shared" si="36"/>
        <v>0</v>
      </c>
      <c r="Y72" s="5">
        <f t="shared" si="37"/>
        <v>0</v>
      </c>
      <c r="AA72" s="11">
        <f t="shared" si="38"/>
        <v>0</v>
      </c>
      <c r="AB72" s="5">
        <f t="shared" si="39"/>
        <v>0</v>
      </c>
      <c r="AC72" s="5">
        <f t="shared" si="40"/>
        <v>0</v>
      </c>
      <c r="AD72" s="5">
        <f t="shared" si="41"/>
        <v>0</v>
      </c>
      <c r="AG72" s="21"/>
    </row>
    <row r="73" spans="1:33" ht="17" x14ac:dyDescent="0.2">
      <c r="A73" s="2" t="s">
        <v>102</v>
      </c>
      <c r="B73" s="1">
        <v>6</v>
      </c>
      <c r="C73" s="1" t="s">
        <v>5</v>
      </c>
      <c r="E73" s="1" t="s">
        <v>230</v>
      </c>
      <c r="F73">
        <v>1</v>
      </c>
      <c r="G73" s="1">
        <f t="shared" si="21"/>
        <v>1</v>
      </c>
      <c r="H73" s="10">
        <f t="shared" si="22"/>
        <v>6</v>
      </c>
      <c r="I73" s="1">
        <f t="shared" si="23"/>
        <v>0</v>
      </c>
      <c r="J73">
        <f t="shared" si="24"/>
        <v>0</v>
      </c>
      <c r="K73">
        <f t="shared" si="25"/>
        <v>0</v>
      </c>
      <c r="M73" s="9">
        <f t="shared" si="26"/>
        <v>0</v>
      </c>
      <c r="N73">
        <f t="shared" si="27"/>
        <v>0</v>
      </c>
      <c r="O73">
        <f t="shared" si="28"/>
        <v>0</v>
      </c>
      <c r="P73">
        <f t="shared" si="29"/>
        <v>0</v>
      </c>
      <c r="Q73">
        <f t="shared" si="30"/>
        <v>0</v>
      </c>
      <c r="R73">
        <f t="shared" si="31"/>
        <v>0</v>
      </c>
      <c r="T73" s="9">
        <f t="shared" si="32"/>
        <v>0</v>
      </c>
      <c r="U73">
        <f t="shared" si="33"/>
        <v>0</v>
      </c>
      <c r="V73">
        <f t="shared" si="34"/>
        <v>0</v>
      </c>
      <c r="W73">
        <f t="shared" si="35"/>
        <v>0</v>
      </c>
      <c r="X73">
        <f t="shared" si="36"/>
        <v>0</v>
      </c>
      <c r="Y73">
        <f t="shared" si="37"/>
        <v>0</v>
      </c>
      <c r="AA73" s="9">
        <f t="shared" si="38"/>
        <v>0</v>
      </c>
      <c r="AB73">
        <f t="shared" si="39"/>
        <v>0</v>
      </c>
      <c r="AC73">
        <f t="shared" si="40"/>
        <v>0</v>
      </c>
      <c r="AD73">
        <f t="shared" si="41"/>
        <v>0</v>
      </c>
    </row>
    <row r="74" spans="1:33" ht="17" x14ac:dyDescent="0.2">
      <c r="A74" s="2" t="s">
        <v>104</v>
      </c>
      <c r="B74" s="1">
        <v>2</v>
      </c>
      <c r="C74" s="1" t="s">
        <v>103</v>
      </c>
      <c r="E74" s="1" t="s">
        <v>230</v>
      </c>
      <c r="F74">
        <v>1</v>
      </c>
      <c r="G74" s="1">
        <f t="shared" si="21"/>
        <v>1</v>
      </c>
      <c r="H74" s="10">
        <f t="shared" si="22"/>
        <v>2</v>
      </c>
      <c r="I74" s="1">
        <f t="shared" si="23"/>
        <v>0</v>
      </c>
      <c r="J74">
        <f t="shared" si="24"/>
        <v>0</v>
      </c>
      <c r="K74">
        <f t="shared" si="25"/>
        <v>0</v>
      </c>
      <c r="M74" s="9">
        <f t="shared" si="26"/>
        <v>0</v>
      </c>
      <c r="N74">
        <f t="shared" si="27"/>
        <v>0</v>
      </c>
      <c r="O74">
        <f t="shared" si="28"/>
        <v>0</v>
      </c>
      <c r="P74">
        <f t="shared" si="29"/>
        <v>0</v>
      </c>
      <c r="Q74">
        <f t="shared" si="30"/>
        <v>0</v>
      </c>
      <c r="R74">
        <f t="shared" si="31"/>
        <v>0</v>
      </c>
      <c r="T74" s="9">
        <f t="shared" si="32"/>
        <v>0</v>
      </c>
      <c r="U74">
        <f t="shared" si="33"/>
        <v>0</v>
      </c>
      <c r="V74">
        <f t="shared" si="34"/>
        <v>0</v>
      </c>
      <c r="W74">
        <f t="shared" si="35"/>
        <v>0</v>
      </c>
      <c r="X74">
        <f t="shared" si="36"/>
        <v>0</v>
      </c>
      <c r="Y74">
        <f t="shared" si="37"/>
        <v>0</v>
      </c>
      <c r="AA74" s="9">
        <f t="shared" si="38"/>
        <v>0</v>
      </c>
      <c r="AB74">
        <f t="shared" si="39"/>
        <v>0</v>
      </c>
      <c r="AC74">
        <f t="shared" si="40"/>
        <v>0</v>
      </c>
      <c r="AD74">
        <f t="shared" si="41"/>
        <v>0</v>
      </c>
    </row>
    <row r="75" spans="1:33" ht="17" x14ac:dyDescent="0.2">
      <c r="A75" s="2" t="s">
        <v>105</v>
      </c>
      <c r="B75" s="1">
        <v>1</v>
      </c>
      <c r="C75" s="1" t="s">
        <v>106</v>
      </c>
      <c r="E75" s="1" t="s">
        <v>230</v>
      </c>
      <c r="F75">
        <v>1</v>
      </c>
      <c r="G75" s="1">
        <f t="shared" si="21"/>
        <v>1</v>
      </c>
      <c r="H75" s="10">
        <f t="shared" si="22"/>
        <v>1</v>
      </c>
      <c r="I75" s="1">
        <f t="shared" si="23"/>
        <v>0</v>
      </c>
      <c r="J75">
        <f t="shared" si="24"/>
        <v>0</v>
      </c>
      <c r="K75">
        <f t="shared" si="25"/>
        <v>0</v>
      </c>
      <c r="M75" s="9">
        <f t="shared" si="26"/>
        <v>0</v>
      </c>
      <c r="N75">
        <f t="shared" si="27"/>
        <v>0</v>
      </c>
      <c r="O75">
        <f t="shared" si="28"/>
        <v>0</v>
      </c>
      <c r="P75">
        <f t="shared" si="29"/>
        <v>0</v>
      </c>
      <c r="Q75">
        <f t="shared" si="30"/>
        <v>0</v>
      </c>
      <c r="R75">
        <f t="shared" si="31"/>
        <v>0</v>
      </c>
      <c r="T75" s="9">
        <f t="shared" si="32"/>
        <v>0</v>
      </c>
      <c r="U75">
        <f t="shared" si="33"/>
        <v>0</v>
      </c>
      <c r="V75">
        <f t="shared" si="34"/>
        <v>0</v>
      </c>
      <c r="W75">
        <f t="shared" si="35"/>
        <v>0</v>
      </c>
      <c r="X75">
        <f t="shared" si="36"/>
        <v>0</v>
      </c>
      <c r="Y75">
        <f t="shared" si="37"/>
        <v>0</v>
      </c>
      <c r="AA75" s="9">
        <f t="shared" si="38"/>
        <v>0</v>
      </c>
      <c r="AB75">
        <f t="shared" si="39"/>
        <v>0</v>
      </c>
      <c r="AC75">
        <f t="shared" si="40"/>
        <v>0</v>
      </c>
      <c r="AD75">
        <f t="shared" si="41"/>
        <v>0</v>
      </c>
    </row>
    <row r="76" spans="1:33" ht="34" x14ac:dyDescent="0.2">
      <c r="A76" s="2" t="s">
        <v>107</v>
      </c>
      <c r="B76" s="1">
        <v>1</v>
      </c>
      <c r="C76" s="1" t="s">
        <v>108</v>
      </c>
      <c r="E76" s="1" t="s">
        <v>230</v>
      </c>
      <c r="F76">
        <v>1</v>
      </c>
      <c r="G76" s="1">
        <f t="shared" si="21"/>
        <v>1</v>
      </c>
      <c r="H76" s="10">
        <f t="shared" si="22"/>
        <v>1</v>
      </c>
      <c r="I76" s="1">
        <f t="shared" si="23"/>
        <v>0</v>
      </c>
      <c r="J76">
        <f t="shared" si="24"/>
        <v>0</v>
      </c>
      <c r="K76">
        <f t="shared" si="25"/>
        <v>0</v>
      </c>
      <c r="M76" s="9">
        <f t="shared" si="26"/>
        <v>0</v>
      </c>
      <c r="N76">
        <f t="shared" si="27"/>
        <v>0</v>
      </c>
      <c r="O76">
        <f t="shared" si="28"/>
        <v>0</v>
      </c>
      <c r="P76">
        <f t="shared" si="29"/>
        <v>0</v>
      </c>
      <c r="Q76">
        <f t="shared" si="30"/>
        <v>0</v>
      </c>
      <c r="R76">
        <f t="shared" si="31"/>
        <v>0</v>
      </c>
      <c r="T76" s="9">
        <f t="shared" si="32"/>
        <v>0</v>
      </c>
      <c r="U76">
        <f t="shared" si="33"/>
        <v>0</v>
      </c>
      <c r="V76">
        <f t="shared" si="34"/>
        <v>0</v>
      </c>
      <c r="W76">
        <f t="shared" si="35"/>
        <v>0</v>
      </c>
      <c r="X76">
        <f t="shared" si="36"/>
        <v>0</v>
      </c>
      <c r="Y76">
        <f t="shared" si="37"/>
        <v>0</v>
      </c>
      <c r="AA76" s="9">
        <f t="shared" si="38"/>
        <v>0</v>
      </c>
      <c r="AB76">
        <f t="shared" si="39"/>
        <v>0</v>
      </c>
      <c r="AC76">
        <f t="shared" si="40"/>
        <v>0</v>
      </c>
      <c r="AD76">
        <f t="shared" si="41"/>
        <v>0</v>
      </c>
    </row>
    <row r="77" spans="1:33" x14ac:dyDescent="0.2">
      <c r="G77" s="1">
        <f t="shared" si="21"/>
        <v>0</v>
      </c>
      <c r="H77" s="10">
        <f t="shared" si="22"/>
        <v>0</v>
      </c>
      <c r="I77" s="1">
        <f t="shared" si="23"/>
        <v>0</v>
      </c>
      <c r="J77">
        <f t="shared" si="24"/>
        <v>0</v>
      </c>
      <c r="K77">
        <f t="shared" si="25"/>
        <v>0</v>
      </c>
      <c r="L77">
        <f>SUM(H73:K76)</f>
        <v>10</v>
      </c>
      <c r="M77" s="9">
        <f t="shared" si="26"/>
        <v>0</v>
      </c>
      <c r="N77">
        <f t="shared" si="27"/>
        <v>0</v>
      </c>
      <c r="O77">
        <f t="shared" si="28"/>
        <v>0</v>
      </c>
      <c r="P77">
        <f t="shared" si="29"/>
        <v>0</v>
      </c>
      <c r="Q77">
        <f t="shared" si="30"/>
        <v>0</v>
      </c>
      <c r="R77">
        <f t="shared" si="31"/>
        <v>0</v>
      </c>
      <c r="S77">
        <f>SUM(M73:R76)</f>
        <v>0</v>
      </c>
      <c r="T77" s="9">
        <f t="shared" si="32"/>
        <v>0</v>
      </c>
      <c r="U77">
        <f t="shared" si="33"/>
        <v>0</v>
      </c>
      <c r="V77">
        <f t="shared" si="34"/>
        <v>0</v>
      </c>
      <c r="W77">
        <f t="shared" si="35"/>
        <v>0</v>
      </c>
      <c r="X77">
        <f t="shared" si="36"/>
        <v>0</v>
      </c>
      <c r="Y77">
        <f t="shared" si="37"/>
        <v>0</v>
      </c>
      <c r="Z77">
        <f>SUM(T73:Y76)</f>
        <v>0</v>
      </c>
      <c r="AA77" s="9">
        <f t="shared" si="38"/>
        <v>0</v>
      </c>
      <c r="AB77">
        <f t="shared" si="39"/>
        <v>0</v>
      </c>
      <c r="AC77">
        <f t="shared" si="40"/>
        <v>0</v>
      </c>
      <c r="AD77">
        <f t="shared" si="41"/>
        <v>0</v>
      </c>
      <c r="AE77">
        <f>SUM(AA73:AD76)</f>
        <v>0</v>
      </c>
      <c r="AG77" s="20">
        <f>SUM(H77:AE77)</f>
        <v>10</v>
      </c>
    </row>
    <row r="78" spans="1:33" s="5" customFormat="1" ht="34" x14ac:dyDescent="0.2">
      <c r="A78" s="3" t="s">
        <v>109</v>
      </c>
      <c r="B78" s="4" t="s">
        <v>110</v>
      </c>
      <c r="C78" s="4"/>
      <c r="D78" s="4" t="s">
        <v>111</v>
      </c>
      <c r="E78" s="4"/>
      <c r="G78" s="4">
        <f t="shared" si="21"/>
        <v>0</v>
      </c>
      <c r="H78" s="13">
        <f t="shared" si="22"/>
        <v>0</v>
      </c>
      <c r="I78" s="4">
        <f t="shared" si="23"/>
        <v>0</v>
      </c>
      <c r="J78" s="5">
        <f t="shared" si="24"/>
        <v>0</v>
      </c>
      <c r="K78" s="5">
        <f t="shared" si="25"/>
        <v>0</v>
      </c>
      <c r="M78" s="11">
        <f t="shared" si="26"/>
        <v>0</v>
      </c>
      <c r="N78" s="5">
        <f t="shared" si="27"/>
        <v>0</v>
      </c>
      <c r="O78" s="5">
        <f t="shared" si="28"/>
        <v>0</v>
      </c>
      <c r="P78" s="5">
        <f t="shared" si="29"/>
        <v>0</v>
      </c>
      <c r="Q78" s="5">
        <f t="shared" si="30"/>
        <v>0</v>
      </c>
      <c r="R78" s="5">
        <f t="shared" si="31"/>
        <v>0</v>
      </c>
      <c r="T78" s="11">
        <f t="shared" si="32"/>
        <v>0</v>
      </c>
      <c r="U78" s="5">
        <f t="shared" si="33"/>
        <v>0</v>
      </c>
      <c r="V78" s="5">
        <f t="shared" si="34"/>
        <v>0</v>
      </c>
      <c r="W78" s="5">
        <f t="shared" si="35"/>
        <v>0</v>
      </c>
      <c r="X78" s="5">
        <f t="shared" si="36"/>
        <v>0</v>
      </c>
      <c r="Y78" s="5">
        <f t="shared" si="37"/>
        <v>0</v>
      </c>
      <c r="AA78" s="11">
        <f t="shared" si="38"/>
        <v>0</v>
      </c>
      <c r="AB78" s="5">
        <f t="shared" si="39"/>
        <v>0</v>
      </c>
      <c r="AC78" s="5">
        <f t="shared" si="40"/>
        <v>0</v>
      </c>
      <c r="AD78" s="5">
        <f t="shared" si="41"/>
        <v>0</v>
      </c>
      <c r="AG78" s="21"/>
    </row>
    <row r="79" spans="1:33" ht="17" x14ac:dyDescent="0.2">
      <c r="A79" s="2" t="s">
        <v>112</v>
      </c>
      <c r="B79" s="1">
        <v>3</v>
      </c>
      <c r="C79" s="1" t="s">
        <v>5</v>
      </c>
      <c r="E79" s="1" t="s">
        <v>228</v>
      </c>
      <c r="F79">
        <v>1</v>
      </c>
      <c r="G79" s="1">
        <f t="shared" si="21"/>
        <v>2</v>
      </c>
      <c r="H79" s="10">
        <f t="shared" si="22"/>
        <v>0</v>
      </c>
      <c r="I79" s="1">
        <f t="shared" si="23"/>
        <v>1.5</v>
      </c>
      <c r="J79">
        <f t="shared" si="24"/>
        <v>0</v>
      </c>
      <c r="K79">
        <f t="shared" si="25"/>
        <v>0</v>
      </c>
      <c r="M79" s="9">
        <f t="shared" si="26"/>
        <v>1.5</v>
      </c>
      <c r="N79">
        <f t="shared" si="27"/>
        <v>0</v>
      </c>
      <c r="O79">
        <f t="shared" si="28"/>
        <v>0</v>
      </c>
      <c r="P79">
        <f t="shared" si="29"/>
        <v>0</v>
      </c>
      <c r="Q79">
        <f t="shared" si="30"/>
        <v>0</v>
      </c>
      <c r="R79">
        <f t="shared" si="31"/>
        <v>0</v>
      </c>
      <c r="T79" s="9">
        <f t="shared" si="32"/>
        <v>0</v>
      </c>
      <c r="U79">
        <f t="shared" si="33"/>
        <v>0</v>
      </c>
      <c r="V79">
        <f t="shared" si="34"/>
        <v>0</v>
      </c>
      <c r="W79">
        <f t="shared" si="35"/>
        <v>0</v>
      </c>
      <c r="X79">
        <f t="shared" si="36"/>
        <v>0</v>
      </c>
      <c r="Y79">
        <f t="shared" si="37"/>
        <v>0</v>
      </c>
      <c r="AA79" s="9">
        <f t="shared" si="38"/>
        <v>0</v>
      </c>
      <c r="AB79">
        <f t="shared" si="39"/>
        <v>0</v>
      </c>
      <c r="AC79">
        <f t="shared" si="40"/>
        <v>0</v>
      </c>
      <c r="AD79">
        <f t="shared" si="41"/>
        <v>0</v>
      </c>
    </row>
    <row r="80" spans="1:33" ht="17" x14ac:dyDescent="0.2">
      <c r="A80" s="2" t="s">
        <v>113</v>
      </c>
      <c r="B80" s="1">
        <v>6</v>
      </c>
      <c r="C80" s="1" t="s">
        <v>32</v>
      </c>
      <c r="E80" s="1" t="s">
        <v>228</v>
      </c>
      <c r="F80">
        <v>1</v>
      </c>
      <c r="G80" s="1">
        <f t="shared" si="21"/>
        <v>2</v>
      </c>
      <c r="H80" s="10">
        <f t="shared" si="22"/>
        <v>0</v>
      </c>
      <c r="I80" s="1">
        <f t="shared" si="23"/>
        <v>3</v>
      </c>
      <c r="J80">
        <f t="shared" si="24"/>
        <v>0</v>
      </c>
      <c r="K80">
        <f t="shared" si="25"/>
        <v>0</v>
      </c>
      <c r="M80" s="9">
        <f t="shared" si="26"/>
        <v>3</v>
      </c>
      <c r="N80">
        <f t="shared" si="27"/>
        <v>0</v>
      </c>
      <c r="O80">
        <f t="shared" si="28"/>
        <v>0</v>
      </c>
      <c r="P80">
        <f t="shared" si="29"/>
        <v>0</v>
      </c>
      <c r="Q80">
        <f t="shared" si="30"/>
        <v>0</v>
      </c>
      <c r="R80">
        <f t="shared" si="31"/>
        <v>0</v>
      </c>
      <c r="T80" s="9">
        <f t="shared" si="32"/>
        <v>0</v>
      </c>
      <c r="U80">
        <f t="shared" si="33"/>
        <v>0</v>
      </c>
      <c r="V80">
        <f t="shared" si="34"/>
        <v>0</v>
      </c>
      <c r="W80">
        <f t="shared" si="35"/>
        <v>0</v>
      </c>
      <c r="X80">
        <f t="shared" si="36"/>
        <v>0</v>
      </c>
      <c r="Y80">
        <f t="shared" si="37"/>
        <v>0</v>
      </c>
      <c r="AA80" s="9">
        <f t="shared" si="38"/>
        <v>0</v>
      </c>
      <c r="AB80">
        <f t="shared" si="39"/>
        <v>0</v>
      </c>
      <c r="AC80">
        <f t="shared" si="40"/>
        <v>0</v>
      </c>
      <c r="AD80">
        <f t="shared" si="41"/>
        <v>0</v>
      </c>
    </row>
    <row r="81" spans="1:33" ht="17" x14ac:dyDescent="0.2">
      <c r="A81" s="2" t="s">
        <v>107</v>
      </c>
      <c r="B81" s="1">
        <v>1</v>
      </c>
      <c r="C81" s="1" t="s">
        <v>114</v>
      </c>
      <c r="E81" s="1" t="s">
        <v>228</v>
      </c>
      <c r="F81">
        <v>1</v>
      </c>
      <c r="G81" s="1">
        <f t="shared" si="21"/>
        <v>2</v>
      </c>
      <c r="H81" s="10">
        <f t="shared" si="22"/>
        <v>0</v>
      </c>
      <c r="I81" s="1">
        <f t="shared" si="23"/>
        <v>0.5</v>
      </c>
      <c r="J81">
        <f t="shared" si="24"/>
        <v>0</v>
      </c>
      <c r="K81">
        <f t="shared" si="25"/>
        <v>0</v>
      </c>
      <c r="M81" s="9">
        <f t="shared" si="26"/>
        <v>0.5</v>
      </c>
      <c r="N81">
        <f t="shared" si="27"/>
        <v>0</v>
      </c>
      <c r="O81">
        <f t="shared" si="28"/>
        <v>0</v>
      </c>
      <c r="P81">
        <f t="shared" si="29"/>
        <v>0</v>
      </c>
      <c r="Q81">
        <f t="shared" si="30"/>
        <v>0</v>
      </c>
      <c r="R81">
        <f t="shared" si="31"/>
        <v>0</v>
      </c>
      <c r="T81" s="9">
        <f t="shared" si="32"/>
        <v>0</v>
      </c>
      <c r="U81">
        <f t="shared" si="33"/>
        <v>0</v>
      </c>
      <c r="V81">
        <f t="shared" si="34"/>
        <v>0</v>
      </c>
      <c r="W81">
        <f t="shared" si="35"/>
        <v>0</v>
      </c>
      <c r="X81">
        <f t="shared" si="36"/>
        <v>0</v>
      </c>
      <c r="Y81">
        <f t="shared" si="37"/>
        <v>0</v>
      </c>
      <c r="AA81" s="9">
        <f t="shared" si="38"/>
        <v>0</v>
      </c>
      <c r="AB81">
        <f t="shared" si="39"/>
        <v>0</v>
      </c>
      <c r="AC81">
        <f t="shared" si="40"/>
        <v>0</v>
      </c>
      <c r="AD81">
        <f t="shared" si="41"/>
        <v>0</v>
      </c>
    </row>
    <row r="82" spans="1:33" ht="17" x14ac:dyDescent="0.2">
      <c r="A82" s="2" t="s">
        <v>115</v>
      </c>
      <c r="B82" s="1">
        <v>2</v>
      </c>
      <c r="C82" s="1" t="s">
        <v>34</v>
      </c>
      <c r="E82" s="1" t="s">
        <v>228</v>
      </c>
      <c r="F82">
        <v>1</v>
      </c>
      <c r="G82" s="1">
        <f t="shared" si="21"/>
        <v>2</v>
      </c>
      <c r="H82" s="10">
        <f t="shared" si="22"/>
        <v>0</v>
      </c>
      <c r="I82" s="1">
        <f t="shared" si="23"/>
        <v>1</v>
      </c>
      <c r="J82">
        <f t="shared" si="24"/>
        <v>0</v>
      </c>
      <c r="K82">
        <f t="shared" si="25"/>
        <v>0</v>
      </c>
      <c r="M82" s="9">
        <f t="shared" si="26"/>
        <v>1</v>
      </c>
      <c r="N82">
        <f t="shared" si="27"/>
        <v>0</v>
      </c>
      <c r="O82">
        <f t="shared" si="28"/>
        <v>0</v>
      </c>
      <c r="P82">
        <f t="shared" si="29"/>
        <v>0</v>
      </c>
      <c r="Q82">
        <f t="shared" si="30"/>
        <v>0</v>
      </c>
      <c r="R82">
        <f t="shared" si="31"/>
        <v>0</v>
      </c>
      <c r="T82" s="9">
        <f t="shared" si="32"/>
        <v>0</v>
      </c>
      <c r="U82">
        <f t="shared" si="33"/>
        <v>0</v>
      </c>
      <c r="V82">
        <f t="shared" si="34"/>
        <v>0</v>
      </c>
      <c r="W82">
        <f t="shared" si="35"/>
        <v>0</v>
      </c>
      <c r="X82">
        <f t="shared" si="36"/>
        <v>0</v>
      </c>
      <c r="Y82">
        <f t="shared" si="37"/>
        <v>0</v>
      </c>
      <c r="AA82" s="9">
        <f t="shared" si="38"/>
        <v>0</v>
      </c>
      <c r="AB82">
        <f t="shared" si="39"/>
        <v>0</v>
      </c>
      <c r="AC82">
        <f t="shared" si="40"/>
        <v>0</v>
      </c>
      <c r="AD82">
        <f t="shared" si="41"/>
        <v>0</v>
      </c>
    </row>
    <row r="83" spans="1:33" ht="17" x14ac:dyDescent="0.2">
      <c r="A83" s="2" t="s">
        <v>116</v>
      </c>
      <c r="B83" s="1">
        <v>3</v>
      </c>
      <c r="C83" s="1" t="s">
        <v>117</v>
      </c>
      <c r="E83" s="1" t="s">
        <v>228</v>
      </c>
      <c r="F83">
        <v>1</v>
      </c>
      <c r="G83" s="1">
        <f t="shared" si="21"/>
        <v>2</v>
      </c>
      <c r="H83" s="10">
        <f t="shared" si="22"/>
        <v>0</v>
      </c>
      <c r="I83" s="1">
        <f t="shared" si="23"/>
        <v>1.5</v>
      </c>
      <c r="J83">
        <f t="shared" si="24"/>
        <v>0</v>
      </c>
      <c r="K83">
        <f t="shared" si="25"/>
        <v>0</v>
      </c>
      <c r="M83" s="9">
        <f t="shared" si="26"/>
        <v>1.5</v>
      </c>
      <c r="N83">
        <f t="shared" si="27"/>
        <v>0</v>
      </c>
      <c r="O83">
        <f t="shared" si="28"/>
        <v>0</v>
      </c>
      <c r="P83">
        <f t="shared" si="29"/>
        <v>0</v>
      </c>
      <c r="Q83">
        <f t="shared" si="30"/>
        <v>0</v>
      </c>
      <c r="R83">
        <f t="shared" si="31"/>
        <v>0</v>
      </c>
      <c r="T83" s="9">
        <f t="shared" si="32"/>
        <v>0</v>
      </c>
      <c r="U83">
        <f t="shared" si="33"/>
        <v>0</v>
      </c>
      <c r="V83">
        <f t="shared" si="34"/>
        <v>0</v>
      </c>
      <c r="W83">
        <f t="shared" si="35"/>
        <v>0</v>
      </c>
      <c r="X83">
        <f t="shared" si="36"/>
        <v>0</v>
      </c>
      <c r="Y83">
        <f t="shared" si="37"/>
        <v>0</v>
      </c>
      <c r="AA83" s="9">
        <f t="shared" si="38"/>
        <v>0</v>
      </c>
      <c r="AB83">
        <f t="shared" si="39"/>
        <v>0</v>
      </c>
      <c r="AC83">
        <f t="shared" si="40"/>
        <v>0</v>
      </c>
      <c r="AD83">
        <f t="shared" si="41"/>
        <v>0</v>
      </c>
    </row>
    <row r="84" spans="1:33" ht="17" x14ac:dyDescent="0.2">
      <c r="A84" s="2" t="s">
        <v>118</v>
      </c>
      <c r="B84" s="1">
        <v>19</v>
      </c>
      <c r="C84" s="1" t="s">
        <v>53</v>
      </c>
      <c r="E84" s="1" t="s">
        <v>228</v>
      </c>
      <c r="F84">
        <v>1</v>
      </c>
      <c r="G84" s="1">
        <f t="shared" si="21"/>
        <v>2</v>
      </c>
      <c r="H84" s="10">
        <f t="shared" si="22"/>
        <v>0</v>
      </c>
      <c r="I84" s="1">
        <f t="shared" si="23"/>
        <v>9.5</v>
      </c>
      <c r="J84">
        <f t="shared" si="24"/>
        <v>0</v>
      </c>
      <c r="K84">
        <f t="shared" si="25"/>
        <v>0</v>
      </c>
      <c r="M84" s="9">
        <f t="shared" si="26"/>
        <v>9.5</v>
      </c>
      <c r="N84">
        <f t="shared" si="27"/>
        <v>0</v>
      </c>
      <c r="O84">
        <f t="shared" si="28"/>
        <v>0</v>
      </c>
      <c r="P84">
        <f t="shared" si="29"/>
        <v>0</v>
      </c>
      <c r="Q84">
        <f t="shared" si="30"/>
        <v>0</v>
      </c>
      <c r="R84">
        <f t="shared" si="31"/>
        <v>0</v>
      </c>
      <c r="T84" s="9">
        <f t="shared" si="32"/>
        <v>0</v>
      </c>
      <c r="U84">
        <f t="shared" si="33"/>
        <v>0</v>
      </c>
      <c r="V84">
        <f t="shared" si="34"/>
        <v>0</v>
      </c>
      <c r="W84">
        <f t="shared" si="35"/>
        <v>0</v>
      </c>
      <c r="X84">
        <f t="shared" si="36"/>
        <v>0</v>
      </c>
      <c r="Y84">
        <f t="shared" si="37"/>
        <v>0</v>
      </c>
      <c r="AA84" s="9">
        <f t="shared" si="38"/>
        <v>0</v>
      </c>
      <c r="AB84">
        <f t="shared" si="39"/>
        <v>0</v>
      </c>
      <c r="AC84">
        <f t="shared" si="40"/>
        <v>0</v>
      </c>
      <c r="AD84">
        <f t="shared" si="41"/>
        <v>0</v>
      </c>
    </row>
    <row r="85" spans="1:33" x14ac:dyDescent="0.2">
      <c r="G85" s="1">
        <f t="shared" si="21"/>
        <v>0</v>
      </c>
      <c r="H85" s="10">
        <f t="shared" si="22"/>
        <v>0</v>
      </c>
      <c r="I85" s="1">
        <f t="shared" si="23"/>
        <v>0</v>
      </c>
      <c r="J85">
        <f t="shared" si="24"/>
        <v>0</v>
      </c>
      <c r="K85">
        <f t="shared" si="25"/>
        <v>0</v>
      </c>
      <c r="L85">
        <f>SUM(H79:K84)</f>
        <v>17</v>
      </c>
      <c r="M85" s="9">
        <f t="shared" si="26"/>
        <v>0</v>
      </c>
      <c r="N85">
        <f t="shared" si="27"/>
        <v>0</v>
      </c>
      <c r="O85">
        <f t="shared" si="28"/>
        <v>0</v>
      </c>
      <c r="P85">
        <f t="shared" si="29"/>
        <v>0</v>
      </c>
      <c r="Q85">
        <f t="shared" si="30"/>
        <v>0</v>
      </c>
      <c r="R85">
        <f t="shared" si="31"/>
        <v>0</v>
      </c>
      <c r="S85">
        <f>SUM(M79:R84)</f>
        <v>17</v>
      </c>
      <c r="T85" s="9">
        <f t="shared" si="32"/>
        <v>0</v>
      </c>
      <c r="U85">
        <f t="shared" si="33"/>
        <v>0</v>
      </c>
      <c r="V85">
        <f t="shared" si="34"/>
        <v>0</v>
      </c>
      <c r="W85">
        <f t="shared" si="35"/>
        <v>0</v>
      </c>
      <c r="X85">
        <f t="shared" si="36"/>
        <v>0</v>
      </c>
      <c r="Y85">
        <f t="shared" si="37"/>
        <v>0</v>
      </c>
      <c r="Z85">
        <f>SUM(T79:Y84)</f>
        <v>0</v>
      </c>
      <c r="AA85" s="9">
        <f t="shared" si="38"/>
        <v>0</v>
      </c>
      <c r="AB85">
        <f t="shared" si="39"/>
        <v>0</v>
      </c>
      <c r="AC85">
        <f t="shared" si="40"/>
        <v>0</v>
      </c>
      <c r="AD85">
        <f t="shared" si="41"/>
        <v>0</v>
      </c>
      <c r="AE85">
        <f>SUM(AA79:AD84)</f>
        <v>0</v>
      </c>
      <c r="AG85" s="20">
        <f>SUM(H85:AE85)</f>
        <v>34</v>
      </c>
    </row>
    <row r="86" spans="1:33" s="5" customFormat="1" ht="17" x14ac:dyDescent="0.2">
      <c r="A86" s="3" t="s">
        <v>119</v>
      </c>
      <c r="B86" s="4"/>
      <c r="C86" s="4"/>
      <c r="D86" s="4" t="s">
        <v>18</v>
      </c>
      <c r="E86" s="4"/>
      <c r="G86" s="4">
        <f t="shared" si="21"/>
        <v>0</v>
      </c>
      <c r="H86" s="13">
        <f t="shared" si="22"/>
        <v>0</v>
      </c>
      <c r="I86" s="4">
        <f t="shared" si="23"/>
        <v>0</v>
      </c>
      <c r="J86" s="5">
        <f t="shared" si="24"/>
        <v>0</v>
      </c>
      <c r="K86" s="5">
        <f t="shared" si="25"/>
        <v>0</v>
      </c>
      <c r="M86" s="11">
        <f t="shared" si="26"/>
        <v>0</v>
      </c>
      <c r="N86" s="5">
        <f t="shared" si="27"/>
        <v>0</v>
      </c>
      <c r="O86" s="5">
        <f t="shared" si="28"/>
        <v>0</v>
      </c>
      <c r="P86" s="5">
        <f t="shared" si="29"/>
        <v>0</v>
      </c>
      <c r="Q86" s="5">
        <f t="shared" si="30"/>
        <v>0</v>
      </c>
      <c r="R86" s="5">
        <f t="shared" si="31"/>
        <v>0</v>
      </c>
      <c r="T86" s="11">
        <f t="shared" si="32"/>
        <v>0</v>
      </c>
      <c r="U86" s="5">
        <f t="shared" si="33"/>
        <v>0</v>
      </c>
      <c r="V86" s="5">
        <f t="shared" si="34"/>
        <v>0</v>
      </c>
      <c r="W86" s="5">
        <f t="shared" si="35"/>
        <v>0</v>
      </c>
      <c r="X86" s="5">
        <f t="shared" si="36"/>
        <v>0</v>
      </c>
      <c r="Y86" s="5">
        <f t="shared" si="37"/>
        <v>0</v>
      </c>
      <c r="AA86" s="11">
        <f t="shared" si="38"/>
        <v>0</v>
      </c>
      <c r="AB86" s="5">
        <f t="shared" si="39"/>
        <v>0</v>
      </c>
      <c r="AC86" s="5">
        <f t="shared" si="40"/>
        <v>0</v>
      </c>
      <c r="AD86" s="5">
        <f t="shared" si="41"/>
        <v>0</v>
      </c>
      <c r="AG86" s="21"/>
    </row>
    <row r="87" spans="1:33" ht="34" x14ac:dyDescent="0.2">
      <c r="A87" s="2" t="s">
        <v>81</v>
      </c>
      <c r="B87" s="1">
        <v>1</v>
      </c>
      <c r="C87" s="1" t="s">
        <v>120</v>
      </c>
      <c r="E87" s="1" t="s">
        <v>230</v>
      </c>
      <c r="F87">
        <v>1</v>
      </c>
      <c r="G87" s="1">
        <f t="shared" si="21"/>
        <v>1</v>
      </c>
      <c r="H87" s="10">
        <f t="shared" si="22"/>
        <v>1</v>
      </c>
      <c r="I87" s="1">
        <f t="shared" si="23"/>
        <v>0</v>
      </c>
      <c r="J87">
        <f t="shared" si="24"/>
        <v>0</v>
      </c>
      <c r="K87">
        <f t="shared" si="25"/>
        <v>0</v>
      </c>
      <c r="M87" s="9">
        <f t="shared" si="26"/>
        <v>0</v>
      </c>
      <c r="N87">
        <f t="shared" si="27"/>
        <v>0</v>
      </c>
      <c r="O87">
        <f t="shared" si="28"/>
        <v>0</v>
      </c>
      <c r="P87">
        <f t="shared" si="29"/>
        <v>0</v>
      </c>
      <c r="Q87">
        <f t="shared" si="30"/>
        <v>0</v>
      </c>
      <c r="R87">
        <f t="shared" si="31"/>
        <v>0</v>
      </c>
      <c r="T87" s="9">
        <f t="shared" si="32"/>
        <v>0</v>
      </c>
      <c r="U87">
        <f t="shared" si="33"/>
        <v>0</v>
      </c>
      <c r="V87">
        <f t="shared" si="34"/>
        <v>0</v>
      </c>
      <c r="W87">
        <f t="shared" si="35"/>
        <v>0</v>
      </c>
      <c r="X87">
        <f t="shared" si="36"/>
        <v>0</v>
      </c>
      <c r="Y87">
        <f t="shared" si="37"/>
        <v>0</v>
      </c>
      <c r="AA87" s="9">
        <f t="shared" si="38"/>
        <v>0</v>
      </c>
      <c r="AB87">
        <f t="shared" si="39"/>
        <v>0</v>
      </c>
      <c r="AC87">
        <f t="shared" si="40"/>
        <v>0</v>
      </c>
      <c r="AD87">
        <f t="shared" si="41"/>
        <v>0</v>
      </c>
    </row>
    <row r="88" spans="1:33" ht="17" x14ac:dyDescent="0.2">
      <c r="A88" s="2" t="s">
        <v>129</v>
      </c>
      <c r="B88" s="1">
        <v>4</v>
      </c>
      <c r="C88" s="1" t="s">
        <v>5</v>
      </c>
      <c r="E88" s="1" t="s">
        <v>230</v>
      </c>
      <c r="F88">
        <v>1</v>
      </c>
      <c r="G88" s="1">
        <f t="shared" si="21"/>
        <v>1</v>
      </c>
      <c r="H88" s="10">
        <f t="shared" si="22"/>
        <v>4</v>
      </c>
      <c r="I88" s="1">
        <f t="shared" si="23"/>
        <v>0</v>
      </c>
      <c r="J88">
        <f t="shared" si="24"/>
        <v>0</v>
      </c>
      <c r="K88">
        <f t="shared" si="25"/>
        <v>0</v>
      </c>
      <c r="M88" s="9">
        <f t="shared" si="26"/>
        <v>0</v>
      </c>
      <c r="N88">
        <f t="shared" si="27"/>
        <v>0</v>
      </c>
      <c r="O88">
        <f t="shared" si="28"/>
        <v>0</v>
      </c>
      <c r="P88">
        <f t="shared" si="29"/>
        <v>0</v>
      </c>
      <c r="Q88">
        <f t="shared" si="30"/>
        <v>0</v>
      </c>
      <c r="R88">
        <f t="shared" si="31"/>
        <v>0</v>
      </c>
      <c r="T88" s="9">
        <f t="shared" si="32"/>
        <v>0</v>
      </c>
      <c r="U88">
        <f t="shared" si="33"/>
        <v>0</v>
      </c>
      <c r="V88">
        <f t="shared" si="34"/>
        <v>0</v>
      </c>
      <c r="W88">
        <f t="shared" si="35"/>
        <v>0</v>
      </c>
      <c r="X88">
        <f t="shared" si="36"/>
        <v>0</v>
      </c>
      <c r="Y88">
        <f t="shared" si="37"/>
        <v>0</v>
      </c>
      <c r="AA88" s="9">
        <f t="shared" si="38"/>
        <v>0</v>
      </c>
      <c r="AB88">
        <f t="shared" si="39"/>
        <v>0</v>
      </c>
      <c r="AC88">
        <f t="shared" si="40"/>
        <v>0</v>
      </c>
      <c r="AD88">
        <f t="shared" si="41"/>
        <v>0</v>
      </c>
    </row>
    <row r="89" spans="1:33" ht="17" x14ac:dyDescent="0.2">
      <c r="A89" s="2" t="s">
        <v>127</v>
      </c>
      <c r="B89" s="1">
        <v>2</v>
      </c>
      <c r="C89" s="1" t="s">
        <v>126</v>
      </c>
      <c r="E89" s="1" t="s">
        <v>230</v>
      </c>
      <c r="F89">
        <v>1</v>
      </c>
      <c r="G89" s="1">
        <f t="shared" si="21"/>
        <v>1</v>
      </c>
      <c r="H89" s="10">
        <f t="shared" si="22"/>
        <v>2</v>
      </c>
      <c r="I89" s="1">
        <f t="shared" si="23"/>
        <v>0</v>
      </c>
      <c r="J89">
        <f t="shared" si="24"/>
        <v>0</v>
      </c>
      <c r="K89">
        <f t="shared" si="25"/>
        <v>0</v>
      </c>
      <c r="M89" s="9">
        <f t="shared" si="26"/>
        <v>0</v>
      </c>
      <c r="N89">
        <f t="shared" si="27"/>
        <v>0</v>
      </c>
      <c r="O89">
        <f t="shared" si="28"/>
        <v>0</v>
      </c>
      <c r="P89">
        <f t="shared" si="29"/>
        <v>0</v>
      </c>
      <c r="Q89">
        <f t="shared" si="30"/>
        <v>0</v>
      </c>
      <c r="R89">
        <f t="shared" si="31"/>
        <v>0</v>
      </c>
      <c r="T89" s="9">
        <f t="shared" si="32"/>
        <v>0</v>
      </c>
      <c r="U89">
        <f t="shared" si="33"/>
        <v>0</v>
      </c>
      <c r="V89">
        <f t="shared" si="34"/>
        <v>0</v>
      </c>
      <c r="W89">
        <f t="shared" si="35"/>
        <v>0</v>
      </c>
      <c r="X89">
        <f t="shared" si="36"/>
        <v>0</v>
      </c>
      <c r="Y89">
        <f t="shared" si="37"/>
        <v>0</v>
      </c>
      <c r="AA89" s="9">
        <f t="shared" si="38"/>
        <v>0</v>
      </c>
      <c r="AB89">
        <f t="shared" si="39"/>
        <v>0</v>
      </c>
      <c r="AC89">
        <f t="shared" si="40"/>
        <v>0</v>
      </c>
      <c r="AD89">
        <f t="shared" si="41"/>
        <v>0</v>
      </c>
    </row>
    <row r="90" spans="1:33" ht="17" x14ac:dyDescent="0.2">
      <c r="A90" s="2" t="s">
        <v>122</v>
      </c>
      <c r="B90" s="1">
        <v>1</v>
      </c>
      <c r="C90" s="1" t="s">
        <v>123</v>
      </c>
      <c r="E90" s="1" t="s">
        <v>230</v>
      </c>
      <c r="F90">
        <v>1</v>
      </c>
      <c r="G90" s="1">
        <f t="shared" si="21"/>
        <v>1</v>
      </c>
      <c r="H90" s="10">
        <f t="shared" si="22"/>
        <v>1</v>
      </c>
      <c r="I90" s="1">
        <f t="shared" si="23"/>
        <v>0</v>
      </c>
      <c r="J90">
        <f t="shared" si="24"/>
        <v>0</v>
      </c>
      <c r="K90">
        <f t="shared" si="25"/>
        <v>0</v>
      </c>
      <c r="M90" s="9">
        <f t="shared" si="26"/>
        <v>0</v>
      </c>
      <c r="N90">
        <f t="shared" si="27"/>
        <v>0</v>
      </c>
      <c r="O90">
        <f t="shared" si="28"/>
        <v>0</v>
      </c>
      <c r="P90">
        <f t="shared" si="29"/>
        <v>0</v>
      </c>
      <c r="Q90">
        <f t="shared" si="30"/>
        <v>0</v>
      </c>
      <c r="R90">
        <f t="shared" si="31"/>
        <v>0</v>
      </c>
      <c r="T90" s="9">
        <f t="shared" si="32"/>
        <v>0</v>
      </c>
      <c r="U90">
        <f t="shared" si="33"/>
        <v>0</v>
      </c>
      <c r="V90">
        <f t="shared" si="34"/>
        <v>0</v>
      </c>
      <c r="W90">
        <f t="shared" si="35"/>
        <v>0</v>
      </c>
      <c r="X90">
        <f t="shared" si="36"/>
        <v>0</v>
      </c>
      <c r="Y90">
        <f t="shared" si="37"/>
        <v>0</v>
      </c>
      <c r="AA90" s="9">
        <f t="shared" si="38"/>
        <v>0</v>
      </c>
      <c r="AB90">
        <f t="shared" si="39"/>
        <v>0</v>
      </c>
      <c r="AC90">
        <f t="shared" si="40"/>
        <v>0</v>
      </c>
      <c r="AD90">
        <f t="shared" si="41"/>
        <v>0</v>
      </c>
    </row>
    <row r="91" spans="1:33" ht="17" x14ac:dyDescent="0.2">
      <c r="A91" s="2" t="s">
        <v>128</v>
      </c>
      <c r="B91" s="1">
        <v>2</v>
      </c>
      <c r="C91" s="1" t="s">
        <v>32</v>
      </c>
      <c r="E91" s="1" t="s">
        <v>230</v>
      </c>
      <c r="F91">
        <v>1</v>
      </c>
      <c r="G91" s="1">
        <f t="shared" si="21"/>
        <v>1</v>
      </c>
      <c r="H91" s="10">
        <f t="shared" si="22"/>
        <v>2</v>
      </c>
      <c r="I91" s="1">
        <f t="shared" si="23"/>
        <v>0</v>
      </c>
      <c r="J91">
        <f t="shared" si="24"/>
        <v>0</v>
      </c>
      <c r="K91">
        <f t="shared" si="25"/>
        <v>0</v>
      </c>
      <c r="M91" s="9">
        <f t="shared" si="26"/>
        <v>0</v>
      </c>
      <c r="N91">
        <f t="shared" si="27"/>
        <v>0</v>
      </c>
      <c r="O91">
        <f t="shared" si="28"/>
        <v>0</v>
      </c>
      <c r="P91">
        <f t="shared" si="29"/>
        <v>0</v>
      </c>
      <c r="Q91">
        <f t="shared" si="30"/>
        <v>0</v>
      </c>
      <c r="R91">
        <f t="shared" si="31"/>
        <v>0</v>
      </c>
      <c r="T91" s="9">
        <f t="shared" si="32"/>
        <v>0</v>
      </c>
      <c r="U91">
        <f t="shared" si="33"/>
        <v>0</v>
      </c>
      <c r="V91">
        <f t="shared" si="34"/>
        <v>0</v>
      </c>
      <c r="W91">
        <f t="shared" si="35"/>
        <v>0</v>
      </c>
      <c r="X91">
        <f t="shared" si="36"/>
        <v>0</v>
      </c>
      <c r="Y91">
        <f t="shared" si="37"/>
        <v>0</v>
      </c>
      <c r="AA91" s="9">
        <f t="shared" si="38"/>
        <v>0</v>
      </c>
      <c r="AB91">
        <f t="shared" si="39"/>
        <v>0</v>
      </c>
      <c r="AC91">
        <f t="shared" si="40"/>
        <v>0</v>
      </c>
      <c r="AD91">
        <f t="shared" si="41"/>
        <v>0</v>
      </c>
    </row>
    <row r="92" spans="1:33" ht="17" x14ac:dyDescent="0.2">
      <c r="A92" s="2" t="s">
        <v>31</v>
      </c>
      <c r="B92" s="1">
        <v>1</v>
      </c>
      <c r="C92" s="1" t="s">
        <v>125</v>
      </c>
      <c r="E92" s="1" t="s">
        <v>230</v>
      </c>
      <c r="F92">
        <v>1</v>
      </c>
      <c r="G92" s="1">
        <f t="shared" si="21"/>
        <v>1</v>
      </c>
      <c r="H92" s="10">
        <f t="shared" si="22"/>
        <v>1</v>
      </c>
      <c r="I92" s="1">
        <f t="shared" si="23"/>
        <v>0</v>
      </c>
      <c r="J92">
        <f t="shared" si="24"/>
        <v>0</v>
      </c>
      <c r="K92">
        <f t="shared" si="25"/>
        <v>0</v>
      </c>
      <c r="M92" s="9">
        <f t="shared" si="26"/>
        <v>0</v>
      </c>
      <c r="N92">
        <f t="shared" si="27"/>
        <v>0</v>
      </c>
      <c r="O92">
        <f t="shared" si="28"/>
        <v>0</v>
      </c>
      <c r="P92">
        <f t="shared" si="29"/>
        <v>0</v>
      </c>
      <c r="Q92">
        <f t="shared" si="30"/>
        <v>0</v>
      </c>
      <c r="R92">
        <f t="shared" si="31"/>
        <v>0</v>
      </c>
      <c r="T92" s="9">
        <f t="shared" si="32"/>
        <v>0</v>
      </c>
      <c r="U92">
        <f t="shared" si="33"/>
        <v>0</v>
      </c>
      <c r="V92">
        <f t="shared" si="34"/>
        <v>0</v>
      </c>
      <c r="W92">
        <f t="shared" si="35"/>
        <v>0</v>
      </c>
      <c r="X92">
        <f t="shared" si="36"/>
        <v>0</v>
      </c>
      <c r="Y92">
        <f t="shared" si="37"/>
        <v>0</v>
      </c>
      <c r="AA92" s="9">
        <f t="shared" si="38"/>
        <v>0</v>
      </c>
      <c r="AB92">
        <f t="shared" si="39"/>
        <v>0</v>
      </c>
      <c r="AC92">
        <f t="shared" si="40"/>
        <v>0</v>
      </c>
      <c r="AD92">
        <f t="shared" si="41"/>
        <v>0</v>
      </c>
    </row>
    <row r="93" spans="1:33" ht="17" x14ac:dyDescent="0.2">
      <c r="A93" s="2" t="s">
        <v>68</v>
      </c>
      <c r="B93" s="1">
        <v>1</v>
      </c>
      <c r="D93" s="1" t="s">
        <v>130</v>
      </c>
      <c r="E93" s="1" t="s">
        <v>235</v>
      </c>
      <c r="F93">
        <v>1</v>
      </c>
      <c r="G93" s="1">
        <f t="shared" si="21"/>
        <v>2</v>
      </c>
      <c r="H93" s="10">
        <f t="shared" si="22"/>
        <v>0</v>
      </c>
      <c r="I93" s="1">
        <f t="shared" si="23"/>
        <v>0</v>
      </c>
      <c r="J93">
        <f t="shared" si="24"/>
        <v>0</v>
      </c>
      <c r="K93">
        <f t="shared" si="25"/>
        <v>0</v>
      </c>
      <c r="M93" s="9">
        <f t="shared" si="26"/>
        <v>0</v>
      </c>
      <c r="N93">
        <f t="shared" si="27"/>
        <v>0</v>
      </c>
      <c r="O93">
        <f t="shared" si="28"/>
        <v>0</v>
      </c>
      <c r="P93">
        <f t="shared" si="29"/>
        <v>0</v>
      </c>
      <c r="Q93">
        <f t="shared" si="30"/>
        <v>0.5</v>
      </c>
      <c r="R93">
        <f t="shared" si="31"/>
        <v>0</v>
      </c>
      <c r="T93" s="9">
        <f t="shared" si="32"/>
        <v>0</v>
      </c>
      <c r="U93">
        <f t="shared" si="33"/>
        <v>0</v>
      </c>
      <c r="V93">
        <f t="shared" si="34"/>
        <v>0.5</v>
      </c>
      <c r="W93">
        <f t="shared" si="35"/>
        <v>0</v>
      </c>
      <c r="X93">
        <f t="shared" si="36"/>
        <v>0</v>
      </c>
      <c r="Y93">
        <f t="shared" si="37"/>
        <v>0</v>
      </c>
      <c r="AA93" s="9">
        <f t="shared" si="38"/>
        <v>0</v>
      </c>
      <c r="AB93">
        <f t="shared" si="39"/>
        <v>0</v>
      </c>
      <c r="AC93">
        <f t="shared" si="40"/>
        <v>0</v>
      </c>
      <c r="AD93">
        <f t="shared" si="41"/>
        <v>0</v>
      </c>
    </row>
    <row r="94" spans="1:33" ht="34" x14ac:dyDescent="0.2">
      <c r="A94" s="2" t="s">
        <v>131</v>
      </c>
      <c r="B94" s="1">
        <v>7</v>
      </c>
      <c r="C94" s="1" t="s">
        <v>78</v>
      </c>
      <c r="E94" s="1" t="s">
        <v>230</v>
      </c>
      <c r="F94">
        <v>1</v>
      </c>
      <c r="G94" s="1">
        <f t="shared" si="21"/>
        <v>1</v>
      </c>
      <c r="H94" s="10">
        <f t="shared" si="22"/>
        <v>7</v>
      </c>
      <c r="I94" s="1">
        <f t="shared" si="23"/>
        <v>0</v>
      </c>
      <c r="J94">
        <f t="shared" si="24"/>
        <v>0</v>
      </c>
      <c r="K94">
        <f t="shared" si="25"/>
        <v>0</v>
      </c>
      <c r="M94" s="9">
        <f t="shared" si="26"/>
        <v>0</v>
      </c>
      <c r="N94">
        <f t="shared" si="27"/>
        <v>0</v>
      </c>
      <c r="O94">
        <f t="shared" si="28"/>
        <v>0</v>
      </c>
      <c r="P94">
        <f t="shared" si="29"/>
        <v>0</v>
      </c>
      <c r="Q94">
        <f t="shared" si="30"/>
        <v>0</v>
      </c>
      <c r="R94">
        <f t="shared" si="31"/>
        <v>0</v>
      </c>
      <c r="T94" s="9">
        <f t="shared" si="32"/>
        <v>0</v>
      </c>
      <c r="U94">
        <f t="shared" si="33"/>
        <v>0</v>
      </c>
      <c r="V94">
        <f t="shared" si="34"/>
        <v>0</v>
      </c>
      <c r="W94">
        <f t="shared" si="35"/>
        <v>0</v>
      </c>
      <c r="X94">
        <f t="shared" si="36"/>
        <v>0</v>
      </c>
      <c r="Y94">
        <f t="shared" si="37"/>
        <v>0</v>
      </c>
      <c r="AA94" s="9">
        <f t="shared" si="38"/>
        <v>0</v>
      </c>
      <c r="AB94">
        <f t="shared" si="39"/>
        <v>0</v>
      </c>
      <c r="AC94">
        <f t="shared" si="40"/>
        <v>0</v>
      </c>
      <c r="AD94">
        <f t="shared" si="41"/>
        <v>0</v>
      </c>
    </row>
    <row r="95" spans="1:33" ht="17" x14ac:dyDescent="0.2">
      <c r="A95" s="2" t="s">
        <v>132</v>
      </c>
      <c r="B95" s="1">
        <v>2</v>
      </c>
      <c r="C95" s="1" t="s">
        <v>5</v>
      </c>
      <c r="E95" s="1" t="s">
        <v>230</v>
      </c>
      <c r="F95">
        <v>1</v>
      </c>
      <c r="G95" s="1">
        <f t="shared" si="21"/>
        <v>1</v>
      </c>
      <c r="H95" s="10">
        <f t="shared" si="22"/>
        <v>2</v>
      </c>
      <c r="I95" s="1">
        <f t="shared" si="23"/>
        <v>0</v>
      </c>
      <c r="J95">
        <f t="shared" si="24"/>
        <v>0</v>
      </c>
      <c r="K95">
        <f t="shared" si="25"/>
        <v>0</v>
      </c>
      <c r="M95" s="9">
        <f t="shared" si="26"/>
        <v>0</v>
      </c>
      <c r="N95">
        <f t="shared" si="27"/>
        <v>0</v>
      </c>
      <c r="O95">
        <f t="shared" si="28"/>
        <v>0</v>
      </c>
      <c r="P95">
        <f t="shared" si="29"/>
        <v>0</v>
      </c>
      <c r="Q95">
        <f t="shared" si="30"/>
        <v>0</v>
      </c>
      <c r="R95">
        <f t="shared" si="31"/>
        <v>0</v>
      </c>
      <c r="T95" s="9">
        <f t="shared" si="32"/>
        <v>0</v>
      </c>
      <c r="U95">
        <f t="shared" si="33"/>
        <v>0</v>
      </c>
      <c r="V95">
        <f t="shared" si="34"/>
        <v>0</v>
      </c>
      <c r="W95">
        <f t="shared" si="35"/>
        <v>0</v>
      </c>
      <c r="X95">
        <f t="shared" si="36"/>
        <v>0</v>
      </c>
      <c r="Y95">
        <f t="shared" si="37"/>
        <v>0</v>
      </c>
      <c r="AA95" s="9">
        <f t="shared" si="38"/>
        <v>0</v>
      </c>
      <c r="AB95">
        <f t="shared" si="39"/>
        <v>0</v>
      </c>
      <c r="AC95">
        <f t="shared" si="40"/>
        <v>0</v>
      </c>
      <c r="AD95">
        <f t="shared" si="41"/>
        <v>0</v>
      </c>
    </row>
    <row r="96" spans="1:33" ht="17" x14ac:dyDescent="0.2">
      <c r="B96" s="1">
        <v>2</v>
      </c>
      <c r="C96" s="1" t="s">
        <v>32</v>
      </c>
      <c r="E96" s="1" t="s">
        <v>230</v>
      </c>
      <c r="F96">
        <v>1</v>
      </c>
      <c r="G96" s="1">
        <f t="shared" si="21"/>
        <v>1</v>
      </c>
      <c r="H96" s="10">
        <f t="shared" si="22"/>
        <v>2</v>
      </c>
      <c r="I96" s="1">
        <f t="shared" si="23"/>
        <v>0</v>
      </c>
      <c r="J96">
        <f t="shared" si="24"/>
        <v>0</v>
      </c>
      <c r="K96">
        <f t="shared" si="25"/>
        <v>0</v>
      </c>
      <c r="M96" s="9">
        <f t="shared" si="26"/>
        <v>0</v>
      </c>
      <c r="N96">
        <f t="shared" si="27"/>
        <v>0</v>
      </c>
      <c r="O96">
        <f t="shared" si="28"/>
        <v>0</v>
      </c>
      <c r="P96">
        <f t="shared" si="29"/>
        <v>0</v>
      </c>
      <c r="Q96">
        <f t="shared" si="30"/>
        <v>0</v>
      </c>
      <c r="R96">
        <f t="shared" si="31"/>
        <v>0</v>
      </c>
      <c r="T96" s="9">
        <f t="shared" si="32"/>
        <v>0</v>
      </c>
      <c r="U96">
        <f t="shared" si="33"/>
        <v>0</v>
      </c>
      <c r="V96">
        <f t="shared" si="34"/>
        <v>0</v>
      </c>
      <c r="W96">
        <f t="shared" si="35"/>
        <v>0</v>
      </c>
      <c r="X96">
        <f t="shared" si="36"/>
        <v>0</v>
      </c>
      <c r="Y96">
        <f t="shared" si="37"/>
        <v>0</v>
      </c>
      <c r="AA96" s="9">
        <f t="shared" si="38"/>
        <v>0</v>
      </c>
      <c r="AB96">
        <f t="shared" si="39"/>
        <v>0</v>
      </c>
      <c r="AC96">
        <f t="shared" si="40"/>
        <v>0</v>
      </c>
      <c r="AD96">
        <f t="shared" si="41"/>
        <v>0</v>
      </c>
    </row>
    <row r="97" spans="1:33" ht="17" x14ac:dyDescent="0.2">
      <c r="A97" s="2" t="s">
        <v>133</v>
      </c>
      <c r="B97" s="1">
        <v>1</v>
      </c>
      <c r="C97" s="1" t="s">
        <v>134</v>
      </c>
      <c r="E97" s="1" t="s">
        <v>230</v>
      </c>
      <c r="F97">
        <v>1</v>
      </c>
      <c r="G97" s="1">
        <f t="shared" si="21"/>
        <v>1</v>
      </c>
      <c r="H97" s="10">
        <f t="shared" si="22"/>
        <v>1</v>
      </c>
      <c r="I97" s="1">
        <f t="shared" si="23"/>
        <v>0</v>
      </c>
      <c r="J97">
        <f t="shared" si="24"/>
        <v>0</v>
      </c>
      <c r="K97">
        <f t="shared" si="25"/>
        <v>0</v>
      </c>
      <c r="M97" s="9">
        <f t="shared" si="26"/>
        <v>0</v>
      </c>
      <c r="N97">
        <f t="shared" si="27"/>
        <v>0</v>
      </c>
      <c r="O97">
        <f t="shared" si="28"/>
        <v>0</v>
      </c>
      <c r="P97">
        <f t="shared" si="29"/>
        <v>0</v>
      </c>
      <c r="Q97">
        <f t="shared" si="30"/>
        <v>0</v>
      </c>
      <c r="R97">
        <f t="shared" si="31"/>
        <v>0</v>
      </c>
      <c r="T97" s="9">
        <f t="shared" si="32"/>
        <v>0</v>
      </c>
      <c r="U97">
        <f t="shared" si="33"/>
        <v>0</v>
      </c>
      <c r="V97">
        <f t="shared" si="34"/>
        <v>0</v>
      </c>
      <c r="W97">
        <f t="shared" si="35"/>
        <v>0</v>
      </c>
      <c r="X97">
        <f t="shared" si="36"/>
        <v>0</v>
      </c>
      <c r="Y97">
        <f t="shared" si="37"/>
        <v>0</v>
      </c>
      <c r="AA97" s="9">
        <f t="shared" si="38"/>
        <v>0</v>
      </c>
      <c r="AB97">
        <f t="shared" si="39"/>
        <v>0</v>
      </c>
      <c r="AC97">
        <f t="shared" si="40"/>
        <v>0</v>
      </c>
      <c r="AD97">
        <f t="shared" si="41"/>
        <v>0</v>
      </c>
    </row>
    <row r="98" spans="1:33" ht="17" x14ac:dyDescent="0.2">
      <c r="B98" s="1">
        <v>1</v>
      </c>
      <c r="C98" s="1" t="s">
        <v>5</v>
      </c>
      <c r="E98" s="1" t="s">
        <v>230</v>
      </c>
      <c r="F98">
        <v>1</v>
      </c>
      <c r="G98" s="1">
        <f t="shared" si="21"/>
        <v>1</v>
      </c>
      <c r="H98" s="10">
        <f t="shared" si="22"/>
        <v>1</v>
      </c>
      <c r="I98" s="1">
        <f t="shared" si="23"/>
        <v>0</v>
      </c>
      <c r="J98">
        <f t="shared" si="24"/>
        <v>0</v>
      </c>
      <c r="K98">
        <f t="shared" si="25"/>
        <v>0</v>
      </c>
      <c r="M98" s="9">
        <f t="shared" si="26"/>
        <v>0</v>
      </c>
      <c r="N98">
        <f t="shared" si="27"/>
        <v>0</v>
      </c>
      <c r="O98">
        <f t="shared" si="28"/>
        <v>0</v>
      </c>
      <c r="P98">
        <f t="shared" si="29"/>
        <v>0</v>
      </c>
      <c r="Q98">
        <f t="shared" si="30"/>
        <v>0</v>
      </c>
      <c r="R98">
        <f t="shared" si="31"/>
        <v>0</v>
      </c>
      <c r="T98" s="9">
        <f t="shared" si="32"/>
        <v>0</v>
      </c>
      <c r="U98">
        <f t="shared" si="33"/>
        <v>0</v>
      </c>
      <c r="V98">
        <f t="shared" si="34"/>
        <v>0</v>
      </c>
      <c r="W98">
        <f t="shared" si="35"/>
        <v>0</v>
      </c>
      <c r="X98">
        <f t="shared" si="36"/>
        <v>0</v>
      </c>
      <c r="Y98">
        <f t="shared" si="37"/>
        <v>0</v>
      </c>
      <c r="AA98" s="9">
        <f t="shared" si="38"/>
        <v>0</v>
      </c>
      <c r="AB98">
        <f t="shared" si="39"/>
        <v>0</v>
      </c>
      <c r="AC98">
        <f t="shared" si="40"/>
        <v>0</v>
      </c>
      <c r="AD98">
        <f t="shared" si="41"/>
        <v>0</v>
      </c>
    </row>
    <row r="99" spans="1:33" ht="17" x14ac:dyDescent="0.2">
      <c r="B99" s="1">
        <v>2</v>
      </c>
      <c r="C99" s="1" t="s">
        <v>32</v>
      </c>
      <c r="E99" s="1" t="s">
        <v>230</v>
      </c>
      <c r="F99">
        <v>1</v>
      </c>
      <c r="G99" s="1">
        <f t="shared" si="21"/>
        <v>1</v>
      </c>
      <c r="H99" s="10">
        <f t="shared" si="22"/>
        <v>2</v>
      </c>
      <c r="I99" s="1">
        <f t="shared" si="23"/>
        <v>0</v>
      </c>
      <c r="J99">
        <f t="shared" si="24"/>
        <v>0</v>
      </c>
      <c r="K99">
        <f t="shared" si="25"/>
        <v>0</v>
      </c>
      <c r="M99" s="9">
        <f t="shared" si="26"/>
        <v>0</v>
      </c>
      <c r="N99">
        <f t="shared" si="27"/>
        <v>0</v>
      </c>
      <c r="O99">
        <f t="shared" si="28"/>
        <v>0</v>
      </c>
      <c r="P99">
        <f t="shared" si="29"/>
        <v>0</v>
      </c>
      <c r="Q99">
        <f t="shared" si="30"/>
        <v>0</v>
      </c>
      <c r="R99">
        <f t="shared" si="31"/>
        <v>0</v>
      </c>
      <c r="T99" s="9">
        <f t="shared" si="32"/>
        <v>0</v>
      </c>
      <c r="U99">
        <f t="shared" si="33"/>
        <v>0</v>
      </c>
      <c r="V99">
        <f t="shared" si="34"/>
        <v>0</v>
      </c>
      <c r="W99">
        <f t="shared" si="35"/>
        <v>0</v>
      </c>
      <c r="X99">
        <f t="shared" si="36"/>
        <v>0</v>
      </c>
      <c r="Y99">
        <f t="shared" si="37"/>
        <v>0</v>
      </c>
      <c r="AA99" s="9">
        <f t="shared" si="38"/>
        <v>0</v>
      </c>
      <c r="AB99">
        <f t="shared" si="39"/>
        <v>0</v>
      </c>
      <c r="AC99">
        <f t="shared" si="40"/>
        <v>0</v>
      </c>
      <c r="AD99">
        <f t="shared" si="41"/>
        <v>0</v>
      </c>
    </row>
    <row r="100" spans="1:33" x14ac:dyDescent="0.2">
      <c r="G100" s="1">
        <f t="shared" si="21"/>
        <v>0</v>
      </c>
      <c r="H100" s="10">
        <f t="shared" si="22"/>
        <v>0</v>
      </c>
      <c r="I100" s="1">
        <f t="shared" si="23"/>
        <v>0</v>
      </c>
      <c r="J100">
        <f t="shared" si="24"/>
        <v>0</v>
      </c>
      <c r="K100">
        <f t="shared" si="25"/>
        <v>0</v>
      </c>
      <c r="L100">
        <f>SUM(H87:K99)</f>
        <v>26</v>
      </c>
      <c r="M100" s="9">
        <f t="shared" si="26"/>
        <v>0</v>
      </c>
      <c r="N100">
        <f t="shared" si="27"/>
        <v>0</v>
      </c>
      <c r="O100">
        <f t="shared" si="28"/>
        <v>0</v>
      </c>
      <c r="P100">
        <f t="shared" si="29"/>
        <v>0</v>
      </c>
      <c r="Q100">
        <f t="shared" si="30"/>
        <v>0</v>
      </c>
      <c r="R100">
        <f t="shared" si="31"/>
        <v>0</v>
      </c>
      <c r="S100">
        <f>SUM(M87:R99)</f>
        <v>0.5</v>
      </c>
      <c r="T100" s="9">
        <f t="shared" si="32"/>
        <v>0</v>
      </c>
      <c r="U100">
        <f t="shared" si="33"/>
        <v>0</v>
      </c>
      <c r="V100">
        <f t="shared" si="34"/>
        <v>0</v>
      </c>
      <c r="W100">
        <f t="shared" si="35"/>
        <v>0</v>
      </c>
      <c r="X100">
        <f t="shared" si="36"/>
        <v>0</v>
      </c>
      <c r="Y100">
        <f t="shared" si="37"/>
        <v>0</v>
      </c>
      <c r="Z100">
        <f>SUM(T87:Y99)</f>
        <v>0.5</v>
      </c>
      <c r="AA100" s="9">
        <f t="shared" si="38"/>
        <v>0</v>
      </c>
      <c r="AB100">
        <f t="shared" si="39"/>
        <v>0</v>
      </c>
      <c r="AC100">
        <f t="shared" si="40"/>
        <v>0</v>
      </c>
      <c r="AD100">
        <f t="shared" si="41"/>
        <v>0</v>
      </c>
      <c r="AE100">
        <f>SUM(AA87:AD99)</f>
        <v>0</v>
      </c>
      <c r="AG100" s="20">
        <f>SUM(H100:AE100)</f>
        <v>27</v>
      </c>
    </row>
    <row r="101" spans="1:33" s="5" customFormat="1" ht="17" x14ac:dyDescent="0.2">
      <c r="A101" s="3" t="s">
        <v>135</v>
      </c>
      <c r="B101" s="4"/>
      <c r="C101" s="4"/>
      <c r="D101" s="4" t="s">
        <v>136</v>
      </c>
      <c r="E101" s="4"/>
      <c r="G101" s="4">
        <f t="shared" si="21"/>
        <v>0</v>
      </c>
      <c r="H101" s="13">
        <f t="shared" si="22"/>
        <v>0</v>
      </c>
      <c r="I101" s="4">
        <f t="shared" si="23"/>
        <v>0</v>
      </c>
      <c r="J101" s="5">
        <f t="shared" si="24"/>
        <v>0</v>
      </c>
      <c r="K101" s="5">
        <f t="shared" si="25"/>
        <v>0</v>
      </c>
      <c r="M101" s="11">
        <f t="shared" si="26"/>
        <v>0</v>
      </c>
      <c r="N101" s="5">
        <f t="shared" si="27"/>
        <v>0</v>
      </c>
      <c r="O101" s="5">
        <f t="shared" si="28"/>
        <v>0</v>
      </c>
      <c r="P101" s="5">
        <f t="shared" si="29"/>
        <v>0</v>
      </c>
      <c r="Q101" s="5">
        <f t="shared" si="30"/>
        <v>0</v>
      </c>
      <c r="R101" s="5">
        <f t="shared" si="31"/>
        <v>0</v>
      </c>
      <c r="T101" s="11">
        <f t="shared" si="32"/>
        <v>0</v>
      </c>
      <c r="U101" s="5">
        <f t="shared" si="33"/>
        <v>0</v>
      </c>
      <c r="V101" s="5">
        <f t="shared" si="34"/>
        <v>0</v>
      </c>
      <c r="W101" s="5">
        <f t="shared" si="35"/>
        <v>0</v>
      </c>
      <c r="X101" s="5">
        <f t="shared" si="36"/>
        <v>0</v>
      </c>
      <c r="Y101" s="5">
        <f t="shared" si="37"/>
        <v>0</v>
      </c>
      <c r="AA101" s="11">
        <f t="shared" si="38"/>
        <v>0</v>
      </c>
      <c r="AB101" s="5">
        <f t="shared" si="39"/>
        <v>0</v>
      </c>
      <c r="AC101" s="5">
        <f t="shared" si="40"/>
        <v>0</v>
      </c>
      <c r="AD101" s="5">
        <f t="shared" si="41"/>
        <v>0</v>
      </c>
      <c r="AG101" s="21"/>
    </row>
    <row r="102" spans="1:33" ht="17" x14ac:dyDescent="0.2">
      <c r="A102" s="2" t="s">
        <v>137</v>
      </c>
      <c r="B102" s="1">
        <v>4</v>
      </c>
      <c r="C102" s="1" t="s">
        <v>138</v>
      </c>
      <c r="E102" s="1" t="s">
        <v>228</v>
      </c>
      <c r="F102">
        <v>1</v>
      </c>
      <c r="G102" s="1">
        <f t="shared" si="21"/>
        <v>2</v>
      </c>
      <c r="H102" s="10">
        <f t="shared" si="22"/>
        <v>0</v>
      </c>
      <c r="I102" s="1">
        <f t="shared" si="23"/>
        <v>2</v>
      </c>
      <c r="J102">
        <f t="shared" si="24"/>
        <v>0</v>
      </c>
      <c r="K102">
        <f t="shared" si="25"/>
        <v>0</v>
      </c>
      <c r="M102" s="9">
        <f t="shared" si="26"/>
        <v>2</v>
      </c>
      <c r="N102">
        <f t="shared" si="27"/>
        <v>0</v>
      </c>
      <c r="O102">
        <f t="shared" si="28"/>
        <v>0</v>
      </c>
      <c r="P102">
        <f t="shared" si="29"/>
        <v>0</v>
      </c>
      <c r="Q102">
        <f t="shared" si="30"/>
        <v>0</v>
      </c>
      <c r="R102">
        <f t="shared" si="31"/>
        <v>0</v>
      </c>
      <c r="T102" s="9">
        <f t="shared" si="32"/>
        <v>0</v>
      </c>
      <c r="U102">
        <f t="shared" si="33"/>
        <v>0</v>
      </c>
      <c r="V102">
        <f t="shared" si="34"/>
        <v>0</v>
      </c>
      <c r="W102">
        <f t="shared" si="35"/>
        <v>0</v>
      </c>
      <c r="X102">
        <f t="shared" si="36"/>
        <v>0</v>
      </c>
      <c r="Y102">
        <f t="shared" si="37"/>
        <v>0</v>
      </c>
      <c r="AA102" s="9">
        <f t="shared" si="38"/>
        <v>0</v>
      </c>
      <c r="AB102">
        <f t="shared" si="39"/>
        <v>0</v>
      </c>
      <c r="AC102">
        <f t="shared" si="40"/>
        <v>0</v>
      </c>
      <c r="AD102">
        <f t="shared" si="41"/>
        <v>0</v>
      </c>
    </row>
    <row r="103" spans="1:33" ht="17" x14ac:dyDescent="0.2">
      <c r="A103" s="2" t="s">
        <v>139</v>
      </c>
      <c r="B103" s="1">
        <v>11</v>
      </c>
      <c r="C103" s="1" t="s">
        <v>5</v>
      </c>
      <c r="E103" s="1" t="s">
        <v>228</v>
      </c>
      <c r="F103">
        <v>1</v>
      </c>
      <c r="G103" s="1">
        <f t="shared" si="21"/>
        <v>2</v>
      </c>
      <c r="H103" s="10">
        <f t="shared" si="22"/>
        <v>0</v>
      </c>
      <c r="I103" s="1">
        <f t="shared" si="23"/>
        <v>5.5</v>
      </c>
      <c r="J103">
        <f t="shared" si="24"/>
        <v>0</v>
      </c>
      <c r="K103">
        <f t="shared" si="25"/>
        <v>0</v>
      </c>
      <c r="M103" s="9">
        <f t="shared" si="26"/>
        <v>5.5</v>
      </c>
      <c r="N103">
        <f t="shared" si="27"/>
        <v>0</v>
      </c>
      <c r="O103">
        <f t="shared" si="28"/>
        <v>0</v>
      </c>
      <c r="P103">
        <f t="shared" si="29"/>
        <v>0</v>
      </c>
      <c r="Q103">
        <f t="shared" si="30"/>
        <v>0</v>
      </c>
      <c r="R103">
        <f t="shared" si="31"/>
        <v>0</v>
      </c>
      <c r="T103" s="9">
        <f t="shared" si="32"/>
        <v>0</v>
      </c>
      <c r="U103">
        <f t="shared" si="33"/>
        <v>0</v>
      </c>
      <c r="V103">
        <f t="shared" si="34"/>
        <v>0</v>
      </c>
      <c r="W103">
        <f t="shared" si="35"/>
        <v>0</v>
      </c>
      <c r="X103">
        <f t="shared" si="36"/>
        <v>0</v>
      </c>
      <c r="Y103">
        <f t="shared" si="37"/>
        <v>0</v>
      </c>
      <c r="AA103" s="9">
        <f t="shared" si="38"/>
        <v>0</v>
      </c>
      <c r="AB103">
        <f t="shared" si="39"/>
        <v>0</v>
      </c>
      <c r="AC103">
        <f t="shared" si="40"/>
        <v>0</v>
      </c>
      <c r="AD103">
        <f t="shared" si="41"/>
        <v>0</v>
      </c>
    </row>
    <row r="104" spans="1:33" ht="17" x14ac:dyDescent="0.2">
      <c r="A104" s="2" t="s">
        <v>35</v>
      </c>
      <c r="B104" s="1">
        <v>1</v>
      </c>
      <c r="C104" s="1" t="s">
        <v>140</v>
      </c>
      <c r="E104" s="1" t="s">
        <v>228</v>
      </c>
      <c r="F104">
        <v>1</v>
      </c>
      <c r="G104" s="1">
        <f t="shared" si="21"/>
        <v>2</v>
      </c>
      <c r="H104" s="10">
        <f t="shared" si="22"/>
        <v>0</v>
      </c>
      <c r="I104" s="1">
        <f t="shared" si="23"/>
        <v>0.5</v>
      </c>
      <c r="J104">
        <f t="shared" si="24"/>
        <v>0</v>
      </c>
      <c r="K104">
        <f t="shared" si="25"/>
        <v>0</v>
      </c>
      <c r="M104" s="9">
        <f t="shared" si="26"/>
        <v>0.5</v>
      </c>
      <c r="N104">
        <f t="shared" si="27"/>
        <v>0</v>
      </c>
      <c r="O104">
        <f t="shared" si="28"/>
        <v>0</v>
      </c>
      <c r="P104">
        <f t="shared" si="29"/>
        <v>0</v>
      </c>
      <c r="Q104">
        <f t="shared" si="30"/>
        <v>0</v>
      </c>
      <c r="R104">
        <f t="shared" si="31"/>
        <v>0</v>
      </c>
      <c r="T104" s="9">
        <f t="shared" si="32"/>
        <v>0</v>
      </c>
      <c r="U104">
        <f t="shared" si="33"/>
        <v>0</v>
      </c>
      <c r="V104">
        <f t="shared" si="34"/>
        <v>0</v>
      </c>
      <c r="W104">
        <f t="shared" si="35"/>
        <v>0</v>
      </c>
      <c r="X104">
        <f t="shared" si="36"/>
        <v>0</v>
      </c>
      <c r="Y104">
        <f t="shared" si="37"/>
        <v>0</v>
      </c>
      <c r="AA104" s="9">
        <f t="shared" si="38"/>
        <v>0</v>
      </c>
      <c r="AB104">
        <f t="shared" si="39"/>
        <v>0</v>
      </c>
      <c r="AC104">
        <f t="shared" si="40"/>
        <v>0</v>
      </c>
      <c r="AD104">
        <f t="shared" si="41"/>
        <v>0</v>
      </c>
    </row>
    <row r="105" spans="1:33" ht="17" x14ac:dyDescent="0.2">
      <c r="A105" s="2" t="s">
        <v>141</v>
      </c>
      <c r="B105" s="1">
        <v>12</v>
      </c>
      <c r="C105" s="1" t="s">
        <v>32</v>
      </c>
      <c r="E105" s="1" t="s">
        <v>228</v>
      </c>
      <c r="F105">
        <v>1</v>
      </c>
      <c r="G105" s="1">
        <f t="shared" si="21"/>
        <v>2</v>
      </c>
      <c r="H105" s="10">
        <f t="shared" si="22"/>
        <v>0</v>
      </c>
      <c r="I105" s="1">
        <f t="shared" si="23"/>
        <v>6</v>
      </c>
      <c r="J105">
        <f t="shared" si="24"/>
        <v>0</v>
      </c>
      <c r="K105">
        <f t="shared" si="25"/>
        <v>0</v>
      </c>
      <c r="M105" s="9">
        <f t="shared" si="26"/>
        <v>6</v>
      </c>
      <c r="N105">
        <f t="shared" si="27"/>
        <v>0</v>
      </c>
      <c r="O105">
        <f t="shared" si="28"/>
        <v>0</v>
      </c>
      <c r="P105">
        <f t="shared" si="29"/>
        <v>0</v>
      </c>
      <c r="Q105">
        <f t="shared" si="30"/>
        <v>0</v>
      </c>
      <c r="R105">
        <f t="shared" si="31"/>
        <v>0</v>
      </c>
      <c r="T105" s="9">
        <f t="shared" si="32"/>
        <v>0</v>
      </c>
      <c r="U105">
        <f t="shared" si="33"/>
        <v>0</v>
      </c>
      <c r="V105">
        <f t="shared" si="34"/>
        <v>0</v>
      </c>
      <c r="W105">
        <f t="shared" si="35"/>
        <v>0</v>
      </c>
      <c r="X105">
        <f t="shared" si="36"/>
        <v>0</v>
      </c>
      <c r="Y105">
        <f t="shared" si="37"/>
        <v>0</v>
      </c>
      <c r="AA105" s="9">
        <f t="shared" si="38"/>
        <v>0</v>
      </c>
      <c r="AB105">
        <f t="shared" si="39"/>
        <v>0</v>
      </c>
      <c r="AC105">
        <f t="shared" si="40"/>
        <v>0</v>
      </c>
      <c r="AD105">
        <f t="shared" si="41"/>
        <v>0</v>
      </c>
    </row>
    <row r="106" spans="1:33" s="17" customFormat="1" ht="17" x14ac:dyDescent="0.2">
      <c r="A106" s="15" t="s">
        <v>142</v>
      </c>
      <c r="B106" s="16">
        <v>100</v>
      </c>
      <c r="C106" s="16" t="s">
        <v>32</v>
      </c>
      <c r="D106" s="16"/>
      <c r="E106" s="16" t="s">
        <v>228</v>
      </c>
      <c r="F106" s="17">
        <v>1</v>
      </c>
      <c r="G106" s="16">
        <f t="shared" si="21"/>
        <v>2</v>
      </c>
      <c r="H106" s="18">
        <f t="shared" si="22"/>
        <v>0</v>
      </c>
      <c r="I106" s="16">
        <f t="shared" si="23"/>
        <v>50</v>
      </c>
      <c r="J106" s="17">
        <f t="shared" si="24"/>
        <v>0</v>
      </c>
      <c r="K106" s="17">
        <f t="shared" si="25"/>
        <v>0</v>
      </c>
      <c r="M106" s="19">
        <f t="shared" si="26"/>
        <v>50</v>
      </c>
      <c r="N106" s="17">
        <f t="shared" si="27"/>
        <v>0</v>
      </c>
      <c r="O106" s="17">
        <f t="shared" si="28"/>
        <v>0</v>
      </c>
      <c r="P106" s="17">
        <f t="shared" si="29"/>
        <v>0</v>
      </c>
      <c r="Q106" s="17">
        <f t="shared" si="30"/>
        <v>0</v>
      </c>
      <c r="R106" s="17">
        <f t="shared" si="31"/>
        <v>0</v>
      </c>
      <c r="T106" s="19">
        <f t="shared" si="32"/>
        <v>0</v>
      </c>
      <c r="U106" s="17">
        <f t="shared" si="33"/>
        <v>0</v>
      </c>
      <c r="V106" s="17">
        <f t="shared" si="34"/>
        <v>0</v>
      </c>
      <c r="W106" s="17">
        <f t="shared" si="35"/>
        <v>0</v>
      </c>
      <c r="X106" s="17">
        <f t="shared" si="36"/>
        <v>0</v>
      </c>
      <c r="Y106" s="17">
        <f t="shared" si="37"/>
        <v>0</v>
      </c>
      <c r="AA106" s="19">
        <f t="shared" si="38"/>
        <v>0</v>
      </c>
      <c r="AB106" s="17">
        <f t="shared" si="39"/>
        <v>0</v>
      </c>
      <c r="AC106" s="17">
        <f t="shared" si="40"/>
        <v>0</v>
      </c>
      <c r="AD106" s="17">
        <f t="shared" si="41"/>
        <v>0</v>
      </c>
      <c r="AG106" s="23"/>
    </row>
    <row r="107" spans="1:33" ht="17" x14ac:dyDescent="0.2">
      <c r="A107" s="2" t="s">
        <v>143</v>
      </c>
      <c r="B107" s="1">
        <v>1</v>
      </c>
      <c r="C107" s="1" t="s">
        <v>144</v>
      </c>
      <c r="E107" s="1" t="s">
        <v>228</v>
      </c>
      <c r="F107">
        <v>1</v>
      </c>
      <c r="G107" s="1">
        <f t="shared" si="21"/>
        <v>2</v>
      </c>
      <c r="H107" s="10">
        <f t="shared" si="22"/>
        <v>0</v>
      </c>
      <c r="I107" s="1">
        <f t="shared" si="23"/>
        <v>0.5</v>
      </c>
      <c r="J107">
        <f t="shared" si="24"/>
        <v>0</v>
      </c>
      <c r="K107">
        <f t="shared" si="25"/>
        <v>0</v>
      </c>
      <c r="M107" s="9">
        <f t="shared" si="26"/>
        <v>0.5</v>
      </c>
      <c r="N107">
        <f t="shared" si="27"/>
        <v>0</v>
      </c>
      <c r="O107">
        <f t="shared" si="28"/>
        <v>0</v>
      </c>
      <c r="P107">
        <f t="shared" si="29"/>
        <v>0</v>
      </c>
      <c r="Q107">
        <f t="shared" si="30"/>
        <v>0</v>
      </c>
      <c r="R107">
        <f t="shared" si="31"/>
        <v>0</v>
      </c>
      <c r="T107" s="9">
        <f t="shared" si="32"/>
        <v>0</v>
      </c>
      <c r="U107">
        <f t="shared" si="33"/>
        <v>0</v>
      </c>
      <c r="V107">
        <f t="shared" si="34"/>
        <v>0</v>
      </c>
      <c r="W107">
        <f t="shared" si="35"/>
        <v>0</v>
      </c>
      <c r="X107">
        <f t="shared" si="36"/>
        <v>0</v>
      </c>
      <c r="Y107">
        <f t="shared" si="37"/>
        <v>0</v>
      </c>
      <c r="AA107" s="9">
        <f t="shared" si="38"/>
        <v>0</v>
      </c>
      <c r="AB107">
        <f t="shared" si="39"/>
        <v>0</v>
      </c>
      <c r="AC107">
        <f t="shared" si="40"/>
        <v>0</v>
      </c>
      <c r="AD107">
        <f t="shared" si="41"/>
        <v>0</v>
      </c>
    </row>
    <row r="108" spans="1:33" ht="17" x14ac:dyDescent="0.2">
      <c r="A108" s="2" t="s">
        <v>145</v>
      </c>
      <c r="B108" s="1">
        <v>2</v>
      </c>
      <c r="C108" s="1" t="s">
        <v>123</v>
      </c>
      <c r="E108" s="1" t="s">
        <v>228</v>
      </c>
      <c r="F108">
        <v>1</v>
      </c>
      <c r="G108" s="1">
        <f t="shared" si="21"/>
        <v>2</v>
      </c>
      <c r="H108" s="10">
        <f t="shared" si="22"/>
        <v>0</v>
      </c>
      <c r="I108" s="1">
        <f t="shared" si="23"/>
        <v>1</v>
      </c>
      <c r="J108">
        <f t="shared" si="24"/>
        <v>0</v>
      </c>
      <c r="K108">
        <f t="shared" si="25"/>
        <v>0</v>
      </c>
      <c r="M108" s="9">
        <f t="shared" si="26"/>
        <v>1</v>
      </c>
      <c r="N108">
        <f t="shared" si="27"/>
        <v>0</v>
      </c>
      <c r="O108">
        <f t="shared" si="28"/>
        <v>0</v>
      </c>
      <c r="P108">
        <f t="shared" si="29"/>
        <v>0</v>
      </c>
      <c r="Q108">
        <f t="shared" si="30"/>
        <v>0</v>
      </c>
      <c r="R108">
        <f t="shared" si="31"/>
        <v>0</v>
      </c>
      <c r="T108" s="9">
        <f t="shared" si="32"/>
        <v>0</v>
      </c>
      <c r="U108">
        <f t="shared" si="33"/>
        <v>0</v>
      </c>
      <c r="V108">
        <f t="shared" si="34"/>
        <v>0</v>
      </c>
      <c r="W108">
        <f t="shared" si="35"/>
        <v>0</v>
      </c>
      <c r="X108">
        <f t="shared" si="36"/>
        <v>0</v>
      </c>
      <c r="Y108">
        <f t="shared" si="37"/>
        <v>0</v>
      </c>
      <c r="AA108" s="9">
        <f t="shared" si="38"/>
        <v>0</v>
      </c>
      <c r="AB108">
        <f t="shared" si="39"/>
        <v>0</v>
      </c>
      <c r="AC108">
        <f t="shared" si="40"/>
        <v>0</v>
      </c>
      <c r="AD108">
        <f t="shared" si="41"/>
        <v>0</v>
      </c>
    </row>
    <row r="109" spans="1:33" ht="34" x14ac:dyDescent="0.2">
      <c r="A109" s="2" t="s">
        <v>146</v>
      </c>
      <c r="B109" s="1">
        <v>4</v>
      </c>
      <c r="C109" s="1" t="s">
        <v>147</v>
      </c>
      <c r="E109" s="1" t="s">
        <v>228</v>
      </c>
      <c r="F109">
        <v>1</v>
      </c>
      <c r="G109" s="1">
        <f t="shared" si="21"/>
        <v>2</v>
      </c>
      <c r="H109" s="10">
        <f t="shared" si="22"/>
        <v>0</v>
      </c>
      <c r="I109" s="1">
        <f t="shared" si="23"/>
        <v>2</v>
      </c>
      <c r="J109">
        <f t="shared" si="24"/>
        <v>0</v>
      </c>
      <c r="K109">
        <f t="shared" si="25"/>
        <v>0</v>
      </c>
      <c r="M109" s="9">
        <f t="shared" si="26"/>
        <v>2</v>
      </c>
      <c r="N109">
        <f t="shared" si="27"/>
        <v>0</v>
      </c>
      <c r="O109">
        <f t="shared" si="28"/>
        <v>0</v>
      </c>
      <c r="P109">
        <f t="shared" si="29"/>
        <v>0</v>
      </c>
      <c r="Q109">
        <f t="shared" si="30"/>
        <v>0</v>
      </c>
      <c r="R109">
        <f t="shared" si="31"/>
        <v>0</v>
      </c>
      <c r="T109" s="9">
        <f t="shared" si="32"/>
        <v>0</v>
      </c>
      <c r="U109">
        <f t="shared" si="33"/>
        <v>0</v>
      </c>
      <c r="V109">
        <f t="shared" si="34"/>
        <v>0</v>
      </c>
      <c r="W109">
        <f t="shared" si="35"/>
        <v>0</v>
      </c>
      <c r="X109">
        <f t="shared" si="36"/>
        <v>0</v>
      </c>
      <c r="Y109">
        <f t="shared" si="37"/>
        <v>0</v>
      </c>
      <c r="AA109" s="9">
        <f t="shared" si="38"/>
        <v>0</v>
      </c>
      <c r="AB109">
        <f t="shared" si="39"/>
        <v>0</v>
      </c>
      <c r="AC109">
        <f t="shared" si="40"/>
        <v>0</v>
      </c>
      <c r="AD109">
        <f t="shared" si="41"/>
        <v>0</v>
      </c>
    </row>
    <row r="110" spans="1:33" s="17" customFormat="1" ht="34" x14ac:dyDescent="0.2">
      <c r="A110" s="15" t="s">
        <v>142</v>
      </c>
      <c r="B110" s="16">
        <v>100</v>
      </c>
      <c r="C110" s="16" t="s">
        <v>147</v>
      </c>
      <c r="D110" s="16"/>
      <c r="E110" s="16" t="s">
        <v>228</v>
      </c>
      <c r="F110" s="17">
        <v>1</v>
      </c>
      <c r="G110" s="16">
        <f t="shared" si="21"/>
        <v>2</v>
      </c>
      <c r="H110" s="18">
        <f t="shared" si="22"/>
        <v>0</v>
      </c>
      <c r="I110" s="16">
        <f t="shared" si="23"/>
        <v>50</v>
      </c>
      <c r="J110" s="17">
        <f t="shared" si="24"/>
        <v>0</v>
      </c>
      <c r="K110" s="17">
        <f t="shared" si="25"/>
        <v>0</v>
      </c>
      <c r="M110" s="19">
        <f t="shared" si="26"/>
        <v>50</v>
      </c>
      <c r="N110" s="17">
        <f t="shared" si="27"/>
        <v>0</v>
      </c>
      <c r="O110" s="17">
        <f t="shared" si="28"/>
        <v>0</v>
      </c>
      <c r="P110" s="17">
        <f t="shared" si="29"/>
        <v>0</v>
      </c>
      <c r="Q110" s="17">
        <f t="shared" si="30"/>
        <v>0</v>
      </c>
      <c r="R110" s="17">
        <f t="shared" si="31"/>
        <v>0</v>
      </c>
      <c r="T110" s="19">
        <f t="shared" si="32"/>
        <v>0</v>
      </c>
      <c r="U110" s="17">
        <f t="shared" si="33"/>
        <v>0</v>
      </c>
      <c r="V110" s="17">
        <f t="shared" si="34"/>
        <v>0</v>
      </c>
      <c r="W110" s="17">
        <f t="shared" si="35"/>
        <v>0</v>
      </c>
      <c r="X110" s="17">
        <f t="shared" si="36"/>
        <v>0</v>
      </c>
      <c r="Y110" s="17">
        <f t="shared" si="37"/>
        <v>0</v>
      </c>
      <c r="AA110" s="19">
        <f t="shared" si="38"/>
        <v>0</v>
      </c>
      <c r="AB110" s="17">
        <f t="shared" si="39"/>
        <v>0</v>
      </c>
      <c r="AC110" s="17">
        <f t="shared" si="40"/>
        <v>0</v>
      </c>
      <c r="AD110" s="17">
        <f t="shared" si="41"/>
        <v>0</v>
      </c>
      <c r="AG110" s="23"/>
    </row>
    <row r="111" spans="1:33" ht="17" x14ac:dyDescent="0.2">
      <c r="A111" s="2" t="s">
        <v>148</v>
      </c>
      <c r="B111" s="1">
        <v>5</v>
      </c>
      <c r="C111" s="1" t="s">
        <v>149</v>
      </c>
      <c r="E111" s="1" t="s">
        <v>228</v>
      </c>
      <c r="F111">
        <v>1</v>
      </c>
      <c r="G111" s="1">
        <f t="shared" si="21"/>
        <v>2</v>
      </c>
      <c r="H111" s="10">
        <f t="shared" si="22"/>
        <v>0</v>
      </c>
      <c r="I111" s="1">
        <f t="shared" si="23"/>
        <v>2.5</v>
      </c>
      <c r="J111">
        <f t="shared" si="24"/>
        <v>0</v>
      </c>
      <c r="K111">
        <f t="shared" si="25"/>
        <v>0</v>
      </c>
      <c r="M111" s="9">
        <f t="shared" si="26"/>
        <v>2.5</v>
      </c>
      <c r="N111">
        <f t="shared" si="27"/>
        <v>0</v>
      </c>
      <c r="O111">
        <f t="shared" si="28"/>
        <v>0</v>
      </c>
      <c r="P111">
        <f t="shared" si="29"/>
        <v>0</v>
      </c>
      <c r="Q111">
        <f t="shared" si="30"/>
        <v>0</v>
      </c>
      <c r="R111">
        <f t="shared" si="31"/>
        <v>0</v>
      </c>
      <c r="T111" s="9">
        <f t="shared" si="32"/>
        <v>0</v>
      </c>
      <c r="U111">
        <f t="shared" si="33"/>
        <v>0</v>
      </c>
      <c r="V111">
        <f t="shared" si="34"/>
        <v>0</v>
      </c>
      <c r="W111">
        <f t="shared" si="35"/>
        <v>0</v>
      </c>
      <c r="X111">
        <f t="shared" si="36"/>
        <v>0</v>
      </c>
      <c r="Y111">
        <f t="shared" si="37"/>
        <v>0</v>
      </c>
      <c r="AA111" s="9">
        <f t="shared" si="38"/>
        <v>0</v>
      </c>
      <c r="AB111">
        <f t="shared" si="39"/>
        <v>0</v>
      </c>
      <c r="AC111">
        <f t="shared" si="40"/>
        <v>0</v>
      </c>
      <c r="AD111">
        <f t="shared" si="41"/>
        <v>0</v>
      </c>
    </row>
    <row r="112" spans="1:33" ht="17" x14ac:dyDescent="0.2">
      <c r="A112" s="2" t="s">
        <v>151</v>
      </c>
      <c r="B112" s="1">
        <v>1</v>
      </c>
      <c r="C112" s="1" t="s">
        <v>150</v>
      </c>
      <c r="E112" s="1" t="s">
        <v>228</v>
      </c>
      <c r="F112">
        <v>1</v>
      </c>
      <c r="G112" s="1">
        <f t="shared" si="21"/>
        <v>2</v>
      </c>
      <c r="H112" s="10">
        <f t="shared" si="22"/>
        <v>0</v>
      </c>
      <c r="I112" s="1">
        <f t="shared" si="23"/>
        <v>0.5</v>
      </c>
      <c r="J112">
        <f t="shared" si="24"/>
        <v>0</v>
      </c>
      <c r="K112">
        <f t="shared" si="25"/>
        <v>0</v>
      </c>
      <c r="M112" s="9">
        <f t="shared" si="26"/>
        <v>0.5</v>
      </c>
      <c r="N112">
        <f t="shared" si="27"/>
        <v>0</v>
      </c>
      <c r="O112">
        <f t="shared" si="28"/>
        <v>0</v>
      </c>
      <c r="P112">
        <f t="shared" si="29"/>
        <v>0</v>
      </c>
      <c r="Q112">
        <f t="shared" si="30"/>
        <v>0</v>
      </c>
      <c r="R112">
        <f t="shared" si="31"/>
        <v>0</v>
      </c>
      <c r="T112" s="9">
        <f t="shared" si="32"/>
        <v>0</v>
      </c>
      <c r="U112">
        <f t="shared" si="33"/>
        <v>0</v>
      </c>
      <c r="V112">
        <f t="shared" si="34"/>
        <v>0</v>
      </c>
      <c r="W112">
        <f t="shared" si="35"/>
        <v>0</v>
      </c>
      <c r="X112">
        <f t="shared" si="36"/>
        <v>0</v>
      </c>
      <c r="Y112">
        <f t="shared" si="37"/>
        <v>0</v>
      </c>
      <c r="AA112" s="9">
        <f t="shared" si="38"/>
        <v>0</v>
      </c>
      <c r="AB112">
        <f t="shared" si="39"/>
        <v>0</v>
      </c>
      <c r="AC112">
        <f t="shared" si="40"/>
        <v>0</v>
      </c>
      <c r="AD112">
        <f t="shared" si="41"/>
        <v>0</v>
      </c>
    </row>
    <row r="113" spans="1:33" ht="17" x14ac:dyDescent="0.2">
      <c r="A113" s="2" t="s">
        <v>152</v>
      </c>
      <c r="B113" s="1">
        <v>8</v>
      </c>
      <c r="C113" s="1" t="s">
        <v>34</v>
      </c>
      <c r="E113" s="1" t="s">
        <v>228</v>
      </c>
      <c r="F113">
        <v>1</v>
      </c>
      <c r="G113" s="1">
        <f t="shared" si="21"/>
        <v>2</v>
      </c>
      <c r="H113" s="10">
        <f t="shared" si="22"/>
        <v>0</v>
      </c>
      <c r="I113" s="1">
        <f t="shared" si="23"/>
        <v>4</v>
      </c>
      <c r="J113">
        <f t="shared" si="24"/>
        <v>0</v>
      </c>
      <c r="K113">
        <f t="shared" si="25"/>
        <v>0</v>
      </c>
      <c r="M113" s="9">
        <f t="shared" si="26"/>
        <v>4</v>
      </c>
      <c r="N113">
        <f t="shared" si="27"/>
        <v>0</v>
      </c>
      <c r="O113">
        <f t="shared" si="28"/>
        <v>0</v>
      </c>
      <c r="P113">
        <f t="shared" si="29"/>
        <v>0</v>
      </c>
      <c r="Q113">
        <f t="shared" si="30"/>
        <v>0</v>
      </c>
      <c r="R113">
        <f t="shared" si="31"/>
        <v>0</v>
      </c>
      <c r="T113" s="9">
        <f t="shared" si="32"/>
        <v>0</v>
      </c>
      <c r="U113">
        <f t="shared" si="33"/>
        <v>0</v>
      </c>
      <c r="V113">
        <f t="shared" si="34"/>
        <v>0</v>
      </c>
      <c r="W113">
        <f t="shared" si="35"/>
        <v>0</v>
      </c>
      <c r="X113">
        <f t="shared" si="36"/>
        <v>0</v>
      </c>
      <c r="Y113">
        <f t="shared" si="37"/>
        <v>0</v>
      </c>
      <c r="AA113" s="9">
        <f t="shared" si="38"/>
        <v>0</v>
      </c>
      <c r="AB113">
        <f t="shared" si="39"/>
        <v>0</v>
      </c>
      <c r="AC113">
        <f t="shared" si="40"/>
        <v>0</v>
      </c>
      <c r="AD113">
        <f t="shared" si="41"/>
        <v>0</v>
      </c>
    </row>
    <row r="114" spans="1:33" s="17" customFormat="1" ht="17" x14ac:dyDescent="0.2">
      <c r="A114" s="15" t="s">
        <v>142</v>
      </c>
      <c r="B114" s="16">
        <v>50</v>
      </c>
      <c r="C114" s="16" t="s">
        <v>34</v>
      </c>
      <c r="D114" s="16"/>
      <c r="E114" s="16" t="s">
        <v>228</v>
      </c>
      <c r="F114" s="17">
        <v>1</v>
      </c>
      <c r="G114" s="16">
        <f t="shared" si="21"/>
        <v>2</v>
      </c>
      <c r="H114" s="18">
        <f t="shared" si="22"/>
        <v>0</v>
      </c>
      <c r="I114" s="16">
        <f t="shared" si="23"/>
        <v>25</v>
      </c>
      <c r="J114" s="17">
        <f t="shared" si="24"/>
        <v>0</v>
      </c>
      <c r="K114" s="17">
        <f t="shared" si="25"/>
        <v>0</v>
      </c>
      <c r="M114" s="19">
        <f t="shared" si="26"/>
        <v>25</v>
      </c>
      <c r="N114" s="17">
        <f t="shared" si="27"/>
        <v>0</v>
      </c>
      <c r="O114" s="17">
        <f t="shared" si="28"/>
        <v>0</v>
      </c>
      <c r="P114" s="17">
        <f t="shared" si="29"/>
        <v>0</v>
      </c>
      <c r="Q114" s="17">
        <f t="shared" si="30"/>
        <v>0</v>
      </c>
      <c r="R114" s="17">
        <f t="shared" si="31"/>
        <v>0</v>
      </c>
      <c r="T114" s="19">
        <f t="shared" si="32"/>
        <v>0</v>
      </c>
      <c r="U114" s="17">
        <f t="shared" si="33"/>
        <v>0</v>
      </c>
      <c r="V114" s="17">
        <f t="shared" si="34"/>
        <v>0</v>
      </c>
      <c r="W114" s="17">
        <f t="shared" si="35"/>
        <v>0</v>
      </c>
      <c r="X114" s="17">
        <f t="shared" si="36"/>
        <v>0</v>
      </c>
      <c r="Y114" s="17">
        <f t="shared" si="37"/>
        <v>0</v>
      </c>
      <c r="AA114" s="19">
        <f t="shared" si="38"/>
        <v>0</v>
      </c>
      <c r="AB114" s="17">
        <f t="shared" si="39"/>
        <v>0</v>
      </c>
      <c r="AC114" s="17">
        <f t="shared" si="40"/>
        <v>0</v>
      </c>
      <c r="AD114" s="17">
        <f t="shared" si="41"/>
        <v>0</v>
      </c>
      <c r="AG114" s="23"/>
    </row>
    <row r="115" spans="1:33" ht="17" x14ac:dyDescent="0.2">
      <c r="A115" s="2" t="s">
        <v>153</v>
      </c>
      <c r="B115" s="1">
        <v>9</v>
      </c>
      <c r="C115" s="1" t="s">
        <v>117</v>
      </c>
      <c r="E115" s="1" t="s">
        <v>228</v>
      </c>
      <c r="F115">
        <v>1</v>
      </c>
      <c r="G115" s="1">
        <f t="shared" si="21"/>
        <v>2</v>
      </c>
      <c r="H115" s="10">
        <f t="shared" si="22"/>
        <v>0</v>
      </c>
      <c r="I115" s="1">
        <f t="shared" si="23"/>
        <v>4.5</v>
      </c>
      <c r="J115">
        <f t="shared" si="24"/>
        <v>0</v>
      </c>
      <c r="K115">
        <f t="shared" si="25"/>
        <v>0</v>
      </c>
      <c r="M115" s="9">
        <f t="shared" si="26"/>
        <v>4.5</v>
      </c>
      <c r="N115">
        <f t="shared" si="27"/>
        <v>0</v>
      </c>
      <c r="O115">
        <f t="shared" si="28"/>
        <v>0</v>
      </c>
      <c r="P115">
        <f t="shared" si="29"/>
        <v>0</v>
      </c>
      <c r="Q115">
        <f t="shared" si="30"/>
        <v>0</v>
      </c>
      <c r="R115">
        <f t="shared" si="31"/>
        <v>0</v>
      </c>
      <c r="T115" s="9">
        <f t="shared" si="32"/>
        <v>0</v>
      </c>
      <c r="U115">
        <f t="shared" si="33"/>
        <v>0</v>
      </c>
      <c r="V115">
        <f t="shared" si="34"/>
        <v>0</v>
      </c>
      <c r="W115">
        <f t="shared" si="35"/>
        <v>0</v>
      </c>
      <c r="X115">
        <f t="shared" si="36"/>
        <v>0</v>
      </c>
      <c r="Y115">
        <f t="shared" si="37"/>
        <v>0</v>
      </c>
      <c r="AA115" s="9">
        <f t="shared" si="38"/>
        <v>0</v>
      </c>
      <c r="AB115">
        <f t="shared" si="39"/>
        <v>0</v>
      </c>
      <c r="AC115">
        <f t="shared" si="40"/>
        <v>0</v>
      </c>
      <c r="AD115">
        <f t="shared" si="41"/>
        <v>0</v>
      </c>
    </row>
    <row r="116" spans="1:33" x14ac:dyDescent="0.2">
      <c r="G116" s="1">
        <f t="shared" si="21"/>
        <v>0</v>
      </c>
      <c r="H116" s="10">
        <f t="shared" si="22"/>
        <v>0</v>
      </c>
      <c r="I116" s="1">
        <f t="shared" si="23"/>
        <v>0</v>
      </c>
      <c r="J116">
        <f t="shared" si="24"/>
        <v>0</v>
      </c>
      <c r="K116">
        <f t="shared" si="25"/>
        <v>0</v>
      </c>
      <c r="L116">
        <f>SUM(H102:K115)</f>
        <v>154</v>
      </c>
      <c r="M116" s="9">
        <f t="shared" si="26"/>
        <v>0</v>
      </c>
      <c r="N116">
        <f t="shared" si="27"/>
        <v>0</v>
      </c>
      <c r="O116">
        <f t="shared" si="28"/>
        <v>0</v>
      </c>
      <c r="P116">
        <f t="shared" si="29"/>
        <v>0</v>
      </c>
      <c r="Q116">
        <f t="shared" si="30"/>
        <v>0</v>
      </c>
      <c r="R116">
        <f t="shared" si="31"/>
        <v>0</v>
      </c>
      <c r="S116">
        <f>SUM(M102:R115)</f>
        <v>154</v>
      </c>
      <c r="T116" s="9">
        <f t="shared" si="32"/>
        <v>0</v>
      </c>
      <c r="U116">
        <f t="shared" si="33"/>
        <v>0</v>
      </c>
      <c r="V116">
        <f t="shared" si="34"/>
        <v>0</v>
      </c>
      <c r="W116">
        <f t="shared" si="35"/>
        <v>0</v>
      </c>
      <c r="X116">
        <f t="shared" si="36"/>
        <v>0</v>
      </c>
      <c r="Y116">
        <f t="shared" si="37"/>
        <v>0</v>
      </c>
      <c r="Z116">
        <f>SUM(T102:Y115)</f>
        <v>0</v>
      </c>
      <c r="AA116" s="9">
        <f t="shared" si="38"/>
        <v>0</v>
      </c>
      <c r="AB116">
        <f t="shared" si="39"/>
        <v>0</v>
      </c>
      <c r="AC116">
        <f t="shared" si="40"/>
        <v>0</v>
      </c>
      <c r="AD116">
        <f t="shared" si="41"/>
        <v>0</v>
      </c>
      <c r="AE116">
        <f>SUM(AA102:AD115)</f>
        <v>0</v>
      </c>
      <c r="AG116" s="20">
        <f>SUM(H116:AE116)</f>
        <v>308</v>
      </c>
    </row>
    <row r="117" spans="1:33" s="5" customFormat="1" ht="17" x14ac:dyDescent="0.2">
      <c r="A117" s="3" t="s">
        <v>154</v>
      </c>
      <c r="B117" s="4"/>
      <c r="C117" s="4"/>
      <c r="D117" s="4" t="s">
        <v>155</v>
      </c>
      <c r="E117" s="4"/>
      <c r="G117" s="4">
        <f t="shared" ref="G117:G180" si="42">LEN(E117)</f>
        <v>0</v>
      </c>
      <c r="H117" s="13">
        <f t="shared" si="22"/>
        <v>0</v>
      </c>
      <c r="I117" s="4">
        <f t="shared" si="23"/>
        <v>0</v>
      </c>
      <c r="J117" s="5">
        <f t="shared" si="24"/>
        <v>0</v>
      </c>
      <c r="K117" s="5">
        <f t="shared" si="25"/>
        <v>0</v>
      </c>
      <c r="M117" s="11">
        <f t="shared" si="26"/>
        <v>0</v>
      </c>
      <c r="N117" s="5">
        <f t="shared" si="27"/>
        <v>0</v>
      </c>
      <c r="O117" s="5">
        <f t="shared" si="28"/>
        <v>0</v>
      </c>
      <c r="P117" s="5">
        <f t="shared" si="29"/>
        <v>0</v>
      </c>
      <c r="Q117" s="5">
        <f t="shared" si="30"/>
        <v>0</v>
      </c>
      <c r="R117" s="5">
        <f t="shared" si="31"/>
        <v>0</v>
      </c>
      <c r="T117" s="11">
        <f t="shared" si="32"/>
        <v>0</v>
      </c>
      <c r="U117" s="5">
        <f t="shared" si="33"/>
        <v>0</v>
      </c>
      <c r="V117" s="5">
        <f t="shared" si="34"/>
        <v>0</v>
      </c>
      <c r="W117" s="5">
        <f t="shared" si="35"/>
        <v>0</v>
      </c>
      <c r="X117" s="5">
        <f t="shared" si="36"/>
        <v>0</v>
      </c>
      <c r="Y117" s="5">
        <f t="shared" si="37"/>
        <v>0</v>
      </c>
      <c r="AA117" s="11">
        <f t="shared" si="38"/>
        <v>0</v>
      </c>
      <c r="AB117" s="5">
        <f t="shared" si="39"/>
        <v>0</v>
      </c>
      <c r="AC117" s="5">
        <f t="shared" si="40"/>
        <v>0</v>
      </c>
      <c r="AD117" s="5">
        <f t="shared" si="41"/>
        <v>0</v>
      </c>
      <c r="AG117" s="21"/>
    </row>
    <row r="118" spans="1:33" ht="17" x14ac:dyDescent="0.2">
      <c r="A118" s="2" t="s">
        <v>102</v>
      </c>
      <c r="B118" s="1">
        <v>6</v>
      </c>
      <c r="C118" s="1" t="s">
        <v>156</v>
      </c>
      <c r="E118" s="1" t="s">
        <v>232</v>
      </c>
      <c r="F118">
        <v>1</v>
      </c>
      <c r="G118" s="1">
        <f t="shared" si="42"/>
        <v>1</v>
      </c>
      <c r="H118" s="10">
        <f t="shared" si="22"/>
        <v>0</v>
      </c>
      <c r="I118" s="1">
        <f t="shared" si="23"/>
        <v>0</v>
      </c>
      <c r="J118">
        <f t="shared" si="24"/>
        <v>0</v>
      </c>
      <c r="K118">
        <f t="shared" si="25"/>
        <v>0</v>
      </c>
      <c r="M118" s="9">
        <f t="shared" si="26"/>
        <v>0</v>
      </c>
      <c r="N118">
        <f t="shared" si="27"/>
        <v>0</v>
      </c>
      <c r="O118">
        <f t="shared" si="28"/>
        <v>0</v>
      </c>
      <c r="P118">
        <f t="shared" si="29"/>
        <v>0</v>
      </c>
      <c r="Q118">
        <f t="shared" si="30"/>
        <v>0</v>
      </c>
      <c r="R118">
        <f t="shared" si="31"/>
        <v>0</v>
      </c>
      <c r="T118" s="9">
        <f t="shared" si="32"/>
        <v>0</v>
      </c>
      <c r="U118">
        <f t="shared" si="33"/>
        <v>0</v>
      </c>
      <c r="V118">
        <f t="shared" si="34"/>
        <v>0</v>
      </c>
      <c r="W118">
        <f t="shared" si="35"/>
        <v>0</v>
      </c>
      <c r="X118">
        <f t="shared" si="36"/>
        <v>6</v>
      </c>
      <c r="Y118">
        <f t="shared" si="37"/>
        <v>0</v>
      </c>
      <c r="AA118" s="9">
        <f t="shared" si="38"/>
        <v>0</v>
      </c>
      <c r="AB118">
        <f t="shared" si="39"/>
        <v>0</v>
      </c>
      <c r="AC118">
        <f t="shared" si="40"/>
        <v>0</v>
      </c>
      <c r="AD118">
        <f t="shared" si="41"/>
        <v>0</v>
      </c>
    </row>
    <row r="119" spans="1:33" ht="17" x14ac:dyDescent="0.2">
      <c r="A119" s="2" t="s">
        <v>157</v>
      </c>
      <c r="B119" s="1">
        <v>5</v>
      </c>
      <c r="C119" s="1" t="s">
        <v>5</v>
      </c>
      <c r="E119" s="1" t="s">
        <v>232</v>
      </c>
      <c r="F119">
        <v>1</v>
      </c>
      <c r="G119" s="1">
        <f t="shared" si="42"/>
        <v>1</v>
      </c>
      <c r="H119" s="10">
        <f t="shared" si="22"/>
        <v>0</v>
      </c>
      <c r="I119" s="1">
        <f t="shared" si="23"/>
        <v>0</v>
      </c>
      <c r="J119">
        <f t="shared" si="24"/>
        <v>0</v>
      </c>
      <c r="K119">
        <f t="shared" si="25"/>
        <v>0</v>
      </c>
      <c r="M119" s="9">
        <f t="shared" si="26"/>
        <v>0</v>
      </c>
      <c r="N119">
        <f t="shared" si="27"/>
        <v>0</v>
      </c>
      <c r="O119">
        <f t="shared" si="28"/>
        <v>0</v>
      </c>
      <c r="P119">
        <f t="shared" si="29"/>
        <v>0</v>
      </c>
      <c r="Q119">
        <f t="shared" si="30"/>
        <v>0</v>
      </c>
      <c r="R119">
        <f t="shared" si="31"/>
        <v>0</v>
      </c>
      <c r="T119" s="9">
        <f t="shared" si="32"/>
        <v>0</v>
      </c>
      <c r="U119">
        <f t="shared" si="33"/>
        <v>0</v>
      </c>
      <c r="V119">
        <f t="shared" si="34"/>
        <v>0</v>
      </c>
      <c r="W119">
        <f t="shared" si="35"/>
        <v>0</v>
      </c>
      <c r="X119">
        <f t="shared" si="36"/>
        <v>5</v>
      </c>
      <c r="Y119">
        <f t="shared" si="37"/>
        <v>0</v>
      </c>
      <c r="AA119" s="9">
        <f t="shared" si="38"/>
        <v>0</v>
      </c>
      <c r="AB119">
        <f t="shared" si="39"/>
        <v>0</v>
      </c>
      <c r="AC119">
        <f t="shared" si="40"/>
        <v>0</v>
      </c>
      <c r="AD119">
        <f t="shared" si="41"/>
        <v>0</v>
      </c>
    </row>
    <row r="120" spans="1:33" ht="17" x14ac:dyDescent="0.2">
      <c r="A120" s="2" t="s">
        <v>158</v>
      </c>
      <c r="B120" s="1">
        <v>5</v>
      </c>
      <c r="C120" s="1" t="s">
        <v>159</v>
      </c>
      <c r="E120" s="1" t="s">
        <v>232</v>
      </c>
      <c r="F120">
        <v>1</v>
      </c>
      <c r="G120" s="1">
        <f t="shared" si="42"/>
        <v>1</v>
      </c>
      <c r="H120" s="10">
        <f t="shared" si="22"/>
        <v>0</v>
      </c>
      <c r="I120" s="1">
        <f t="shared" si="23"/>
        <v>0</v>
      </c>
      <c r="J120">
        <f t="shared" si="24"/>
        <v>0</v>
      </c>
      <c r="K120">
        <f t="shared" si="25"/>
        <v>0</v>
      </c>
      <c r="M120" s="9">
        <f t="shared" si="26"/>
        <v>0</v>
      </c>
      <c r="N120">
        <f t="shared" si="27"/>
        <v>0</v>
      </c>
      <c r="O120">
        <f t="shared" si="28"/>
        <v>0</v>
      </c>
      <c r="P120">
        <f t="shared" si="29"/>
        <v>0</v>
      </c>
      <c r="Q120">
        <f t="shared" si="30"/>
        <v>0</v>
      </c>
      <c r="R120">
        <f t="shared" si="31"/>
        <v>0</v>
      </c>
      <c r="T120" s="9">
        <f t="shared" si="32"/>
        <v>0</v>
      </c>
      <c r="U120">
        <f t="shared" si="33"/>
        <v>0</v>
      </c>
      <c r="V120">
        <f t="shared" si="34"/>
        <v>0</v>
      </c>
      <c r="W120">
        <f t="shared" si="35"/>
        <v>0</v>
      </c>
      <c r="X120">
        <f t="shared" si="36"/>
        <v>5</v>
      </c>
      <c r="Y120">
        <f t="shared" si="37"/>
        <v>0</v>
      </c>
      <c r="AA120" s="9">
        <f t="shared" si="38"/>
        <v>0</v>
      </c>
      <c r="AB120">
        <f t="shared" si="39"/>
        <v>0</v>
      </c>
      <c r="AC120">
        <f t="shared" si="40"/>
        <v>0</v>
      </c>
      <c r="AD120">
        <f t="shared" si="41"/>
        <v>0</v>
      </c>
    </row>
    <row r="121" spans="1:33" s="17" customFormat="1" ht="17" x14ac:dyDescent="0.2">
      <c r="A121" s="15" t="s">
        <v>142</v>
      </c>
      <c r="B121" s="16">
        <v>2</v>
      </c>
      <c r="C121" s="16" t="s">
        <v>159</v>
      </c>
      <c r="D121" s="16"/>
      <c r="E121" s="16" t="s">
        <v>232</v>
      </c>
      <c r="F121" s="17">
        <v>1</v>
      </c>
      <c r="G121" s="16">
        <f t="shared" si="42"/>
        <v>1</v>
      </c>
      <c r="H121" s="18">
        <f t="shared" si="22"/>
        <v>0</v>
      </c>
      <c r="I121" s="16">
        <f t="shared" si="23"/>
        <v>0</v>
      </c>
      <c r="J121" s="17">
        <f t="shared" si="24"/>
        <v>0</v>
      </c>
      <c r="K121" s="17">
        <f t="shared" si="25"/>
        <v>0</v>
      </c>
      <c r="M121" s="19">
        <f t="shared" si="26"/>
        <v>0</v>
      </c>
      <c r="N121" s="17">
        <f t="shared" si="27"/>
        <v>0</v>
      </c>
      <c r="O121" s="17">
        <f t="shared" si="28"/>
        <v>0</v>
      </c>
      <c r="P121" s="17">
        <f t="shared" si="29"/>
        <v>0</v>
      </c>
      <c r="Q121" s="17">
        <f t="shared" si="30"/>
        <v>0</v>
      </c>
      <c r="R121" s="17">
        <f t="shared" si="31"/>
        <v>0</v>
      </c>
      <c r="T121" s="19">
        <f t="shared" si="32"/>
        <v>0</v>
      </c>
      <c r="U121" s="17">
        <f t="shared" si="33"/>
        <v>0</v>
      </c>
      <c r="V121" s="17">
        <f t="shared" si="34"/>
        <v>0</v>
      </c>
      <c r="W121" s="17">
        <f t="shared" si="35"/>
        <v>0</v>
      </c>
      <c r="X121" s="17">
        <f t="shared" si="36"/>
        <v>2</v>
      </c>
      <c r="Y121" s="17">
        <f t="shared" si="37"/>
        <v>0</v>
      </c>
      <c r="AA121" s="19">
        <f t="shared" si="38"/>
        <v>0</v>
      </c>
      <c r="AB121" s="17">
        <f t="shared" si="39"/>
        <v>0</v>
      </c>
      <c r="AC121" s="17">
        <f t="shared" si="40"/>
        <v>0</v>
      </c>
      <c r="AD121" s="17">
        <f t="shared" si="41"/>
        <v>0</v>
      </c>
      <c r="AG121" s="23"/>
    </row>
    <row r="122" spans="1:33" ht="17" x14ac:dyDescent="0.2">
      <c r="A122" s="2" t="s">
        <v>160</v>
      </c>
      <c r="B122" s="1">
        <v>17</v>
      </c>
      <c r="C122" s="1" t="s">
        <v>161</v>
      </c>
      <c r="E122" s="1" t="s">
        <v>232</v>
      </c>
      <c r="F122">
        <v>1</v>
      </c>
      <c r="G122" s="1">
        <f t="shared" si="42"/>
        <v>1</v>
      </c>
      <c r="H122" s="10">
        <f t="shared" si="22"/>
        <v>0</v>
      </c>
      <c r="I122" s="1">
        <f t="shared" si="23"/>
        <v>0</v>
      </c>
      <c r="J122">
        <f t="shared" si="24"/>
        <v>0</v>
      </c>
      <c r="K122">
        <f t="shared" si="25"/>
        <v>0</v>
      </c>
      <c r="M122" s="9">
        <f t="shared" si="26"/>
        <v>0</v>
      </c>
      <c r="N122">
        <f t="shared" si="27"/>
        <v>0</v>
      </c>
      <c r="O122">
        <f t="shared" si="28"/>
        <v>0</v>
      </c>
      <c r="P122">
        <f t="shared" si="29"/>
        <v>0</v>
      </c>
      <c r="Q122">
        <f t="shared" si="30"/>
        <v>0</v>
      </c>
      <c r="R122">
        <f t="shared" si="31"/>
        <v>0</v>
      </c>
      <c r="T122" s="9">
        <f t="shared" si="32"/>
        <v>0</v>
      </c>
      <c r="U122">
        <f t="shared" si="33"/>
        <v>0</v>
      </c>
      <c r="V122">
        <f t="shared" si="34"/>
        <v>0</v>
      </c>
      <c r="W122">
        <f t="shared" si="35"/>
        <v>0</v>
      </c>
      <c r="X122">
        <f t="shared" si="36"/>
        <v>17</v>
      </c>
      <c r="Y122">
        <f t="shared" si="37"/>
        <v>0</v>
      </c>
      <c r="AA122" s="9">
        <f t="shared" si="38"/>
        <v>0</v>
      </c>
      <c r="AB122">
        <f t="shared" si="39"/>
        <v>0</v>
      </c>
      <c r="AC122">
        <f t="shared" si="40"/>
        <v>0</v>
      </c>
      <c r="AD122">
        <f t="shared" si="41"/>
        <v>0</v>
      </c>
    </row>
    <row r="123" spans="1:33" s="17" customFormat="1" ht="17" x14ac:dyDescent="0.2">
      <c r="A123" s="15" t="s">
        <v>142</v>
      </c>
      <c r="B123" s="16" t="s">
        <v>162</v>
      </c>
      <c r="C123" s="16" t="s">
        <v>161</v>
      </c>
      <c r="D123" s="16"/>
      <c r="E123" s="16" t="s">
        <v>232</v>
      </c>
      <c r="F123" s="17">
        <v>1</v>
      </c>
      <c r="G123" s="16">
        <f t="shared" si="42"/>
        <v>1</v>
      </c>
      <c r="H123" s="18">
        <f t="shared" si="22"/>
        <v>0</v>
      </c>
      <c r="I123" s="16">
        <f t="shared" si="23"/>
        <v>0</v>
      </c>
      <c r="J123" s="17">
        <f t="shared" si="24"/>
        <v>0</v>
      </c>
      <c r="K123" s="17">
        <f t="shared" si="25"/>
        <v>0</v>
      </c>
      <c r="M123" s="19">
        <f t="shared" si="26"/>
        <v>0</v>
      </c>
      <c r="N123" s="17">
        <f t="shared" si="27"/>
        <v>0</v>
      </c>
      <c r="O123" s="17">
        <f t="shared" si="28"/>
        <v>0</v>
      </c>
      <c r="P123" s="17">
        <f t="shared" si="29"/>
        <v>0</v>
      </c>
      <c r="Q123" s="17">
        <f t="shared" si="30"/>
        <v>0</v>
      </c>
      <c r="R123" s="17">
        <f t="shared" si="31"/>
        <v>0</v>
      </c>
      <c r="T123" s="19">
        <f t="shared" si="32"/>
        <v>0</v>
      </c>
      <c r="U123" s="17">
        <f t="shared" si="33"/>
        <v>0</v>
      </c>
      <c r="V123" s="17">
        <f t="shared" si="34"/>
        <v>0</v>
      </c>
      <c r="W123" s="17">
        <f t="shared" si="35"/>
        <v>0</v>
      </c>
      <c r="X123" s="17">
        <v>1</v>
      </c>
      <c r="Y123" s="17">
        <f t="shared" si="37"/>
        <v>0</v>
      </c>
      <c r="AA123" s="19">
        <f t="shared" si="38"/>
        <v>0</v>
      </c>
      <c r="AB123" s="17">
        <f t="shared" si="39"/>
        <v>0</v>
      </c>
      <c r="AC123" s="17">
        <f t="shared" si="40"/>
        <v>0</v>
      </c>
      <c r="AD123" s="17">
        <f t="shared" si="41"/>
        <v>0</v>
      </c>
      <c r="AG123" s="23"/>
    </row>
    <row r="124" spans="1:33" ht="34" x14ac:dyDescent="0.2">
      <c r="A124" s="2" t="s">
        <v>163</v>
      </c>
      <c r="B124" s="1">
        <v>2</v>
      </c>
      <c r="C124" s="1" t="s">
        <v>164</v>
      </c>
      <c r="E124" s="1" t="s">
        <v>232</v>
      </c>
      <c r="F124">
        <v>1</v>
      </c>
      <c r="G124" s="1">
        <f t="shared" si="42"/>
        <v>1</v>
      </c>
      <c r="H124" s="10">
        <f t="shared" si="22"/>
        <v>0</v>
      </c>
      <c r="I124" s="1">
        <f t="shared" si="23"/>
        <v>0</v>
      </c>
      <c r="J124">
        <f t="shared" si="24"/>
        <v>0</v>
      </c>
      <c r="K124">
        <f t="shared" si="25"/>
        <v>0</v>
      </c>
      <c r="M124" s="9">
        <f t="shared" si="26"/>
        <v>0</v>
      </c>
      <c r="N124">
        <f t="shared" si="27"/>
        <v>0</v>
      </c>
      <c r="O124">
        <f t="shared" si="28"/>
        <v>0</v>
      </c>
      <c r="P124">
        <f t="shared" si="29"/>
        <v>0</v>
      </c>
      <c r="Q124">
        <f t="shared" si="30"/>
        <v>0</v>
      </c>
      <c r="R124">
        <f t="shared" si="31"/>
        <v>0</v>
      </c>
      <c r="T124" s="9">
        <f t="shared" si="32"/>
        <v>0</v>
      </c>
      <c r="U124">
        <f t="shared" si="33"/>
        <v>0</v>
      </c>
      <c r="V124">
        <f t="shared" si="34"/>
        <v>0</v>
      </c>
      <c r="W124">
        <f t="shared" si="35"/>
        <v>0</v>
      </c>
      <c r="X124">
        <f t="shared" si="36"/>
        <v>2</v>
      </c>
      <c r="Y124">
        <f t="shared" si="37"/>
        <v>0</v>
      </c>
      <c r="AA124" s="9">
        <f t="shared" si="38"/>
        <v>0</v>
      </c>
      <c r="AB124">
        <f t="shared" si="39"/>
        <v>0</v>
      </c>
      <c r="AC124">
        <f t="shared" si="40"/>
        <v>0</v>
      </c>
      <c r="AD124">
        <f t="shared" si="41"/>
        <v>0</v>
      </c>
    </row>
    <row r="125" spans="1:33" ht="34" x14ac:dyDescent="0.2">
      <c r="A125" s="2" t="s">
        <v>165</v>
      </c>
      <c r="B125" s="1">
        <v>8</v>
      </c>
      <c r="C125" s="1" t="s">
        <v>166</v>
      </c>
      <c r="E125" s="1" t="s">
        <v>232</v>
      </c>
      <c r="F125">
        <v>1</v>
      </c>
      <c r="G125" s="1">
        <f t="shared" si="42"/>
        <v>1</v>
      </c>
      <c r="H125" s="10">
        <f t="shared" si="22"/>
        <v>0</v>
      </c>
      <c r="I125" s="1">
        <f t="shared" si="23"/>
        <v>0</v>
      </c>
      <c r="J125">
        <f t="shared" si="24"/>
        <v>0</v>
      </c>
      <c r="K125">
        <f t="shared" si="25"/>
        <v>0</v>
      </c>
      <c r="M125" s="9">
        <f t="shared" si="26"/>
        <v>0</v>
      </c>
      <c r="N125">
        <f t="shared" si="27"/>
        <v>0</v>
      </c>
      <c r="O125">
        <f t="shared" si="28"/>
        <v>0</v>
      </c>
      <c r="P125">
        <f t="shared" si="29"/>
        <v>0</v>
      </c>
      <c r="Q125">
        <f t="shared" si="30"/>
        <v>0</v>
      </c>
      <c r="R125">
        <f t="shared" si="31"/>
        <v>0</v>
      </c>
      <c r="T125" s="9">
        <f t="shared" si="32"/>
        <v>0</v>
      </c>
      <c r="U125">
        <f t="shared" si="33"/>
        <v>0</v>
      </c>
      <c r="V125">
        <f t="shared" si="34"/>
        <v>0</v>
      </c>
      <c r="W125">
        <f t="shared" si="35"/>
        <v>0</v>
      </c>
      <c r="X125">
        <f t="shared" si="36"/>
        <v>8</v>
      </c>
      <c r="Y125">
        <f t="shared" si="37"/>
        <v>0</v>
      </c>
      <c r="AA125" s="9">
        <f t="shared" si="38"/>
        <v>0</v>
      </c>
      <c r="AB125">
        <f t="shared" si="39"/>
        <v>0</v>
      </c>
      <c r="AC125">
        <f t="shared" si="40"/>
        <v>0</v>
      </c>
      <c r="AD125">
        <f t="shared" si="41"/>
        <v>0</v>
      </c>
    </row>
    <row r="126" spans="1:33" ht="17" x14ac:dyDescent="0.2">
      <c r="A126" s="2" t="s">
        <v>167</v>
      </c>
      <c r="B126" s="1">
        <v>3</v>
      </c>
      <c r="C126" s="1" t="s">
        <v>168</v>
      </c>
      <c r="E126" s="1" t="s">
        <v>232</v>
      </c>
      <c r="F126">
        <v>1</v>
      </c>
      <c r="G126" s="1">
        <f t="shared" si="42"/>
        <v>1</v>
      </c>
      <c r="H126" s="10">
        <f t="shared" ref="H126:H189" si="43">IF(E126="A",(B126*F126)/G126,0)</f>
        <v>0</v>
      </c>
      <c r="I126" s="1">
        <f t="shared" ref="I126:I189" si="44">IF(E126="AB",(B126*F126)/G126,0)</f>
        <v>0</v>
      </c>
      <c r="J126">
        <f t="shared" ref="J126:J189" si="45">IF(E126="ABC",(B126*F126)/G126,0)</f>
        <v>0</v>
      </c>
      <c r="K126">
        <f t="shared" ref="K126:K189" si="46">IF(E126="ABCD",(B126*F126)/G126,0)</f>
        <v>0</v>
      </c>
      <c r="M126" s="9">
        <f t="shared" ref="M126:M189" si="47">IF(E126="AB",(B126*F126)/G126,0)</f>
        <v>0</v>
      </c>
      <c r="N126">
        <f t="shared" ref="N126:N189" si="48">IF(E126="ABC",(B126*F126)/G126,0)</f>
        <v>0</v>
      </c>
      <c r="O126">
        <f t="shared" ref="O126:O189" si="49">IF(E126="ABCD",(B126*F126)/G126,0)</f>
        <v>0</v>
      </c>
      <c r="P126">
        <f t="shared" ref="P126:P189" si="50">IF(E126="B",(B126*F126)/G126,0)</f>
        <v>0</v>
      </c>
      <c r="Q126">
        <f t="shared" ref="Q126:Q189" si="51">IF(E126="BC",(B126*F126)/G126,0)</f>
        <v>0</v>
      </c>
      <c r="R126">
        <f t="shared" ref="R126:R189" si="52">IF(E126="BCD",(B126*F126)/G126,0)</f>
        <v>0</v>
      </c>
      <c r="T126" s="9">
        <f t="shared" ref="T126:T189" si="53">IF(E126="ABC",(B126*F126)/G126,0)</f>
        <v>0</v>
      </c>
      <c r="U126">
        <f t="shared" ref="U126:U189" si="54">IF(E126="ABCD",(B126*F126)/G126,0)</f>
        <v>0</v>
      </c>
      <c r="V126">
        <f t="shared" ref="V126:V189" si="55">IF(E126="BC",(B126*F126)/G126,0)</f>
        <v>0</v>
      </c>
      <c r="W126">
        <f t="shared" ref="W126:W189" si="56">IF(E126="BCD",(B126*F126)/G126,0)</f>
        <v>0</v>
      </c>
      <c r="X126">
        <f t="shared" ref="X126:X189" si="57">IF(E126="C",(B126*F126)/G126,0)</f>
        <v>3</v>
      </c>
      <c r="Y126">
        <f t="shared" ref="Y126:Y189" si="58">IF(E126="CD",(B126*F126)/G126,0)</f>
        <v>0</v>
      </c>
      <c r="AA126" s="9">
        <f t="shared" ref="AA126:AA189" si="59">IF(E126="ABCD",(B126*F126)/G126,0)</f>
        <v>0</v>
      </c>
      <c r="AB126">
        <f t="shared" ref="AB126:AB189" si="60">IF(E126="BCD",(B126*F126)/G126,0)</f>
        <v>0</v>
      </c>
      <c r="AC126">
        <f t="shared" ref="AC126:AC189" si="61">IF(E126="CD",(B126*F126)/G126,0)</f>
        <v>0</v>
      </c>
      <c r="AD126">
        <f t="shared" ref="AD126:AD189" si="62">IF(E126="D",(B126*F126)/G126,0)</f>
        <v>0</v>
      </c>
    </row>
    <row r="127" spans="1:33" ht="34" x14ac:dyDescent="0.2">
      <c r="A127" s="2" t="s">
        <v>169</v>
      </c>
      <c r="B127" s="1">
        <v>3</v>
      </c>
      <c r="C127" s="1" t="s">
        <v>170</v>
      </c>
      <c r="E127" s="1" t="s">
        <v>232</v>
      </c>
      <c r="F127">
        <v>1</v>
      </c>
      <c r="G127" s="1">
        <f t="shared" si="42"/>
        <v>1</v>
      </c>
      <c r="H127" s="10">
        <f t="shared" si="43"/>
        <v>0</v>
      </c>
      <c r="I127" s="1">
        <f t="shared" si="44"/>
        <v>0</v>
      </c>
      <c r="J127">
        <f t="shared" si="45"/>
        <v>0</v>
      </c>
      <c r="K127">
        <f t="shared" si="46"/>
        <v>0</v>
      </c>
      <c r="M127" s="9">
        <f t="shared" si="47"/>
        <v>0</v>
      </c>
      <c r="N127">
        <f t="shared" si="48"/>
        <v>0</v>
      </c>
      <c r="O127">
        <f t="shared" si="49"/>
        <v>0</v>
      </c>
      <c r="P127">
        <f t="shared" si="50"/>
        <v>0</v>
      </c>
      <c r="Q127">
        <f t="shared" si="51"/>
        <v>0</v>
      </c>
      <c r="R127">
        <f t="shared" si="52"/>
        <v>0</v>
      </c>
      <c r="T127" s="9">
        <f t="shared" si="53"/>
        <v>0</v>
      </c>
      <c r="U127">
        <f t="shared" si="54"/>
        <v>0</v>
      </c>
      <c r="V127">
        <f t="shared" si="55"/>
        <v>0</v>
      </c>
      <c r="W127">
        <f t="shared" si="56"/>
        <v>0</v>
      </c>
      <c r="X127">
        <f t="shared" si="57"/>
        <v>3</v>
      </c>
      <c r="Y127">
        <f t="shared" si="58"/>
        <v>0</v>
      </c>
      <c r="AA127" s="9">
        <f t="shared" si="59"/>
        <v>0</v>
      </c>
      <c r="AB127">
        <f t="shared" si="60"/>
        <v>0</v>
      </c>
      <c r="AC127">
        <f t="shared" si="61"/>
        <v>0</v>
      </c>
      <c r="AD127">
        <f t="shared" si="62"/>
        <v>0</v>
      </c>
    </row>
    <row r="128" spans="1:33" ht="17" x14ac:dyDescent="0.2">
      <c r="A128" s="2" t="s">
        <v>15</v>
      </c>
      <c r="B128" s="1">
        <v>2</v>
      </c>
      <c r="C128" s="1" t="s">
        <v>171</v>
      </c>
      <c r="E128" s="1" t="s">
        <v>232</v>
      </c>
      <c r="F128">
        <v>1</v>
      </c>
      <c r="G128" s="1">
        <f t="shared" si="42"/>
        <v>1</v>
      </c>
      <c r="H128" s="10">
        <f t="shared" si="43"/>
        <v>0</v>
      </c>
      <c r="I128" s="1">
        <f t="shared" si="44"/>
        <v>0</v>
      </c>
      <c r="J128">
        <f t="shared" si="45"/>
        <v>0</v>
      </c>
      <c r="K128">
        <f t="shared" si="46"/>
        <v>0</v>
      </c>
      <c r="M128" s="9">
        <f t="shared" si="47"/>
        <v>0</v>
      </c>
      <c r="N128">
        <f t="shared" si="48"/>
        <v>0</v>
      </c>
      <c r="O128">
        <f t="shared" si="49"/>
        <v>0</v>
      </c>
      <c r="P128">
        <f t="shared" si="50"/>
        <v>0</v>
      </c>
      <c r="Q128">
        <f t="shared" si="51"/>
        <v>0</v>
      </c>
      <c r="R128">
        <f t="shared" si="52"/>
        <v>0</v>
      </c>
      <c r="T128" s="9">
        <f t="shared" si="53"/>
        <v>0</v>
      </c>
      <c r="U128">
        <f t="shared" si="54"/>
        <v>0</v>
      </c>
      <c r="V128">
        <f t="shared" si="55"/>
        <v>0</v>
      </c>
      <c r="W128">
        <f t="shared" si="56"/>
        <v>0</v>
      </c>
      <c r="X128">
        <f t="shared" si="57"/>
        <v>2</v>
      </c>
      <c r="Y128">
        <f t="shared" si="58"/>
        <v>0</v>
      </c>
      <c r="AA128" s="9">
        <f t="shared" si="59"/>
        <v>0</v>
      </c>
      <c r="AB128">
        <f t="shared" si="60"/>
        <v>0</v>
      </c>
      <c r="AC128">
        <f t="shared" si="61"/>
        <v>0</v>
      </c>
      <c r="AD128">
        <f t="shared" si="62"/>
        <v>0</v>
      </c>
    </row>
    <row r="129" spans="1:33" ht="17" x14ac:dyDescent="0.2">
      <c r="A129" s="2" t="s">
        <v>174</v>
      </c>
      <c r="B129" s="1">
        <v>3</v>
      </c>
      <c r="C129" s="1" t="s">
        <v>172</v>
      </c>
      <c r="E129" s="1" t="s">
        <v>232</v>
      </c>
      <c r="F129">
        <v>1</v>
      </c>
      <c r="G129" s="1">
        <f t="shared" si="42"/>
        <v>1</v>
      </c>
      <c r="H129" s="10">
        <f t="shared" si="43"/>
        <v>0</v>
      </c>
      <c r="I129" s="1">
        <f t="shared" si="44"/>
        <v>0</v>
      </c>
      <c r="J129">
        <f t="shared" si="45"/>
        <v>0</v>
      </c>
      <c r="K129">
        <f t="shared" si="46"/>
        <v>0</v>
      </c>
      <c r="M129" s="9">
        <f t="shared" si="47"/>
        <v>0</v>
      </c>
      <c r="N129">
        <f t="shared" si="48"/>
        <v>0</v>
      </c>
      <c r="O129">
        <f t="shared" si="49"/>
        <v>0</v>
      </c>
      <c r="P129">
        <f t="shared" si="50"/>
        <v>0</v>
      </c>
      <c r="Q129">
        <f t="shared" si="51"/>
        <v>0</v>
      </c>
      <c r="R129">
        <f t="shared" si="52"/>
        <v>0</v>
      </c>
      <c r="T129" s="9">
        <f t="shared" si="53"/>
        <v>0</v>
      </c>
      <c r="U129">
        <f t="shared" si="54"/>
        <v>0</v>
      </c>
      <c r="V129">
        <f t="shared" si="55"/>
        <v>0</v>
      </c>
      <c r="W129">
        <f t="shared" si="56"/>
        <v>0</v>
      </c>
      <c r="X129">
        <f t="shared" si="57"/>
        <v>3</v>
      </c>
      <c r="Y129">
        <f t="shared" si="58"/>
        <v>0</v>
      </c>
      <c r="AA129" s="9">
        <f t="shared" si="59"/>
        <v>0</v>
      </c>
      <c r="AB129">
        <f t="shared" si="60"/>
        <v>0</v>
      </c>
      <c r="AC129">
        <f t="shared" si="61"/>
        <v>0</v>
      </c>
      <c r="AD129">
        <f t="shared" si="62"/>
        <v>0</v>
      </c>
    </row>
    <row r="130" spans="1:33" ht="17" x14ac:dyDescent="0.2">
      <c r="A130" s="2" t="s">
        <v>173</v>
      </c>
      <c r="B130" s="1">
        <v>2</v>
      </c>
      <c r="C130" s="1" t="s">
        <v>78</v>
      </c>
      <c r="E130" s="1" t="s">
        <v>232</v>
      </c>
      <c r="F130">
        <v>1</v>
      </c>
      <c r="G130" s="1">
        <f t="shared" si="42"/>
        <v>1</v>
      </c>
      <c r="H130" s="10">
        <f t="shared" si="43"/>
        <v>0</v>
      </c>
      <c r="I130" s="1">
        <f t="shared" si="44"/>
        <v>0</v>
      </c>
      <c r="J130">
        <f t="shared" si="45"/>
        <v>0</v>
      </c>
      <c r="K130">
        <f t="shared" si="46"/>
        <v>0</v>
      </c>
      <c r="M130" s="9">
        <f t="shared" si="47"/>
        <v>0</v>
      </c>
      <c r="N130">
        <f t="shared" si="48"/>
        <v>0</v>
      </c>
      <c r="O130">
        <f t="shared" si="49"/>
        <v>0</v>
      </c>
      <c r="P130">
        <f t="shared" si="50"/>
        <v>0</v>
      </c>
      <c r="Q130">
        <f t="shared" si="51"/>
        <v>0</v>
      </c>
      <c r="R130">
        <f t="shared" si="52"/>
        <v>0</v>
      </c>
      <c r="T130" s="9">
        <f t="shared" si="53"/>
        <v>0</v>
      </c>
      <c r="U130">
        <f t="shared" si="54"/>
        <v>0</v>
      </c>
      <c r="V130">
        <f t="shared" si="55"/>
        <v>0</v>
      </c>
      <c r="W130">
        <f t="shared" si="56"/>
        <v>0</v>
      </c>
      <c r="X130">
        <f t="shared" si="57"/>
        <v>2</v>
      </c>
      <c r="Y130">
        <f t="shared" si="58"/>
        <v>0</v>
      </c>
      <c r="AA130" s="9">
        <f t="shared" si="59"/>
        <v>0</v>
      </c>
      <c r="AB130">
        <f t="shared" si="60"/>
        <v>0</v>
      </c>
      <c r="AC130">
        <f t="shared" si="61"/>
        <v>0</v>
      </c>
      <c r="AD130">
        <f t="shared" si="62"/>
        <v>0</v>
      </c>
    </row>
    <row r="131" spans="1:33" ht="17" x14ac:dyDescent="0.2">
      <c r="A131" s="2" t="s">
        <v>175</v>
      </c>
      <c r="B131" s="1">
        <v>2</v>
      </c>
      <c r="C131" s="1" t="s">
        <v>176</v>
      </c>
      <c r="E131" s="1" t="s">
        <v>232</v>
      </c>
      <c r="F131">
        <v>1</v>
      </c>
      <c r="G131" s="1">
        <f t="shared" si="42"/>
        <v>1</v>
      </c>
      <c r="H131" s="10">
        <f t="shared" si="43"/>
        <v>0</v>
      </c>
      <c r="I131" s="1">
        <f t="shared" si="44"/>
        <v>0</v>
      </c>
      <c r="J131">
        <f t="shared" si="45"/>
        <v>0</v>
      </c>
      <c r="K131">
        <f t="shared" si="46"/>
        <v>0</v>
      </c>
      <c r="M131" s="9">
        <f t="shared" si="47"/>
        <v>0</v>
      </c>
      <c r="N131">
        <f t="shared" si="48"/>
        <v>0</v>
      </c>
      <c r="O131">
        <f t="shared" si="49"/>
        <v>0</v>
      </c>
      <c r="P131">
        <f t="shared" si="50"/>
        <v>0</v>
      </c>
      <c r="Q131">
        <f t="shared" si="51"/>
        <v>0</v>
      </c>
      <c r="R131">
        <f t="shared" si="52"/>
        <v>0</v>
      </c>
      <c r="T131" s="9">
        <f t="shared" si="53"/>
        <v>0</v>
      </c>
      <c r="U131">
        <f t="shared" si="54"/>
        <v>0</v>
      </c>
      <c r="V131">
        <f t="shared" si="55"/>
        <v>0</v>
      </c>
      <c r="W131">
        <f t="shared" si="56"/>
        <v>0</v>
      </c>
      <c r="X131">
        <f t="shared" si="57"/>
        <v>2</v>
      </c>
      <c r="Y131">
        <f t="shared" si="58"/>
        <v>0</v>
      </c>
      <c r="AA131" s="9">
        <f t="shared" si="59"/>
        <v>0</v>
      </c>
      <c r="AB131">
        <f t="shared" si="60"/>
        <v>0</v>
      </c>
      <c r="AC131">
        <f t="shared" si="61"/>
        <v>0</v>
      </c>
      <c r="AD131">
        <f t="shared" si="62"/>
        <v>0</v>
      </c>
    </row>
    <row r="132" spans="1:33" x14ac:dyDescent="0.2">
      <c r="G132" s="1">
        <f t="shared" si="42"/>
        <v>0</v>
      </c>
      <c r="H132" s="10">
        <f t="shared" si="43"/>
        <v>0</v>
      </c>
      <c r="I132" s="1">
        <f t="shared" si="44"/>
        <v>0</v>
      </c>
      <c r="J132">
        <f t="shared" si="45"/>
        <v>0</v>
      </c>
      <c r="K132">
        <f t="shared" si="46"/>
        <v>0</v>
      </c>
      <c r="L132">
        <f>SUM(H118:K131)</f>
        <v>0</v>
      </c>
      <c r="M132" s="9">
        <f t="shared" si="47"/>
        <v>0</v>
      </c>
      <c r="N132">
        <f t="shared" si="48"/>
        <v>0</v>
      </c>
      <c r="O132">
        <f t="shared" si="49"/>
        <v>0</v>
      </c>
      <c r="P132">
        <f t="shared" si="50"/>
        <v>0</v>
      </c>
      <c r="Q132">
        <f t="shared" si="51"/>
        <v>0</v>
      </c>
      <c r="R132">
        <f t="shared" si="52"/>
        <v>0</v>
      </c>
      <c r="S132">
        <f>SUM(M118:R131)</f>
        <v>0</v>
      </c>
      <c r="T132" s="9">
        <f t="shared" si="53"/>
        <v>0</v>
      </c>
      <c r="U132">
        <f t="shared" si="54"/>
        <v>0</v>
      </c>
      <c r="V132">
        <f t="shared" si="55"/>
        <v>0</v>
      </c>
      <c r="W132">
        <f t="shared" si="56"/>
        <v>0</v>
      </c>
      <c r="X132">
        <f t="shared" si="57"/>
        <v>0</v>
      </c>
      <c r="Y132">
        <f t="shared" si="58"/>
        <v>0</v>
      </c>
      <c r="Z132">
        <f>SUM(T118:Y131)</f>
        <v>61</v>
      </c>
      <c r="AA132" s="9">
        <f t="shared" si="59"/>
        <v>0</v>
      </c>
      <c r="AB132">
        <f t="shared" si="60"/>
        <v>0</v>
      </c>
      <c r="AC132">
        <f t="shared" si="61"/>
        <v>0</v>
      </c>
      <c r="AD132">
        <f t="shared" si="62"/>
        <v>0</v>
      </c>
      <c r="AE132">
        <f>SUM(AA118:AD131)</f>
        <v>0</v>
      </c>
      <c r="AG132" s="20">
        <f>SUM(H132:AE132)</f>
        <v>61</v>
      </c>
    </row>
    <row r="133" spans="1:33" s="5" customFormat="1" ht="17" x14ac:dyDescent="0.2">
      <c r="A133" s="3" t="s">
        <v>177</v>
      </c>
      <c r="B133" s="4"/>
      <c r="C133" s="4"/>
      <c r="D133" s="4" t="s">
        <v>178</v>
      </c>
      <c r="E133" s="4"/>
      <c r="G133" s="4">
        <f t="shared" si="42"/>
        <v>0</v>
      </c>
      <c r="H133" s="13">
        <f t="shared" si="43"/>
        <v>0</v>
      </c>
      <c r="I133" s="4">
        <f t="shared" si="44"/>
        <v>0</v>
      </c>
      <c r="J133" s="5">
        <f t="shared" si="45"/>
        <v>0</v>
      </c>
      <c r="K133" s="5">
        <f t="shared" si="46"/>
        <v>0</v>
      </c>
      <c r="M133" s="11">
        <f t="shared" si="47"/>
        <v>0</v>
      </c>
      <c r="N133" s="5">
        <f t="shared" si="48"/>
        <v>0</v>
      </c>
      <c r="O133" s="5">
        <f t="shared" si="49"/>
        <v>0</v>
      </c>
      <c r="P133" s="5">
        <f t="shared" si="50"/>
        <v>0</v>
      </c>
      <c r="Q133" s="5">
        <f t="shared" si="51"/>
        <v>0</v>
      </c>
      <c r="R133" s="5">
        <f t="shared" si="52"/>
        <v>0</v>
      </c>
      <c r="T133" s="11">
        <f t="shared" si="53"/>
        <v>0</v>
      </c>
      <c r="U133" s="5">
        <f t="shared" si="54"/>
        <v>0</v>
      </c>
      <c r="V133" s="5">
        <f t="shared" si="55"/>
        <v>0</v>
      </c>
      <c r="W133" s="5">
        <f t="shared" si="56"/>
        <v>0</v>
      </c>
      <c r="X133" s="5">
        <f t="shared" si="57"/>
        <v>0</v>
      </c>
      <c r="Y133" s="5">
        <f t="shared" si="58"/>
        <v>0</v>
      </c>
      <c r="AA133" s="11">
        <f t="shared" si="59"/>
        <v>0</v>
      </c>
      <c r="AB133" s="5">
        <f t="shared" si="60"/>
        <v>0</v>
      </c>
      <c r="AC133" s="5">
        <f t="shared" si="61"/>
        <v>0</v>
      </c>
      <c r="AD133" s="5">
        <f t="shared" si="62"/>
        <v>0</v>
      </c>
      <c r="AG133" s="21"/>
    </row>
    <row r="134" spans="1:33" ht="17" x14ac:dyDescent="0.2">
      <c r="A134" s="2" t="s">
        <v>89</v>
      </c>
      <c r="B134" s="1">
        <v>2</v>
      </c>
      <c r="C134" s="1" t="s">
        <v>65</v>
      </c>
      <c r="E134" s="1" t="s">
        <v>234</v>
      </c>
      <c r="F134">
        <v>1</v>
      </c>
      <c r="G134" s="1">
        <f t="shared" si="42"/>
        <v>1</v>
      </c>
      <c r="H134" s="10">
        <f t="shared" si="43"/>
        <v>0</v>
      </c>
      <c r="I134" s="1">
        <f t="shared" si="44"/>
        <v>0</v>
      </c>
      <c r="J134">
        <f t="shared" si="45"/>
        <v>0</v>
      </c>
      <c r="K134">
        <f t="shared" si="46"/>
        <v>0</v>
      </c>
      <c r="M134" s="9">
        <f t="shared" si="47"/>
        <v>0</v>
      </c>
      <c r="N134">
        <f t="shared" si="48"/>
        <v>0</v>
      </c>
      <c r="O134">
        <f t="shared" si="49"/>
        <v>0</v>
      </c>
      <c r="P134">
        <f t="shared" si="50"/>
        <v>0</v>
      </c>
      <c r="Q134">
        <f t="shared" si="51"/>
        <v>0</v>
      </c>
      <c r="R134">
        <f t="shared" si="52"/>
        <v>0</v>
      </c>
      <c r="T134" s="9">
        <f t="shared" si="53"/>
        <v>0</v>
      </c>
      <c r="U134">
        <f t="shared" si="54"/>
        <v>0</v>
      </c>
      <c r="V134">
        <f t="shared" si="55"/>
        <v>0</v>
      </c>
      <c r="W134">
        <f t="shared" si="56"/>
        <v>0</v>
      </c>
      <c r="X134">
        <f t="shared" si="57"/>
        <v>0</v>
      </c>
      <c r="Y134">
        <f t="shared" si="58"/>
        <v>0</v>
      </c>
      <c r="AA134" s="9">
        <f t="shared" si="59"/>
        <v>0</v>
      </c>
      <c r="AB134">
        <f t="shared" si="60"/>
        <v>0</v>
      </c>
      <c r="AC134">
        <f t="shared" si="61"/>
        <v>0</v>
      </c>
      <c r="AD134">
        <f t="shared" si="62"/>
        <v>2</v>
      </c>
    </row>
    <row r="135" spans="1:33" ht="17" x14ac:dyDescent="0.2">
      <c r="A135" s="2" t="s">
        <v>142</v>
      </c>
      <c r="B135" s="1">
        <v>17</v>
      </c>
      <c r="C135" s="1" t="s">
        <v>65</v>
      </c>
      <c r="E135" s="1" t="s">
        <v>234</v>
      </c>
      <c r="F135">
        <v>1</v>
      </c>
      <c r="G135" s="1">
        <f t="shared" si="42"/>
        <v>1</v>
      </c>
      <c r="H135" s="10">
        <f t="shared" si="43"/>
        <v>0</v>
      </c>
      <c r="I135" s="1">
        <f t="shared" si="44"/>
        <v>0</v>
      </c>
      <c r="J135">
        <f t="shared" si="45"/>
        <v>0</v>
      </c>
      <c r="K135">
        <f t="shared" si="46"/>
        <v>0</v>
      </c>
      <c r="M135" s="9">
        <f t="shared" si="47"/>
        <v>0</v>
      </c>
      <c r="N135">
        <f t="shared" si="48"/>
        <v>0</v>
      </c>
      <c r="O135">
        <f t="shared" si="49"/>
        <v>0</v>
      </c>
      <c r="P135">
        <f t="shared" si="50"/>
        <v>0</v>
      </c>
      <c r="Q135">
        <f t="shared" si="51"/>
        <v>0</v>
      </c>
      <c r="R135">
        <f t="shared" si="52"/>
        <v>0</v>
      </c>
      <c r="T135" s="9">
        <f t="shared" si="53"/>
        <v>0</v>
      </c>
      <c r="U135">
        <f t="shared" si="54"/>
        <v>0</v>
      </c>
      <c r="V135">
        <f t="shared" si="55"/>
        <v>0</v>
      </c>
      <c r="W135">
        <f t="shared" si="56"/>
        <v>0</v>
      </c>
      <c r="X135">
        <f t="shared" si="57"/>
        <v>0</v>
      </c>
      <c r="Y135">
        <f t="shared" si="58"/>
        <v>0</v>
      </c>
      <c r="AA135" s="9">
        <f t="shared" si="59"/>
        <v>0</v>
      </c>
      <c r="AB135">
        <f t="shared" si="60"/>
        <v>0</v>
      </c>
      <c r="AC135">
        <f t="shared" si="61"/>
        <v>0</v>
      </c>
      <c r="AD135">
        <f t="shared" si="62"/>
        <v>17</v>
      </c>
    </row>
    <row r="136" spans="1:33" ht="17" x14ac:dyDescent="0.2">
      <c r="A136" s="2" t="s">
        <v>179</v>
      </c>
      <c r="B136" s="1">
        <v>6</v>
      </c>
      <c r="C136" s="1" t="s">
        <v>5</v>
      </c>
      <c r="E136" s="1" t="s">
        <v>234</v>
      </c>
      <c r="F136">
        <v>1</v>
      </c>
      <c r="G136" s="1">
        <f t="shared" si="42"/>
        <v>1</v>
      </c>
      <c r="H136" s="10">
        <f t="shared" si="43"/>
        <v>0</v>
      </c>
      <c r="I136" s="1">
        <f t="shared" si="44"/>
        <v>0</v>
      </c>
      <c r="J136">
        <f t="shared" si="45"/>
        <v>0</v>
      </c>
      <c r="K136">
        <f t="shared" si="46"/>
        <v>0</v>
      </c>
      <c r="M136" s="9">
        <f t="shared" si="47"/>
        <v>0</v>
      </c>
      <c r="N136">
        <f t="shared" si="48"/>
        <v>0</v>
      </c>
      <c r="O136">
        <f t="shared" si="49"/>
        <v>0</v>
      </c>
      <c r="P136">
        <f t="shared" si="50"/>
        <v>0</v>
      </c>
      <c r="Q136">
        <f t="shared" si="51"/>
        <v>0</v>
      </c>
      <c r="R136">
        <f t="shared" si="52"/>
        <v>0</v>
      </c>
      <c r="T136" s="9">
        <f t="shared" si="53"/>
        <v>0</v>
      </c>
      <c r="U136">
        <f t="shared" si="54"/>
        <v>0</v>
      </c>
      <c r="V136">
        <f t="shared" si="55"/>
        <v>0</v>
      </c>
      <c r="W136">
        <f t="shared" si="56"/>
        <v>0</v>
      </c>
      <c r="X136">
        <f t="shared" si="57"/>
        <v>0</v>
      </c>
      <c r="Y136">
        <f t="shared" si="58"/>
        <v>0</v>
      </c>
      <c r="AA136" s="9">
        <f t="shared" si="59"/>
        <v>0</v>
      </c>
      <c r="AB136">
        <f t="shared" si="60"/>
        <v>0</v>
      </c>
      <c r="AC136">
        <f t="shared" si="61"/>
        <v>0</v>
      </c>
      <c r="AD136">
        <f t="shared" si="62"/>
        <v>6</v>
      </c>
    </row>
    <row r="137" spans="1:33" ht="17" x14ac:dyDescent="0.2">
      <c r="A137" s="2" t="s">
        <v>142</v>
      </c>
      <c r="B137" s="1">
        <v>19</v>
      </c>
      <c r="C137" s="1" t="s">
        <v>5</v>
      </c>
      <c r="E137" s="1" t="s">
        <v>234</v>
      </c>
      <c r="F137">
        <v>1</v>
      </c>
      <c r="G137" s="1">
        <f t="shared" si="42"/>
        <v>1</v>
      </c>
      <c r="H137" s="10">
        <f t="shared" si="43"/>
        <v>0</v>
      </c>
      <c r="I137" s="1">
        <f t="shared" si="44"/>
        <v>0</v>
      </c>
      <c r="J137">
        <f t="shared" si="45"/>
        <v>0</v>
      </c>
      <c r="K137">
        <f t="shared" si="46"/>
        <v>0</v>
      </c>
      <c r="M137" s="9">
        <f t="shared" si="47"/>
        <v>0</v>
      </c>
      <c r="N137">
        <f t="shared" si="48"/>
        <v>0</v>
      </c>
      <c r="O137">
        <f t="shared" si="49"/>
        <v>0</v>
      </c>
      <c r="P137">
        <f t="shared" si="50"/>
        <v>0</v>
      </c>
      <c r="Q137">
        <f t="shared" si="51"/>
        <v>0</v>
      </c>
      <c r="R137">
        <f t="shared" si="52"/>
        <v>0</v>
      </c>
      <c r="T137" s="9">
        <f t="shared" si="53"/>
        <v>0</v>
      </c>
      <c r="U137">
        <f t="shared" si="54"/>
        <v>0</v>
      </c>
      <c r="V137">
        <f t="shared" si="55"/>
        <v>0</v>
      </c>
      <c r="W137">
        <f t="shared" si="56"/>
        <v>0</v>
      </c>
      <c r="X137">
        <f t="shared" si="57"/>
        <v>0</v>
      </c>
      <c r="Y137">
        <f t="shared" si="58"/>
        <v>0</v>
      </c>
      <c r="AA137" s="9">
        <f t="shared" si="59"/>
        <v>0</v>
      </c>
      <c r="AB137">
        <f t="shared" si="60"/>
        <v>0</v>
      </c>
      <c r="AC137">
        <f t="shared" si="61"/>
        <v>0</v>
      </c>
      <c r="AD137">
        <f t="shared" si="62"/>
        <v>19</v>
      </c>
    </row>
    <row r="138" spans="1:33" ht="17" x14ac:dyDescent="0.2">
      <c r="A138" s="2" t="s">
        <v>180</v>
      </c>
      <c r="B138" s="1">
        <v>2</v>
      </c>
      <c r="C138" s="1" t="s">
        <v>159</v>
      </c>
      <c r="E138" s="1" t="s">
        <v>234</v>
      </c>
      <c r="F138">
        <v>1</v>
      </c>
      <c r="G138" s="1">
        <f t="shared" si="42"/>
        <v>1</v>
      </c>
      <c r="H138" s="10">
        <f t="shared" si="43"/>
        <v>0</v>
      </c>
      <c r="I138" s="1">
        <f t="shared" si="44"/>
        <v>0</v>
      </c>
      <c r="J138">
        <f t="shared" si="45"/>
        <v>0</v>
      </c>
      <c r="K138">
        <f t="shared" si="46"/>
        <v>0</v>
      </c>
      <c r="M138" s="9">
        <f t="shared" si="47"/>
        <v>0</v>
      </c>
      <c r="N138">
        <f t="shared" si="48"/>
        <v>0</v>
      </c>
      <c r="O138">
        <f t="shared" si="49"/>
        <v>0</v>
      </c>
      <c r="P138">
        <f t="shared" si="50"/>
        <v>0</v>
      </c>
      <c r="Q138">
        <f t="shared" si="51"/>
        <v>0</v>
      </c>
      <c r="R138">
        <f t="shared" si="52"/>
        <v>0</v>
      </c>
      <c r="T138" s="9">
        <f t="shared" si="53"/>
        <v>0</v>
      </c>
      <c r="U138">
        <f t="shared" si="54"/>
        <v>0</v>
      </c>
      <c r="V138">
        <f t="shared" si="55"/>
        <v>0</v>
      </c>
      <c r="W138">
        <f t="shared" si="56"/>
        <v>0</v>
      </c>
      <c r="X138">
        <f t="shared" si="57"/>
        <v>0</v>
      </c>
      <c r="Y138">
        <f t="shared" si="58"/>
        <v>0</v>
      </c>
      <c r="AA138" s="9">
        <f t="shared" si="59"/>
        <v>0</v>
      </c>
      <c r="AB138">
        <f t="shared" si="60"/>
        <v>0</v>
      </c>
      <c r="AC138">
        <f t="shared" si="61"/>
        <v>0</v>
      </c>
      <c r="AD138">
        <f t="shared" si="62"/>
        <v>2</v>
      </c>
    </row>
    <row r="139" spans="1:33" ht="17" x14ac:dyDescent="0.2">
      <c r="A139" s="2" t="s">
        <v>142</v>
      </c>
      <c r="B139" s="1">
        <v>21</v>
      </c>
      <c r="C139" s="1" t="s">
        <v>159</v>
      </c>
      <c r="E139" s="1" t="s">
        <v>234</v>
      </c>
      <c r="F139">
        <v>1</v>
      </c>
      <c r="G139" s="1">
        <f t="shared" si="42"/>
        <v>1</v>
      </c>
      <c r="H139" s="10">
        <f t="shared" si="43"/>
        <v>0</v>
      </c>
      <c r="I139" s="1">
        <f t="shared" si="44"/>
        <v>0</v>
      </c>
      <c r="J139">
        <f t="shared" si="45"/>
        <v>0</v>
      </c>
      <c r="K139">
        <f t="shared" si="46"/>
        <v>0</v>
      </c>
      <c r="M139" s="9">
        <f t="shared" si="47"/>
        <v>0</v>
      </c>
      <c r="N139">
        <f t="shared" si="48"/>
        <v>0</v>
      </c>
      <c r="O139">
        <f t="shared" si="49"/>
        <v>0</v>
      </c>
      <c r="P139">
        <f t="shared" si="50"/>
        <v>0</v>
      </c>
      <c r="Q139">
        <f t="shared" si="51"/>
        <v>0</v>
      </c>
      <c r="R139">
        <f t="shared" si="52"/>
        <v>0</v>
      </c>
      <c r="T139" s="9">
        <f t="shared" si="53"/>
        <v>0</v>
      </c>
      <c r="U139">
        <f t="shared" si="54"/>
        <v>0</v>
      </c>
      <c r="V139">
        <f t="shared" si="55"/>
        <v>0</v>
      </c>
      <c r="W139">
        <f t="shared" si="56"/>
        <v>0</v>
      </c>
      <c r="X139">
        <f t="shared" si="57"/>
        <v>0</v>
      </c>
      <c r="Y139">
        <f t="shared" si="58"/>
        <v>0</v>
      </c>
      <c r="AA139" s="9">
        <f t="shared" si="59"/>
        <v>0</v>
      </c>
      <c r="AB139">
        <f t="shared" si="60"/>
        <v>0</v>
      </c>
      <c r="AC139">
        <f t="shared" si="61"/>
        <v>0</v>
      </c>
      <c r="AD139">
        <f t="shared" si="62"/>
        <v>21</v>
      </c>
    </row>
    <row r="140" spans="1:33" ht="17" x14ac:dyDescent="0.2">
      <c r="A140" s="2" t="s">
        <v>182</v>
      </c>
      <c r="B140" s="1">
        <v>7</v>
      </c>
      <c r="C140" s="1" t="s">
        <v>32</v>
      </c>
      <c r="E140" s="1" t="s">
        <v>234</v>
      </c>
      <c r="F140">
        <v>1</v>
      </c>
      <c r="G140" s="1">
        <f t="shared" si="42"/>
        <v>1</v>
      </c>
      <c r="H140" s="10">
        <f t="shared" si="43"/>
        <v>0</v>
      </c>
      <c r="I140" s="1">
        <f t="shared" si="44"/>
        <v>0</v>
      </c>
      <c r="J140">
        <f t="shared" si="45"/>
        <v>0</v>
      </c>
      <c r="K140">
        <f t="shared" si="46"/>
        <v>0</v>
      </c>
      <c r="M140" s="9">
        <f t="shared" si="47"/>
        <v>0</v>
      </c>
      <c r="N140">
        <f t="shared" si="48"/>
        <v>0</v>
      </c>
      <c r="O140">
        <f t="shared" si="49"/>
        <v>0</v>
      </c>
      <c r="P140">
        <f t="shared" si="50"/>
        <v>0</v>
      </c>
      <c r="Q140">
        <f t="shared" si="51"/>
        <v>0</v>
      </c>
      <c r="R140">
        <f t="shared" si="52"/>
        <v>0</v>
      </c>
      <c r="T140" s="9">
        <f t="shared" si="53"/>
        <v>0</v>
      </c>
      <c r="U140">
        <f t="shared" si="54"/>
        <v>0</v>
      </c>
      <c r="V140">
        <f t="shared" si="55"/>
        <v>0</v>
      </c>
      <c r="W140">
        <f t="shared" si="56"/>
        <v>0</v>
      </c>
      <c r="X140">
        <f t="shared" si="57"/>
        <v>0</v>
      </c>
      <c r="Y140">
        <f t="shared" si="58"/>
        <v>0</v>
      </c>
      <c r="AA140" s="9">
        <f t="shared" si="59"/>
        <v>0</v>
      </c>
      <c r="AB140">
        <f t="shared" si="60"/>
        <v>0</v>
      </c>
      <c r="AC140">
        <f t="shared" si="61"/>
        <v>0</v>
      </c>
      <c r="AD140">
        <f t="shared" si="62"/>
        <v>7</v>
      </c>
    </row>
    <row r="141" spans="1:33" s="17" customFormat="1" ht="17" x14ac:dyDescent="0.2">
      <c r="A141" s="15" t="s">
        <v>142</v>
      </c>
      <c r="B141" s="16">
        <v>58</v>
      </c>
      <c r="C141" s="16" t="s">
        <v>32</v>
      </c>
      <c r="D141" s="16"/>
      <c r="E141" s="16" t="s">
        <v>234</v>
      </c>
      <c r="F141" s="17">
        <v>1</v>
      </c>
      <c r="G141" s="16">
        <f t="shared" si="42"/>
        <v>1</v>
      </c>
      <c r="H141" s="18">
        <f t="shared" si="43"/>
        <v>0</v>
      </c>
      <c r="I141" s="16">
        <f t="shared" si="44"/>
        <v>0</v>
      </c>
      <c r="J141" s="17">
        <f t="shared" si="45"/>
        <v>0</v>
      </c>
      <c r="K141" s="17">
        <f t="shared" si="46"/>
        <v>0</v>
      </c>
      <c r="M141" s="19">
        <f t="shared" si="47"/>
        <v>0</v>
      </c>
      <c r="N141" s="17">
        <f t="shared" si="48"/>
        <v>0</v>
      </c>
      <c r="O141" s="17">
        <f t="shared" si="49"/>
        <v>0</v>
      </c>
      <c r="P141" s="17">
        <f t="shared" si="50"/>
        <v>0</v>
      </c>
      <c r="Q141" s="17">
        <f t="shared" si="51"/>
        <v>0</v>
      </c>
      <c r="R141" s="17">
        <f t="shared" si="52"/>
        <v>0</v>
      </c>
      <c r="T141" s="19">
        <f t="shared" si="53"/>
        <v>0</v>
      </c>
      <c r="U141" s="17">
        <f t="shared" si="54"/>
        <v>0</v>
      </c>
      <c r="V141" s="17">
        <f t="shared" si="55"/>
        <v>0</v>
      </c>
      <c r="W141" s="17">
        <f t="shared" si="56"/>
        <v>0</v>
      </c>
      <c r="X141" s="17">
        <f t="shared" si="57"/>
        <v>0</v>
      </c>
      <c r="Y141" s="17">
        <f t="shared" si="58"/>
        <v>0</v>
      </c>
      <c r="AA141" s="19">
        <f t="shared" si="59"/>
        <v>0</v>
      </c>
      <c r="AB141" s="17">
        <f t="shared" si="60"/>
        <v>0</v>
      </c>
      <c r="AC141" s="17">
        <f t="shared" si="61"/>
        <v>0</v>
      </c>
      <c r="AD141" s="17">
        <f t="shared" si="62"/>
        <v>58</v>
      </c>
      <c r="AG141" s="23"/>
    </row>
    <row r="142" spans="1:33" ht="34" x14ac:dyDescent="0.2">
      <c r="A142" s="2" t="s">
        <v>35</v>
      </c>
      <c r="B142" s="1">
        <v>1</v>
      </c>
      <c r="C142" s="1" t="s">
        <v>181</v>
      </c>
      <c r="E142" s="1" t="s">
        <v>234</v>
      </c>
      <c r="F142">
        <v>1</v>
      </c>
      <c r="G142" s="1">
        <f t="shared" si="42"/>
        <v>1</v>
      </c>
      <c r="H142" s="10">
        <f t="shared" si="43"/>
        <v>0</v>
      </c>
      <c r="I142" s="1">
        <f t="shared" si="44"/>
        <v>0</v>
      </c>
      <c r="J142">
        <f t="shared" si="45"/>
        <v>0</v>
      </c>
      <c r="K142">
        <f t="shared" si="46"/>
        <v>0</v>
      </c>
      <c r="M142" s="9">
        <f t="shared" si="47"/>
        <v>0</v>
      </c>
      <c r="N142">
        <f t="shared" si="48"/>
        <v>0</v>
      </c>
      <c r="O142">
        <f t="shared" si="49"/>
        <v>0</v>
      </c>
      <c r="P142">
        <f t="shared" si="50"/>
        <v>0</v>
      </c>
      <c r="Q142">
        <f t="shared" si="51"/>
        <v>0</v>
      </c>
      <c r="R142">
        <f t="shared" si="52"/>
        <v>0</v>
      </c>
      <c r="T142" s="9">
        <f t="shared" si="53"/>
        <v>0</v>
      </c>
      <c r="U142">
        <f t="shared" si="54"/>
        <v>0</v>
      </c>
      <c r="V142">
        <f t="shared" si="55"/>
        <v>0</v>
      </c>
      <c r="W142">
        <f t="shared" si="56"/>
        <v>0</v>
      </c>
      <c r="X142">
        <f t="shared" si="57"/>
        <v>0</v>
      </c>
      <c r="Y142">
        <f t="shared" si="58"/>
        <v>0</v>
      </c>
      <c r="AA142" s="9">
        <f t="shared" si="59"/>
        <v>0</v>
      </c>
      <c r="AB142">
        <f t="shared" si="60"/>
        <v>0</v>
      </c>
      <c r="AC142">
        <f t="shared" si="61"/>
        <v>0</v>
      </c>
      <c r="AD142">
        <f t="shared" si="62"/>
        <v>1</v>
      </c>
    </row>
    <row r="143" spans="1:33" ht="17" x14ac:dyDescent="0.2">
      <c r="A143" s="2" t="s">
        <v>183</v>
      </c>
      <c r="B143" s="1">
        <v>1</v>
      </c>
      <c r="C143" s="1" t="s">
        <v>69</v>
      </c>
      <c r="E143" s="1" t="s">
        <v>234</v>
      </c>
      <c r="F143">
        <v>1</v>
      </c>
      <c r="G143" s="1">
        <f t="shared" si="42"/>
        <v>1</v>
      </c>
      <c r="H143" s="10">
        <f t="shared" si="43"/>
        <v>0</v>
      </c>
      <c r="I143" s="1">
        <f t="shared" si="44"/>
        <v>0</v>
      </c>
      <c r="J143">
        <f t="shared" si="45"/>
        <v>0</v>
      </c>
      <c r="K143">
        <f t="shared" si="46"/>
        <v>0</v>
      </c>
      <c r="M143" s="9">
        <f t="shared" si="47"/>
        <v>0</v>
      </c>
      <c r="N143">
        <f t="shared" si="48"/>
        <v>0</v>
      </c>
      <c r="O143">
        <f t="shared" si="49"/>
        <v>0</v>
      </c>
      <c r="P143">
        <f t="shared" si="50"/>
        <v>0</v>
      </c>
      <c r="Q143">
        <f t="shared" si="51"/>
        <v>0</v>
      </c>
      <c r="R143">
        <f t="shared" si="52"/>
        <v>0</v>
      </c>
      <c r="T143" s="9">
        <f t="shared" si="53"/>
        <v>0</v>
      </c>
      <c r="U143">
        <f t="shared" si="54"/>
        <v>0</v>
      </c>
      <c r="V143">
        <f t="shared" si="55"/>
        <v>0</v>
      </c>
      <c r="W143">
        <f t="shared" si="56"/>
        <v>0</v>
      </c>
      <c r="X143">
        <f t="shared" si="57"/>
        <v>0</v>
      </c>
      <c r="Y143">
        <f t="shared" si="58"/>
        <v>0</v>
      </c>
      <c r="AA143" s="9">
        <f t="shared" si="59"/>
        <v>0</v>
      </c>
      <c r="AB143">
        <f t="shared" si="60"/>
        <v>0</v>
      </c>
      <c r="AC143">
        <f t="shared" si="61"/>
        <v>0</v>
      </c>
      <c r="AD143">
        <f t="shared" si="62"/>
        <v>1</v>
      </c>
    </row>
    <row r="144" spans="1:33" ht="17" x14ac:dyDescent="0.2">
      <c r="A144" s="2" t="s">
        <v>142</v>
      </c>
      <c r="B144" s="1">
        <v>1</v>
      </c>
      <c r="C144" s="1" t="s">
        <v>69</v>
      </c>
      <c r="E144" s="1" t="s">
        <v>234</v>
      </c>
      <c r="F144">
        <v>1</v>
      </c>
      <c r="G144" s="1">
        <f t="shared" si="42"/>
        <v>1</v>
      </c>
      <c r="H144" s="10">
        <f t="shared" si="43"/>
        <v>0</v>
      </c>
      <c r="I144" s="1">
        <f t="shared" si="44"/>
        <v>0</v>
      </c>
      <c r="J144">
        <f t="shared" si="45"/>
        <v>0</v>
      </c>
      <c r="K144">
        <f t="shared" si="46"/>
        <v>0</v>
      </c>
      <c r="M144" s="9">
        <f t="shared" si="47"/>
        <v>0</v>
      </c>
      <c r="N144">
        <f t="shared" si="48"/>
        <v>0</v>
      </c>
      <c r="O144">
        <f t="shared" si="49"/>
        <v>0</v>
      </c>
      <c r="P144">
        <f t="shared" si="50"/>
        <v>0</v>
      </c>
      <c r="Q144">
        <f t="shared" si="51"/>
        <v>0</v>
      </c>
      <c r="R144">
        <f t="shared" si="52"/>
        <v>0</v>
      </c>
      <c r="T144" s="9">
        <f t="shared" si="53"/>
        <v>0</v>
      </c>
      <c r="U144">
        <f t="shared" si="54"/>
        <v>0</v>
      </c>
      <c r="V144">
        <f t="shared" si="55"/>
        <v>0</v>
      </c>
      <c r="W144">
        <f t="shared" si="56"/>
        <v>0</v>
      </c>
      <c r="X144">
        <f t="shared" si="57"/>
        <v>0</v>
      </c>
      <c r="Y144">
        <f t="shared" si="58"/>
        <v>0</v>
      </c>
      <c r="AA144" s="9">
        <f t="shared" si="59"/>
        <v>0</v>
      </c>
      <c r="AB144">
        <f t="shared" si="60"/>
        <v>0</v>
      </c>
      <c r="AC144">
        <f t="shared" si="61"/>
        <v>0</v>
      </c>
      <c r="AD144">
        <f t="shared" si="62"/>
        <v>1</v>
      </c>
    </row>
    <row r="145" spans="1:33" ht="17" x14ac:dyDescent="0.2">
      <c r="E145" s="1" t="s">
        <v>234</v>
      </c>
      <c r="F145">
        <v>1</v>
      </c>
      <c r="G145" s="1">
        <f t="shared" si="42"/>
        <v>1</v>
      </c>
      <c r="H145" s="10">
        <f t="shared" si="43"/>
        <v>0</v>
      </c>
      <c r="I145" s="1">
        <f t="shared" si="44"/>
        <v>0</v>
      </c>
      <c r="J145">
        <f t="shared" si="45"/>
        <v>0</v>
      </c>
      <c r="K145">
        <f t="shared" si="46"/>
        <v>0</v>
      </c>
      <c r="M145" s="9">
        <f t="shared" si="47"/>
        <v>0</v>
      </c>
      <c r="N145">
        <f t="shared" si="48"/>
        <v>0</v>
      </c>
      <c r="O145">
        <f t="shared" si="49"/>
        <v>0</v>
      </c>
      <c r="P145">
        <f t="shared" si="50"/>
        <v>0</v>
      </c>
      <c r="Q145">
        <f t="shared" si="51"/>
        <v>0</v>
      </c>
      <c r="R145">
        <f t="shared" si="52"/>
        <v>0</v>
      </c>
      <c r="T145" s="9">
        <f t="shared" si="53"/>
        <v>0</v>
      </c>
      <c r="U145">
        <f t="shared" si="54"/>
        <v>0</v>
      </c>
      <c r="V145">
        <f t="shared" si="55"/>
        <v>0</v>
      </c>
      <c r="W145">
        <f t="shared" si="56"/>
        <v>0</v>
      </c>
      <c r="X145">
        <f t="shared" si="57"/>
        <v>0</v>
      </c>
      <c r="Y145">
        <f t="shared" si="58"/>
        <v>0</v>
      </c>
      <c r="AA145" s="9">
        <f t="shared" si="59"/>
        <v>0</v>
      </c>
      <c r="AB145">
        <f t="shared" si="60"/>
        <v>0</v>
      </c>
      <c r="AC145">
        <f t="shared" si="61"/>
        <v>0</v>
      </c>
      <c r="AD145">
        <f t="shared" si="62"/>
        <v>0</v>
      </c>
    </row>
    <row r="146" spans="1:33" ht="17" x14ac:dyDescent="0.2">
      <c r="A146" s="2" t="s">
        <v>184</v>
      </c>
      <c r="D146" s="1" t="s">
        <v>185</v>
      </c>
      <c r="E146" s="1" t="s">
        <v>234</v>
      </c>
      <c r="F146">
        <v>1</v>
      </c>
      <c r="G146" s="1">
        <f t="shared" si="42"/>
        <v>1</v>
      </c>
      <c r="H146" s="10">
        <f t="shared" si="43"/>
        <v>0</v>
      </c>
      <c r="I146" s="1">
        <f t="shared" si="44"/>
        <v>0</v>
      </c>
      <c r="J146">
        <f t="shared" si="45"/>
        <v>0</v>
      </c>
      <c r="K146">
        <f t="shared" si="46"/>
        <v>0</v>
      </c>
      <c r="M146" s="9">
        <f t="shared" si="47"/>
        <v>0</v>
      </c>
      <c r="N146">
        <f t="shared" si="48"/>
        <v>0</v>
      </c>
      <c r="O146">
        <f t="shared" si="49"/>
        <v>0</v>
      </c>
      <c r="P146">
        <f t="shared" si="50"/>
        <v>0</v>
      </c>
      <c r="Q146">
        <f t="shared" si="51"/>
        <v>0</v>
      </c>
      <c r="R146">
        <f t="shared" si="52"/>
        <v>0</v>
      </c>
      <c r="T146" s="9">
        <f t="shared" si="53"/>
        <v>0</v>
      </c>
      <c r="U146">
        <f t="shared" si="54"/>
        <v>0</v>
      </c>
      <c r="V146">
        <f t="shared" si="55"/>
        <v>0</v>
      </c>
      <c r="W146">
        <f t="shared" si="56"/>
        <v>0</v>
      </c>
      <c r="X146">
        <f t="shared" si="57"/>
        <v>0</v>
      </c>
      <c r="Y146">
        <f t="shared" si="58"/>
        <v>0</v>
      </c>
      <c r="AA146" s="9">
        <f t="shared" si="59"/>
        <v>0</v>
      </c>
      <c r="AB146">
        <f t="shared" si="60"/>
        <v>0</v>
      </c>
      <c r="AC146">
        <f t="shared" si="61"/>
        <v>0</v>
      </c>
      <c r="AD146">
        <f t="shared" si="62"/>
        <v>0</v>
      </c>
    </row>
    <row r="147" spans="1:33" ht="17" x14ac:dyDescent="0.2">
      <c r="A147" s="2" t="s">
        <v>112</v>
      </c>
      <c r="B147" s="1">
        <v>3</v>
      </c>
      <c r="C147" s="1" t="s">
        <v>32</v>
      </c>
      <c r="E147" s="1" t="s">
        <v>234</v>
      </c>
      <c r="F147">
        <v>1</v>
      </c>
      <c r="G147" s="1">
        <f t="shared" si="42"/>
        <v>1</v>
      </c>
      <c r="H147" s="10">
        <f t="shared" si="43"/>
        <v>0</v>
      </c>
      <c r="I147" s="1">
        <f t="shared" si="44"/>
        <v>0</v>
      </c>
      <c r="J147">
        <f t="shared" si="45"/>
        <v>0</v>
      </c>
      <c r="K147">
        <f t="shared" si="46"/>
        <v>0</v>
      </c>
      <c r="M147" s="9">
        <f t="shared" si="47"/>
        <v>0</v>
      </c>
      <c r="N147">
        <f t="shared" si="48"/>
        <v>0</v>
      </c>
      <c r="O147">
        <f t="shared" si="49"/>
        <v>0</v>
      </c>
      <c r="P147">
        <f t="shared" si="50"/>
        <v>0</v>
      </c>
      <c r="Q147">
        <f t="shared" si="51"/>
        <v>0</v>
      </c>
      <c r="R147">
        <f t="shared" si="52"/>
        <v>0</v>
      </c>
      <c r="T147" s="9">
        <f t="shared" si="53"/>
        <v>0</v>
      </c>
      <c r="U147">
        <f t="shared" si="54"/>
        <v>0</v>
      </c>
      <c r="V147">
        <f t="shared" si="55"/>
        <v>0</v>
      </c>
      <c r="W147">
        <f t="shared" si="56"/>
        <v>0</v>
      </c>
      <c r="X147">
        <f t="shared" si="57"/>
        <v>0</v>
      </c>
      <c r="Y147">
        <f t="shared" si="58"/>
        <v>0</v>
      </c>
      <c r="AA147" s="9">
        <f t="shared" si="59"/>
        <v>0</v>
      </c>
      <c r="AB147">
        <f t="shared" si="60"/>
        <v>0</v>
      </c>
      <c r="AC147">
        <f t="shared" si="61"/>
        <v>0</v>
      </c>
      <c r="AD147">
        <f t="shared" si="62"/>
        <v>3</v>
      </c>
    </row>
    <row r="148" spans="1:33" ht="17" x14ac:dyDescent="0.2">
      <c r="A148" s="2" t="s">
        <v>92</v>
      </c>
      <c r="B148" s="1">
        <v>1</v>
      </c>
      <c r="C148" s="1" t="s">
        <v>75</v>
      </c>
      <c r="E148" s="1" t="s">
        <v>234</v>
      </c>
      <c r="F148">
        <v>1</v>
      </c>
      <c r="G148" s="1">
        <f t="shared" si="42"/>
        <v>1</v>
      </c>
      <c r="H148" s="10">
        <f t="shared" si="43"/>
        <v>0</v>
      </c>
      <c r="I148" s="1">
        <f t="shared" si="44"/>
        <v>0</v>
      </c>
      <c r="J148">
        <f t="shared" si="45"/>
        <v>0</v>
      </c>
      <c r="K148">
        <f t="shared" si="46"/>
        <v>0</v>
      </c>
      <c r="M148" s="9">
        <f t="shared" si="47"/>
        <v>0</v>
      </c>
      <c r="N148">
        <f t="shared" si="48"/>
        <v>0</v>
      </c>
      <c r="O148">
        <f t="shared" si="49"/>
        <v>0</v>
      </c>
      <c r="P148">
        <f t="shared" si="50"/>
        <v>0</v>
      </c>
      <c r="Q148">
        <f t="shared" si="51"/>
        <v>0</v>
      </c>
      <c r="R148">
        <f t="shared" si="52"/>
        <v>0</v>
      </c>
      <c r="T148" s="9">
        <f t="shared" si="53"/>
        <v>0</v>
      </c>
      <c r="U148">
        <f t="shared" si="54"/>
        <v>0</v>
      </c>
      <c r="V148">
        <f t="shared" si="55"/>
        <v>0</v>
      </c>
      <c r="W148">
        <f t="shared" si="56"/>
        <v>0</v>
      </c>
      <c r="X148">
        <f t="shared" si="57"/>
        <v>0</v>
      </c>
      <c r="Y148">
        <f t="shared" si="58"/>
        <v>0</v>
      </c>
      <c r="AA148" s="9">
        <f t="shared" si="59"/>
        <v>0</v>
      </c>
      <c r="AB148">
        <f t="shared" si="60"/>
        <v>0</v>
      </c>
      <c r="AC148">
        <f t="shared" si="61"/>
        <v>0</v>
      </c>
      <c r="AD148">
        <f t="shared" si="62"/>
        <v>1</v>
      </c>
    </row>
    <row r="149" spans="1:33" ht="17" x14ac:dyDescent="0.2">
      <c r="A149" s="2" t="s">
        <v>122</v>
      </c>
      <c r="B149" s="1">
        <v>1</v>
      </c>
      <c r="C149" s="1" t="s">
        <v>186</v>
      </c>
      <c r="E149" s="1" t="s">
        <v>234</v>
      </c>
      <c r="F149">
        <v>1</v>
      </c>
      <c r="G149" s="1">
        <f t="shared" si="42"/>
        <v>1</v>
      </c>
      <c r="H149" s="10">
        <f t="shared" si="43"/>
        <v>0</v>
      </c>
      <c r="I149" s="1">
        <f t="shared" si="44"/>
        <v>0</v>
      </c>
      <c r="J149">
        <f t="shared" si="45"/>
        <v>0</v>
      </c>
      <c r="K149">
        <f t="shared" si="46"/>
        <v>0</v>
      </c>
      <c r="M149" s="9">
        <f t="shared" si="47"/>
        <v>0</v>
      </c>
      <c r="N149">
        <f t="shared" si="48"/>
        <v>0</v>
      </c>
      <c r="O149">
        <f t="shared" si="49"/>
        <v>0</v>
      </c>
      <c r="P149">
        <f t="shared" si="50"/>
        <v>0</v>
      </c>
      <c r="Q149">
        <f t="shared" si="51"/>
        <v>0</v>
      </c>
      <c r="R149">
        <f t="shared" si="52"/>
        <v>0</v>
      </c>
      <c r="T149" s="9">
        <f t="shared" si="53"/>
        <v>0</v>
      </c>
      <c r="U149">
        <f t="shared" si="54"/>
        <v>0</v>
      </c>
      <c r="V149">
        <f t="shared" si="55"/>
        <v>0</v>
      </c>
      <c r="W149">
        <f t="shared" si="56"/>
        <v>0</v>
      </c>
      <c r="X149">
        <f t="shared" si="57"/>
        <v>0</v>
      </c>
      <c r="Y149">
        <f t="shared" si="58"/>
        <v>0</v>
      </c>
      <c r="AA149" s="9">
        <f t="shared" si="59"/>
        <v>0</v>
      </c>
      <c r="AB149">
        <f t="shared" si="60"/>
        <v>0</v>
      </c>
      <c r="AC149">
        <f t="shared" si="61"/>
        <v>0</v>
      </c>
      <c r="AD149">
        <f t="shared" si="62"/>
        <v>1</v>
      </c>
    </row>
    <row r="150" spans="1:33" ht="17" x14ac:dyDescent="0.2">
      <c r="E150" s="1" t="s">
        <v>234</v>
      </c>
      <c r="F150">
        <v>1</v>
      </c>
      <c r="G150" s="1">
        <f t="shared" si="42"/>
        <v>1</v>
      </c>
      <c r="H150" s="10">
        <f t="shared" si="43"/>
        <v>0</v>
      </c>
      <c r="I150" s="1">
        <f t="shared" si="44"/>
        <v>0</v>
      </c>
      <c r="J150">
        <f t="shared" si="45"/>
        <v>0</v>
      </c>
      <c r="K150">
        <f t="shared" si="46"/>
        <v>0</v>
      </c>
      <c r="M150" s="9">
        <f t="shared" si="47"/>
        <v>0</v>
      </c>
      <c r="N150">
        <f t="shared" si="48"/>
        <v>0</v>
      </c>
      <c r="O150">
        <f t="shared" si="49"/>
        <v>0</v>
      </c>
      <c r="P150">
        <f t="shared" si="50"/>
        <v>0</v>
      </c>
      <c r="Q150">
        <f t="shared" si="51"/>
        <v>0</v>
      </c>
      <c r="R150">
        <f t="shared" si="52"/>
        <v>0</v>
      </c>
      <c r="T150" s="9">
        <f t="shared" si="53"/>
        <v>0</v>
      </c>
      <c r="U150">
        <f t="shared" si="54"/>
        <v>0</v>
      </c>
      <c r="V150">
        <f t="shared" si="55"/>
        <v>0</v>
      </c>
      <c r="W150">
        <f t="shared" si="56"/>
        <v>0</v>
      </c>
      <c r="X150">
        <f t="shared" si="57"/>
        <v>0</v>
      </c>
      <c r="Y150">
        <f t="shared" si="58"/>
        <v>0</v>
      </c>
      <c r="AA150" s="9">
        <f t="shared" si="59"/>
        <v>0</v>
      </c>
      <c r="AB150">
        <f t="shared" si="60"/>
        <v>0</v>
      </c>
      <c r="AC150">
        <f t="shared" si="61"/>
        <v>0</v>
      </c>
      <c r="AD150">
        <f t="shared" si="62"/>
        <v>0</v>
      </c>
    </row>
    <row r="151" spans="1:33" ht="17" x14ac:dyDescent="0.2">
      <c r="A151" s="2" t="s">
        <v>187</v>
      </c>
      <c r="D151" s="1" t="s">
        <v>188</v>
      </c>
      <c r="E151" s="1" t="s">
        <v>231</v>
      </c>
      <c r="F151">
        <v>1</v>
      </c>
      <c r="G151" s="1">
        <f t="shared" si="42"/>
        <v>1</v>
      </c>
      <c r="H151" s="10">
        <f t="shared" si="43"/>
        <v>0</v>
      </c>
      <c r="I151" s="1">
        <f t="shared" si="44"/>
        <v>0</v>
      </c>
      <c r="J151">
        <f t="shared" si="45"/>
        <v>0</v>
      </c>
      <c r="K151">
        <f t="shared" si="46"/>
        <v>0</v>
      </c>
      <c r="M151" s="9">
        <f t="shared" si="47"/>
        <v>0</v>
      </c>
      <c r="N151">
        <f t="shared" si="48"/>
        <v>0</v>
      </c>
      <c r="O151">
        <f t="shared" si="49"/>
        <v>0</v>
      </c>
      <c r="P151">
        <f t="shared" si="50"/>
        <v>0</v>
      </c>
      <c r="Q151">
        <f t="shared" si="51"/>
        <v>0</v>
      </c>
      <c r="R151">
        <f t="shared" si="52"/>
        <v>0</v>
      </c>
      <c r="T151" s="9">
        <f t="shared" si="53"/>
        <v>0</v>
      </c>
      <c r="U151">
        <f t="shared" si="54"/>
        <v>0</v>
      </c>
      <c r="V151">
        <f t="shared" si="55"/>
        <v>0</v>
      </c>
      <c r="W151">
        <f t="shared" si="56"/>
        <v>0</v>
      </c>
      <c r="X151">
        <f t="shared" si="57"/>
        <v>0</v>
      </c>
      <c r="Y151">
        <f t="shared" si="58"/>
        <v>0</v>
      </c>
      <c r="AA151" s="9">
        <f t="shared" si="59"/>
        <v>0</v>
      </c>
      <c r="AB151">
        <f t="shared" si="60"/>
        <v>0</v>
      </c>
      <c r="AC151">
        <f t="shared" si="61"/>
        <v>0</v>
      </c>
      <c r="AD151">
        <f t="shared" si="62"/>
        <v>0</v>
      </c>
    </row>
    <row r="152" spans="1:33" ht="17" x14ac:dyDescent="0.2">
      <c r="A152" s="2" t="s">
        <v>189</v>
      </c>
      <c r="B152" s="1">
        <v>5</v>
      </c>
      <c r="C152" s="1" t="s">
        <v>32</v>
      </c>
      <c r="E152" s="1" t="s">
        <v>234</v>
      </c>
      <c r="F152">
        <v>1</v>
      </c>
      <c r="G152" s="1">
        <f t="shared" si="42"/>
        <v>1</v>
      </c>
      <c r="H152" s="10">
        <f t="shared" si="43"/>
        <v>0</v>
      </c>
      <c r="I152" s="1">
        <f t="shared" si="44"/>
        <v>0</v>
      </c>
      <c r="J152">
        <f t="shared" si="45"/>
        <v>0</v>
      </c>
      <c r="K152">
        <f t="shared" si="46"/>
        <v>0</v>
      </c>
      <c r="M152" s="9">
        <f t="shared" si="47"/>
        <v>0</v>
      </c>
      <c r="N152">
        <f t="shared" si="48"/>
        <v>0</v>
      </c>
      <c r="O152">
        <f t="shared" si="49"/>
        <v>0</v>
      </c>
      <c r="P152">
        <f t="shared" si="50"/>
        <v>0</v>
      </c>
      <c r="Q152">
        <f t="shared" si="51"/>
        <v>0</v>
      </c>
      <c r="R152">
        <f t="shared" si="52"/>
        <v>0</v>
      </c>
      <c r="T152" s="9">
        <f t="shared" si="53"/>
        <v>0</v>
      </c>
      <c r="U152">
        <f t="shared" si="54"/>
        <v>0</v>
      </c>
      <c r="V152">
        <f t="shared" si="55"/>
        <v>0</v>
      </c>
      <c r="W152">
        <f t="shared" si="56"/>
        <v>0</v>
      </c>
      <c r="X152">
        <f t="shared" si="57"/>
        <v>0</v>
      </c>
      <c r="Y152">
        <f t="shared" si="58"/>
        <v>0</v>
      </c>
      <c r="AA152" s="9">
        <f t="shared" si="59"/>
        <v>0</v>
      </c>
      <c r="AB152">
        <f t="shared" si="60"/>
        <v>0</v>
      </c>
      <c r="AC152">
        <f t="shared" si="61"/>
        <v>0</v>
      </c>
      <c r="AD152">
        <f t="shared" si="62"/>
        <v>5</v>
      </c>
    </row>
    <row r="153" spans="1:33" ht="17" x14ac:dyDescent="0.2">
      <c r="A153" s="2" t="s">
        <v>84</v>
      </c>
      <c r="B153" s="1">
        <v>1</v>
      </c>
      <c r="C153" s="1" t="s">
        <v>42</v>
      </c>
      <c r="E153" s="1" t="s">
        <v>234</v>
      </c>
      <c r="F153">
        <v>1</v>
      </c>
      <c r="G153" s="1">
        <f t="shared" si="42"/>
        <v>1</v>
      </c>
      <c r="H153" s="10">
        <f t="shared" si="43"/>
        <v>0</v>
      </c>
      <c r="I153" s="1">
        <f t="shared" si="44"/>
        <v>0</v>
      </c>
      <c r="J153">
        <f t="shared" si="45"/>
        <v>0</v>
      </c>
      <c r="K153">
        <f t="shared" si="46"/>
        <v>0</v>
      </c>
      <c r="M153" s="9">
        <f t="shared" si="47"/>
        <v>0</v>
      </c>
      <c r="N153">
        <f t="shared" si="48"/>
        <v>0</v>
      </c>
      <c r="O153">
        <f t="shared" si="49"/>
        <v>0</v>
      </c>
      <c r="P153">
        <f t="shared" si="50"/>
        <v>0</v>
      </c>
      <c r="Q153">
        <f t="shared" si="51"/>
        <v>0</v>
      </c>
      <c r="R153">
        <f t="shared" si="52"/>
        <v>0</v>
      </c>
      <c r="T153" s="9">
        <f t="shared" si="53"/>
        <v>0</v>
      </c>
      <c r="U153">
        <f t="shared" si="54"/>
        <v>0</v>
      </c>
      <c r="V153">
        <f t="shared" si="55"/>
        <v>0</v>
      </c>
      <c r="W153">
        <f t="shared" si="56"/>
        <v>0</v>
      </c>
      <c r="X153">
        <f t="shared" si="57"/>
        <v>0</v>
      </c>
      <c r="Y153">
        <f t="shared" si="58"/>
        <v>0</v>
      </c>
      <c r="AA153" s="9">
        <f t="shared" si="59"/>
        <v>0</v>
      </c>
      <c r="AB153">
        <f t="shared" si="60"/>
        <v>0</v>
      </c>
      <c r="AC153">
        <f t="shared" si="61"/>
        <v>0</v>
      </c>
      <c r="AD153">
        <f t="shared" si="62"/>
        <v>1</v>
      </c>
    </row>
    <row r="154" spans="1:33" x14ac:dyDescent="0.2">
      <c r="G154" s="1">
        <f t="shared" si="42"/>
        <v>0</v>
      </c>
      <c r="H154" s="10">
        <f t="shared" si="43"/>
        <v>0</v>
      </c>
      <c r="I154" s="1">
        <f t="shared" si="44"/>
        <v>0</v>
      </c>
      <c r="J154">
        <f t="shared" si="45"/>
        <v>0</v>
      </c>
      <c r="K154">
        <f t="shared" si="46"/>
        <v>0</v>
      </c>
      <c r="L154">
        <f>SUM(H134:K153)</f>
        <v>0</v>
      </c>
      <c r="M154" s="9">
        <f t="shared" si="47"/>
        <v>0</v>
      </c>
      <c r="N154">
        <f t="shared" si="48"/>
        <v>0</v>
      </c>
      <c r="O154">
        <f t="shared" si="49"/>
        <v>0</v>
      </c>
      <c r="P154">
        <f t="shared" si="50"/>
        <v>0</v>
      </c>
      <c r="Q154">
        <f t="shared" si="51"/>
        <v>0</v>
      </c>
      <c r="R154">
        <f t="shared" si="52"/>
        <v>0</v>
      </c>
      <c r="S154">
        <f>SUM(M134:R153)</f>
        <v>0</v>
      </c>
      <c r="T154" s="9">
        <f t="shared" si="53"/>
        <v>0</v>
      </c>
      <c r="U154">
        <f t="shared" si="54"/>
        <v>0</v>
      </c>
      <c r="V154">
        <f t="shared" si="55"/>
        <v>0</v>
      </c>
      <c r="W154">
        <f t="shared" si="56"/>
        <v>0</v>
      </c>
      <c r="X154">
        <f t="shared" si="57"/>
        <v>0</v>
      </c>
      <c r="Y154">
        <f t="shared" si="58"/>
        <v>0</v>
      </c>
      <c r="Z154">
        <f>SUM(T134:Y153)</f>
        <v>0</v>
      </c>
      <c r="AA154" s="9">
        <f t="shared" si="59"/>
        <v>0</v>
      </c>
      <c r="AB154">
        <f t="shared" si="60"/>
        <v>0</v>
      </c>
      <c r="AC154">
        <f t="shared" si="61"/>
        <v>0</v>
      </c>
      <c r="AD154">
        <f t="shared" si="62"/>
        <v>0</v>
      </c>
      <c r="AE154">
        <f>SUM(AA134:AD153)</f>
        <v>146</v>
      </c>
      <c r="AG154" s="20">
        <f>SUM(H154:AE154)</f>
        <v>146</v>
      </c>
    </row>
    <row r="155" spans="1:33" s="5" customFormat="1" ht="34" x14ac:dyDescent="0.2">
      <c r="A155" s="3" t="s">
        <v>190</v>
      </c>
      <c r="B155" s="4"/>
      <c r="C155" s="4"/>
      <c r="D155" s="4"/>
      <c r="E155" s="4"/>
      <c r="G155" s="4">
        <f t="shared" si="42"/>
        <v>0</v>
      </c>
      <c r="H155" s="13">
        <f t="shared" si="43"/>
        <v>0</v>
      </c>
      <c r="I155" s="4">
        <f t="shared" si="44"/>
        <v>0</v>
      </c>
      <c r="J155" s="5">
        <f t="shared" si="45"/>
        <v>0</v>
      </c>
      <c r="K155" s="5">
        <f t="shared" si="46"/>
        <v>0</v>
      </c>
      <c r="M155" s="11">
        <f t="shared" si="47"/>
        <v>0</v>
      </c>
      <c r="N155" s="5">
        <f t="shared" si="48"/>
        <v>0</v>
      </c>
      <c r="O155" s="5">
        <f t="shared" si="49"/>
        <v>0</v>
      </c>
      <c r="P155" s="5">
        <f t="shared" si="50"/>
        <v>0</v>
      </c>
      <c r="Q155" s="5">
        <f t="shared" si="51"/>
        <v>0</v>
      </c>
      <c r="R155" s="5">
        <f t="shared" si="52"/>
        <v>0</v>
      </c>
      <c r="T155" s="11">
        <f t="shared" si="53"/>
        <v>0</v>
      </c>
      <c r="U155" s="5">
        <f t="shared" si="54"/>
        <v>0</v>
      </c>
      <c r="V155" s="5">
        <f t="shared" si="55"/>
        <v>0</v>
      </c>
      <c r="W155" s="5">
        <f t="shared" si="56"/>
        <v>0</v>
      </c>
      <c r="X155" s="5">
        <f t="shared" si="57"/>
        <v>0</v>
      </c>
      <c r="Y155" s="5">
        <f t="shared" si="58"/>
        <v>0</v>
      </c>
      <c r="AA155" s="11">
        <f t="shared" si="59"/>
        <v>0</v>
      </c>
      <c r="AB155" s="5">
        <f t="shared" si="60"/>
        <v>0</v>
      </c>
      <c r="AC155" s="5">
        <f t="shared" si="61"/>
        <v>0</v>
      </c>
      <c r="AD155" s="5">
        <f t="shared" si="62"/>
        <v>0</v>
      </c>
      <c r="AG155" s="21"/>
    </row>
    <row r="156" spans="1:33" s="8" customFormat="1" ht="17" x14ac:dyDescent="0.2">
      <c r="A156" s="6" t="s">
        <v>191</v>
      </c>
      <c r="B156" s="7"/>
      <c r="C156" s="7"/>
      <c r="D156" s="7" t="s">
        <v>74</v>
      </c>
      <c r="E156" s="7"/>
      <c r="G156" s="7">
        <f t="shared" si="42"/>
        <v>0</v>
      </c>
      <c r="H156" s="14">
        <f t="shared" si="43"/>
        <v>0</v>
      </c>
      <c r="I156" s="7">
        <f t="shared" si="44"/>
        <v>0</v>
      </c>
      <c r="J156" s="8">
        <f t="shared" si="45"/>
        <v>0</v>
      </c>
      <c r="K156" s="8">
        <f t="shared" si="46"/>
        <v>0</v>
      </c>
      <c r="M156" s="12">
        <f t="shared" si="47"/>
        <v>0</v>
      </c>
      <c r="N156" s="8">
        <f t="shared" si="48"/>
        <v>0</v>
      </c>
      <c r="O156" s="8">
        <f t="shared" si="49"/>
        <v>0</v>
      </c>
      <c r="P156" s="8">
        <f t="shared" si="50"/>
        <v>0</v>
      </c>
      <c r="Q156" s="8">
        <f t="shared" si="51"/>
        <v>0</v>
      </c>
      <c r="R156" s="8">
        <f t="shared" si="52"/>
        <v>0</v>
      </c>
      <c r="T156" s="12">
        <f t="shared" si="53"/>
        <v>0</v>
      </c>
      <c r="U156" s="8">
        <f t="shared" si="54"/>
        <v>0</v>
      </c>
      <c r="V156" s="8">
        <f t="shared" si="55"/>
        <v>0</v>
      </c>
      <c r="W156" s="8">
        <f t="shared" si="56"/>
        <v>0</v>
      </c>
      <c r="X156" s="8">
        <f t="shared" si="57"/>
        <v>0</v>
      </c>
      <c r="Y156" s="8">
        <f t="shared" si="58"/>
        <v>0</v>
      </c>
      <c r="AA156" s="12">
        <f t="shared" si="59"/>
        <v>0</v>
      </c>
      <c r="AB156" s="8">
        <f t="shared" si="60"/>
        <v>0</v>
      </c>
      <c r="AC156" s="8">
        <f t="shared" si="61"/>
        <v>0</v>
      </c>
      <c r="AD156" s="8">
        <f t="shared" si="62"/>
        <v>0</v>
      </c>
      <c r="AG156" s="22"/>
    </row>
    <row r="157" spans="1:33" ht="17" x14ac:dyDescent="0.2">
      <c r="A157" s="2" t="s">
        <v>194</v>
      </c>
      <c r="B157" s="1">
        <v>5</v>
      </c>
      <c r="C157" s="1" t="s">
        <v>32</v>
      </c>
      <c r="E157" s="1" t="s">
        <v>234</v>
      </c>
      <c r="F157">
        <v>1</v>
      </c>
      <c r="G157" s="1">
        <f t="shared" si="42"/>
        <v>1</v>
      </c>
      <c r="H157" s="10">
        <f t="shared" si="43"/>
        <v>0</v>
      </c>
      <c r="I157" s="1">
        <f t="shared" si="44"/>
        <v>0</v>
      </c>
      <c r="J157">
        <f t="shared" si="45"/>
        <v>0</v>
      </c>
      <c r="K157">
        <f t="shared" si="46"/>
        <v>0</v>
      </c>
      <c r="M157" s="9">
        <f t="shared" si="47"/>
        <v>0</v>
      </c>
      <c r="N157">
        <f t="shared" si="48"/>
        <v>0</v>
      </c>
      <c r="O157">
        <f t="shared" si="49"/>
        <v>0</v>
      </c>
      <c r="P157">
        <f t="shared" si="50"/>
        <v>0</v>
      </c>
      <c r="Q157">
        <f t="shared" si="51"/>
        <v>0</v>
      </c>
      <c r="R157">
        <f t="shared" si="52"/>
        <v>0</v>
      </c>
      <c r="T157" s="9">
        <f t="shared" si="53"/>
        <v>0</v>
      </c>
      <c r="U157">
        <f t="shared" si="54"/>
        <v>0</v>
      </c>
      <c r="V157">
        <f t="shared" si="55"/>
        <v>0</v>
      </c>
      <c r="W157">
        <f t="shared" si="56"/>
        <v>0</v>
      </c>
      <c r="X157">
        <f t="shared" si="57"/>
        <v>0</v>
      </c>
      <c r="Y157">
        <f t="shared" si="58"/>
        <v>0</v>
      </c>
      <c r="AA157" s="9">
        <f t="shared" si="59"/>
        <v>0</v>
      </c>
      <c r="AB157">
        <f t="shared" si="60"/>
        <v>0</v>
      </c>
      <c r="AC157">
        <f t="shared" si="61"/>
        <v>0</v>
      </c>
      <c r="AD157">
        <f t="shared" si="62"/>
        <v>5</v>
      </c>
    </row>
    <row r="158" spans="1:33" ht="17" x14ac:dyDescent="0.2">
      <c r="A158" s="2" t="s">
        <v>121</v>
      </c>
      <c r="B158" s="1">
        <v>1</v>
      </c>
      <c r="C158" s="1" t="s">
        <v>75</v>
      </c>
      <c r="E158" s="1" t="s">
        <v>234</v>
      </c>
      <c r="F158">
        <v>1</v>
      </c>
      <c r="G158" s="1">
        <f t="shared" si="42"/>
        <v>1</v>
      </c>
      <c r="H158" s="10">
        <f t="shared" si="43"/>
        <v>0</v>
      </c>
      <c r="I158" s="1">
        <f t="shared" si="44"/>
        <v>0</v>
      </c>
      <c r="J158">
        <f t="shared" si="45"/>
        <v>0</v>
      </c>
      <c r="K158">
        <f t="shared" si="46"/>
        <v>0</v>
      </c>
      <c r="M158" s="9">
        <f t="shared" si="47"/>
        <v>0</v>
      </c>
      <c r="N158">
        <f t="shared" si="48"/>
        <v>0</v>
      </c>
      <c r="O158">
        <f t="shared" si="49"/>
        <v>0</v>
      </c>
      <c r="P158">
        <f t="shared" si="50"/>
        <v>0</v>
      </c>
      <c r="Q158">
        <f t="shared" si="51"/>
        <v>0</v>
      </c>
      <c r="R158">
        <f t="shared" si="52"/>
        <v>0</v>
      </c>
      <c r="T158" s="9">
        <f t="shared" si="53"/>
        <v>0</v>
      </c>
      <c r="U158">
        <f t="shared" si="54"/>
        <v>0</v>
      </c>
      <c r="V158">
        <f t="shared" si="55"/>
        <v>0</v>
      </c>
      <c r="W158">
        <f t="shared" si="56"/>
        <v>0</v>
      </c>
      <c r="X158">
        <f t="shared" si="57"/>
        <v>0</v>
      </c>
      <c r="Y158">
        <f t="shared" si="58"/>
        <v>0</v>
      </c>
      <c r="AA158" s="9">
        <f t="shared" si="59"/>
        <v>0</v>
      </c>
      <c r="AB158">
        <f t="shared" si="60"/>
        <v>0</v>
      </c>
      <c r="AC158">
        <f t="shared" si="61"/>
        <v>0</v>
      </c>
      <c r="AD158">
        <f t="shared" si="62"/>
        <v>1</v>
      </c>
    </row>
    <row r="159" spans="1:33" ht="17" x14ac:dyDescent="0.2">
      <c r="A159" s="2" t="s">
        <v>196</v>
      </c>
      <c r="B159" s="1">
        <v>3</v>
      </c>
      <c r="C159" s="1" t="s">
        <v>65</v>
      </c>
      <c r="E159" s="1" t="s">
        <v>234</v>
      </c>
      <c r="F159">
        <v>1</v>
      </c>
      <c r="G159" s="1">
        <f t="shared" si="42"/>
        <v>1</v>
      </c>
      <c r="H159" s="10">
        <f t="shared" si="43"/>
        <v>0</v>
      </c>
      <c r="I159" s="1">
        <f t="shared" si="44"/>
        <v>0</v>
      </c>
      <c r="J159">
        <f t="shared" si="45"/>
        <v>0</v>
      </c>
      <c r="K159">
        <f t="shared" si="46"/>
        <v>0</v>
      </c>
      <c r="M159" s="9">
        <f t="shared" si="47"/>
        <v>0</v>
      </c>
      <c r="N159">
        <f t="shared" si="48"/>
        <v>0</v>
      </c>
      <c r="O159">
        <f t="shared" si="49"/>
        <v>0</v>
      </c>
      <c r="P159">
        <f t="shared" si="50"/>
        <v>0</v>
      </c>
      <c r="Q159">
        <f t="shared" si="51"/>
        <v>0</v>
      </c>
      <c r="R159">
        <f t="shared" si="52"/>
        <v>0</v>
      </c>
      <c r="T159" s="9">
        <f t="shared" si="53"/>
        <v>0</v>
      </c>
      <c r="U159">
        <f t="shared" si="54"/>
        <v>0</v>
      </c>
      <c r="V159">
        <f t="shared" si="55"/>
        <v>0</v>
      </c>
      <c r="W159">
        <f t="shared" si="56"/>
        <v>0</v>
      </c>
      <c r="X159">
        <f t="shared" si="57"/>
        <v>0</v>
      </c>
      <c r="Y159">
        <f t="shared" si="58"/>
        <v>0</v>
      </c>
      <c r="AA159" s="9">
        <f t="shared" si="59"/>
        <v>0</v>
      </c>
      <c r="AB159">
        <f t="shared" si="60"/>
        <v>0</v>
      </c>
      <c r="AC159">
        <f t="shared" si="61"/>
        <v>0</v>
      </c>
      <c r="AD159">
        <f t="shared" si="62"/>
        <v>3</v>
      </c>
    </row>
    <row r="160" spans="1:33" ht="17" x14ac:dyDescent="0.2">
      <c r="A160" s="2" t="s">
        <v>122</v>
      </c>
      <c r="B160" s="1">
        <v>1</v>
      </c>
      <c r="C160" s="1" t="s">
        <v>192</v>
      </c>
      <c r="E160" s="1" t="s">
        <v>234</v>
      </c>
      <c r="F160">
        <v>1</v>
      </c>
      <c r="G160" s="1">
        <f t="shared" si="42"/>
        <v>1</v>
      </c>
      <c r="H160" s="10">
        <f t="shared" si="43"/>
        <v>0</v>
      </c>
      <c r="I160" s="1">
        <f t="shared" si="44"/>
        <v>0</v>
      </c>
      <c r="J160">
        <f t="shared" si="45"/>
        <v>0</v>
      </c>
      <c r="K160">
        <f t="shared" si="46"/>
        <v>0</v>
      </c>
      <c r="M160" s="9">
        <f t="shared" si="47"/>
        <v>0</v>
      </c>
      <c r="N160">
        <f t="shared" si="48"/>
        <v>0</v>
      </c>
      <c r="O160">
        <f t="shared" si="49"/>
        <v>0</v>
      </c>
      <c r="P160">
        <f t="shared" si="50"/>
        <v>0</v>
      </c>
      <c r="Q160">
        <f t="shared" si="51"/>
        <v>0</v>
      </c>
      <c r="R160">
        <f t="shared" si="52"/>
        <v>0</v>
      </c>
      <c r="T160" s="9">
        <f t="shared" si="53"/>
        <v>0</v>
      </c>
      <c r="U160">
        <f t="shared" si="54"/>
        <v>0</v>
      </c>
      <c r="V160">
        <f t="shared" si="55"/>
        <v>0</v>
      </c>
      <c r="W160">
        <f t="shared" si="56"/>
        <v>0</v>
      </c>
      <c r="X160">
        <f t="shared" si="57"/>
        <v>0</v>
      </c>
      <c r="Y160">
        <f t="shared" si="58"/>
        <v>0</v>
      </c>
      <c r="AA160" s="9">
        <f t="shared" si="59"/>
        <v>0</v>
      </c>
      <c r="AB160">
        <f t="shared" si="60"/>
        <v>0</v>
      </c>
      <c r="AC160">
        <f t="shared" si="61"/>
        <v>0</v>
      </c>
      <c r="AD160">
        <f t="shared" si="62"/>
        <v>1</v>
      </c>
    </row>
    <row r="161" spans="1:33" ht="17" x14ac:dyDescent="0.2">
      <c r="A161" s="2" t="s">
        <v>84</v>
      </c>
      <c r="B161" s="1">
        <v>1</v>
      </c>
      <c r="C161" s="1" t="s">
        <v>50</v>
      </c>
      <c r="E161" s="1" t="s">
        <v>234</v>
      </c>
      <c r="F161">
        <v>1</v>
      </c>
      <c r="G161" s="1">
        <f t="shared" si="42"/>
        <v>1</v>
      </c>
      <c r="H161" s="10">
        <f t="shared" si="43"/>
        <v>0</v>
      </c>
      <c r="I161" s="1">
        <f t="shared" si="44"/>
        <v>0</v>
      </c>
      <c r="J161">
        <f t="shared" si="45"/>
        <v>0</v>
      </c>
      <c r="K161">
        <f t="shared" si="46"/>
        <v>0</v>
      </c>
      <c r="M161" s="9">
        <f t="shared" si="47"/>
        <v>0</v>
      </c>
      <c r="N161">
        <f t="shared" si="48"/>
        <v>0</v>
      </c>
      <c r="O161">
        <f t="shared" si="49"/>
        <v>0</v>
      </c>
      <c r="P161">
        <f t="shared" si="50"/>
        <v>0</v>
      </c>
      <c r="Q161">
        <f t="shared" si="51"/>
        <v>0</v>
      </c>
      <c r="R161">
        <f t="shared" si="52"/>
        <v>0</v>
      </c>
      <c r="T161" s="9">
        <f t="shared" si="53"/>
        <v>0</v>
      </c>
      <c r="U161">
        <f t="shared" si="54"/>
        <v>0</v>
      </c>
      <c r="V161">
        <f t="shared" si="55"/>
        <v>0</v>
      </c>
      <c r="W161">
        <f t="shared" si="56"/>
        <v>0</v>
      </c>
      <c r="X161">
        <f t="shared" si="57"/>
        <v>0</v>
      </c>
      <c r="Y161">
        <f t="shared" si="58"/>
        <v>0</v>
      </c>
      <c r="AA161" s="9">
        <f t="shared" si="59"/>
        <v>0</v>
      </c>
      <c r="AB161">
        <f t="shared" si="60"/>
        <v>0</v>
      </c>
      <c r="AC161">
        <f t="shared" si="61"/>
        <v>0</v>
      </c>
      <c r="AD161">
        <f t="shared" si="62"/>
        <v>1</v>
      </c>
    </row>
    <row r="162" spans="1:33" ht="17" x14ac:dyDescent="0.2">
      <c r="A162" s="2" t="s">
        <v>124</v>
      </c>
      <c r="B162" s="1">
        <v>1</v>
      </c>
      <c r="C162" s="1" t="s">
        <v>193</v>
      </c>
      <c r="E162" s="1" t="s">
        <v>234</v>
      </c>
      <c r="F162">
        <v>1</v>
      </c>
      <c r="G162" s="1">
        <f t="shared" si="42"/>
        <v>1</v>
      </c>
      <c r="H162" s="10">
        <f t="shared" si="43"/>
        <v>0</v>
      </c>
      <c r="I162" s="1">
        <f t="shared" si="44"/>
        <v>0</v>
      </c>
      <c r="J162">
        <f t="shared" si="45"/>
        <v>0</v>
      </c>
      <c r="K162">
        <f t="shared" si="46"/>
        <v>0</v>
      </c>
      <c r="M162" s="9">
        <f t="shared" si="47"/>
        <v>0</v>
      </c>
      <c r="N162">
        <f t="shared" si="48"/>
        <v>0</v>
      </c>
      <c r="O162">
        <f t="shared" si="49"/>
        <v>0</v>
      </c>
      <c r="P162">
        <f t="shared" si="50"/>
        <v>0</v>
      </c>
      <c r="Q162">
        <f t="shared" si="51"/>
        <v>0</v>
      </c>
      <c r="R162">
        <f t="shared" si="52"/>
        <v>0</v>
      </c>
      <c r="T162" s="9">
        <f t="shared" si="53"/>
        <v>0</v>
      </c>
      <c r="U162">
        <f t="shared" si="54"/>
        <v>0</v>
      </c>
      <c r="V162">
        <f t="shared" si="55"/>
        <v>0</v>
      </c>
      <c r="W162">
        <f t="shared" si="56"/>
        <v>0</v>
      </c>
      <c r="X162">
        <f t="shared" si="57"/>
        <v>0</v>
      </c>
      <c r="Y162">
        <f t="shared" si="58"/>
        <v>0</v>
      </c>
      <c r="AA162" s="9">
        <f t="shared" si="59"/>
        <v>0</v>
      </c>
      <c r="AB162">
        <f t="shared" si="60"/>
        <v>0</v>
      </c>
      <c r="AC162">
        <f t="shared" si="61"/>
        <v>0</v>
      </c>
      <c r="AD162">
        <f t="shared" si="62"/>
        <v>1</v>
      </c>
    </row>
    <row r="163" spans="1:33" ht="17" x14ac:dyDescent="0.2">
      <c r="A163" s="2" t="s">
        <v>195</v>
      </c>
      <c r="B163" s="1">
        <v>1</v>
      </c>
      <c r="C163" s="1" t="s">
        <v>5</v>
      </c>
      <c r="E163" s="1" t="s">
        <v>234</v>
      </c>
      <c r="F163">
        <v>1</v>
      </c>
      <c r="G163" s="1">
        <f t="shared" si="42"/>
        <v>1</v>
      </c>
      <c r="H163" s="10">
        <f t="shared" si="43"/>
        <v>0</v>
      </c>
      <c r="I163" s="1">
        <f t="shared" si="44"/>
        <v>0</v>
      </c>
      <c r="J163">
        <f t="shared" si="45"/>
        <v>0</v>
      </c>
      <c r="K163">
        <f t="shared" si="46"/>
        <v>0</v>
      </c>
      <c r="M163" s="9">
        <f t="shared" si="47"/>
        <v>0</v>
      </c>
      <c r="N163">
        <f t="shared" si="48"/>
        <v>0</v>
      </c>
      <c r="O163">
        <f t="shared" si="49"/>
        <v>0</v>
      </c>
      <c r="P163">
        <f t="shared" si="50"/>
        <v>0</v>
      </c>
      <c r="Q163">
        <f t="shared" si="51"/>
        <v>0</v>
      </c>
      <c r="R163">
        <f t="shared" si="52"/>
        <v>0</v>
      </c>
      <c r="T163" s="9">
        <f t="shared" si="53"/>
        <v>0</v>
      </c>
      <c r="U163">
        <f t="shared" si="54"/>
        <v>0</v>
      </c>
      <c r="V163">
        <f t="shared" si="55"/>
        <v>0</v>
      </c>
      <c r="W163">
        <f t="shared" si="56"/>
        <v>0</v>
      </c>
      <c r="X163">
        <f t="shared" si="57"/>
        <v>0</v>
      </c>
      <c r="Y163">
        <f t="shared" si="58"/>
        <v>0</v>
      </c>
      <c r="AA163" s="9">
        <f t="shared" si="59"/>
        <v>0</v>
      </c>
      <c r="AB163">
        <f t="shared" si="60"/>
        <v>0</v>
      </c>
      <c r="AC163">
        <f t="shared" si="61"/>
        <v>0</v>
      </c>
      <c r="AD163">
        <f t="shared" si="62"/>
        <v>1</v>
      </c>
    </row>
    <row r="164" spans="1:33" ht="17" x14ac:dyDescent="0.2">
      <c r="A164" s="2" t="s">
        <v>68</v>
      </c>
      <c r="B164" s="1">
        <v>1</v>
      </c>
      <c r="C164" s="1" t="s">
        <v>69</v>
      </c>
      <c r="E164" s="1" t="s">
        <v>234</v>
      </c>
      <c r="F164">
        <v>1</v>
      </c>
      <c r="G164" s="1">
        <f t="shared" si="42"/>
        <v>1</v>
      </c>
      <c r="H164" s="10">
        <f t="shared" si="43"/>
        <v>0</v>
      </c>
      <c r="I164" s="1">
        <f t="shared" si="44"/>
        <v>0</v>
      </c>
      <c r="J164">
        <f t="shared" si="45"/>
        <v>0</v>
      </c>
      <c r="K164">
        <f t="shared" si="46"/>
        <v>0</v>
      </c>
      <c r="M164" s="9">
        <f t="shared" si="47"/>
        <v>0</v>
      </c>
      <c r="N164">
        <f t="shared" si="48"/>
        <v>0</v>
      </c>
      <c r="O164">
        <f t="shared" si="49"/>
        <v>0</v>
      </c>
      <c r="P164">
        <f t="shared" si="50"/>
        <v>0</v>
      </c>
      <c r="Q164">
        <f t="shared" si="51"/>
        <v>0</v>
      </c>
      <c r="R164">
        <f t="shared" si="52"/>
        <v>0</v>
      </c>
      <c r="T164" s="9">
        <f t="shared" si="53"/>
        <v>0</v>
      </c>
      <c r="U164">
        <f t="shared" si="54"/>
        <v>0</v>
      </c>
      <c r="V164">
        <f t="shared" si="55"/>
        <v>0</v>
      </c>
      <c r="W164">
        <f t="shared" si="56"/>
        <v>0</v>
      </c>
      <c r="X164">
        <f t="shared" si="57"/>
        <v>0</v>
      </c>
      <c r="Y164">
        <f t="shared" si="58"/>
        <v>0</v>
      </c>
      <c r="AA164" s="9">
        <f t="shared" si="59"/>
        <v>0</v>
      </c>
      <c r="AB164">
        <f t="shared" si="60"/>
        <v>0</v>
      </c>
      <c r="AC164">
        <f t="shared" si="61"/>
        <v>0</v>
      </c>
      <c r="AD164">
        <f t="shared" si="62"/>
        <v>1</v>
      </c>
    </row>
    <row r="165" spans="1:33" ht="17" x14ac:dyDescent="0.2">
      <c r="A165" s="2" t="s">
        <v>143</v>
      </c>
      <c r="B165" s="1">
        <v>1</v>
      </c>
      <c r="C165" s="1" t="s">
        <v>199</v>
      </c>
      <c r="E165" s="1" t="s">
        <v>234</v>
      </c>
      <c r="F165">
        <v>1</v>
      </c>
      <c r="G165" s="1">
        <f t="shared" si="42"/>
        <v>1</v>
      </c>
      <c r="H165" s="10">
        <f t="shared" si="43"/>
        <v>0</v>
      </c>
      <c r="I165" s="1">
        <f t="shared" si="44"/>
        <v>0</v>
      </c>
      <c r="J165">
        <f t="shared" si="45"/>
        <v>0</v>
      </c>
      <c r="K165">
        <f t="shared" si="46"/>
        <v>0</v>
      </c>
      <c r="M165" s="9">
        <f t="shared" si="47"/>
        <v>0</v>
      </c>
      <c r="N165">
        <f t="shared" si="48"/>
        <v>0</v>
      </c>
      <c r="O165">
        <f t="shared" si="49"/>
        <v>0</v>
      </c>
      <c r="P165">
        <f t="shared" si="50"/>
        <v>0</v>
      </c>
      <c r="Q165">
        <f t="shared" si="51"/>
        <v>0</v>
      </c>
      <c r="R165">
        <f t="shared" si="52"/>
        <v>0</v>
      </c>
      <c r="T165" s="9">
        <f t="shared" si="53"/>
        <v>0</v>
      </c>
      <c r="U165">
        <f t="shared" si="54"/>
        <v>0</v>
      </c>
      <c r="V165">
        <f t="shared" si="55"/>
        <v>0</v>
      </c>
      <c r="W165">
        <f t="shared" si="56"/>
        <v>0</v>
      </c>
      <c r="X165">
        <f t="shared" si="57"/>
        <v>0</v>
      </c>
      <c r="Y165">
        <f t="shared" si="58"/>
        <v>0</v>
      </c>
      <c r="AA165" s="9">
        <f t="shared" si="59"/>
        <v>0</v>
      </c>
      <c r="AB165">
        <f t="shared" si="60"/>
        <v>0</v>
      </c>
      <c r="AC165">
        <f t="shared" si="61"/>
        <v>0</v>
      </c>
      <c r="AD165">
        <f t="shared" si="62"/>
        <v>1</v>
      </c>
    </row>
    <row r="166" spans="1:33" x14ac:dyDescent="0.2">
      <c r="G166" s="1">
        <f t="shared" si="42"/>
        <v>0</v>
      </c>
      <c r="H166" s="10">
        <f t="shared" si="43"/>
        <v>0</v>
      </c>
      <c r="I166" s="1">
        <f t="shared" si="44"/>
        <v>0</v>
      </c>
      <c r="J166">
        <f t="shared" si="45"/>
        <v>0</v>
      </c>
      <c r="K166">
        <f t="shared" si="46"/>
        <v>0</v>
      </c>
      <c r="M166" s="9">
        <f t="shared" si="47"/>
        <v>0</v>
      </c>
      <c r="N166">
        <f t="shared" si="48"/>
        <v>0</v>
      </c>
      <c r="O166">
        <f t="shared" si="49"/>
        <v>0</v>
      </c>
      <c r="P166">
        <f t="shared" si="50"/>
        <v>0</v>
      </c>
      <c r="Q166">
        <f t="shared" si="51"/>
        <v>0</v>
      </c>
      <c r="R166">
        <f t="shared" si="52"/>
        <v>0</v>
      </c>
      <c r="T166" s="9">
        <f t="shared" si="53"/>
        <v>0</v>
      </c>
      <c r="U166">
        <f t="shared" si="54"/>
        <v>0</v>
      </c>
      <c r="V166">
        <f t="shared" si="55"/>
        <v>0</v>
      </c>
      <c r="W166">
        <f t="shared" si="56"/>
        <v>0</v>
      </c>
      <c r="X166">
        <f t="shared" si="57"/>
        <v>0</v>
      </c>
      <c r="Y166">
        <f t="shared" si="58"/>
        <v>0</v>
      </c>
      <c r="AA166" s="9">
        <f t="shared" si="59"/>
        <v>0</v>
      </c>
      <c r="AB166">
        <f t="shared" si="60"/>
        <v>0</v>
      </c>
      <c r="AC166">
        <f t="shared" si="61"/>
        <v>0</v>
      </c>
      <c r="AD166">
        <f t="shared" si="62"/>
        <v>0</v>
      </c>
    </row>
    <row r="167" spans="1:33" s="8" customFormat="1" ht="17" x14ac:dyDescent="0.2">
      <c r="A167" s="6" t="s">
        <v>197</v>
      </c>
      <c r="B167" s="7"/>
      <c r="C167" s="7"/>
      <c r="D167" s="7" t="s">
        <v>198</v>
      </c>
      <c r="E167" s="7"/>
      <c r="G167" s="7">
        <f t="shared" si="42"/>
        <v>0</v>
      </c>
      <c r="H167" s="14">
        <f t="shared" si="43"/>
        <v>0</v>
      </c>
      <c r="I167" s="7">
        <f t="shared" si="44"/>
        <v>0</v>
      </c>
      <c r="J167" s="8">
        <f t="shared" si="45"/>
        <v>0</v>
      </c>
      <c r="K167" s="8">
        <f t="shared" si="46"/>
        <v>0</v>
      </c>
      <c r="M167" s="12">
        <f t="shared" si="47"/>
        <v>0</v>
      </c>
      <c r="N167" s="8">
        <f t="shared" si="48"/>
        <v>0</v>
      </c>
      <c r="O167" s="8">
        <f t="shared" si="49"/>
        <v>0</v>
      </c>
      <c r="P167" s="8">
        <f t="shared" si="50"/>
        <v>0</v>
      </c>
      <c r="Q167" s="8">
        <f t="shared" si="51"/>
        <v>0</v>
      </c>
      <c r="R167" s="8">
        <f t="shared" si="52"/>
        <v>0</v>
      </c>
      <c r="T167" s="12">
        <f t="shared" si="53"/>
        <v>0</v>
      </c>
      <c r="U167" s="8">
        <f t="shared" si="54"/>
        <v>0</v>
      </c>
      <c r="V167" s="8">
        <f t="shared" si="55"/>
        <v>0</v>
      </c>
      <c r="W167" s="8">
        <f t="shared" si="56"/>
        <v>0</v>
      </c>
      <c r="X167" s="8">
        <f t="shared" si="57"/>
        <v>0</v>
      </c>
      <c r="Y167" s="8">
        <f t="shared" si="58"/>
        <v>0</v>
      </c>
      <c r="AA167" s="12">
        <f t="shared" si="59"/>
        <v>0</v>
      </c>
      <c r="AB167" s="8">
        <f t="shared" si="60"/>
        <v>0</v>
      </c>
      <c r="AC167" s="8">
        <f t="shared" si="61"/>
        <v>0</v>
      </c>
      <c r="AD167" s="8">
        <f t="shared" si="62"/>
        <v>0</v>
      </c>
      <c r="AG167" s="22"/>
    </row>
    <row r="168" spans="1:33" ht="34" x14ac:dyDescent="0.2">
      <c r="A168" s="2" t="s">
        <v>200</v>
      </c>
      <c r="B168" s="1">
        <v>7</v>
      </c>
      <c r="C168" s="1" t="s">
        <v>5</v>
      </c>
      <c r="E168" s="1" t="s">
        <v>232</v>
      </c>
      <c r="F168">
        <v>1</v>
      </c>
      <c r="G168" s="1">
        <f t="shared" si="42"/>
        <v>1</v>
      </c>
      <c r="H168" s="10">
        <f t="shared" si="43"/>
        <v>0</v>
      </c>
      <c r="I168" s="1">
        <f t="shared" si="44"/>
        <v>0</v>
      </c>
      <c r="J168">
        <f t="shared" si="45"/>
        <v>0</v>
      </c>
      <c r="K168">
        <f t="shared" si="46"/>
        <v>0</v>
      </c>
      <c r="M168" s="9">
        <f t="shared" si="47"/>
        <v>0</v>
      </c>
      <c r="N168">
        <f t="shared" si="48"/>
        <v>0</v>
      </c>
      <c r="O168">
        <f t="shared" si="49"/>
        <v>0</v>
      </c>
      <c r="P168">
        <f t="shared" si="50"/>
        <v>0</v>
      </c>
      <c r="Q168">
        <f t="shared" si="51"/>
        <v>0</v>
      </c>
      <c r="R168">
        <f t="shared" si="52"/>
        <v>0</v>
      </c>
      <c r="T168" s="9">
        <f t="shared" si="53"/>
        <v>0</v>
      </c>
      <c r="U168">
        <f t="shared" si="54"/>
        <v>0</v>
      </c>
      <c r="V168">
        <f t="shared" si="55"/>
        <v>0</v>
      </c>
      <c r="W168">
        <f t="shared" si="56"/>
        <v>0</v>
      </c>
      <c r="X168">
        <f t="shared" si="57"/>
        <v>7</v>
      </c>
      <c r="Y168">
        <f t="shared" si="58"/>
        <v>0</v>
      </c>
      <c r="AA168" s="9">
        <f t="shared" si="59"/>
        <v>0</v>
      </c>
      <c r="AB168">
        <f t="shared" si="60"/>
        <v>0</v>
      </c>
      <c r="AC168">
        <f t="shared" si="61"/>
        <v>0</v>
      </c>
      <c r="AD168">
        <f t="shared" si="62"/>
        <v>0</v>
      </c>
    </row>
    <row r="169" spans="1:33" ht="17" x14ac:dyDescent="0.2">
      <c r="A169" s="2" t="s">
        <v>201</v>
      </c>
      <c r="B169" s="1">
        <v>2</v>
      </c>
      <c r="C169" s="1" t="s">
        <v>32</v>
      </c>
      <c r="E169" s="1" t="s">
        <v>232</v>
      </c>
      <c r="F169">
        <v>1</v>
      </c>
      <c r="G169" s="1">
        <f t="shared" si="42"/>
        <v>1</v>
      </c>
      <c r="H169" s="10">
        <f t="shared" si="43"/>
        <v>0</v>
      </c>
      <c r="I169" s="1">
        <f t="shared" si="44"/>
        <v>0</v>
      </c>
      <c r="J169">
        <f t="shared" si="45"/>
        <v>0</v>
      </c>
      <c r="K169">
        <f t="shared" si="46"/>
        <v>0</v>
      </c>
      <c r="M169" s="9">
        <f t="shared" si="47"/>
        <v>0</v>
      </c>
      <c r="N169">
        <f t="shared" si="48"/>
        <v>0</v>
      </c>
      <c r="O169">
        <f t="shared" si="49"/>
        <v>0</v>
      </c>
      <c r="P169">
        <f t="shared" si="50"/>
        <v>0</v>
      </c>
      <c r="Q169">
        <f t="shared" si="51"/>
        <v>0</v>
      </c>
      <c r="R169">
        <f t="shared" si="52"/>
        <v>0</v>
      </c>
      <c r="T169" s="9">
        <f t="shared" si="53"/>
        <v>0</v>
      </c>
      <c r="U169">
        <f t="shared" si="54"/>
        <v>0</v>
      </c>
      <c r="V169">
        <f t="shared" si="55"/>
        <v>0</v>
      </c>
      <c r="W169">
        <f t="shared" si="56"/>
        <v>0</v>
      </c>
      <c r="X169">
        <f t="shared" si="57"/>
        <v>2</v>
      </c>
      <c r="Y169">
        <f t="shared" si="58"/>
        <v>0</v>
      </c>
      <c r="AA169" s="9">
        <f t="shared" si="59"/>
        <v>0</v>
      </c>
      <c r="AB169">
        <f t="shared" si="60"/>
        <v>0</v>
      </c>
      <c r="AC169">
        <f t="shared" si="61"/>
        <v>0</v>
      </c>
      <c r="AD169">
        <f t="shared" si="62"/>
        <v>0</v>
      </c>
    </row>
    <row r="170" spans="1:33" ht="17" x14ac:dyDescent="0.2">
      <c r="A170" s="2" t="s">
        <v>51</v>
      </c>
      <c r="B170" s="1">
        <v>1</v>
      </c>
      <c r="C170" s="1" t="s">
        <v>202</v>
      </c>
      <c r="E170" s="1" t="s">
        <v>232</v>
      </c>
      <c r="F170">
        <v>1</v>
      </c>
      <c r="G170" s="1">
        <f t="shared" si="42"/>
        <v>1</v>
      </c>
      <c r="H170" s="10">
        <f t="shared" si="43"/>
        <v>0</v>
      </c>
      <c r="I170" s="1">
        <f t="shared" si="44"/>
        <v>0</v>
      </c>
      <c r="J170">
        <f t="shared" si="45"/>
        <v>0</v>
      </c>
      <c r="K170">
        <f t="shared" si="46"/>
        <v>0</v>
      </c>
      <c r="M170" s="9">
        <f t="shared" si="47"/>
        <v>0</v>
      </c>
      <c r="N170">
        <f t="shared" si="48"/>
        <v>0</v>
      </c>
      <c r="O170">
        <f t="shared" si="49"/>
        <v>0</v>
      </c>
      <c r="P170">
        <f t="shared" si="50"/>
        <v>0</v>
      </c>
      <c r="Q170">
        <f t="shared" si="51"/>
        <v>0</v>
      </c>
      <c r="R170">
        <f t="shared" si="52"/>
        <v>0</v>
      </c>
      <c r="T170" s="9">
        <f t="shared" si="53"/>
        <v>0</v>
      </c>
      <c r="U170">
        <f t="shared" si="54"/>
        <v>0</v>
      </c>
      <c r="V170">
        <f t="shared" si="55"/>
        <v>0</v>
      </c>
      <c r="W170">
        <f t="shared" si="56"/>
        <v>0</v>
      </c>
      <c r="X170">
        <f t="shared" si="57"/>
        <v>1</v>
      </c>
      <c r="Y170">
        <f t="shared" si="58"/>
        <v>0</v>
      </c>
      <c r="AA170" s="9">
        <f t="shared" si="59"/>
        <v>0</v>
      </c>
      <c r="AB170">
        <f t="shared" si="60"/>
        <v>0</v>
      </c>
      <c r="AC170">
        <f t="shared" si="61"/>
        <v>0</v>
      </c>
      <c r="AD170">
        <f t="shared" si="62"/>
        <v>0</v>
      </c>
    </row>
    <row r="171" spans="1:33" ht="17" x14ac:dyDescent="0.2">
      <c r="A171" s="2" t="s">
        <v>203</v>
      </c>
      <c r="B171" s="1">
        <v>1</v>
      </c>
      <c r="C171" s="1" t="s">
        <v>123</v>
      </c>
      <c r="E171" s="1" t="s">
        <v>232</v>
      </c>
      <c r="F171">
        <v>1</v>
      </c>
      <c r="G171" s="1">
        <f t="shared" si="42"/>
        <v>1</v>
      </c>
      <c r="H171" s="10">
        <f t="shared" si="43"/>
        <v>0</v>
      </c>
      <c r="I171" s="1">
        <f t="shared" si="44"/>
        <v>0</v>
      </c>
      <c r="J171">
        <f t="shared" si="45"/>
        <v>0</v>
      </c>
      <c r="K171">
        <f t="shared" si="46"/>
        <v>0</v>
      </c>
      <c r="M171" s="9">
        <f t="shared" si="47"/>
        <v>0</v>
      </c>
      <c r="N171">
        <f t="shared" si="48"/>
        <v>0</v>
      </c>
      <c r="O171">
        <f t="shared" si="49"/>
        <v>0</v>
      </c>
      <c r="P171">
        <f t="shared" si="50"/>
        <v>0</v>
      </c>
      <c r="Q171">
        <f t="shared" si="51"/>
        <v>0</v>
      </c>
      <c r="R171">
        <f t="shared" si="52"/>
        <v>0</v>
      </c>
      <c r="T171" s="9">
        <f t="shared" si="53"/>
        <v>0</v>
      </c>
      <c r="U171">
        <f t="shared" si="54"/>
        <v>0</v>
      </c>
      <c r="V171">
        <f t="shared" si="55"/>
        <v>0</v>
      </c>
      <c r="W171">
        <f t="shared" si="56"/>
        <v>0</v>
      </c>
      <c r="X171">
        <f t="shared" si="57"/>
        <v>1</v>
      </c>
      <c r="Y171">
        <f t="shared" si="58"/>
        <v>0</v>
      </c>
      <c r="AA171" s="9">
        <f t="shared" si="59"/>
        <v>0</v>
      </c>
      <c r="AB171">
        <f t="shared" si="60"/>
        <v>0</v>
      </c>
      <c r="AC171">
        <f t="shared" si="61"/>
        <v>0</v>
      </c>
      <c r="AD171">
        <f t="shared" si="62"/>
        <v>0</v>
      </c>
    </row>
    <row r="172" spans="1:33" ht="17" x14ac:dyDescent="0.2">
      <c r="A172" s="2" t="s">
        <v>204</v>
      </c>
      <c r="B172" s="1">
        <v>1</v>
      </c>
      <c r="C172" s="1" t="s">
        <v>171</v>
      </c>
      <c r="E172" s="1" t="s">
        <v>232</v>
      </c>
      <c r="F172">
        <v>1</v>
      </c>
      <c r="G172" s="1">
        <f t="shared" si="42"/>
        <v>1</v>
      </c>
      <c r="H172" s="10">
        <f t="shared" si="43"/>
        <v>0</v>
      </c>
      <c r="I172" s="1">
        <f t="shared" si="44"/>
        <v>0</v>
      </c>
      <c r="J172">
        <f t="shared" si="45"/>
        <v>0</v>
      </c>
      <c r="K172">
        <f t="shared" si="46"/>
        <v>0</v>
      </c>
      <c r="M172" s="9">
        <f t="shared" si="47"/>
        <v>0</v>
      </c>
      <c r="N172">
        <f t="shared" si="48"/>
        <v>0</v>
      </c>
      <c r="O172">
        <f t="shared" si="49"/>
        <v>0</v>
      </c>
      <c r="P172">
        <f t="shared" si="50"/>
        <v>0</v>
      </c>
      <c r="Q172">
        <f t="shared" si="51"/>
        <v>0</v>
      </c>
      <c r="R172">
        <f t="shared" si="52"/>
        <v>0</v>
      </c>
      <c r="T172" s="9">
        <f t="shared" si="53"/>
        <v>0</v>
      </c>
      <c r="U172">
        <f t="shared" si="54"/>
        <v>0</v>
      </c>
      <c r="V172">
        <f t="shared" si="55"/>
        <v>0</v>
      </c>
      <c r="W172">
        <f t="shared" si="56"/>
        <v>0</v>
      </c>
      <c r="X172">
        <f t="shared" si="57"/>
        <v>1</v>
      </c>
      <c r="Y172">
        <f t="shared" si="58"/>
        <v>0</v>
      </c>
      <c r="AA172" s="9">
        <f t="shared" si="59"/>
        <v>0</v>
      </c>
      <c r="AB172">
        <f t="shared" si="60"/>
        <v>0</v>
      </c>
      <c r="AC172">
        <f t="shared" si="61"/>
        <v>0</v>
      </c>
      <c r="AD172">
        <f t="shared" si="62"/>
        <v>0</v>
      </c>
    </row>
    <row r="173" spans="1:33" x14ac:dyDescent="0.2">
      <c r="G173" s="1">
        <f t="shared" si="42"/>
        <v>0</v>
      </c>
      <c r="H173" s="10">
        <f t="shared" si="43"/>
        <v>0</v>
      </c>
      <c r="I173" s="1">
        <f t="shared" si="44"/>
        <v>0</v>
      </c>
      <c r="J173">
        <f t="shared" si="45"/>
        <v>0</v>
      </c>
      <c r="K173">
        <f t="shared" si="46"/>
        <v>0</v>
      </c>
      <c r="L173">
        <f>SUM(H156:K172)</f>
        <v>0</v>
      </c>
      <c r="M173" s="9">
        <f t="shared" si="47"/>
        <v>0</v>
      </c>
      <c r="N173">
        <f t="shared" si="48"/>
        <v>0</v>
      </c>
      <c r="O173">
        <f t="shared" si="49"/>
        <v>0</v>
      </c>
      <c r="P173">
        <f t="shared" si="50"/>
        <v>0</v>
      </c>
      <c r="Q173">
        <f t="shared" si="51"/>
        <v>0</v>
      </c>
      <c r="R173">
        <f t="shared" si="52"/>
        <v>0</v>
      </c>
      <c r="S173">
        <f>SUM(M156:R172)</f>
        <v>0</v>
      </c>
      <c r="T173" s="9">
        <f t="shared" si="53"/>
        <v>0</v>
      </c>
      <c r="U173">
        <f t="shared" si="54"/>
        <v>0</v>
      </c>
      <c r="V173">
        <f t="shared" si="55"/>
        <v>0</v>
      </c>
      <c r="W173">
        <f t="shared" si="56"/>
        <v>0</v>
      </c>
      <c r="X173">
        <f t="shared" si="57"/>
        <v>0</v>
      </c>
      <c r="Y173">
        <f t="shared" si="58"/>
        <v>0</v>
      </c>
      <c r="Z173">
        <f>SUM(T156:Y172)</f>
        <v>12</v>
      </c>
      <c r="AA173" s="9">
        <f t="shared" si="59"/>
        <v>0</v>
      </c>
      <c r="AB173">
        <f t="shared" si="60"/>
        <v>0</v>
      </c>
      <c r="AC173">
        <f t="shared" si="61"/>
        <v>0</v>
      </c>
      <c r="AD173">
        <f t="shared" si="62"/>
        <v>0</v>
      </c>
      <c r="AE173">
        <f>SUM(AA156:AD172)</f>
        <v>15</v>
      </c>
      <c r="AG173" s="20">
        <f>SUM(H173:AE173)</f>
        <v>27</v>
      </c>
    </row>
    <row r="174" spans="1:33" s="5" customFormat="1" ht="34" x14ac:dyDescent="0.2">
      <c r="A174" s="3" t="s">
        <v>205</v>
      </c>
      <c r="B174" s="4"/>
      <c r="C174" s="4"/>
      <c r="D174" s="4" t="s">
        <v>206</v>
      </c>
      <c r="E174" s="4"/>
      <c r="G174" s="4">
        <f t="shared" si="42"/>
        <v>0</v>
      </c>
      <c r="H174" s="13">
        <f t="shared" si="43"/>
        <v>0</v>
      </c>
      <c r="I174" s="4">
        <f t="shared" si="44"/>
        <v>0</v>
      </c>
      <c r="J174" s="5">
        <f t="shared" si="45"/>
        <v>0</v>
      </c>
      <c r="K174" s="5">
        <f t="shared" si="46"/>
        <v>0</v>
      </c>
      <c r="M174" s="11">
        <f t="shared" si="47"/>
        <v>0</v>
      </c>
      <c r="N174" s="5">
        <f t="shared" si="48"/>
        <v>0</v>
      </c>
      <c r="O174" s="5">
        <f t="shared" si="49"/>
        <v>0</v>
      </c>
      <c r="P174" s="5">
        <f t="shared" si="50"/>
        <v>0</v>
      </c>
      <c r="Q174" s="5">
        <f t="shared" si="51"/>
        <v>0</v>
      </c>
      <c r="R174" s="5">
        <f t="shared" si="52"/>
        <v>0</v>
      </c>
      <c r="T174" s="11">
        <f t="shared" si="53"/>
        <v>0</v>
      </c>
      <c r="U174" s="5">
        <f t="shared" si="54"/>
        <v>0</v>
      </c>
      <c r="V174" s="5">
        <f t="shared" si="55"/>
        <v>0</v>
      </c>
      <c r="W174" s="5">
        <f t="shared" si="56"/>
        <v>0</v>
      </c>
      <c r="X174" s="5">
        <f t="shared" si="57"/>
        <v>0</v>
      </c>
      <c r="Y174" s="5">
        <f t="shared" si="58"/>
        <v>0</v>
      </c>
      <c r="AA174" s="11">
        <f t="shared" si="59"/>
        <v>0</v>
      </c>
      <c r="AB174" s="5">
        <f t="shared" si="60"/>
        <v>0</v>
      </c>
      <c r="AC174" s="5">
        <f t="shared" si="61"/>
        <v>0</v>
      </c>
      <c r="AD174" s="5">
        <f t="shared" si="62"/>
        <v>0</v>
      </c>
      <c r="AG174" s="21"/>
    </row>
    <row r="175" spans="1:33" s="8" customFormat="1" ht="17" x14ac:dyDescent="0.2">
      <c r="A175" s="6" t="s">
        <v>207</v>
      </c>
      <c r="B175" s="7"/>
      <c r="C175" s="7"/>
      <c r="D175" s="7" t="s">
        <v>208</v>
      </c>
      <c r="E175" s="7"/>
      <c r="G175" s="7">
        <f t="shared" si="42"/>
        <v>0</v>
      </c>
      <c r="H175" s="14">
        <f t="shared" si="43"/>
        <v>0</v>
      </c>
      <c r="I175" s="7">
        <f t="shared" si="44"/>
        <v>0</v>
      </c>
      <c r="J175" s="8">
        <f t="shared" si="45"/>
        <v>0</v>
      </c>
      <c r="K175" s="8">
        <f t="shared" si="46"/>
        <v>0</v>
      </c>
      <c r="M175" s="12">
        <f t="shared" si="47"/>
        <v>0</v>
      </c>
      <c r="N175" s="8">
        <f t="shared" si="48"/>
        <v>0</v>
      </c>
      <c r="O175" s="8">
        <f t="shared" si="49"/>
        <v>0</v>
      </c>
      <c r="P175" s="8">
        <f t="shared" si="50"/>
        <v>0</v>
      </c>
      <c r="Q175" s="8">
        <f t="shared" si="51"/>
        <v>0</v>
      </c>
      <c r="R175" s="8">
        <f t="shared" si="52"/>
        <v>0</v>
      </c>
      <c r="T175" s="12">
        <f t="shared" si="53"/>
        <v>0</v>
      </c>
      <c r="U175" s="8">
        <f t="shared" si="54"/>
        <v>0</v>
      </c>
      <c r="V175" s="8">
        <f t="shared" si="55"/>
        <v>0</v>
      </c>
      <c r="W175" s="8">
        <f t="shared" si="56"/>
        <v>0</v>
      </c>
      <c r="X175" s="8">
        <f t="shared" si="57"/>
        <v>0</v>
      </c>
      <c r="Y175" s="8">
        <f t="shared" si="58"/>
        <v>0</v>
      </c>
      <c r="AA175" s="12">
        <f t="shared" si="59"/>
        <v>0</v>
      </c>
      <c r="AB175" s="8">
        <f t="shared" si="60"/>
        <v>0</v>
      </c>
      <c r="AC175" s="8">
        <f t="shared" si="61"/>
        <v>0</v>
      </c>
      <c r="AD175" s="8">
        <f t="shared" si="62"/>
        <v>0</v>
      </c>
      <c r="AG175" s="22"/>
    </row>
    <row r="176" spans="1:33" ht="17" x14ac:dyDescent="0.2">
      <c r="A176" s="2" t="s">
        <v>209</v>
      </c>
      <c r="B176" s="1">
        <v>2</v>
      </c>
      <c r="C176" s="1" t="s">
        <v>5</v>
      </c>
      <c r="E176" s="1" t="s">
        <v>234</v>
      </c>
      <c r="F176">
        <v>0.5</v>
      </c>
      <c r="G176" s="1">
        <f t="shared" si="42"/>
        <v>1</v>
      </c>
      <c r="H176" s="10">
        <f t="shared" si="43"/>
        <v>0</v>
      </c>
      <c r="I176" s="1">
        <f t="shared" si="44"/>
        <v>0</v>
      </c>
      <c r="J176">
        <f t="shared" si="45"/>
        <v>0</v>
      </c>
      <c r="K176">
        <f t="shared" si="46"/>
        <v>0</v>
      </c>
      <c r="M176" s="9">
        <f t="shared" si="47"/>
        <v>0</v>
      </c>
      <c r="N176">
        <f t="shared" si="48"/>
        <v>0</v>
      </c>
      <c r="O176">
        <f t="shared" si="49"/>
        <v>0</v>
      </c>
      <c r="P176">
        <f t="shared" si="50"/>
        <v>0</v>
      </c>
      <c r="Q176">
        <f t="shared" si="51"/>
        <v>0</v>
      </c>
      <c r="R176">
        <f t="shared" si="52"/>
        <v>0</v>
      </c>
      <c r="T176" s="9">
        <f t="shared" si="53"/>
        <v>0</v>
      </c>
      <c r="U176">
        <f t="shared" si="54"/>
        <v>0</v>
      </c>
      <c r="V176">
        <f t="shared" si="55"/>
        <v>0</v>
      </c>
      <c r="W176">
        <f t="shared" si="56"/>
        <v>0</v>
      </c>
      <c r="X176">
        <f t="shared" si="57"/>
        <v>0</v>
      </c>
      <c r="Y176">
        <f t="shared" si="58"/>
        <v>0</v>
      </c>
      <c r="AA176" s="9">
        <f t="shared" si="59"/>
        <v>0</v>
      </c>
      <c r="AB176">
        <f t="shared" si="60"/>
        <v>0</v>
      </c>
      <c r="AC176">
        <f t="shared" si="61"/>
        <v>0</v>
      </c>
      <c r="AD176">
        <f t="shared" si="62"/>
        <v>1</v>
      </c>
    </row>
    <row r="177" spans="1:33" ht="17" x14ac:dyDescent="0.2">
      <c r="A177" s="2" t="s">
        <v>210</v>
      </c>
      <c r="B177" s="1">
        <v>2</v>
      </c>
      <c r="C177" s="1" t="s">
        <v>32</v>
      </c>
      <c r="E177" s="1" t="s">
        <v>234</v>
      </c>
      <c r="F177">
        <v>0.5</v>
      </c>
      <c r="G177" s="1">
        <f t="shared" si="42"/>
        <v>1</v>
      </c>
      <c r="H177" s="10">
        <f t="shared" si="43"/>
        <v>0</v>
      </c>
      <c r="I177" s="1">
        <f t="shared" si="44"/>
        <v>0</v>
      </c>
      <c r="J177">
        <f t="shared" si="45"/>
        <v>0</v>
      </c>
      <c r="K177">
        <f t="shared" si="46"/>
        <v>0</v>
      </c>
      <c r="M177" s="9">
        <f t="shared" si="47"/>
        <v>0</v>
      </c>
      <c r="N177">
        <f t="shared" si="48"/>
        <v>0</v>
      </c>
      <c r="O177">
        <f t="shared" si="49"/>
        <v>0</v>
      </c>
      <c r="P177">
        <f t="shared" si="50"/>
        <v>0</v>
      </c>
      <c r="Q177">
        <f t="shared" si="51"/>
        <v>0</v>
      </c>
      <c r="R177">
        <f t="shared" si="52"/>
        <v>0</v>
      </c>
      <c r="T177" s="9">
        <f t="shared" si="53"/>
        <v>0</v>
      </c>
      <c r="U177">
        <f t="shared" si="54"/>
        <v>0</v>
      </c>
      <c r="V177">
        <f t="shared" si="55"/>
        <v>0</v>
      </c>
      <c r="W177">
        <f t="shared" si="56"/>
        <v>0</v>
      </c>
      <c r="X177">
        <f t="shared" si="57"/>
        <v>0</v>
      </c>
      <c r="Y177">
        <f t="shared" si="58"/>
        <v>0</v>
      </c>
      <c r="AA177" s="9">
        <f t="shared" si="59"/>
        <v>0</v>
      </c>
      <c r="AB177">
        <f t="shared" si="60"/>
        <v>0</v>
      </c>
      <c r="AC177">
        <f t="shared" si="61"/>
        <v>0</v>
      </c>
      <c r="AD177">
        <f t="shared" si="62"/>
        <v>1</v>
      </c>
    </row>
    <row r="178" spans="1:33" ht="17" x14ac:dyDescent="0.2">
      <c r="A178" s="2" t="s">
        <v>92</v>
      </c>
      <c r="B178" s="1">
        <v>1</v>
      </c>
      <c r="C178" s="1" t="s">
        <v>159</v>
      </c>
      <c r="E178" s="1" t="s">
        <v>234</v>
      </c>
      <c r="F178">
        <v>0.5</v>
      </c>
      <c r="G178" s="1">
        <f t="shared" si="42"/>
        <v>1</v>
      </c>
      <c r="H178" s="10">
        <f t="shared" si="43"/>
        <v>0</v>
      </c>
      <c r="I178" s="1">
        <f t="shared" si="44"/>
        <v>0</v>
      </c>
      <c r="J178">
        <f t="shared" si="45"/>
        <v>0</v>
      </c>
      <c r="K178">
        <f t="shared" si="46"/>
        <v>0</v>
      </c>
      <c r="M178" s="9">
        <f t="shared" si="47"/>
        <v>0</v>
      </c>
      <c r="N178">
        <f t="shared" si="48"/>
        <v>0</v>
      </c>
      <c r="O178">
        <f t="shared" si="49"/>
        <v>0</v>
      </c>
      <c r="P178">
        <f t="shared" si="50"/>
        <v>0</v>
      </c>
      <c r="Q178">
        <f t="shared" si="51"/>
        <v>0</v>
      </c>
      <c r="R178">
        <f t="shared" si="52"/>
        <v>0</v>
      </c>
      <c r="T178" s="9">
        <f t="shared" si="53"/>
        <v>0</v>
      </c>
      <c r="U178">
        <f t="shared" si="54"/>
        <v>0</v>
      </c>
      <c r="V178">
        <f t="shared" si="55"/>
        <v>0</v>
      </c>
      <c r="W178">
        <f t="shared" si="56"/>
        <v>0</v>
      </c>
      <c r="X178">
        <f t="shared" si="57"/>
        <v>0</v>
      </c>
      <c r="Y178">
        <f t="shared" si="58"/>
        <v>0</v>
      </c>
      <c r="AA178" s="9">
        <f t="shared" si="59"/>
        <v>0</v>
      </c>
      <c r="AB178">
        <f t="shared" si="60"/>
        <v>0</v>
      </c>
      <c r="AC178">
        <f t="shared" si="61"/>
        <v>0</v>
      </c>
      <c r="AD178">
        <f t="shared" si="62"/>
        <v>0.5</v>
      </c>
    </row>
    <row r="179" spans="1:33" ht="17" x14ac:dyDescent="0.2">
      <c r="A179" s="2" t="s">
        <v>122</v>
      </c>
      <c r="B179" s="1">
        <v>1</v>
      </c>
      <c r="C179" s="1" t="s">
        <v>171</v>
      </c>
      <c r="E179" s="1" t="s">
        <v>234</v>
      </c>
      <c r="F179">
        <v>0.5</v>
      </c>
      <c r="G179" s="1">
        <f t="shared" si="42"/>
        <v>1</v>
      </c>
      <c r="H179" s="10">
        <f t="shared" si="43"/>
        <v>0</v>
      </c>
      <c r="I179" s="1">
        <f t="shared" si="44"/>
        <v>0</v>
      </c>
      <c r="J179">
        <f t="shared" si="45"/>
        <v>0</v>
      </c>
      <c r="K179">
        <f t="shared" si="46"/>
        <v>0</v>
      </c>
      <c r="M179" s="9">
        <f t="shared" si="47"/>
        <v>0</v>
      </c>
      <c r="N179">
        <f t="shared" si="48"/>
        <v>0</v>
      </c>
      <c r="O179">
        <f t="shared" si="49"/>
        <v>0</v>
      </c>
      <c r="P179">
        <f t="shared" si="50"/>
        <v>0</v>
      </c>
      <c r="Q179">
        <f t="shared" si="51"/>
        <v>0</v>
      </c>
      <c r="R179">
        <f t="shared" si="52"/>
        <v>0</v>
      </c>
      <c r="T179" s="9">
        <f t="shared" si="53"/>
        <v>0</v>
      </c>
      <c r="U179">
        <f t="shared" si="54"/>
        <v>0</v>
      </c>
      <c r="V179">
        <f t="shared" si="55"/>
        <v>0</v>
      </c>
      <c r="W179">
        <f t="shared" si="56"/>
        <v>0</v>
      </c>
      <c r="X179">
        <f t="shared" si="57"/>
        <v>0</v>
      </c>
      <c r="Y179">
        <f t="shared" si="58"/>
        <v>0</v>
      </c>
      <c r="AA179" s="9">
        <f t="shared" si="59"/>
        <v>0</v>
      </c>
      <c r="AB179">
        <f t="shared" si="60"/>
        <v>0</v>
      </c>
      <c r="AC179">
        <f t="shared" si="61"/>
        <v>0</v>
      </c>
      <c r="AD179">
        <f t="shared" si="62"/>
        <v>0.5</v>
      </c>
    </row>
    <row r="180" spans="1:33" ht="34" x14ac:dyDescent="0.2">
      <c r="A180" s="2" t="s">
        <v>84</v>
      </c>
      <c r="B180" s="1">
        <v>1</v>
      </c>
      <c r="C180" s="1" t="s">
        <v>211</v>
      </c>
      <c r="E180" s="1" t="s">
        <v>234</v>
      </c>
      <c r="F180">
        <v>0.5</v>
      </c>
      <c r="G180" s="1">
        <f t="shared" si="42"/>
        <v>1</v>
      </c>
      <c r="H180" s="10">
        <f t="shared" si="43"/>
        <v>0</v>
      </c>
      <c r="I180" s="1">
        <f t="shared" si="44"/>
        <v>0</v>
      </c>
      <c r="J180">
        <f t="shared" si="45"/>
        <v>0</v>
      </c>
      <c r="K180">
        <f t="shared" si="46"/>
        <v>0</v>
      </c>
      <c r="M180" s="9">
        <f t="shared" si="47"/>
        <v>0</v>
      </c>
      <c r="N180">
        <f t="shared" si="48"/>
        <v>0</v>
      </c>
      <c r="O180">
        <f t="shared" si="49"/>
        <v>0</v>
      </c>
      <c r="P180">
        <f t="shared" si="50"/>
        <v>0</v>
      </c>
      <c r="Q180">
        <f t="shared" si="51"/>
        <v>0</v>
      </c>
      <c r="R180">
        <f t="shared" si="52"/>
        <v>0</v>
      </c>
      <c r="T180" s="9">
        <f t="shared" si="53"/>
        <v>0</v>
      </c>
      <c r="U180">
        <f t="shared" si="54"/>
        <v>0</v>
      </c>
      <c r="V180">
        <f t="shared" si="55"/>
        <v>0</v>
      </c>
      <c r="W180">
        <f t="shared" si="56"/>
        <v>0</v>
      </c>
      <c r="X180">
        <f t="shared" si="57"/>
        <v>0</v>
      </c>
      <c r="Y180">
        <f t="shared" si="58"/>
        <v>0</v>
      </c>
      <c r="AA180" s="9">
        <f t="shared" si="59"/>
        <v>0</v>
      </c>
      <c r="AB180">
        <f t="shared" si="60"/>
        <v>0</v>
      </c>
      <c r="AC180">
        <f t="shared" si="61"/>
        <v>0</v>
      </c>
      <c r="AD180">
        <f t="shared" si="62"/>
        <v>0.5</v>
      </c>
    </row>
    <row r="181" spans="1:33" ht="17" x14ac:dyDescent="0.2">
      <c r="A181" s="2" t="s">
        <v>124</v>
      </c>
      <c r="B181" s="1">
        <v>1</v>
      </c>
      <c r="C181" s="1" t="s">
        <v>212</v>
      </c>
      <c r="E181" s="1" t="s">
        <v>234</v>
      </c>
      <c r="F181">
        <v>0.5</v>
      </c>
      <c r="G181" s="1">
        <f t="shared" ref="G181:G202" si="63">LEN(E181)</f>
        <v>1</v>
      </c>
      <c r="H181" s="10">
        <f t="shared" si="43"/>
        <v>0</v>
      </c>
      <c r="I181" s="1">
        <f t="shared" si="44"/>
        <v>0</v>
      </c>
      <c r="J181">
        <f t="shared" si="45"/>
        <v>0</v>
      </c>
      <c r="K181">
        <f t="shared" si="46"/>
        <v>0</v>
      </c>
      <c r="M181" s="9">
        <f t="shared" si="47"/>
        <v>0</v>
      </c>
      <c r="N181">
        <f t="shared" si="48"/>
        <v>0</v>
      </c>
      <c r="O181">
        <f t="shared" si="49"/>
        <v>0</v>
      </c>
      <c r="P181">
        <f t="shared" si="50"/>
        <v>0</v>
      </c>
      <c r="Q181">
        <f t="shared" si="51"/>
        <v>0</v>
      </c>
      <c r="R181">
        <f t="shared" si="52"/>
        <v>0</v>
      </c>
      <c r="T181" s="9">
        <f t="shared" si="53"/>
        <v>0</v>
      </c>
      <c r="U181">
        <f t="shared" si="54"/>
        <v>0</v>
      </c>
      <c r="V181">
        <f t="shared" si="55"/>
        <v>0</v>
      </c>
      <c r="W181">
        <f t="shared" si="56"/>
        <v>0</v>
      </c>
      <c r="X181">
        <f t="shared" si="57"/>
        <v>0</v>
      </c>
      <c r="Y181">
        <f t="shared" si="58"/>
        <v>0</v>
      </c>
      <c r="AA181" s="9">
        <f t="shared" si="59"/>
        <v>0</v>
      </c>
      <c r="AB181">
        <f t="shared" si="60"/>
        <v>0</v>
      </c>
      <c r="AC181">
        <f t="shared" si="61"/>
        <v>0</v>
      </c>
      <c r="AD181">
        <f t="shared" si="62"/>
        <v>0.5</v>
      </c>
    </row>
    <row r="182" spans="1:33" ht="17" x14ac:dyDescent="0.2">
      <c r="A182" s="2" t="s">
        <v>105</v>
      </c>
      <c r="B182" s="1">
        <v>1</v>
      </c>
      <c r="C182" s="1" t="s">
        <v>53</v>
      </c>
      <c r="E182" s="1" t="s">
        <v>234</v>
      </c>
      <c r="F182">
        <v>0.5</v>
      </c>
      <c r="G182" s="1">
        <f t="shared" si="63"/>
        <v>1</v>
      </c>
      <c r="H182" s="10">
        <f t="shared" si="43"/>
        <v>0</v>
      </c>
      <c r="I182" s="1">
        <f t="shared" si="44"/>
        <v>0</v>
      </c>
      <c r="J182">
        <f t="shared" si="45"/>
        <v>0</v>
      </c>
      <c r="K182">
        <f t="shared" si="46"/>
        <v>0</v>
      </c>
      <c r="M182" s="9">
        <f t="shared" si="47"/>
        <v>0</v>
      </c>
      <c r="N182">
        <f t="shared" si="48"/>
        <v>0</v>
      </c>
      <c r="O182">
        <f t="shared" si="49"/>
        <v>0</v>
      </c>
      <c r="P182">
        <f t="shared" si="50"/>
        <v>0</v>
      </c>
      <c r="Q182">
        <f t="shared" si="51"/>
        <v>0</v>
      </c>
      <c r="R182">
        <f t="shared" si="52"/>
        <v>0</v>
      </c>
      <c r="T182" s="9">
        <f t="shared" si="53"/>
        <v>0</v>
      </c>
      <c r="U182">
        <f t="shared" si="54"/>
        <v>0</v>
      </c>
      <c r="V182">
        <f t="shared" si="55"/>
        <v>0</v>
      </c>
      <c r="W182">
        <f t="shared" si="56"/>
        <v>0</v>
      </c>
      <c r="X182">
        <f t="shared" si="57"/>
        <v>0</v>
      </c>
      <c r="Y182">
        <f t="shared" si="58"/>
        <v>0</v>
      </c>
      <c r="AA182" s="9">
        <f t="shared" si="59"/>
        <v>0</v>
      </c>
      <c r="AB182">
        <f t="shared" si="60"/>
        <v>0</v>
      </c>
      <c r="AC182">
        <f t="shared" si="61"/>
        <v>0</v>
      </c>
      <c r="AD182">
        <f t="shared" si="62"/>
        <v>0.5</v>
      </c>
    </row>
    <row r="183" spans="1:33" ht="17" x14ac:dyDescent="0.2">
      <c r="A183" s="2" t="s">
        <v>216</v>
      </c>
      <c r="B183" s="1">
        <v>2</v>
      </c>
      <c r="C183" s="1" t="s">
        <v>213</v>
      </c>
      <c r="E183" s="1" t="s">
        <v>234</v>
      </c>
      <c r="F183">
        <v>0.5</v>
      </c>
      <c r="G183" s="1">
        <f t="shared" si="63"/>
        <v>1</v>
      </c>
      <c r="H183" s="10">
        <f t="shared" si="43"/>
        <v>0</v>
      </c>
      <c r="I183" s="1">
        <f t="shared" si="44"/>
        <v>0</v>
      </c>
      <c r="J183">
        <f t="shared" si="45"/>
        <v>0</v>
      </c>
      <c r="K183">
        <f t="shared" si="46"/>
        <v>0</v>
      </c>
      <c r="M183" s="9">
        <f t="shared" si="47"/>
        <v>0</v>
      </c>
      <c r="N183">
        <f t="shared" si="48"/>
        <v>0</v>
      </c>
      <c r="O183">
        <f t="shared" si="49"/>
        <v>0</v>
      </c>
      <c r="P183">
        <f t="shared" si="50"/>
        <v>0</v>
      </c>
      <c r="Q183">
        <f t="shared" si="51"/>
        <v>0</v>
      </c>
      <c r="R183">
        <f t="shared" si="52"/>
        <v>0</v>
      </c>
      <c r="T183" s="9">
        <f t="shared" si="53"/>
        <v>0</v>
      </c>
      <c r="U183">
        <f t="shared" si="54"/>
        <v>0</v>
      </c>
      <c r="V183">
        <f t="shared" si="55"/>
        <v>0</v>
      </c>
      <c r="W183">
        <f t="shared" si="56"/>
        <v>0</v>
      </c>
      <c r="X183">
        <f t="shared" si="57"/>
        <v>0</v>
      </c>
      <c r="Y183">
        <f t="shared" si="58"/>
        <v>0</v>
      </c>
      <c r="AA183" s="9">
        <f t="shared" si="59"/>
        <v>0</v>
      </c>
      <c r="AB183">
        <f t="shared" si="60"/>
        <v>0</v>
      </c>
      <c r="AC183">
        <f t="shared" si="61"/>
        <v>0</v>
      </c>
      <c r="AD183">
        <f t="shared" si="62"/>
        <v>1</v>
      </c>
    </row>
    <row r="184" spans="1:33" ht="17" x14ac:dyDescent="0.2">
      <c r="A184" s="2" t="s">
        <v>214</v>
      </c>
      <c r="B184" s="1">
        <v>1</v>
      </c>
      <c r="C184" s="1" t="s">
        <v>215</v>
      </c>
      <c r="E184" s="1" t="s">
        <v>234</v>
      </c>
      <c r="F184">
        <v>0.5</v>
      </c>
      <c r="G184" s="1">
        <f t="shared" si="63"/>
        <v>1</v>
      </c>
      <c r="H184" s="10">
        <f t="shared" si="43"/>
        <v>0</v>
      </c>
      <c r="I184" s="1">
        <f t="shared" si="44"/>
        <v>0</v>
      </c>
      <c r="J184">
        <f t="shared" si="45"/>
        <v>0</v>
      </c>
      <c r="K184">
        <f t="shared" si="46"/>
        <v>0</v>
      </c>
      <c r="M184" s="9">
        <f t="shared" si="47"/>
        <v>0</v>
      </c>
      <c r="N184">
        <f t="shared" si="48"/>
        <v>0</v>
      </c>
      <c r="O184">
        <f t="shared" si="49"/>
        <v>0</v>
      </c>
      <c r="P184">
        <f t="shared" si="50"/>
        <v>0</v>
      </c>
      <c r="Q184">
        <f t="shared" si="51"/>
        <v>0</v>
      </c>
      <c r="R184">
        <f t="shared" si="52"/>
        <v>0</v>
      </c>
      <c r="T184" s="9">
        <f t="shared" si="53"/>
        <v>0</v>
      </c>
      <c r="U184">
        <f t="shared" si="54"/>
        <v>0</v>
      </c>
      <c r="V184">
        <f t="shared" si="55"/>
        <v>0</v>
      </c>
      <c r="W184">
        <f t="shared" si="56"/>
        <v>0</v>
      </c>
      <c r="X184">
        <f t="shared" si="57"/>
        <v>0</v>
      </c>
      <c r="Y184">
        <f t="shared" si="58"/>
        <v>0</v>
      </c>
      <c r="AA184" s="9">
        <f t="shared" si="59"/>
        <v>0</v>
      </c>
      <c r="AB184">
        <f t="shared" si="60"/>
        <v>0</v>
      </c>
      <c r="AC184">
        <f t="shared" si="61"/>
        <v>0</v>
      </c>
      <c r="AD184">
        <f t="shared" si="62"/>
        <v>0.5</v>
      </c>
    </row>
    <row r="185" spans="1:33" x14ac:dyDescent="0.2">
      <c r="G185" s="1">
        <f t="shared" si="63"/>
        <v>0</v>
      </c>
      <c r="H185" s="10">
        <f t="shared" si="43"/>
        <v>0</v>
      </c>
      <c r="I185" s="1">
        <f t="shared" si="44"/>
        <v>0</v>
      </c>
      <c r="J185">
        <f t="shared" si="45"/>
        <v>0</v>
      </c>
      <c r="K185">
        <f t="shared" si="46"/>
        <v>0</v>
      </c>
      <c r="M185" s="9">
        <f t="shared" si="47"/>
        <v>0</v>
      </c>
      <c r="N185">
        <f t="shared" si="48"/>
        <v>0</v>
      </c>
      <c r="O185">
        <f t="shared" si="49"/>
        <v>0</v>
      </c>
      <c r="P185">
        <f t="shared" si="50"/>
        <v>0</v>
      </c>
      <c r="Q185">
        <f t="shared" si="51"/>
        <v>0</v>
      </c>
      <c r="R185">
        <f t="shared" si="52"/>
        <v>0</v>
      </c>
      <c r="T185" s="9">
        <f t="shared" si="53"/>
        <v>0</v>
      </c>
      <c r="U185">
        <f t="shared" si="54"/>
        <v>0</v>
      </c>
      <c r="V185">
        <f t="shared" si="55"/>
        <v>0</v>
      </c>
      <c r="W185">
        <f t="shared" si="56"/>
        <v>0</v>
      </c>
      <c r="X185">
        <f t="shared" si="57"/>
        <v>0</v>
      </c>
      <c r="Y185">
        <f t="shared" si="58"/>
        <v>0</v>
      </c>
      <c r="AA185" s="9">
        <f t="shared" si="59"/>
        <v>0</v>
      </c>
      <c r="AB185">
        <f t="shared" si="60"/>
        <v>0</v>
      </c>
      <c r="AC185">
        <f t="shared" si="61"/>
        <v>0</v>
      </c>
      <c r="AD185">
        <f t="shared" si="62"/>
        <v>0</v>
      </c>
    </row>
    <row r="186" spans="1:33" s="8" customFormat="1" ht="17" x14ac:dyDescent="0.2">
      <c r="A186" s="6" t="s">
        <v>217</v>
      </c>
      <c r="B186" s="7"/>
      <c r="C186" s="7"/>
      <c r="D186" s="7" t="s">
        <v>218</v>
      </c>
      <c r="E186" s="7"/>
      <c r="G186" s="7">
        <f t="shared" si="63"/>
        <v>0</v>
      </c>
      <c r="H186" s="14">
        <f t="shared" si="43"/>
        <v>0</v>
      </c>
      <c r="I186" s="7">
        <f t="shared" si="44"/>
        <v>0</v>
      </c>
      <c r="J186" s="8">
        <f t="shared" si="45"/>
        <v>0</v>
      </c>
      <c r="K186" s="8">
        <f t="shared" si="46"/>
        <v>0</v>
      </c>
      <c r="M186" s="12">
        <f t="shared" si="47"/>
        <v>0</v>
      </c>
      <c r="N186" s="8">
        <f t="shared" si="48"/>
        <v>0</v>
      </c>
      <c r="O186" s="8">
        <f t="shared" si="49"/>
        <v>0</v>
      </c>
      <c r="P186" s="8">
        <f t="shared" si="50"/>
        <v>0</v>
      </c>
      <c r="Q186" s="8">
        <f t="shared" si="51"/>
        <v>0</v>
      </c>
      <c r="R186" s="8">
        <f t="shared" si="52"/>
        <v>0</v>
      </c>
      <c r="T186" s="12">
        <f t="shared" si="53"/>
        <v>0</v>
      </c>
      <c r="U186" s="8">
        <f t="shared" si="54"/>
        <v>0</v>
      </c>
      <c r="V186" s="8">
        <f t="shared" si="55"/>
        <v>0</v>
      </c>
      <c r="W186" s="8">
        <f t="shared" si="56"/>
        <v>0</v>
      </c>
      <c r="X186" s="8">
        <f t="shared" si="57"/>
        <v>0</v>
      </c>
      <c r="Y186" s="8">
        <f t="shared" si="58"/>
        <v>0</v>
      </c>
      <c r="AA186" s="12">
        <f t="shared" si="59"/>
        <v>0</v>
      </c>
      <c r="AB186" s="8">
        <f t="shared" si="60"/>
        <v>0</v>
      </c>
      <c r="AC186" s="8">
        <f t="shared" si="61"/>
        <v>0</v>
      </c>
      <c r="AD186" s="8">
        <f t="shared" si="62"/>
        <v>0</v>
      </c>
      <c r="AG186" s="22"/>
    </row>
    <row r="187" spans="1:33" ht="17" x14ac:dyDescent="0.2">
      <c r="A187" s="2" t="s">
        <v>68</v>
      </c>
      <c r="B187" s="1">
        <v>1</v>
      </c>
      <c r="C187" s="1" t="s">
        <v>5</v>
      </c>
      <c r="E187" s="1" t="s">
        <v>236</v>
      </c>
      <c r="F187">
        <v>1</v>
      </c>
      <c r="G187" s="1">
        <f t="shared" si="63"/>
        <v>3</v>
      </c>
      <c r="H187" s="10">
        <f t="shared" si="43"/>
        <v>0</v>
      </c>
      <c r="I187" s="1">
        <f t="shared" si="44"/>
        <v>0</v>
      </c>
      <c r="J187">
        <f t="shared" si="45"/>
        <v>0</v>
      </c>
      <c r="K187">
        <f t="shared" si="46"/>
        <v>0</v>
      </c>
      <c r="M187" s="9">
        <f t="shared" si="47"/>
        <v>0</v>
      </c>
      <c r="N187">
        <f t="shared" si="48"/>
        <v>0</v>
      </c>
      <c r="O187">
        <f t="shared" si="49"/>
        <v>0</v>
      </c>
      <c r="P187">
        <f t="shared" si="50"/>
        <v>0</v>
      </c>
      <c r="Q187">
        <f t="shared" si="51"/>
        <v>0</v>
      </c>
      <c r="R187">
        <f t="shared" si="52"/>
        <v>0.33333333333333331</v>
      </c>
      <c r="T187" s="9">
        <f t="shared" si="53"/>
        <v>0</v>
      </c>
      <c r="U187">
        <f t="shared" si="54"/>
        <v>0</v>
      </c>
      <c r="V187">
        <f t="shared" si="55"/>
        <v>0</v>
      </c>
      <c r="W187">
        <f t="shared" si="56"/>
        <v>0.33333333333333331</v>
      </c>
      <c r="X187">
        <f t="shared" si="57"/>
        <v>0</v>
      </c>
      <c r="Y187">
        <f t="shared" si="58"/>
        <v>0</v>
      </c>
      <c r="AA187" s="9">
        <f t="shared" si="59"/>
        <v>0</v>
      </c>
      <c r="AB187">
        <f t="shared" si="60"/>
        <v>0.33333333333333331</v>
      </c>
      <c r="AC187">
        <f t="shared" si="61"/>
        <v>0</v>
      </c>
      <c r="AD187">
        <f t="shared" si="62"/>
        <v>0</v>
      </c>
    </row>
    <row r="188" spans="1:33" ht="17" x14ac:dyDescent="0.2">
      <c r="A188" s="2" t="s">
        <v>35</v>
      </c>
      <c r="B188" s="1">
        <v>1</v>
      </c>
      <c r="C188" s="1" t="s">
        <v>32</v>
      </c>
      <c r="E188" s="1" t="s">
        <v>236</v>
      </c>
      <c r="F188">
        <v>1</v>
      </c>
      <c r="G188" s="1">
        <f t="shared" si="63"/>
        <v>3</v>
      </c>
      <c r="H188" s="10">
        <f t="shared" si="43"/>
        <v>0</v>
      </c>
      <c r="I188" s="1">
        <f t="shared" si="44"/>
        <v>0</v>
      </c>
      <c r="J188">
        <f t="shared" si="45"/>
        <v>0</v>
      </c>
      <c r="K188">
        <f t="shared" si="46"/>
        <v>0</v>
      </c>
      <c r="M188" s="9">
        <f t="shared" si="47"/>
        <v>0</v>
      </c>
      <c r="N188">
        <f t="shared" si="48"/>
        <v>0</v>
      </c>
      <c r="O188">
        <f t="shared" si="49"/>
        <v>0</v>
      </c>
      <c r="P188">
        <f t="shared" si="50"/>
        <v>0</v>
      </c>
      <c r="Q188">
        <f t="shared" si="51"/>
        <v>0</v>
      </c>
      <c r="R188">
        <f t="shared" si="52"/>
        <v>0.33333333333333331</v>
      </c>
      <c r="T188" s="9">
        <f t="shared" si="53"/>
        <v>0</v>
      </c>
      <c r="U188">
        <f t="shared" si="54"/>
        <v>0</v>
      </c>
      <c r="V188">
        <f t="shared" si="55"/>
        <v>0</v>
      </c>
      <c r="W188">
        <f t="shared" si="56"/>
        <v>0.33333333333333331</v>
      </c>
      <c r="X188">
        <f t="shared" si="57"/>
        <v>0</v>
      </c>
      <c r="Y188">
        <f t="shared" si="58"/>
        <v>0</v>
      </c>
      <c r="AA188" s="9">
        <f t="shared" si="59"/>
        <v>0</v>
      </c>
      <c r="AB188">
        <f t="shared" si="60"/>
        <v>0.33333333333333331</v>
      </c>
      <c r="AC188">
        <f t="shared" si="61"/>
        <v>0</v>
      </c>
      <c r="AD188">
        <f t="shared" si="62"/>
        <v>0</v>
      </c>
    </row>
    <row r="189" spans="1:33" s="17" customFormat="1" ht="17" x14ac:dyDescent="0.2">
      <c r="A189" s="15" t="s">
        <v>142</v>
      </c>
      <c r="B189" s="16">
        <v>1</v>
      </c>
      <c r="C189" s="16" t="s">
        <v>65</v>
      </c>
      <c r="D189" s="16"/>
      <c r="E189" s="16" t="s">
        <v>236</v>
      </c>
      <c r="F189" s="17">
        <v>1</v>
      </c>
      <c r="G189" s="16">
        <f t="shared" si="63"/>
        <v>3</v>
      </c>
      <c r="H189" s="18">
        <f t="shared" si="43"/>
        <v>0</v>
      </c>
      <c r="I189" s="16">
        <f t="shared" si="44"/>
        <v>0</v>
      </c>
      <c r="J189" s="17">
        <f t="shared" si="45"/>
        <v>0</v>
      </c>
      <c r="K189" s="17">
        <f t="shared" si="46"/>
        <v>0</v>
      </c>
      <c r="M189" s="19">
        <f t="shared" si="47"/>
        <v>0</v>
      </c>
      <c r="N189" s="17">
        <f t="shared" si="48"/>
        <v>0</v>
      </c>
      <c r="O189" s="17">
        <f t="shared" si="49"/>
        <v>0</v>
      </c>
      <c r="P189" s="17">
        <f t="shared" si="50"/>
        <v>0</v>
      </c>
      <c r="Q189" s="17">
        <f t="shared" si="51"/>
        <v>0</v>
      </c>
      <c r="R189" s="17">
        <f t="shared" si="52"/>
        <v>0.33333333333333331</v>
      </c>
      <c r="T189" s="19">
        <f t="shared" si="53"/>
        <v>0</v>
      </c>
      <c r="U189" s="17">
        <f t="shared" si="54"/>
        <v>0</v>
      </c>
      <c r="V189" s="17">
        <f t="shared" si="55"/>
        <v>0</v>
      </c>
      <c r="W189" s="17">
        <f t="shared" si="56"/>
        <v>0.33333333333333331</v>
      </c>
      <c r="X189" s="17">
        <f t="shared" si="57"/>
        <v>0</v>
      </c>
      <c r="Y189" s="17">
        <f t="shared" si="58"/>
        <v>0</v>
      </c>
      <c r="AA189" s="19">
        <f t="shared" si="59"/>
        <v>0</v>
      </c>
      <c r="AB189" s="17">
        <f t="shared" si="60"/>
        <v>0.33333333333333331</v>
      </c>
      <c r="AC189" s="17">
        <f t="shared" si="61"/>
        <v>0</v>
      </c>
      <c r="AD189" s="17">
        <f t="shared" si="62"/>
        <v>0</v>
      </c>
      <c r="AG189" s="23"/>
    </row>
    <row r="190" spans="1:33" s="17" customFormat="1" ht="17" x14ac:dyDescent="0.2">
      <c r="A190" s="15"/>
      <c r="B190" s="16">
        <v>3</v>
      </c>
      <c r="C190" s="16" t="s">
        <v>5</v>
      </c>
      <c r="D190" s="16"/>
      <c r="E190" s="16" t="s">
        <v>236</v>
      </c>
      <c r="F190" s="17">
        <v>1</v>
      </c>
      <c r="G190" s="16">
        <f t="shared" si="63"/>
        <v>3</v>
      </c>
      <c r="H190" s="18">
        <f t="shared" ref="H190:H202" si="64">IF(E190="A",(B190*F190)/G190,0)</f>
        <v>0</v>
      </c>
      <c r="I190" s="16">
        <f t="shared" ref="I190:I202" si="65">IF(E190="AB",(B190*F190)/G190,0)</f>
        <v>0</v>
      </c>
      <c r="J190" s="17">
        <f t="shared" ref="J190:J202" si="66">IF(E190="ABC",(B190*F190)/G190,0)</f>
        <v>0</v>
      </c>
      <c r="K190" s="17">
        <f t="shared" ref="K190:K202" si="67">IF(E190="ABCD",(B190*F190)/G190,0)</f>
        <v>0</v>
      </c>
      <c r="M190" s="19">
        <f t="shared" ref="M190:M202" si="68">IF(E190="AB",(B190*F190)/G190,0)</f>
        <v>0</v>
      </c>
      <c r="N190" s="17">
        <f t="shared" ref="N190:N202" si="69">IF(E190="ABC",(B190*F190)/G190,0)</f>
        <v>0</v>
      </c>
      <c r="O190" s="17">
        <f t="shared" ref="O190:O202" si="70">IF(E190="ABCD",(B190*F190)/G190,0)</f>
        <v>0</v>
      </c>
      <c r="P190" s="17">
        <f t="shared" ref="P190:P202" si="71">IF(E190="B",(B190*F190)/G190,0)</f>
        <v>0</v>
      </c>
      <c r="Q190" s="17">
        <f t="shared" ref="Q190:Q202" si="72">IF(E190="BC",(B190*F190)/G190,0)</f>
        <v>0</v>
      </c>
      <c r="R190" s="17">
        <f t="shared" ref="R190:R202" si="73">IF(E190="BCD",(B190*F190)/G190,0)</f>
        <v>1</v>
      </c>
      <c r="T190" s="19">
        <f t="shared" ref="T190:T202" si="74">IF(E190="ABC",(B190*F190)/G190,0)</f>
        <v>0</v>
      </c>
      <c r="U190" s="17">
        <f t="shared" ref="U190:U202" si="75">IF(E190="ABCD",(B190*F190)/G190,0)</f>
        <v>0</v>
      </c>
      <c r="V190" s="17">
        <f t="shared" ref="V190:V202" si="76">IF(E190="BC",(B190*F190)/G190,0)</f>
        <v>0</v>
      </c>
      <c r="W190" s="17">
        <f t="shared" ref="W190:W202" si="77">IF(E190="BCD",(B190*F190)/G190,0)</f>
        <v>1</v>
      </c>
      <c r="X190" s="17">
        <f t="shared" ref="X190:X202" si="78">IF(E190="C",(B190*F190)/G190,0)</f>
        <v>0</v>
      </c>
      <c r="Y190" s="17">
        <f t="shared" ref="Y190:Y202" si="79">IF(E190="CD",(B190*F190)/G190,0)</f>
        <v>0</v>
      </c>
      <c r="AA190" s="19">
        <f t="shared" ref="AA190:AA202" si="80">IF(E190="ABCD",(B190*F190)/G190,0)</f>
        <v>0</v>
      </c>
      <c r="AB190" s="17">
        <f t="shared" ref="AB190:AB202" si="81">IF(E190="BCD",(B190*F190)/G190,0)</f>
        <v>1</v>
      </c>
      <c r="AC190" s="17">
        <f t="shared" ref="AC190:AC202" si="82">IF(E190="CD",(B190*F190)/G190,0)</f>
        <v>0</v>
      </c>
      <c r="AD190" s="17">
        <f t="shared" ref="AD190:AD202" si="83">IF(E190="D",(B190*F190)/G190,0)</f>
        <v>0</v>
      </c>
      <c r="AG190" s="23"/>
    </row>
    <row r="191" spans="1:33" s="17" customFormat="1" ht="17" x14ac:dyDescent="0.2">
      <c r="A191" s="15"/>
      <c r="B191" s="16">
        <v>1</v>
      </c>
      <c r="C191" s="16" t="s">
        <v>159</v>
      </c>
      <c r="D191" s="16"/>
      <c r="E191" s="16" t="s">
        <v>236</v>
      </c>
      <c r="F191" s="17">
        <v>1</v>
      </c>
      <c r="G191" s="16">
        <f t="shared" si="63"/>
        <v>3</v>
      </c>
      <c r="H191" s="18">
        <f t="shared" si="64"/>
        <v>0</v>
      </c>
      <c r="I191" s="16">
        <f t="shared" si="65"/>
        <v>0</v>
      </c>
      <c r="J191" s="17">
        <f t="shared" si="66"/>
        <v>0</v>
      </c>
      <c r="K191" s="17">
        <f t="shared" si="67"/>
        <v>0</v>
      </c>
      <c r="M191" s="19">
        <f t="shared" si="68"/>
        <v>0</v>
      </c>
      <c r="N191" s="17">
        <f t="shared" si="69"/>
        <v>0</v>
      </c>
      <c r="O191" s="17">
        <f t="shared" si="70"/>
        <v>0</v>
      </c>
      <c r="P191" s="17">
        <f t="shared" si="71"/>
        <v>0</v>
      </c>
      <c r="Q191" s="17">
        <f t="shared" si="72"/>
        <v>0</v>
      </c>
      <c r="R191" s="17">
        <f t="shared" si="73"/>
        <v>0.33333333333333331</v>
      </c>
      <c r="T191" s="19">
        <f t="shared" si="74"/>
        <v>0</v>
      </c>
      <c r="U191" s="17">
        <f t="shared" si="75"/>
        <v>0</v>
      </c>
      <c r="V191" s="17">
        <f t="shared" si="76"/>
        <v>0</v>
      </c>
      <c r="W191" s="17">
        <f t="shared" si="77"/>
        <v>0.33333333333333331</v>
      </c>
      <c r="X191" s="17">
        <f t="shared" si="78"/>
        <v>0</v>
      </c>
      <c r="Y191" s="17">
        <f t="shared" si="79"/>
        <v>0</v>
      </c>
      <c r="AA191" s="19">
        <f t="shared" si="80"/>
        <v>0</v>
      </c>
      <c r="AB191" s="17">
        <f t="shared" si="81"/>
        <v>0.33333333333333331</v>
      </c>
      <c r="AC191" s="17">
        <f t="shared" si="82"/>
        <v>0</v>
      </c>
      <c r="AD191" s="17">
        <f t="shared" si="83"/>
        <v>0</v>
      </c>
      <c r="AG191" s="23"/>
    </row>
    <row r="192" spans="1:33" s="17" customFormat="1" ht="17" x14ac:dyDescent="0.2">
      <c r="A192" s="15"/>
      <c r="B192" s="16">
        <v>1</v>
      </c>
      <c r="C192" s="16" t="s">
        <v>199</v>
      </c>
      <c r="D192" s="16"/>
      <c r="E192" s="16" t="s">
        <v>236</v>
      </c>
      <c r="F192" s="17">
        <v>1</v>
      </c>
      <c r="G192" s="16">
        <f t="shared" si="63"/>
        <v>3</v>
      </c>
      <c r="H192" s="18">
        <f t="shared" si="64"/>
        <v>0</v>
      </c>
      <c r="I192" s="16">
        <f t="shared" si="65"/>
        <v>0</v>
      </c>
      <c r="J192" s="17">
        <f t="shared" si="66"/>
        <v>0</v>
      </c>
      <c r="K192" s="17">
        <f t="shared" si="67"/>
        <v>0</v>
      </c>
      <c r="M192" s="19">
        <f t="shared" si="68"/>
        <v>0</v>
      </c>
      <c r="N192" s="17">
        <f t="shared" si="69"/>
        <v>0</v>
      </c>
      <c r="O192" s="17">
        <f t="shared" si="70"/>
        <v>0</v>
      </c>
      <c r="P192" s="17">
        <f t="shared" si="71"/>
        <v>0</v>
      </c>
      <c r="Q192" s="17">
        <f t="shared" si="72"/>
        <v>0</v>
      </c>
      <c r="R192" s="17">
        <f t="shared" si="73"/>
        <v>0.33333333333333331</v>
      </c>
      <c r="T192" s="19">
        <f t="shared" si="74"/>
        <v>0</v>
      </c>
      <c r="U192" s="17">
        <f t="shared" si="75"/>
        <v>0</v>
      </c>
      <c r="V192" s="17">
        <f t="shared" si="76"/>
        <v>0</v>
      </c>
      <c r="W192" s="17">
        <f t="shared" si="77"/>
        <v>0.33333333333333331</v>
      </c>
      <c r="X192" s="17">
        <f t="shared" si="78"/>
        <v>0</v>
      </c>
      <c r="Y192" s="17">
        <f t="shared" si="79"/>
        <v>0</v>
      </c>
      <c r="AA192" s="19">
        <f t="shared" si="80"/>
        <v>0</v>
      </c>
      <c r="AB192" s="17">
        <f t="shared" si="81"/>
        <v>0.33333333333333331</v>
      </c>
      <c r="AC192" s="17">
        <f t="shared" si="82"/>
        <v>0</v>
      </c>
      <c r="AD192" s="17">
        <f t="shared" si="83"/>
        <v>0</v>
      </c>
      <c r="AG192" s="23"/>
    </row>
    <row r="193" spans="1:33" s="17" customFormat="1" ht="17" x14ac:dyDescent="0.2">
      <c r="A193" s="15"/>
      <c r="B193" s="16">
        <v>3</v>
      </c>
      <c r="C193" s="16" t="s">
        <v>32</v>
      </c>
      <c r="D193" s="16"/>
      <c r="E193" s="16" t="s">
        <v>236</v>
      </c>
      <c r="F193" s="17">
        <v>1</v>
      </c>
      <c r="G193" s="16">
        <f t="shared" si="63"/>
        <v>3</v>
      </c>
      <c r="H193" s="18">
        <f t="shared" si="64"/>
        <v>0</v>
      </c>
      <c r="I193" s="16">
        <f t="shared" si="65"/>
        <v>0</v>
      </c>
      <c r="J193" s="17">
        <f t="shared" si="66"/>
        <v>0</v>
      </c>
      <c r="K193" s="17">
        <f t="shared" si="67"/>
        <v>0</v>
      </c>
      <c r="M193" s="19">
        <f t="shared" si="68"/>
        <v>0</v>
      </c>
      <c r="N193" s="17">
        <f t="shared" si="69"/>
        <v>0</v>
      </c>
      <c r="O193" s="17">
        <f t="shared" si="70"/>
        <v>0</v>
      </c>
      <c r="P193" s="17">
        <f t="shared" si="71"/>
        <v>0</v>
      </c>
      <c r="Q193" s="17">
        <f t="shared" si="72"/>
        <v>0</v>
      </c>
      <c r="R193" s="17">
        <f t="shared" si="73"/>
        <v>1</v>
      </c>
      <c r="T193" s="19">
        <f t="shared" si="74"/>
        <v>0</v>
      </c>
      <c r="U193" s="17">
        <f t="shared" si="75"/>
        <v>0</v>
      </c>
      <c r="V193" s="17">
        <f t="shared" si="76"/>
        <v>0</v>
      </c>
      <c r="W193" s="17">
        <f t="shared" si="77"/>
        <v>1</v>
      </c>
      <c r="X193" s="17">
        <f t="shared" si="78"/>
        <v>0</v>
      </c>
      <c r="Y193" s="17">
        <f t="shared" si="79"/>
        <v>0</v>
      </c>
      <c r="AA193" s="19">
        <f t="shared" si="80"/>
        <v>0</v>
      </c>
      <c r="AB193" s="17">
        <f t="shared" si="81"/>
        <v>1</v>
      </c>
      <c r="AC193" s="17">
        <f t="shared" si="82"/>
        <v>0</v>
      </c>
      <c r="AD193" s="17">
        <f t="shared" si="83"/>
        <v>0</v>
      </c>
      <c r="AG193" s="23"/>
    </row>
    <row r="194" spans="1:33" s="17" customFormat="1" ht="17" x14ac:dyDescent="0.2">
      <c r="A194" s="15"/>
      <c r="B194" s="16">
        <v>1</v>
      </c>
      <c r="C194" s="16" t="s">
        <v>219</v>
      </c>
      <c r="D194" s="16"/>
      <c r="E194" s="16" t="s">
        <v>236</v>
      </c>
      <c r="F194" s="17">
        <v>1</v>
      </c>
      <c r="G194" s="16">
        <f t="shared" si="63"/>
        <v>3</v>
      </c>
      <c r="H194" s="18">
        <f t="shared" si="64"/>
        <v>0</v>
      </c>
      <c r="I194" s="16">
        <f t="shared" si="65"/>
        <v>0</v>
      </c>
      <c r="J194" s="17">
        <f t="shared" si="66"/>
        <v>0</v>
      </c>
      <c r="K194" s="17">
        <f t="shared" si="67"/>
        <v>0</v>
      </c>
      <c r="M194" s="19">
        <f t="shared" si="68"/>
        <v>0</v>
      </c>
      <c r="N194" s="17">
        <f t="shared" si="69"/>
        <v>0</v>
      </c>
      <c r="O194" s="17">
        <f t="shared" si="70"/>
        <v>0</v>
      </c>
      <c r="P194" s="17">
        <f t="shared" si="71"/>
        <v>0</v>
      </c>
      <c r="Q194" s="17">
        <f t="shared" si="72"/>
        <v>0</v>
      </c>
      <c r="R194" s="17">
        <f t="shared" si="73"/>
        <v>0.33333333333333331</v>
      </c>
      <c r="T194" s="19">
        <f t="shared" si="74"/>
        <v>0</v>
      </c>
      <c r="U194" s="17">
        <f t="shared" si="75"/>
        <v>0</v>
      </c>
      <c r="V194" s="17">
        <f t="shared" si="76"/>
        <v>0</v>
      </c>
      <c r="W194" s="17">
        <f t="shared" si="77"/>
        <v>0.33333333333333331</v>
      </c>
      <c r="X194" s="17">
        <f t="shared" si="78"/>
        <v>0</v>
      </c>
      <c r="Y194" s="17">
        <f t="shared" si="79"/>
        <v>0</v>
      </c>
      <c r="AA194" s="19">
        <f t="shared" si="80"/>
        <v>0</v>
      </c>
      <c r="AB194" s="17">
        <f t="shared" si="81"/>
        <v>0.33333333333333331</v>
      </c>
      <c r="AC194" s="17">
        <f t="shared" si="82"/>
        <v>0</v>
      </c>
      <c r="AD194" s="17">
        <f t="shared" si="83"/>
        <v>0</v>
      </c>
      <c r="AG194" s="23"/>
    </row>
    <row r="195" spans="1:33" x14ac:dyDescent="0.2">
      <c r="G195" s="1">
        <f t="shared" si="63"/>
        <v>0</v>
      </c>
      <c r="H195" s="10">
        <f t="shared" si="64"/>
        <v>0</v>
      </c>
      <c r="I195" s="1">
        <f t="shared" si="65"/>
        <v>0</v>
      </c>
      <c r="J195">
        <f t="shared" si="66"/>
        <v>0</v>
      </c>
      <c r="K195">
        <f t="shared" si="67"/>
        <v>0</v>
      </c>
      <c r="M195" s="9">
        <f t="shared" si="68"/>
        <v>0</v>
      </c>
      <c r="N195">
        <f t="shared" si="69"/>
        <v>0</v>
      </c>
      <c r="O195">
        <f t="shared" si="70"/>
        <v>0</v>
      </c>
      <c r="P195">
        <f t="shared" si="71"/>
        <v>0</v>
      </c>
      <c r="Q195">
        <f t="shared" si="72"/>
        <v>0</v>
      </c>
      <c r="R195">
        <f t="shared" si="73"/>
        <v>0</v>
      </c>
      <c r="T195" s="9">
        <f t="shared" si="74"/>
        <v>0</v>
      </c>
      <c r="U195">
        <f t="shared" si="75"/>
        <v>0</v>
      </c>
      <c r="V195">
        <f t="shared" si="76"/>
        <v>0</v>
      </c>
      <c r="W195">
        <f t="shared" si="77"/>
        <v>0</v>
      </c>
      <c r="X195">
        <f t="shared" si="78"/>
        <v>0</v>
      </c>
      <c r="Y195">
        <f t="shared" si="79"/>
        <v>0</v>
      </c>
      <c r="AA195" s="9">
        <f t="shared" si="80"/>
        <v>0</v>
      </c>
      <c r="AB195">
        <f t="shared" si="81"/>
        <v>0</v>
      </c>
      <c r="AC195">
        <f t="shared" si="82"/>
        <v>0</v>
      </c>
      <c r="AD195">
        <f t="shared" si="83"/>
        <v>0</v>
      </c>
    </row>
    <row r="196" spans="1:33" s="8" customFormat="1" ht="17" x14ac:dyDescent="0.2">
      <c r="A196" s="6" t="s">
        <v>220</v>
      </c>
      <c r="B196" s="7"/>
      <c r="C196" s="7"/>
      <c r="D196" s="7" t="s">
        <v>221</v>
      </c>
      <c r="E196" s="7"/>
      <c r="G196" s="7">
        <f t="shared" si="63"/>
        <v>0</v>
      </c>
      <c r="H196" s="14">
        <f t="shared" si="64"/>
        <v>0</v>
      </c>
      <c r="I196" s="7">
        <f t="shared" si="65"/>
        <v>0</v>
      </c>
      <c r="J196" s="8">
        <f t="shared" si="66"/>
        <v>0</v>
      </c>
      <c r="K196" s="8">
        <f t="shared" si="67"/>
        <v>0</v>
      </c>
      <c r="M196" s="12">
        <f t="shared" si="68"/>
        <v>0</v>
      </c>
      <c r="N196" s="8">
        <f t="shared" si="69"/>
        <v>0</v>
      </c>
      <c r="O196" s="8">
        <f t="shared" si="70"/>
        <v>0</v>
      </c>
      <c r="P196" s="8">
        <f t="shared" si="71"/>
        <v>0</v>
      </c>
      <c r="Q196" s="8">
        <f t="shared" si="72"/>
        <v>0</v>
      </c>
      <c r="R196" s="8">
        <f t="shared" si="73"/>
        <v>0</v>
      </c>
      <c r="T196" s="12">
        <f t="shared" si="74"/>
        <v>0</v>
      </c>
      <c r="U196" s="8">
        <f t="shared" si="75"/>
        <v>0</v>
      </c>
      <c r="V196" s="8">
        <f t="shared" si="76"/>
        <v>0</v>
      </c>
      <c r="W196" s="8">
        <f t="shared" si="77"/>
        <v>0</v>
      </c>
      <c r="X196" s="8">
        <f t="shared" si="78"/>
        <v>0</v>
      </c>
      <c r="Y196" s="8">
        <f t="shared" si="79"/>
        <v>0</v>
      </c>
      <c r="AA196" s="12">
        <f t="shared" si="80"/>
        <v>0</v>
      </c>
      <c r="AB196" s="8">
        <f t="shared" si="81"/>
        <v>0</v>
      </c>
      <c r="AC196" s="8">
        <f t="shared" si="82"/>
        <v>0</v>
      </c>
      <c r="AD196" s="8">
        <f t="shared" si="83"/>
        <v>0</v>
      </c>
      <c r="AG196" s="22"/>
    </row>
    <row r="197" spans="1:33" ht="17" x14ac:dyDescent="0.2">
      <c r="A197" s="2" t="s">
        <v>222</v>
      </c>
      <c r="B197" s="1">
        <v>1</v>
      </c>
      <c r="C197" s="1" t="s">
        <v>32</v>
      </c>
      <c r="E197" s="1" t="s">
        <v>234</v>
      </c>
      <c r="F197">
        <v>1</v>
      </c>
      <c r="G197" s="1">
        <f t="shared" si="63"/>
        <v>1</v>
      </c>
      <c r="H197" s="10">
        <f t="shared" si="64"/>
        <v>0</v>
      </c>
      <c r="I197" s="1">
        <f t="shared" si="65"/>
        <v>0</v>
      </c>
      <c r="J197">
        <f t="shared" si="66"/>
        <v>0</v>
      </c>
      <c r="K197">
        <f t="shared" si="67"/>
        <v>0</v>
      </c>
      <c r="M197" s="9">
        <f t="shared" si="68"/>
        <v>0</v>
      </c>
      <c r="N197">
        <f t="shared" si="69"/>
        <v>0</v>
      </c>
      <c r="O197">
        <f t="shared" si="70"/>
        <v>0</v>
      </c>
      <c r="P197">
        <f t="shared" si="71"/>
        <v>0</v>
      </c>
      <c r="Q197">
        <f t="shared" si="72"/>
        <v>0</v>
      </c>
      <c r="R197">
        <f t="shared" si="73"/>
        <v>0</v>
      </c>
      <c r="T197" s="9">
        <f t="shared" si="74"/>
        <v>0</v>
      </c>
      <c r="U197">
        <f t="shared" si="75"/>
        <v>0</v>
      </c>
      <c r="V197">
        <f t="shared" si="76"/>
        <v>0</v>
      </c>
      <c r="W197">
        <f t="shared" si="77"/>
        <v>0</v>
      </c>
      <c r="X197">
        <f t="shared" si="78"/>
        <v>0</v>
      </c>
      <c r="Y197">
        <f t="shared" si="79"/>
        <v>0</v>
      </c>
      <c r="AA197" s="9">
        <f t="shared" si="80"/>
        <v>0</v>
      </c>
      <c r="AB197">
        <f t="shared" si="81"/>
        <v>0</v>
      </c>
      <c r="AC197">
        <f t="shared" si="82"/>
        <v>0</v>
      </c>
      <c r="AD197">
        <f t="shared" si="83"/>
        <v>1</v>
      </c>
    </row>
    <row r="198" spans="1:33" ht="17" x14ac:dyDescent="0.2">
      <c r="A198" s="2" t="s">
        <v>223</v>
      </c>
      <c r="B198" s="1">
        <v>1</v>
      </c>
      <c r="C198" s="1" t="s">
        <v>224</v>
      </c>
      <c r="E198" s="1" t="s">
        <v>234</v>
      </c>
      <c r="F198">
        <v>1</v>
      </c>
      <c r="G198" s="1">
        <f t="shared" si="63"/>
        <v>1</v>
      </c>
      <c r="H198" s="10">
        <f t="shared" si="64"/>
        <v>0</v>
      </c>
      <c r="I198" s="1">
        <f t="shared" si="65"/>
        <v>0</v>
      </c>
      <c r="J198">
        <f t="shared" si="66"/>
        <v>0</v>
      </c>
      <c r="K198">
        <f t="shared" si="67"/>
        <v>0</v>
      </c>
      <c r="M198" s="9">
        <f t="shared" si="68"/>
        <v>0</v>
      </c>
      <c r="N198">
        <f t="shared" si="69"/>
        <v>0</v>
      </c>
      <c r="O198">
        <f t="shared" si="70"/>
        <v>0</v>
      </c>
      <c r="P198">
        <f t="shared" si="71"/>
        <v>0</v>
      </c>
      <c r="Q198">
        <f t="shared" si="72"/>
        <v>0</v>
      </c>
      <c r="R198">
        <f t="shared" si="73"/>
        <v>0</v>
      </c>
      <c r="T198" s="9">
        <f t="shared" si="74"/>
        <v>0</v>
      </c>
      <c r="U198">
        <f t="shared" si="75"/>
        <v>0</v>
      </c>
      <c r="V198">
        <f t="shared" si="76"/>
        <v>0</v>
      </c>
      <c r="W198">
        <f t="shared" si="77"/>
        <v>0</v>
      </c>
      <c r="X198">
        <f t="shared" si="78"/>
        <v>0</v>
      </c>
      <c r="Y198">
        <f t="shared" si="79"/>
        <v>0</v>
      </c>
      <c r="AA198" s="9">
        <f t="shared" si="80"/>
        <v>0</v>
      </c>
      <c r="AB198">
        <f t="shared" si="81"/>
        <v>0</v>
      </c>
      <c r="AC198">
        <f t="shared" si="82"/>
        <v>0</v>
      </c>
      <c r="AD198">
        <f t="shared" si="83"/>
        <v>1</v>
      </c>
    </row>
    <row r="199" spans="1:33" x14ac:dyDescent="0.2">
      <c r="G199" s="1">
        <f t="shared" si="63"/>
        <v>0</v>
      </c>
      <c r="H199" s="10">
        <f t="shared" si="64"/>
        <v>0</v>
      </c>
      <c r="I199" s="1">
        <f t="shared" si="65"/>
        <v>0</v>
      </c>
      <c r="J199">
        <f t="shared" si="66"/>
        <v>0</v>
      </c>
      <c r="K199">
        <f t="shared" si="67"/>
        <v>0</v>
      </c>
      <c r="M199" s="9">
        <f t="shared" si="68"/>
        <v>0</v>
      </c>
      <c r="N199">
        <f t="shared" si="69"/>
        <v>0</v>
      </c>
      <c r="O199">
        <f t="shared" si="70"/>
        <v>0</v>
      </c>
      <c r="P199">
        <f t="shared" si="71"/>
        <v>0</v>
      </c>
      <c r="Q199">
        <f t="shared" si="72"/>
        <v>0</v>
      </c>
      <c r="R199">
        <f t="shared" si="73"/>
        <v>0</v>
      </c>
      <c r="T199" s="9">
        <f t="shared" si="74"/>
        <v>0</v>
      </c>
      <c r="U199">
        <f t="shared" si="75"/>
        <v>0</v>
      </c>
      <c r="V199">
        <f t="shared" si="76"/>
        <v>0</v>
      </c>
      <c r="W199">
        <f t="shared" si="77"/>
        <v>0</v>
      </c>
      <c r="X199">
        <f t="shared" si="78"/>
        <v>0</v>
      </c>
      <c r="Y199">
        <f t="shared" si="79"/>
        <v>0</v>
      </c>
      <c r="AA199" s="9">
        <f t="shared" si="80"/>
        <v>0</v>
      </c>
      <c r="AB199">
        <f t="shared" si="81"/>
        <v>0</v>
      </c>
      <c r="AC199">
        <f t="shared" si="82"/>
        <v>0</v>
      </c>
      <c r="AD199">
        <f t="shared" si="83"/>
        <v>0</v>
      </c>
    </row>
    <row r="200" spans="1:33" s="8" customFormat="1" ht="17" x14ac:dyDescent="0.2">
      <c r="A200" s="6" t="s">
        <v>225</v>
      </c>
      <c r="B200" s="7"/>
      <c r="C200" s="7"/>
      <c r="D200" s="7" t="s">
        <v>221</v>
      </c>
      <c r="E200" s="7"/>
      <c r="G200" s="7">
        <f t="shared" si="63"/>
        <v>0</v>
      </c>
      <c r="H200" s="14">
        <f t="shared" si="64"/>
        <v>0</v>
      </c>
      <c r="I200" s="7">
        <f t="shared" si="65"/>
        <v>0</v>
      </c>
      <c r="J200" s="8">
        <f t="shared" si="66"/>
        <v>0</v>
      </c>
      <c r="K200" s="8">
        <f t="shared" si="67"/>
        <v>0</v>
      </c>
      <c r="M200" s="12">
        <f t="shared" si="68"/>
        <v>0</v>
      </c>
      <c r="N200" s="8">
        <f t="shared" si="69"/>
        <v>0</v>
      </c>
      <c r="O200" s="8">
        <f t="shared" si="70"/>
        <v>0</v>
      </c>
      <c r="P200" s="8">
        <f t="shared" si="71"/>
        <v>0</v>
      </c>
      <c r="Q200" s="8">
        <f t="shared" si="72"/>
        <v>0</v>
      </c>
      <c r="R200" s="8">
        <f t="shared" si="73"/>
        <v>0</v>
      </c>
      <c r="T200" s="12">
        <f t="shared" si="74"/>
        <v>0</v>
      </c>
      <c r="U200" s="8">
        <f t="shared" si="75"/>
        <v>0</v>
      </c>
      <c r="V200" s="8">
        <f t="shared" si="76"/>
        <v>0</v>
      </c>
      <c r="W200" s="8">
        <f t="shared" si="77"/>
        <v>0</v>
      </c>
      <c r="X200" s="8">
        <f t="shared" si="78"/>
        <v>0</v>
      </c>
      <c r="Y200" s="8">
        <f t="shared" si="79"/>
        <v>0</v>
      </c>
      <c r="AA200" s="12">
        <f t="shared" si="80"/>
        <v>0</v>
      </c>
      <c r="AB200" s="8">
        <f t="shared" si="81"/>
        <v>0</v>
      </c>
      <c r="AC200" s="8">
        <f t="shared" si="82"/>
        <v>0</v>
      </c>
      <c r="AD200" s="8">
        <f t="shared" si="83"/>
        <v>0</v>
      </c>
      <c r="AG200" s="22"/>
    </row>
    <row r="201" spans="1:33" ht="17" x14ac:dyDescent="0.2">
      <c r="A201" s="2" t="s">
        <v>143</v>
      </c>
      <c r="B201" s="1">
        <v>1</v>
      </c>
      <c r="C201" s="1" t="s">
        <v>65</v>
      </c>
      <c r="E201" s="1" t="s">
        <v>234</v>
      </c>
      <c r="F201">
        <v>1</v>
      </c>
      <c r="G201" s="1">
        <f t="shared" si="63"/>
        <v>1</v>
      </c>
      <c r="H201" s="10">
        <f t="shared" si="64"/>
        <v>0</v>
      </c>
      <c r="I201" s="1">
        <f t="shared" si="65"/>
        <v>0</v>
      </c>
      <c r="J201">
        <f t="shared" si="66"/>
        <v>0</v>
      </c>
      <c r="K201">
        <f t="shared" si="67"/>
        <v>0</v>
      </c>
      <c r="M201" s="9">
        <f t="shared" si="68"/>
        <v>0</v>
      </c>
      <c r="N201">
        <f t="shared" si="69"/>
        <v>0</v>
      </c>
      <c r="O201">
        <f t="shared" si="70"/>
        <v>0</v>
      </c>
      <c r="P201">
        <f t="shared" si="71"/>
        <v>0</v>
      </c>
      <c r="Q201">
        <f t="shared" si="72"/>
        <v>0</v>
      </c>
      <c r="R201">
        <f t="shared" si="73"/>
        <v>0</v>
      </c>
      <c r="T201" s="9">
        <f t="shared" si="74"/>
        <v>0</v>
      </c>
      <c r="U201">
        <f t="shared" si="75"/>
        <v>0</v>
      </c>
      <c r="V201">
        <f t="shared" si="76"/>
        <v>0</v>
      </c>
      <c r="W201">
        <f t="shared" si="77"/>
        <v>0</v>
      </c>
      <c r="X201">
        <f t="shared" si="78"/>
        <v>0</v>
      </c>
      <c r="Y201">
        <f t="shared" si="79"/>
        <v>0</v>
      </c>
      <c r="AA201" s="9">
        <f t="shared" si="80"/>
        <v>0</v>
      </c>
      <c r="AB201">
        <f t="shared" si="81"/>
        <v>0</v>
      </c>
      <c r="AC201">
        <f t="shared" si="82"/>
        <v>0</v>
      </c>
      <c r="AD201">
        <f t="shared" si="83"/>
        <v>1</v>
      </c>
    </row>
    <row r="202" spans="1:33" ht="17" x14ac:dyDescent="0.2">
      <c r="A202" s="2" t="s">
        <v>226</v>
      </c>
      <c r="B202" s="1">
        <v>1</v>
      </c>
      <c r="C202" s="1" t="s">
        <v>192</v>
      </c>
      <c r="E202" s="1" t="s">
        <v>234</v>
      </c>
      <c r="F202">
        <v>1</v>
      </c>
      <c r="G202" s="1">
        <f t="shared" si="63"/>
        <v>1</v>
      </c>
      <c r="H202" s="10">
        <f t="shared" si="64"/>
        <v>0</v>
      </c>
      <c r="I202" s="1">
        <f t="shared" si="65"/>
        <v>0</v>
      </c>
      <c r="J202">
        <f t="shared" si="66"/>
        <v>0</v>
      </c>
      <c r="K202">
        <f t="shared" si="67"/>
        <v>0</v>
      </c>
      <c r="M202" s="9">
        <f t="shared" si="68"/>
        <v>0</v>
      </c>
      <c r="N202">
        <f t="shared" si="69"/>
        <v>0</v>
      </c>
      <c r="O202">
        <f t="shared" si="70"/>
        <v>0</v>
      </c>
      <c r="P202">
        <f t="shared" si="71"/>
        <v>0</v>
      </c>
      <c r="Q202">
        <f t="shared" si="72"/>
        <v>0</v>
      </c>
      <c r="R202">
        <f t="shared" si="73"/>
        <v>0</v>
      </c>
      <c r="T202" s="9">
        <f t="shared" si="74"/>
        <v>0</v>
      </c>
      <c r="U202">
        <f t="shared" si="75"/>
        <v>0</v>
      </c>
      <c r="V202">
        <f t="shared" si="76"/>
        <v>0</v>
      </c>
      <c r="W202">
        <f t="shared" si="77"/>
        <v>0</v>
      </c>
      <c r="X202">
        <f t="shared" si="78"/>
        <v>0</v>
      </c>
      <c r="Y202">
        <f t="shared" si="79"/>
        <v>0</v>
      </c>
      <c r="AA202" s="9">
        <f t="shared" si="80"/>
        <v>0</v>
      </c>
      <c r="AB202">
        <f t="shared" si="81"/>
        <v>0</v>
      </c>
      <c r="AC202">
        <f t="shared" si="82"/>
        <v>0</v>
      </c>
      <c r="AD202">
        <f t="shared" si="83"/>
        <v>1</v>
      </c>
    </row>
    <row r="203" spans="1:33" x14ac:dyDescent="0.2">
      <c r="L203">
        <f>SUM(H176:K202)</f>
        <v>0</v>
      </c>
      <c r="S203">
        <f>SUM(M175:R202)</f>
        <v>4</v>
      </c>
      <c r="Z203">
        <f>SUM(T175:Y202)</f>
        <v>4</v>
      </c>
      <c r="AE203">
        <f>SUM(AA175:AD202)</f>
        <v>14</v>
      </c>
      <c r="AG203" s="20">
        <f>SUM(H203:AE203)</f>
        <v>22</v>
      </c>
    </row>
    <row r="204" spans="1:33" ht="17" thickBot="1" x14ac:dyDescent="0.25"/>
    <row r="205" spans="1:33" s="26" customFormat="1" ht="18" thickTop="1" thickBot="1" x14ac:dyDescent="0.25">
      <c r="A205" s="24"/>
      <c r="B205" s="25"/>
      <c r="C205" s="25"/>
      <c r="D205" s="25"/>
      <c r="E205" s="25"/>
      <c r="G205" s="25"/>
      <c r="H205" s="27"/>
      <c r="I205" s="25"/>
      <c r="M205" s="28"/>
      <c r="T205" s="28"/>
      <c r="AA205" s="28"/>
      <c r="AG205" s="29"/>
    </row>
    <row r="206" spans="1:33" ht="17" thickTop="1" x14ac:dyDescent="0.2">
      <c r="AG206" s="20">
        <f>SUM(AG2:AG203)</f>
        <v>683.25</v>
      </c>
    </row>
    <row r="211" spans="1:33" ht="34" x14ac:dyDescent="0.2">
      <c r="A211" s="2" t="s">
        <v>240</v>
      </c>
    </row>
    <row r="213" spans="1:33" s="5" customFormat="1" ht="68" x14ac:dyDescent="0.2">
      <c r="A213" s="3" t="s">
        <v>86</v>
      </c>
      <c r="B213" s="4"/>
      <c r="C213" s="4"/>
      <c r="D213" s="4" t="s">
        <v>87</v>
      </c>
      <c r="E213" s="4" t="s">
        <v>88</v>
      </c>
      <c r="G213" s="4">
        <f t="shared" ref="G213" si="84">LEN(E213)</f>
        <v>24</v>
      </c>
      <c r="H213" s="13" t="s">
        <v>96</v>
      </c>
      <c r="I213" s="4" t="s">
        <v>97</v>
      </c>
      <c r="M213" s="11"/>
      <c r="T213" s="11"/>
      <c r="AA213" s="11"/>
      <c r="AG213" s="21"/>
    </row>
    <row r="214" spans="1:33" x14ac:dyDescent="0.2">
      <c r="H214" s="10">
        <v>6.6</v>
      </c>
      <c r="I214" s="1">
        <v>6.4</v>
      </c>
    </row>
    <row r="215" spans="1:33" x14ac:dyDescent="0.2">
      <c r="H215" s="10">
        <v>19.899999999999999</v>
      </c>
      <c r="I215" s="1">
        <v>20.5</v>
      </c>
    </row>
    <row r="216" spans="1:33" x14ac:dyDescent="0.2">
      <c r="H216" s="10">
        <v>0.5</v>
      </c>
      <c r="I216" s="1">
        <v>0.5</v>
      </c>
    </row>
    <row r="217" spans="1:33" x14ac:dyDescent="0.2">
      <c r="H217" s="10">
        <v>1.6</v>
      </c>
      <c r="I217" s="1">
        <v>1.6</v>
      </c>
    </row>
    <row r="218" spans="1:33" x14ac:dyDescent="0.2">
      <c r="H218" s="10">
        <v>39.200000000000003</v>
      </c>
      <c r="I218" s="1">
        <v>38.799999999999997</v>
      </c>
    </row>
    <row r="219" spans="1:33" x14ac:dyDescent="0.2">
      <c r="H219" s="10">
        <v>5.9</v>
      </c>
      <c r="I219" s="1">
        <v>5.3</v>
      </c>
    </row>
    <row r="220" spans="1:33" x14ac:dyDescent="0.2">
      <c r="H220" s="10">
        <v>0.3</v>
      </c>
      <c r="I220" s="1">
        <v>0.1</v>
      </c>
    </row>
    <row r="221" spans="1:33" ht="17" x14ac:dyDescent="0.2">
      <c r="H221" s="10" t="s">
        <v>98</v>
      </c>
      <c r="I221" s="1" t="s">
        <v>99</v>
      </c>
    </row>
    <row r="222" spans="1:33" x14ac:dyDescent="0.2">
      <c r="H222" s="10">
        <v>8212</v>
      </c>
      <c r="I222" s="1">
        <v>7711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7A6BC-7EDA-584B-ADB7-1F8C8185DB49}">
  <dimension ref="A1:AG144"/>
  <sheetViews>
    <sheetView topLeftCell="A35" workbookViewId="0">
      <selection activeCell="AE61" sqref="AE61"/>
    </sheetView>
  </sheetViews>
  <sheetFormatPr baseColWidth="10" defaultRowHeight="16" x14ac:dyDescent="0.2"/>
  <cols>
    <col min="3" max="3" width="26.33203125" customWidth="1"/>
  </cols>
  <sheetData>
    <row r="1" spans="1:33" s="5" customFormat="1" x14ac:dyDescent="0.2">
      <c r="A1" s="5" t="s">
        <v>176</v>
      </c>
    </row>
    <row r="2" spans="1:33" ht="17" x14ac:dyDescent="0.2">
      <c r="A2" s="2" t="s">
        <v>31</v>
      </c>
      <c r="B2" s="1">
        <v>1</v>
      </c>
      <c r="C2" s="1" t="s">
        <v>32</v>
      </c>
      <c r="D2" s="1" t="s">
        <v>29</v>
      </c>
      <c r="E2" s="1" t="s">
        <v>230</v>
      </c>
      <c r="F2">
        <v>1</v>
      </c>
      <c r="G2" s="1">
        <v>1</v>
      </c>
      <c r="H2" s="10">
        <v>1</v>
      </c>
      <c r="I2" s="1">
        <v>0</v>
      </c>
      <c r="J2">
        <v>0</v>
      </c>
      <c r="K2">
        <v>0</v>
      </c>
      <c r="M2" s="9">
        <v>0</v>
      </c>
      <c r="N2">
        <v>0</v>
      </c>
      <c r="O2">
        <v>0</v>
      </c>
      <c r="P2">
        <v>0</v>
      </c>
      <c r="Q2">
        <v>0</v>
      </c>
      <c r="R2">
        <v>0</v>
      </c>
      <c r="T2" s="9">
        <v>0</v>
      </c>
      <c r="U2">
        <v>0</v>
      </c>
      <c r="V2">
        <v>0</v>
      </c>
      <c r="W2">
        <v>0</v>
      </c>
      <c r="X2">
        <v>0</v>
      </c>
      <c r="Y2">
        <v>0</v>
      </c>
      <c r="AA2" s="9">
        <v>0</v>
      </c>
      <c r="AB2">
        <v>0</v>
      </c>
      <c r="AC2">
        <v>0</v>
      </c>
      <c r="AD2">
        <v>0</v>
      </c>
      <c r="AG2" s="20"/>
    </row>
    <row r="3" spans="1:33" ht="17" x14ac:dyDescent="0.2">
      <c r="A3" s="2" t="s">
        <v>33</v>
      </c>
      <c r="B3" s="1">
        <v>7</v>
      </c>
      <c r="C3" s="1" t="s">
        <v>34</v>
      </c>
      <c r="D3" s="1" t="s">
        <v>29</v>
      </c>
      <c r="E3" s="1" t="s">
        <v>230</v>
      </c>
      <c r="F3">
        <v>1</v>
      </c>
      <c r="G3" s="1">
        <v>1</v>
      </c>
      <c r="H3" s="10">
        <v>7</v>
      </c>
      <c r="I3" s="1">
        <v>0</v>
      </c>
      <c r="J3">
        <v>0</v>
      </c>
      <c r="K3">
        <v>0</v>
      </c>
      <c r="M3" s="9">
        <v>0</v>
      </c>
      <c r="N3">
        <v>0</v>
      </c>
      <c r="O3">
        <v>0</v>
      </c>
      <c r="P3">
        <v>0</v>
      </c>
      <c r="Q3">
        <v>0</v>
      </c>
      <c r="R3">
        <v>0</v>
      </c>
      <c r="T3" s="9">
        <v>0</v>
      </c>
      <c r="U3">
        <v>0</v>
      </c>
      <c r="V3">
        <v>0</v>
      </c>
      <c r="W3">
        <v>0</v>
      </c>
      <c r="X3">
        <v>0</v>
      </c>
      <c r="Y3">
        <v>0</v>
      </c>
      <c r="AA3" s="9">
        <v>0</v>
      </c>
      <c r="AB3">
        <v>0</v>
      </c>
      <c r="AC3">
        <v>0</v>
      </c>
      <c r="AD3">
        <v>0</v>
      </c>
      <c r="AG3" s="20"/>
    </row>
    <row r="4" spans="1:33" ht="17" x14ac:dyDescent="0.2">
      <c r="A4" s="2" t="s">
        <v>40</v>
      </c>
      <c r="B4" s="1">
        <v>11</v>
      </c>
      <c r="C4" s="1" t="s">
        <v>32</v>
      </c>
      <c r="D4" s="1" t="s">
        <v>38</v>
      </c>
      <c r="E4" s="1" t="s">
        <v>230</v>
      </c>
      <c r="F4">
        <v>1</v>
      </c>
      <c r="G4" s="1">
        <v>1</v>
      </c>
      <c r="H4" s="10">
        <v>11</v>
      </c>
      <c r="I4" s="1">
        <v>0</v>
      </c>
      <c r="J4">
        <v>0</v>
      </c>
      <c r="K4">
        <v>0</v>
      </c>
      <c r="M4" s="9">
        <v>0</v>
      </c>
      <c r="N4">
        <v>0</v>
      </c>
      <c r="O4">
        <v>0</v>
      </c>
      <c r="P4">
        <v>0</v>
      </c>
      <c r="Q4">
        <v>0</v>
      </c>
      <c r="R4">
        <v>0</v>
      </c>
      <c r="T4" s="9">
        <v>0</v>
      </c>
      <c r="U4">
        <v>0</v>
      </c>
      <c r="V4">
        <v>0</v>
      </c>
      <c r="W4">
        <v>0</v>
      </c>
      <c r="X4">
        <v>0</v>
      </c>
      <c r="Y4">
        <v>0</v>
      </c>
      <c r="AA4" s="9">
        <v>0</v>
      </c>
      <c r="AB4">
        <v>0</v>
      </c>
      <c r="AC4">
        <v>0</v>
      </c>
      <c r="AD4">
        <v>0</v>
      </c>
      <c r="AG4" s="20"/>
    </row>
    <row r="5" spans="1:33" ht="17" x14ac:dyDescent="0.2">
      <c r="A5" s="2" t="s">
        <v>45</v>
      </c>
      <c r="B5" s="1">
        <v>1</v>
      </c>
      <c r="C5" s="1" t="s">
        <v>46</v>
      </c>
      <c r="D5" s="1" t="s">
        <v>38</v>
      </c>
      <c r="E5" s="1" t="s">
        <v>230</v>
      </c>
      <c r="F5">
        <v>1</v>
      </c>
      <c r="G5" s="1">
        <v>1</v>
      </c>
      <c r="H5" s="10">
        <v>1</v>
      </c>
      <c r="I5" s="1">
        <v>0</v>
      </c>
      <c r="J5">
        <v>0</v>
      </c>
      <c r="K5">
        <v>0</v>
      </c>
      <c r="M5" s="9">
        <v>0</v>
      </c>
      <c r="N5">
        <v>0</v>
      </c>
      <c r="O5">
        <v>0</v>
      </c>
      <c r="P5">
        <v>0</v>
      </c>
      <c r="Q5">
        <v>0</v>
      </c>
      <c r="R5">
        <v>0</v>
      </c>
      <c r="T5" s="9">
        <v>0</v>
      </c>
      <c r="U5">
        <v>0</v>
      </c>
      <c r="V5">
        <v>0</v>
      </c>
      <c r="W5">
        <v>0</v>
      </c>
      <c r="X5">
        <v>0</v>
      </c>
      <c r="Y5">
        <v>0</v>
      </c>
      <c r="AA5" s="9">
        <v>0</v>
      </c>
      <c r="AB5">
        <v>0</v>
      </c>
      <c r="AC5">
        <v>0</v>
      </c>
      <c r="AD5">
        <v>0</v>
      </c>
      <c r="AG5" s="20"/>
    </row>
    <row r="6" spans="1:33" ht="17" x14ac:dyDescent="0.2">
      <c r="A6" s="2" t="s">
        <v>52</v>
      </c>
      <c r="B6" s="1">
        <v>20</v>
      </c>
      <c r="C6" s="1" t="s">
        <v>53</v>
      </c>
      <c r="D6" s="1" t="s">
        <v>38</v>
      </c>
      <c r="E6" s="1" t="s">
        <v>230</v>
      </c>
      <c r="F6">
        <v>1</v>
      </c>
      <c r="G6" s="1">
        <v>1</v>
      </c>
      <c r="H6" s="10">
        <v>20</v>
      </c>
      <c r="I6" s="1">
        <v>0</v>
      </c>
      <c r="J6">
        <v>0</v>
      </c>
      <c r="K6">
        <v>0</v>
      </c>
      <c r="M6" s="9">
        <v>0</v>
      </c>
      <c r="N6">
        <v>0</v>
      </c>
      <c r="O6">
        <v>0</v>
      </c>
      <c r="P6">
        <v>0</v>
      </c>
      <c r="Q6">
        <v>0</v>
      </c>
      <c r="R6">
        <v>0</v>
      </c>
      <c r="T6" s="9">
        <v>0</v>
      </c>
      <c r="U6">
        <v>0</v>
      </c>
      <c r="V6">
        <v>0</v>
      </c>
      <c r="W6">
        <v>0</v>
      </c>
      <c r="X6">
        <v>0</v>
      </c>
      <c r="Y6">
        <v>0</v>
      </c>
      <c r="AA6" s="9">
        <v>0</v>
      </c>
      <c r="AB6">
        <v>0</v>
      </c>
      <c r="AC6">
        <v>0</v>
      </c>
      <c r="AD6">
        <v>0</v>
      </c>
      <c r="AG6" s="20"/>
    </row>
    <row r="7" spans="1:33" ht="17" x14ac:dyDescent="0.2">
      <c r="A7" s="2" t="s">
        <v>54</v>
      </c>
      <c r="B7" s="1">
        <v>7</v>
      </c>
      <c r="C7" s="1" t="s">
        <v>55</v>
      </c>
      <c r="D7" s="1" t="s">
        <v>38</v>
      </c>
      <c r="E7" s="1" t="s">
        <v>230</v>
      </c>
      <c r="F7">
        <v>1</v>
      </c>
      <c r="G7" s="1">
        <v>1</v>
      </c>
      <c r="H7" s="10">
        <v>7</v>
      </c>
      <c r="I7" s="1">
        <v>0</v>
      </c>
      <c r="J7">
        <v>0</v>
      </c>
      <c r="K7">
        <v>0</v>
      </c>
      <c r="M7" s="9">
        <v>0</v>
      </c>
      <c r="N7">
        <v>0</v>
      </c>
      <c r="O7">
        <v>0</v>
      </c>
      <c r="P7">
        <v>0</v>
      </c>
      <c r="Q7">
        <v>0</v>
      </c>
      <c r="R7">
        <v>0</v>
      </c>
      <c r="T7" s="9">
        <v>0</v>
      </c>
      <c r="U7">
        <v>0</v>
      </c>
      <c r="V7">
        <v>0</v>
      </c>
      <c r="W7">
        <v>0</v>
      </c>
      <c r="X7">
        <v>0</v>
      </c>
      <c r="Y7">
        <v>0</v>
      </c>
      <c r="AA7" s="9">
        <v>0</v>
      </c>
      <c r="AB7">
        <v>0</v>
      </c>
      <c r="AC7">
        <v>0</v>
      </c>
      <c r="AD7">
        <v>0</v>
      </c>
      <c r="AG7" s="20"/>
    </row>
    <row r="8" spans="1:33" ht="17" x14ac:dyDescent="0.2">
      <c r="A8" s="2" t="s">
        <v>57</v>
      </c>
      <c r="B8" s="1">
        <v>1</v>
      </c>
      <c r="C8" s="1" t="s">
        <v>32</v>
      </c>
      <c r="D8" s="1" t="s">
        <v>58</v>
      </c>
      <c r="E8" s="1" t="s">
        <v>231</v>
      </c>
      <c r="F8" s="1">
        <v>1</v>
      </c>
      <c r="G8" s="1">
        <v>1</v>
      </c>
      <c r="H8" s="10">
        <v>0</v>
      </c>
      <c r="I8" s="1">
        <v>0</v>
      </c>
      <c r="J8">
        <v>0</v>
      </c>
      <c r="K8">
        <v>0</v>
      </c>
      <c r="M8" s="9">
        <v>0</v>
      </c>
      <c r="N8">
        <v>0</v>
      </c>
      <c r="O8">
        <v>0</v>
      </c>
      <c r="P8">
        <v>1</v>
      </c>
      <c r="Q8">
        <v>0</v>
      </c>
      <c r="R8">
        <v>0</v>
      </c>
      <c r="T8" s="9">
        <v>0</v>
      </c>
      <c r="U8">
        <v>0</v>
      </c>
      <c r="V8">
        <v>0</v>
      </c>
      <c r="W8">
        <v>0</v>
      </c>
      <c r="X8">
        <v>0</v>
      </c>
      <c r="Y8">
        <v>0</v>
      </c>
      <c r="AA8" s="9">
        <v>0</v>
      </c>
      <c r="AB8">
        <v>0</v>
      </c>
      <c r="AC8">
        <v>0</v>
      </c>
      <c r="AD8">
        <v>0</v>
      </c>
      <c r="AG8" s="20"/>
    </row>
    <row r="9" spans="1:33" ht="17" x14ac:dyDescent="0.2">
      <c r="A9" s="2" t="s">
        <v>63</v>
      </c>
      <c r="B9" s="1">
        <v>1</v>
      </c>
      <c r="C9" s="1" t="s">
        <v>32</v>
      </c>
      <c r="D9" s="1" t="s">
        <v>60</v>
      </c>
      <c r="E9" s="1" t="s">
        <v>232</v>
      </c>
      <c r="F9">
        <v>1</v>
      </c>
      <c r="G9" s="1">
        <v>1</v>
      </c>
      <c r="H9" s="10">
        <v>0</v>
      </c>
      <c r="I9" s="1">
        <v>0</v>
      </c>
      <c r="J9">
        <v>0</v>
      </c>
      <c r="K9">
        <v>0</v>
      </c>
      <c r="M9" s="9">
        <v>0</v>
      </c>
      <c r="N9">
        <v>0</v>
      </c>
      <c r="O9">
        <v>0</v>
      </c>
      <c r="P9">
        <v>0</v>
      </c>
      <c r="Q9">
        <v>0</v>
      </c>
      <c r="R9">
        <v>0</v>
      </c>
      <c r="T9" s="9">
        <v>0</v>
      </c>
      <c r="U9">
        <v>0</v>
      </c>
      <c r="V9">
        <v>0</v>
      </c>
      <c r="W9">
        <v>0</v>
      </c>
      <c r="X9">
        <v>1</v>
      </c>
      <c r="Y9">
        <v>0</v>
      </c>
      <c r="AA9" s="9">
        <v>0</v>
      </c>
      <c r="AB9">
        <v>0</v>
      </c>
      <c r="AC9">
        <v>0</v>
      </c>
      <c r="AD9">
        <v>0</v>
      </c>
      <c r="AG9" s="20"/>
    </row>
    <row r="10" spans="1:33" ht="17" x14ac:dyDescent="0.2">
      <c r="A10" s="2" t="s">
        <v>84</v>
      </c>
      <c r="B10" s="1">
        <v>1</v>
      </c>
      <c r="C10" s="1" t="s">
        <v>32</v>
      </c>
      <c r="D10" s="1"/>
      <c r="E10" s="1" t="s">
        <v>230</v>
      </c>
      <c r="F10">
        <v>0.5</v>
      </c>
      <c r="G10" s="1">
        <v>1</v>
      </c>
      <c r="H10" s="10">
        <v>0.5</v>
      </c>
      <c r="I10" s="1">
        <v>0</v>
      </c>
      <c r="J10">
        <v>0</v>
      </c>
      <c r="K10">
        <v>0</v>
      </c>
      <c r="M10" s="9">
        <v>0</v>
      </c>
      <c r="N10">
        <v>0</v>
      </c>
      <c r="O10">
        <v>0</v>
      </c>
      <c r="P10">
        <v>0</v>
      </c>
      <c r="Q10">
        <v>0</v>
      </c>
      <c r="R10">
        <v>0</v>
      </c>
      <c r="T10" s="9">
        <v>0</v>
      </c>
      <c r="U10">
        <v>0</v>
      </c>
      <c r="V10">
        <v>0</v>
      </c>
      <c r="W10">
        <v>0</v>
      </c>
      <c r="X10">
        <v>0</v>
      </c>
      <c r="Y10">
        <v>0</v>
      </c>
      <c r="AA10" s="9">
        <v>0</v>
      </c>
      <c r="AB10">
        <v>0</v>
      </c>
      <c r="AC10">
        <v>0</v>
      </c>
      <c r="AD10">
        <v>0</v>
      </c>
      <c r="AG10" s="20"/>
    </row>
    <row r="11" spans="1:33" ht="17" x14ac:dyDescent="0.2">
      <c r="A11" s="2" t="s">
        <v>85</v>
      </c>
      <c r="B11" s="1">
        <v>9</v>
      </c>
      <c r="C11" s="1" t="s">
        <v>34</v>
      </c>
      <c r="D11" s="1"/>
      <c r="E11" s="1" t="s">
        <v>230</v>
      </c>
      <c r="F11">
        <v>0.5</v>
      </c>
      <c r="G11" s="1">
        <v>1</v>
      </c>
      <c r="H11" s="10">
        <v>4.5</v>
      </c>
      <c r="I11" s="1">
        <v>0</v>
      </c>
      <c r="J11">
        <v>0</v>
      </c>
      <c r="K11">
        <v>0</v>
      </c>
      <c r="M11" s="9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9">
        <v>0</v>
      </c>
      <c r="U11">
        <v>0</v>
      </c>
      <c r="V11">
        <v>0</v>
      </c>
      <c r="W11">
        <v>0</v>
      </c>
      <c r="X11">
        <v>0</v>
      </c>
      <c r="Y11">
        <v>0</v>
      </c>
      <c r="AA11" s="9">
        <v>0</v>
      </c>
      <c r="AB11">
        <v>0</v>
      </c>
      <c r="AC11">
        <v>0</v>
      </c>
      <c r="AD11">
        <v>0</v>
      </c>
      <c r="AG11" s="20"/>
    </row>
    <row r="12" spans="1:33" ht="34" x14ac:dyDescent="0.2">
      <c r="A12" s="2" t="s">
        <v>89</v>
      </c>
      <c r="B12" s="1">
        <v>2</v>
      </c>
      <c r="C12" s="1" t="s">
        <v>90</v>
      </c>
      <c r="D12" s="1"/>
      <c r="E12" s="1" t="s">
        <v>235</v>
      </c>
      <c r="F12">
        <v>1</v>
      </c>
      <c r="G12" s="1">
        <v>2</v>
      </c>
      <c r="H12" s="10">
        <v>0</v>
      </c>
      <c r="I12" s="1">
        <v>0</v>
      </c>
      <c r="J12">
        <v>0</v>
      </c>
      <c r="K12">
        <v>0</v>
      </c>
      <c r="M12" s="9">
        <v>0</v>
      </c>
      <c r="N12">
        <v>0</v>
      </c>
      <c r="O12">
        <v>0</v>
      </c>
      <c r="P12">
        <v>0</v>
      </c>
      <c r="Q12">
        <v>1</v>
      </c>
      <c r="R12">
        <v>0</v>
      </c>
      <c r="T12" s="9">
        <v>0</v>
      </c>
      <c r="U12">
        <v>0</v>
      </c>
      <c r="V12">
        <v>1</v>
      </c>
      <c r="W12">
        <v>0</v>
      </c>
      <c r="X12">
        <v>0</v>
      </c>
      <c r="Y12">
        <v>0</v>
      </c>
      <c r="AA12" s="9">
        <v>0</v>
      </c>
      <c r="AB12">
        <v>0</v>
      </c>
      <c r="AC12">
        <v>0</v>
      </c>
      <c r="AD12">
        <v>0</v>
      </c>
      <c r="AG12" s="20"/>
    </row>
    <row r="13" spans="1:33" ht="17" x14ac:dyDescent="0.2">
      <c r="A13" s="2" t="s">
        <v>113</v>
      </c>
      <c r="B13" s="1">
        <v>6</v>
      </c>
      <c r="C13" s="1" t="s">
        <v>32</v>
      </c>
      <c r="D13" s="1"/>
      <c r="E13" s="1" t="s">
        <v>228</v>
      </c>
      <c r="F13">
        <v>1</v>
      </c>
      <c r="G13" s="1">
        <v>2</v>
      </c>
      <c r="H13" s="10">
        <v>0</v>
      </c>
      <c r="I13" s="1">
        <v>3</v>
      </c>
      <c r="J13">
        <v>0</v>
      </c>
      <c r="K13">
        <v>0</v>
      </c>
      <c r="M13" s="9">
        <v>3</v>
      </c>
      <c r="N13">
        <v>0</v>
      </c>
      <c r="O13">
        <v>0</v>
      </c>
      <c r="P13">
        <v>0</v>
      </c>
      <c r="Q13">
        <v>0</v>
      </c>
      <c r="R13">
        <v>0</v>
      </c>
      <c r="T13" s="9">
        <v>0</v>
      </c>
      <c r="U13">
        <v>0</v>
      </c>
      <c r="V13">
        <v>0</v>
      </c>
      <c r="W13">
        <v>0</v>
      </c>
      <c r="X13">
        <v>0</v>
      </c>
      <c r="Y13">
        <v>0</v>
      </c>
      <c r="AA13" s="9">
        <v>0</v>
      </c>
      <c r="AB13">
        <v>0</v>
      </c>
      <c r="AC13">
        <v>0</v>
      </c>
      <c r="AD13">
        <v>0</v>
      </c>
      <c r="AG13" s="20"/>
    </row>
    <row r="14" spans="1:33" ht="17" x14ac:dyDescent="0.2">
      <c r="A14" s="2" t="s">
        <v>115</v>
      </c>
      <c r="B14" s="1">
        <v>2</v>
      </c>
      <c r="C14" s="1" t="s">
        <v>34</v>
      </c>
      <c r="D14" s="1"/>
      <c r="E14" s="1" t="s">
        <v>228</v>
      </c>
      <c r="F14">
        <v>1</v>
      </c>
      <c r="G14" s="1">
        <v>2</v>
      </c>
      <c r="H14" s="10">
        <v>0</v>
      </c>
      <c r="I14" s="1">
        <v>1</v>
      </c>
      <c r="J14">
        <v>0</v>
      </c>
      <c r="K14">
        <v>0</v>
      </c>
      <c r="M14" s="9">
        <v>1</v>
      </c>
      <c r="N14">
        <v>0</v>
      </c>
      <c r="O14">
        <v>0</v>
      </c>
      <c r="P14">
        <v>0</v>
      </c>
      <c r="Q14">
        <v>0</v>
      </c>
      <c r="R14">
        <v>0</v>
      </c>
      <c r="T14" s="9">
        <v>0</v>
      </c>
      <c r="U14">
        <v>0</v>
      </c>
      <c r="V14">
        <v>0</v>
      </c>
      <c r="W14">
        <v>0</v>
      </c>
      <c r="X14">
        <v>0</v>
      </c>
      <c r="Y14">
        <v>0</v>
      </c>
      <c r="AA14" s="9">
        <v>0</v>
      </c>
      <c r="AB14">
        <v>0</v>
      </c>
      <c r="AC14">
        <v>0</v>
      </c>
      <c r="AD14">
        <v>0</v>
      </c>
      <c r="AG14" s="20"/>
    </row>
    <row r="15" spans="1:33" ht="17" x14ac:dyDescent="0.2">
      <c r="A15" s="2" t="s">
        <v>116</v>
      </c>
      <c r="B15" s="1">
        <v>3</v>
      </c>
      <c r="C15" s="1" t="s">
        <v>117</v>
      </c>
      <c r="D15" s="1"/>
      <c r="E15" s="1" t="s">
        <v>228</v>
      </c>
      <c r="F15">
        <v>1</v>
      </c>
      <c r="G15" s="1">
        <v>2</v>
      </c>
      <c r="H15" s="10">
        <v>0</v>
      </c>
      <c r="I15" s="1">
        <v>1.5</v>
      </c>
      <c r="J15">
        <v>0</v>
      </c>
      <c r="K15">
        <v>0</v>
      </c>
      <c r="M15" s="9">
        <v>1.5</v>
      </c>
      <c r="N15">
        <v>0</v>
      </c>
      <c r="O15">
        <v>0</v>
      </c>
      <c r="P15">
        <v>0</v>
      </c>
      <c r="Q15">
        <v>0</v>
      </c>
      <c r="R15">
        <v>0</v>
      </c>
      <c r="T15" s="9">
        <v>0</v>
      </c>
      <c r="U15">
        <v>0</v>
      </c>
      <c r="V15">
        <v>0</v>
      </c>
      <c r="W15">
        <v>0</v>
      </c>
      <c r="X15">
        <v>0</v>
      </c>
      <c r="Y15">
        <v>0</v>
      </c>
      <c r="AA15" s="9">
        <v>0</v>
      </c>
      <c r="AB15">
        <v>0</v>
      </c>
      <c r="AC15">
        <v>0</v>
      </c>
      <c r="AD15">
        <v>0</v>
      </c>
      <c r="AG15" s="20"/>
    </row>
    <row r="16" spans="1:33" ht="17" x14ac:dyDescent="0.2">
      <c r="A16" s="2" t="s">
        <v>118</v>
      </c>
      <c r="B16" s="1">
        <v>19</v>
      </c>
      <c r="C16" s="1" t="s">
        <v>53</v>
      </c>
      <c r="D16" s="1"/>
      <c r="E16" s="1" t="s">
        <v>228</v>
      </c>
      <c r="F16">
        <v>1</v>
      </c>
      <c r="G16" s="1">
        <v>2</v>
      </c>
      <c r="H16" s="10">
        <v>0</v>
      </c>
      <c r="I16" s="1">
        <v>9.5</v>
      </c>
      <c r="J16">
        <v>0</v>
      </c>
      <c r="K16">
        <v>0</v>
      </c>
      <c r="M16" s="9">
        <v>9.5</v>
      </c>
      <c r="N16">
        <v>0</v>
      </c>
      <c r="O16">
        <v>0</v>
      </c>
      <c r="P16">
        <v>0</v>
      </c>
      <c r="Q16">
        <v>0</v>
      </c>
      <c r="R16">
        <v>0</v>
      </c>
      <c r="T16" s="9">
        <v>0</v>
      </c>
      <c r="U16">
        <v>0</v>
      </c>
      <c r="V16">
        <v>0</v>
      </c>
      <c r="W16">
        <v>0</v>
      </c>
      <c r="X16">
        <v>0</v>
      </c>
      <c r="Y16">
        <v>0</v>
      </c>
      <c r="AA16" s="9">
        <v>0</v>
      </c>
      <c r="AB16">
        <v>0</v>
      </c>
      <c r="AC16">
        <v>0</v>
      </c>
      <c r="AD16">
        <v>0</v>
      </c>
      <c r="AG16" s="20"/>
    </row>
    <row r="17" spans="1:33" ht="17" x14ac:dyDescent="0.2">
      <c r="A17" s="2" t="s">
        <v>128</v>
      </c>
      <c r="B17" s="1">
        <v>2</v>
      </c>
      <c r="C17" s="1" t="s">
        <v>32</v>
      </c>
      <c r="D17" s="1"/>
      <c r="E17" s="1" t="s">
        <v>230</v>
      </c>
      <c r="F17">
        <v>1</v>
      </c>
      <c r="G17" s="1">
        <v>1</v>
      </c>
      <c r="H17" s="10">
        <v>2</v>
      </c>
      <c r="I17" s="1">
        <v>0</v>
      </c>
      <c r="J17">
        <v>0</v>
      </c>
      <c r="K17">
        <v>0</v>
      </c>
      <c r="M17" s="9">
        <v>0</v>
      </c>
      <c r="N17">
        <v>0</v>
      </c>
      <c r="O17">
        <v>0</v>
      </c>
      <c r="P17">
        <v>0</v>
      </c>
      <c r="Q17">
        <v>0</v>
      </c>
      <c r="R17">
        <v>0</v>
      </c>
      <c r="T17" s="9">
        <v>0</v>
      </c>
      <c r="U17">
        <v>0</v>
      </c>
      <c r="V17">
        <v>0</v>
      </c>
      <c r="W17">
        <v>0</v>
      </c>
      <c r="X17">
        <v>0</v>
      </c>
      <c r="Y17">
        <v>0</v>
      </c>
      <c r="AA17" s="9">
        <v>0</v>
      </c>
      <c r="AB17">
        <v>0</v>
      </c>
      <c r="AC17">
        <v>0</v>
      </c>
      <c r="AD17">
        <v>0</v>
      </c>
      <c r="AG17" s="20"/>
    </row>
    <row r="18" spans="1:33" ht="17" x14ac:dyDescent="0.2">
      <c r="A18" s="2"/>
      <c r="B18" s="1">
        <v>2</v>
      </c>
      <c r="C18" s="1" t="s">
        <v>32</v>
      </c>
      <c r="D18" s="1"/>
      <c r="E18" s="1" t="s">
        <v>230</v>
      </c>
      <c r="F18">
        <v>1</v>
      </c>
      <c r="G18" s="1">
        <v>1</v>
      </c>
      <c r="H18" s="10">
        <v>2</v>
      </c>
      <c r="I18" s="1">
        <v>0</v>
      </c>
      <c r="J18">
        <v>0</v>
      </c>
      <c r="K18">
        <v>0</v>
      </c>
      <c r="M18" s="9">
        <v>0</v>
      </c>
      <c r="N18">
        <v>0</v>
      </c>
      <c r="O18">
        <v>0</v>
      </c>
      <c r="P18">
        <v>0</v>
      </c>
      <c r="Q18">
        <v>0</v>
      </c>
      <c r="R18">
        <v>0</v>
      </c>
      <c r="T18" s="9">
        <v>0</v>
      </c>
      <c r="U18">
        <v>0</v>
      </c>
      <c r="V18">
        <v>0</v>
      </c>
      <c r="W18">
        <v>0</v>
      </c>
      <c r="X18">
        <v>0</v>
      </c>
      <c r="Y18">
        <v>0</v>
      </c>
      <c r="AA18" s="9">
        <v>0</v>
      </c>
      <c r="AB18">
        <v>0</v>
      </c>
      <c r="AC18">
        <v>0</v>
      </c>
      <c r="AD18">
        <v>0</v>
      </c>
      <c r="AG18" s="20"/>
    </row>
    <row r="19" spans="1:33" ht="17" x14ac:dyDescent="0.2">
      <c r="A19" s="2"/>
      <c r="B19" s="1">
        <v>2</v>
      </c>
      <c r="C19" s="1" t="s">
        <v>32</v>
      </c>
      <c r="D19" s="1"/>
      <c r="E19" s="1" t="s">
        <v>230</v>
      </c>
      <c r="F19">
        <v>1</v>
      </c>
      <c r="G19" s="1">
        <v>1</v>
      </c>
      <c r="H19" s="10">
        <v>2</v>
      </c>
      <c r="I19" s="1">
        <v>0</v>
      </c>
      <c r="J19">
        <v>0</v>
      </c>
      <c r="K19">
        <v>0</v>
      </c>
      <c r="M19" s="9">
        <v>0</v>
      </c>
      <c r="N19">
        <v>0</v>
      </c>
      <c r="O19">
        <v>0</v>
      </c>
      <c r="P19">
        <v>0</v>
      </c>
      <c r="Q19">
        <v>0</v>
      </c>
      <c r="R19">
        <v>0</v>
      </c>
      <c r="T19" s="9">
        <v>0</v>
      </c>
      <c r="U19">
        <v>0</v>
      </c>
      <c r="V19">
        <v>0</v>
      </c>
      <c r="W19">
        <v>0</v>
      </c>
      <c r="X19">
        <v>0</v>
      </c>
      <c r="Y19">
        <v>0</v>
      </c>
      <c r="AA19" s="9">
        <v>0</v>
      </c>
      <c r="AB19">
        <v>0</v>
      </c>
      <c r="AC19">
        <v>0</v>
      </c>
      <c r="AD19">
        <v>0</v>
      </c>
      <c r="AG19" s="20"/>
    </row>
    <row r="20" spans="1:33" ht="17" x14ac:dyDescent="0.2">
      <c r="A20" s="2" t="s">
        <v>141</v>
      </c>
      <c r="B20" s="1">
        <v>12</v>
      </c>
      <c r="C20" s="1" t="s">
        <v>32</v>
      </c>
      <c r="D20" s="1"/>
      <c r="E20" s="1" t="s">
        <v>228</v>
      </c>
      <c r="F20">
        <v>1</v>
      </c>
      <c r="G20" s="1">
        <v>2</v>
      </c>
      <c r="H20" s="10">
        <v>0</v>
      </c>
      <c r="I20" s="1">
        <v>6</v>
      </c>
      <c r="J20">
        <v>0</v>
      </c>
      <c r="K20">
        <v>0</v>
      </c>
      <c r="M20" s="9">
        <v>6</v>
      </c>
      <c r="N20">
        <v>0</v>
      </c>
      <c r="O20">
        <v>0</v>
      </c>
      <c r="P20">
        <v>0</v>
      </c>
      <c r="Q20">
        <v>0</v>
      </c>
      <c r="R20">
        <v>0</v>
      </c>
      <c r="T20" s="9">
        <v>0</v>
      </c>
      <c r="U20">
        <v>0</v>
      </c>
      <c r="V20">
        <v>0</v>
      </c>
      <c r="W20">
        <v>0</v>
      </c>
      <c r="X20">
        <v>0</v>
      </c>
      <c r="Y20">
        <v>0</v>
      </c>
      <c r="AA20" s="9">
        <v>0</v>
      </c>
      <c r="AB20">
        <v>0</v>
      </c>
      <c r="AC20">
        <v>0</v>
      </c>
      <c r="AD20">
        <v>0</v>
      </c>
      <c r="AG20" s="20"/>
    </row>
    <row r="21" spans="1:33" ht="17" x14ac:dyDescent="0.2">
      <c r="A21" s="2" t="s">
        <v>152</v>
      </c>
      <c r="B21" s="1">
        <v>8</v>
      </c>
      <c r="C21" s="1" t="s">
        <v>34</v>
      </c>
      <c r="D21" s="1"/>
      <c r="E21" s="1" t="s">
        <v>228</v>
      </c>
      <c r="F21">
        <v>1</v>
      </c>
      <c r="G21" s="1">
        <v>2</v>
      </c>
      <c r="H21" s="10">
        <v>0</v>
      </c>
      <c r="I21" s="1">
        <v>4</v>
      </c>
      <c r="J21">
        <v>0</v>
      </c>
      <c r="K21">
        <v>0</v>
      </c>
      <c r="M21" s="9">
        <v>4</v>
      </c>
      <c r="N21">
        <v>0</v>
      </c>
      <c r="O21">
        <v>0</v>
      </c>
      <c r="P21">
        <v>0</v>
      </c>
      <c r="Q21">
        <v>0</v>
      </c>
      <c r="R21">
        <v>0</v>
      </c>
      <c r="T21" s="9">
        <v>0</v>
      </c>
      <c r="U21">
        <v>0</v>
      </c>
      <c r="V21">
        <v>0</v>
      </c>
      <c r="W21">
        <v>0</v>
      </c>
      <c r="X21">
        <v>0</v>
      </c>
      <c r="Y21">
        <v>0</v>
      </c>
      <c r="AA21" s="9">
        <v>0</v>
      </c>
      <c r="AB21">
        <v>0</v>
      </c>
      <c r="AC21">
        <v>0</v>
      </c>
      <c r="AD21">
        <v>0</v>
      </c>
      <c r="AG21" s="20"/>
    </row>
    <row r="22" spans="1:33" ht="17" x14ac:dyDescent="0.2">
      <c r="A22" s="2" t="s">
        <v>153</v>
      </c>
      <c r="B22" s="1">
        <v>9</v>
      </c>
      <c r="C22" s="1" t="s">
        <v>117</v>
      </c>
      <c r="D22" s="1"/>
      <c r="E22" s="1" t="s">
        <v>228</v>
      </c>
      <c r="F22">
        <v>1</v>
      </c>
      <c r="G22" s="1">
        <v>2</v>
      </c>
      <c r="H22" s="10">
        <v>0</v>
      </c>
      <c r="I22" s="1">
        <v>4.5</v>
      </c>
      <c r="J22">
        <v>0</v>
      </c>
      <c r="K22">
        <v>0</v>
      </c>
      <c r="M22" s="9">
        <v>4.5</v>
      </c>
      <c r="N22">
        <v>0</v>
      </c>
      <c r="O22">
        <v>0</v>
      </c>
      <c r="P22">
        <v>0</v>
      </c>
      <c r="Q22">
        <v>0</v>
      </c>
      <c r="R22">
        <v>0</v>
      </c>
      <c r="T22" s="9">
        <v>0</v>
      </c>
      <c r="U22">
        <v>0</v>
      </c>
      <c r="V22">
        <v>0</v>
      </c>
      <c r="W22">
        <v>0</v>
      </c>
      <c r="X22">
        <v>0</v>
      </c>
      <c r="Y22">
        <v>0</v>
      </c>
      <c r="AA22" s="9">
        <v>0</v>
      </c>
      <c r="AB22">
        <v>0</v>
      </c>
      <c r="AC22">
        <v>0</v>
      </c>
      <c r="AD22">
        <v>0</v>
      </c>
      <c r="AG22" s="20"/>
    </row>
    <row r="23" spans="1:33" ht="17" x14ac:dyDescent="0.2">
      <c r="A23" s="2" t="s">
        <v>160</v>
      </c>
      <c r="B23" s="1">
        <v>17</v>
      </c>
      <c r="C23" s="1" t="s">
        <v>161</v>
      </c>
      <c r="D23" s="1"/>
      <c r="E23" s="1" t="s">
        <v>232</v>
      </c>
      <c r="F23">
        <v>1</v>
      </c>
      <c r="G23" s="1">
        <v>1</v>
      </c>
      <c r="H23" s="10">
        <v>0</v>
      </c>
      <c r="I23" s="1">
        <v>0</v>
      </c>
      <c r="J23">
        <v>0</v>
      </c>
      <c r="K23">
        <v>0</v>
      </c>
      <c r="M23" s="9">
        <v>0</v>
      </c>
      <c r="N23">
        <v>0</v>
      </c>
      <c r="O23">
        <v>0</v>
      </c>
      <c r="P23">
        <v>0</v>
      </c>
      <c r="Q23">
        <v>0</v>
      </c>
      <c r="R23">
        <v>0</v>
      </c>
      <c r="T23" s="9">
        <v>0</v>
      </c>
      <c r="U23">
        <v>0</v>
      </c>
      <c r="V23">
        <v>0</v>
      </c>
      <c r="W23">
        <v>0</v>
      </c>
      <c r="X23">
        <v>17</v>
      </c>
      <c r="Y23">
        <v>0</v>
      </c>
      <c r="AA23" s="9">
        <v>0</v>
      </c>
      <c r="AB23">
        <v>0</v>
      </c>
      <c r="AC23">
        <v>0</v>
      </c>
      <c r="AD23">
        <v>0</v>
      </c>
      <c r="AG23" s="20"/>
    </row>
    <row r="24" spans="1:33" ht="17" x14ac:dyDescent="0.2">
      <c r="A24" s="2" t="s">
        <v>169</v>
      </c>
      <c r="B24" s="1">
        <v>3</v>
      </c>
      <c r="C24" s="1" t="s">
        <v>170</v>
      </c>
      <c r="D24" s="1"/>
      <c r="E24" s="1" t="s">
        <v>232</v>
      </c>
      <c r="F24">
        <v>1</v>
      </c>
      <c r="G24" s="1">
        <v>1</v>
      </c>
      <c r="H24" s="10">
        <v>0</v>
      </c>
      <c r="I24" s="1">
        <v>0</v>
      </c>
      <c r="J24">
        <v>0</v>
      </c>
      <c r="K24">
        <v>0</v>
      </c>
      <c r="M24" s="9">
        <v>0</v>
      </c>
      <c r="N24">
        <v>0</v>
      </c>
      <c r="O24">
        <v>0</v>
      </c>
      <c r="P24">
        <v>0</v>
      </c>
      <c r="Q24">
        <v>0</v>
      </c>
      <c r="R24">
        <v>0</v>
      </c>
      <c r="T24" s="9">
        <v>0</v>
      </c>
      <c r="U24">
        <v>0</v>
      </c>
      <c r="V24">
        <v>0</v>
      </c>
      <c r="W24">
        <v>0</v>
      </c>
      <c r="X24">
        <v>3</v>
      </c>
      <c r="Y24">
        <v>0</v>
      </c>
      <c r="AA24" s="9">
        <v>0</v>
      </c>
      <c r="AB24">
        <v>0</v>
      </c>
      <c r="AC24">
        <v>0</v>
      </c>
      <c r="AD24">
        <v>0</v>
      </c>
      <c r="AG24" s="20"/>
    </row>
    <row r="25" spans="1:33" ht="17" x14ac:dyDescent="0.2">
      <c r="A25" s="2" t="s">
        <v>175</v>
      </c>
      <c r="B25" s="1">
        <v>2</v>
      </c>
      <c r="C25" s="1" t="s">
        <v>176</v>
      </c>
      <c r="D25" s="1"/>
      <c r="E25" s="1" t="s">
        <v>232</v>
      </c>
      <c r="F25">
        <v>1</v>
      </c>
      <c r="G25" s="1">
        <v>1</v>
      </c>
      <c r="H25" s="10">
        <v>0</v>
      </c>
      <c r="I25" s="1">
        <v>0</v>
      </c>
      <c r="J25">
        <v>0</v>
      </c>
      <c r="K25">
        <v>0</v>
      </c>
      <c r="M25" s="9">
        <v>0</v>
      </c>
      <c r="N25">
        <v>0</v>
      </c>
      <c r="O25">
        <v>0</v>
      </c>
      <c r="P25">
        <v>0</v>
      </c>
      <c r="Q25">
        <v>0</v>
      </c>
      <c r="R25">
        <v>0</v>
      </c>
      <c r="T25" s="9">
        <v>0</v>
      </c>
      <c r="U25">
        <v>0</v>
      </c>
      <c r="V25">
        <v>0</v>
      </c>
      <c r="W25">
        <v>0</v>
      </c>
      <c r="X25">
        <v>2</v>
      </c>
      <c r="Y25">
        <v>0</v>
      </c>
      <c r="AA25" s="9">
        <v>0</v>
      </c>
      <c r="AB25">
        <v>0</v>
      </c>
      <c r="AC25">
        <v>0</v>
      </c>
      <c r="AD25">
        <v>0</v>
      </c>
      <c r="AG25" s="20"/>
    </row>
    <row r="26" spans="1:33" ht="17" x14ac:dyDescent="0.2">
      <c r="A26" s="2" t="s">
        <v>182</v>
      </c>
      <c r="B26" s="1">
        <v>7</v>
      </c>
      <c r="C26" s="1" t="s">
        <v>32</v>
      </c>
      <c r="D26" s="1"/>
      <c r="E26" s="1" t="s">
        <v>234</v>
      </c>
      <c r="F26">
        <v>1</v>
      </c>
      <c r="G26" s="1">
        <v>1</v>
      </c>
      <c r="H26" s="10">
        <v>0</v>
      </c>
      <c r="I26" s="1">
        <v>0</v>
      </c>
      <c r="J26">
        <v>0</v>
      </c>
      <c r="K26">
        <v>0</v>
      </c>
      <c r="M26" s="9">
        <v>0</v>
      </c>
      <c r="N26">
        <v>0</v>
      </c>
      <c r="O26">
        <v>0</v>
      </c>
      <c r="P26">
        <v>0</v>
      </c>
      <c r="Q26">
        <v>0</v>
      </c>
      <c r="R26">
        <v>0</v>
      </c>
      <c r="T26" s="9">
        <v>0</v>
      </c>
      <c r="U26">
        <v>0</v>
      </c>
      <c r="V26">
        <v>0</v>
      </c>
      <c r="W26">
        <v>0</v>
      </c>
      <c r="X26">
        <v>0</v>
      </c>
      <c r="Y26">
        <v>0</v>
      </c>
      <c r="AA26" s="9">
        <v>0</v>
      </c>
      <c r="AB26">
        <v>0</v>
      </c>
      <c r="AC26">
        <v>0</v>
      </c>
      <c r="AD26">
        <v>7</v>
      </c>
      <c r="AG26" s="20"/>
    </row>
    <row r="27" spans="1:33" ht="17" x14ac:dyDescent="0.2">
      <c r="A27" s="2" t="s">
        <v>112</v>
      </c>
      <c r="B27" s="1">
        <v>3</v>
      </c>
      <c r="C27" s="1" t="s">
        <v>32</v>
      </c>
      <c r="D27" s="1"/>
      <c r="E27" s="1" t="s">
        <v>234</v>
      </c>
      <c r="F27">
        <v>1</v>
      </c>
      <c r="G27" s="1">
        <v>1</v>
      </c>
      <c r="H27" s="10">
        <v>0</v>
      </c>
      <c r="I27" s="1">
        <v>0</v>
      </c>
      <c r="J27">
        <v>0</v>
      </c>
      <c r="K27">
        <v>0</v>
      </c>
      <c r="M27" s="9">
        <v>0</v>
      </c>
      <c r="N27">
        <v>0</v>
      </c>
      <c r="O27">
        <v>0</v>
      </c>
      <c r="P27">
        <v>0</v>
      </c>
      <c r="Q27">
        <v>0</v>
      </c>
      <c r="R27">
        <v>0</v>
      </c>
      <c r="T27" s="9">
        <v>0</v>
      </c>
      <c r="U27">
        <v>0</v>
      </c>
      <c r="V27">
        <v>0</v>
      </c>
      <c r="W27">
        <v>0</v>
      </c>
      <c r="X27">
        <v>0</v>
      </c>
      <c r="Y27">
        <v>0</v>
      </c>
      <c r="AA27" s="9">
        <v>0</v>
      </c>
      <c r="AB27">
        <v>0</v>
      </c>
      <c r="AC27">
        <v>0</v>
      </c>
      <c r="AD27">
        <v>3</v>
      </c>
      <c r="AG27" s="20"/>
    </row>
    <row r="28" spans="1:33" ht="17" x14ac:dyDescent="0.2">
      <c r="A28" s="2" t="s">
        <v>189</v>
      </c>
      <c r="B28" s="1">
        <v>5</v>
      </c>
      <c r="C28" s="1" t="s">
        <v>32</v>
      </c>
      <c r="D28" s="1"/>
      <c r="E28" s="1" t="s">
        <v>234</v>
      </c>
      <c r="F28">
        <v>1</v>
      </c>
      <c r="G28" s="1">
        <v>1</v>
      </c>
      <c r="H28" s="10">
        <v>0</v>
      </c>
      <c r="I28" s="1">
        <v>0</v>
      </c>
      <c r="J28">
        <v>0</v>
      </c>
      <c r="K28">
        <v>0</v>
      </c>
      <c r="M28" s="9">
        <v>0</v>
      </c>
      <c r="N28">
        <v>0</v>
      </c>
      <c r="O28">
        <v>0</v>
      </c>
      <c r="P28">
        <v>0</v>
      </c>
      <c r="Q28">
        <v>0</v>
      </c>
      <c r="R28">
        <v>0</v>
      </c>
      <c r="T28" s="9">
        <v>0</v>
      </c>
      <c r="U28">
        <v>0</v>
      </c>
      <c r="V28">
        <v>0</v>
      </c>
      <c r="W28">
        <v>0</v>
      </c>
      <c r="X28">
        <v>0</v>
      </c>
      <c r="Y28">
        <v>0</v>
      </c>
      <c r="AA28" s="9">
        <v>0</v>
      </c>
      <c r="AB28">
        <v>0</v>
      </c>
      <c r="AC28">
        <v>0</v>
      </c>
      <c r="AD28">
        <v>5</v>
      </c>
      <c r="AG28" s="20"/>
    </row>
    <row r="29" spans="1:33" ht="17" x14ac:dyDescent="0.2">
      <c r="A29" s="2" t="s">
        <v>194</v>
      </c>
      <c r="B29" s="1">
        <v>5</v>
      </c>
      <c r="C29" s="1" t="s">
        <v>32</v>
      </c>
      <c r="D29" s="1"/>
      <c r="E29" s="1" t="s">
        <v>234</v>
      </c>
      <c r="F29">
        <v>1</v>
      </c>
      <c r="G29" s="1">
        <v>1</v>
      </c>
      <c r="H29" s="10">
        <v>0</v>
      </c>
      <c r="I29" s="1">
        <v>0</v>
      </c>
      <c r="J29">
        <v>0</v>
      </c>
      <c r="K29">
        <v>0</v>
      </c>
      <c r="M29" s="9">
        <v>0</v>
      </c>
      <c r="N29">
        <v>0</v>
      </c>
      <c r="O29">
        <v>0</v>
      </c>
      <c r="P29">
        <v>0</v>
      </c>
      <c r="Q29">
        <v>0</v>
      </c>
      <c r="R29">
        <v>0</v>
      </c>
      <c r="T29" s="9">
        <v>0</v>
      </c>
      <c r="U29">
        <v>0</v>
      </c>
      <c r="V29">
        <v>0</v>
      </c>
      <c r="W29">
        <v>0</v>
      </c>
      <c r="X29">
        <v>0</v>
      </c>
      <c r="Y29">
        <v>0</v>
      </c>
      <c r="AA29" s="9">
        <v>0</v>
      </c>
      <c r="AB29">
        <v>0</v>
      </c>
      <c r="AC29">
        <v>0</v>
      </c>
      <c r="AD29">
        <v>5</v>
      </c>
      <c r="AG29" s="20"/>
    </row>
    <row r="30" spans="1:33" ht="17" x14ac:dyDescent="0.2">
      <c r="A30" s="2" t="s">
        <v>210</v>
      </c>
      <c r="B30" s="1">
        <v>2</v>
      </c>
      <c r="C30" s="1" t="s">
        <v>32</v>
      </c>
      <c r="D30" s="1"/>
      <c r="E30" s="1" t="s">
        <v>234</v>
      </c>
      <c r="F30">
        <v>0.5</v>
      </c>
      <c r="G30" s="1">
        <v>1</v>
      </c>
      <c r="H30" s="10">
        <v>0</v>
      </c>
      <c r="I30" s="1">
        <v>0</v>
      </c>
      <c r="J30">
        <v>0</v>
      </c>
      <c r="K30">
        <v>0</v>
      </c>
      <c r="M30" s="9">
        <v>0</v>
      </c>
      <c r="N30">
        <v>0</v>
      </c>
      <c r="O30">
        <v>0</v>
      </c>
      <c r="P30">
        <v>0</v>
      </c>
      <c r="Q30">
        <v>0</v>
      </c>
      <c r="R30">
        <v>0</v>
      </c>
      <c r="T30" s="9">
        <v>0</v>
      </c>
      <c r="U30">
        <v>0</v>
      </c>
      <c r="V30">
        <v>0</v>
      </c>
      <c r="W30">
        <v>0</v>
      </c>
      <c r="X30">
        <v>0</v>
      </c>
      <c r="Y30">
        <v>0</v>
      </c>
      <c r="AA30" s="9">
        <v>0</v>
      </c>
      <c r="AB30">
        <v>0</v>
      </c>
      <c r="AC30">
        <v>0</v>
      </c>
      <c r="AD30">
        <v>1</v>
      </c>
      <c r="AG30" s="20"/>
    </row>
    <row r="31" spans="1:33" ht="34" x14ac:dyDescent="0.2">
      <c r="A31" s="2" t="s">
        <v>84</v>
      </c>
      <c r="B31" s="1">
        <v>1</v>
      </c>
      <c r="C31" s="1" t="s">
        <v>211</v>
      </c>
      <c r="D31" s="1"/>
      <c r="E31" s="1" t="s">
        <v>234</v>
      </c>
      <c r="F31">
        <v>0.5</v>
      </c>
      <c r="G31" s="1">
        <v>1</v>
      </c>
      <c r="H31" s="10">
        <v>0</v>
      </c>
      <c r="I31" s="1">
        <v>0</v>
      </c>
      <c r="J31">
        <v>0</v>
      </c>
      <c r="K31">
        <v>0</v>
      </c>
      <c r="M31" s="9">
        <v>0</v>
      </c>
      <c r="N31">
        <v>0</v>
      </c>
      <c r="O31">
        <v>0</v>
      </c>
      <c r="P31">
        <v>0</v>
      </c>
      <c r="Q31">
        <v>0</v>
      </c>
      <c r="R31">
        <v>0</v>
      </c>
      <c r="T31" s="9">
        <v>0</v>
      </c>
      <c r="U31">
        <v>0</v>
      </c>
      <c r="V31">
        <v>0</v>
      </c>
      <c r="W31">
        <v>0</v>
      </c>
      <c r="X31">
        <v>0</v>
      </c>
      <c r="Y31">
        <v>0</v>
      </c>
      <c r="AA31" s="9">
        <v>0</v>
      </c>
      <c r="AB31">
        <v>0</v>
      </c>
      <c r="AC31">
        <v>0</v>
      </c>
      <c r="AD31">
        <v>0.5</v>
      </c>
      <c r="AG31" s="20"/>
    </row>
    <row r="32" spans="1:33" ht="17" x14ac:dyDescent="0.2">
      <c r="A32" s="2" t="s">
        <v>105</v>
      </c>
      <c r="B32" s="1">
        <v>1</v>
      </c>
      <c r="C32" s="1" t="s">
        <v>53</v>
      </c>
      <c r="D32" s="1"/>
      <c r="E32" s="1" t="s">
        <v>234</v>
      </c>
      <c r="F32">
        <v>0.5</v>
      </c>
      <c r="G32" s="1">
        <v>1</v>
      </c>
      <c r="H32" s="10">
        <v>0</v>
      </c>
      <c r="I32" s="1">
        <v>0</v>
      </c>
      <c r="J32">
        <v>0</v>
      </c>
      <c r="K32">
        <v>0</v>
      </c>
      <c r="M32" s="9">
        <v>0</v>
      </c>
      <c r="N32">
        <v>0</v>
      </c>
      <c r="O32">
        <v>0</v>
      </c>
      <c r="P32">
        <v>0</v>
      </c>
      <c r="Q32">
        <v>0</v>
      </c>
      <c r="R32">
        <v>0</v>
      </c>
      <c r="T32" s="9">
        <v>0</v>
      </c>
      <c r="U32">
        <v>0</v>
      </c>
      <c r="V32">
        <v>0</v>
      </c>
      <c r="W32">
        <v>0</v>
      </c>
      <c r="X32">
        <v>0</v>
      </c>
      <c r="Y32">
        <v>0</v>
      </c>
      <c r="AA32" s="9">
        <v>0</v>
      </c>
      <c r="AB32">
        <v>0</v>
      </c>
      <c r="AC32">
        <v>0</v>
      </c>
      <c r="AD32">
        <v>0.5</v>
      </c>
      <c r="AG32" s="20"/>
    </row>
    <row r="33" spans="1:33" ht="17" x14ac:dyDescent="0.2">
      <c r="A33" s="2" t="s">
        <v>214</v>
      </c>
      <c r="B33" s="1">
        <v>1</v>
      </c>
      <c r="C33" s="1" t="s">
        <v>215</v>
      </c>
      <c r="D33" s="1"/>
      <c r="E33" s="1" t="s">
        <v>234</v>
      </c>
      <c r="F33">
        <v>0.5</v>
      </c>
      <c r="G33" s="1">
        <v>1</v>
      </c>
      <c r="H33" s="10">
        <v>0</v>
      </c>
      <c r="I33" s="1">
        <v>0</v>
      </c>
      <c r="J33">
        <v>0</v>
      </c>
      <c r="K33">
        <v>0</v>
      </c>
      <c r="M33" s="9">
        <v>0</v>
      </c>
      <c r="N33">
        <v>0</v>
      </c>
      <c r="O33">
        <v>0</v>
      </c>
      <c r="P33">
        <v>0</v>
      </c>
      <c r="Q33">
        <v>0</v>
      </c>
      <c r="R33">
        <v>0</v>
      </c>
      <c r="T33" s="9">
        <v>0</v>
      </c>
      <c r="U33">
        <v>0</v>
      </c>
      <c r="V33">
        <v>0</v>
      </c>
      <c r="W33">
        <v>0</v>
      </c>
      <c r="X33">
        <v>0</v>
      </c>
      <c r="Y33">
        <v>0</v>
      </c>
      <c r="AA33" s="9">
        <v>0</v>
      </c>
      <c r="AB33">
        <v>0</v>
      </c>
      <c r="AC33">
        <v>0</v>
      </c>
      <c r="AD33">
        <v>0.5</v>
      </c>
      <c r="AG33" s="20"/>
    </row>
    <row r="34" spans="1:33" ht="17" x14ac:dyDescent="0.2">
      <c r="A34" s="2" t="s">
        <v>35</v>
      </c>
      <c r="B34" s="1">
        <v>1</v>
      </c>
      <c r="C34" s="1" t="s">
        <v>32</v>
      </c>
      <c r="D34" s="1"/>
      <c r="E34" s="1" t="s">
        <v>236</v>
      </c>
      <c r="F34">
        <v>1</v>
      </c>
      <c r="G34" s="1">
        <v>3</v>
      </c>
      <c r="H34" s="10">
        <v>0</v>
      </c>
      <c r="I34" s="1">
        <v>0</v>
      </c>
      <c r="J34">
        <v>0</v>
      </c>
      <c r="K34">
        <v>0</v>
      </c>
      <c r="M34" s="9">
        <v>0</v>
      </c>
      <c r="N34">
        <v>0</v>
      </c>
      <c r="O34">
        <v>0</v>
      </c>
      <c r="P34">
        <v>0</v>
      </c>
      <c r="Q34">
        <v>0</v>
      </c>
      <c r="R34">
        <v>0.33333333333333331</v>
      </c>
      <c r="T34" s="9">
        <v>0</v>
      </c>
      <c r="U34">
        <v>0</v>
      </c>
      <c r="V34">
        <v>0</v>
      </c>
      <c r="W34">
        <v>0.33333333333333331</v>
      </c>
      <c r="X34">
        <v>0</v>
      </c>
      <c r="Y34">
        <v>0</v>
      </c>
      <c r="AA34" s="9">
        <v>0</v>
      </c>
      <c r="AB34">
        <v>0.33333333333333331</v>
      </c>
      <c r="AC34">
        <v>0</v>
      </c>
      <c r="AD34">
        <v>0</v>
      </c>
      <c r="AG34" s="20"/>
    </row>
    <row r="35" spans="1:33" ht="17" x14ac:dyDescent="0.2">
      <c r="A35" s="2" t="s">
        <v>222</v>
      </c>
      <c r="B35" s="1">
        <v>1</v>
      </c>
      <c r="C35" s="1" t="s">
        <v>32</v>
      </c>
      <c r="D35" s="1"/>
      <c r="E35" s="1" t="s">
        <v>234</v>
      </c>
      <c r="F35">
        <v>1</v>
      </c>
      <c r="G35" s="1">
        <v>1</v>
      </c>
      <c r="H35" s="10">
        <v>0</v>
      </c>
      <c r="I35" s="1">
        <v>0</v>
      </c>
      <c r="J35">
        <v>0</v>
      </c>
      <c r="K35">
        <v>0</v>
      </c>
      <c r="M35" s="9">
        <v>0</v>
      </c>
      <c r="N35">
        <v>0</v>
      </c>
      <c r="O35">
        <v>0</v>
      </c>
      <c r="P35">
        <v>0</v>
      </c>
      <c r="Q35">
        <v>0</v>
      </c>
      <c r="R35">
        <v>0</v>
      </c>
      <c r="T35" s="9">
        <v>0</v>
      </c>
      <c r="U35">
        <v>0</v>
      </c>
      <c r="V35">
        <v>0</v>
      </c>
      <c r="W35">
        <v>0</v>
      </c>
      <c r="X35">
        <v>0</v>
      </c>
      <c r="Y35">
        <v>0</v>
      </c>
      <c r="AA35" s="9">
        <v>0</v>
      </c>
      <c r="AB35">
        <v>0</v>
      </c>
      <c r="AC35">
        <v>0</v>
      </c>
      <c r="AD35">
        <v>1</v>
      </c>
      <c r="AG35" s="20"/>
    </row>
    <row r="36" spans="1:33" ht="17" x14ac:dyDescent="0.2">
      <c r="A36" s="2">
        <v>133</v>
      </c>
      <c r="B36" s="1">
        <v>1</v>
      </c>
      <c r="C36" s="1" t="s">
        <v>22</v>
      </c>
      <c r="D36" s="1" t="s">
        <v>10</v>
      </c>
      <c r="E36" s="1" t="s">
        <v>228</v>
      </c>
      <c r="F36">
        <v>1</v>
      </c>
      <c r="G36" s="1">
        <f t="shared" ref="G36" si="0">LEN(E36)</f>
        <v>2</v>
      </c>
      <c r="H36" s="10">
        <f t="shared" ref="H36" si="1">IF(E36="A",(B36*F36)/G36,0)</f>
        <v>0</v>
      </c>
      <c r="I36" s="1">
        <f t="shared" ref="I36" si="2">IF(E36="AB",(B36*F36)/G36,0)</f>
        <v>0.5</v>
      </c>
      <c r="J36">
        <f t="shared" ref="J36" si="3">IF(E36="ABC",(B36*F36)/G36,0)</f>
        <v>0</v>
      </c>
      <c r="K36">
        <f t="shared" ref="K36" si="4">IF(E36="ABCD",(B36*F36)/G36,0)</f>
        <v>0</v>
      </c>
      <c r="M36" s="9">
        <f t="shared" ref="M36" si="5">IF(E36="AB",(B36*F36)/G36,0)</f>
        <v>0.5</v>
      </c>
      <c r="N36">
        <f t="shared" ref="N36" si="6">IF(E36="ABC",(B36*F36)/G36,0)</f>
        <v>0</v>
      </c>
      <c r="O36">
        <f t="shared" ref="O36" si="7">IF(E36="ABCD",(B36*F36)/G36,0)</f>
        <v>0</v>
      </c>
      <c r="P36">
        <f t="shared" ref="P36" si="8">IF(E36="B",(B36*F36)/G36,0)</f>
        <v>0</v>
      </c>
      <c r="Q36">
        <f t="shared" ref="Q36" si="9">IF(E36="BC",(B36*F36)/G36,0)</f>
        <v>0</v>
      </c>
      <c r="R36">
        <f t="shared" ref="R36" si="10">IF(E36="BCD",(B36*F36)/G36,0)</f>
        <v>0</v>
      </c>
      <c r="T36" s="9">
        <f t="shared" ref="T36" si="11">IF(E36="ABC",(B36*F36)/G36,0)</f>
        <v>0</v>
      </c>
      <c r="U36">
        <f t="shared" ref="U36" si="12">IF(E36="ABCD",(B36*F36)/G36,0)</f>
        <v>0</v>
      </c>
      <c r="V36">
        <f t="shared" ref="V36" si="13">IF(E36="BC",(B36*F36)/G36,0)</f>
        <v>0</v>
      </c>
      <c r="W36">
        <f t="shared" ref="W36" si="14">IF(E36="BCD",(B36*F36)/G36,0)</f>
        <v>0</v>
      </c>
      <c r="X36">
        <f t="shared" ref="X36" si="15">IF(E36="C",(B36*F36)/G36,0)</f>
        <v>0</v>
      </c>
      <c r="Y36">
        <f t="shared" ref="Y36" si="16">IF(E36="CD",(B36*F36)/G36,0)</f>
        <v>0</v>
      </c>
      <c r="AA36" s="9">
        <f t="shared" ref="AA36" si="17">IF(E36="ABCD",(B36*F36)/G36,0)</f>
        <v>0</v>
      </c>
      <c r="AB36">
        <f t="shared" ref="AB36" si="18">IF(E36="BCD",(B36*F36)/G36,0)</f>
        <v>0</v>
      </c>
      <c r="AC36">
        <f t="shared" ref="AC36" si="19">IF(E36="CD",(B36*F36)/G36,0)</f>
        <v>0</v>
      </c>
      <c r="AD36">
        <f t="shared" ref="AD36" si="20">IF(E36="D",(B36*F36)/G36,0)</f>
        <v>0</v>
      </c>
      <c r="AG36" s="20"/>
    </row>
    <row r="37" spans="1:33" x14ac:dyDescent="0.2">
      <c r="A37" s="2"/>
      <c r="B37" s="1"/>
      <c r="C37" s="1"/>
      <c r="D37" s="1"/>
      <c r="E37" s="1"/>
      <c r="G37" s="1"/>
      <c r="H37" s="30"/>
      <c r="I37" s="1"/>
      <c r="M37" s="31"/>
      <c r="T37" s="31"/>
      <c r="AA37" s="31"/>
      <c r="AG37" s="31"/>
    </row>
    <row r="38" spans="1:33" s="32" customFormat="1" x14ac:dyDescent="0.2">
      <c r="A38" s="35"/>
      <c r="B38" s="36"/>
      <c r="C38" s="36"/>
      <c r="D38" s="36"/>
      <c r="E38" s="36"/>
      <c r="G38" s="36"/>
      <c r="H38" s="37"/>
      <c r="I38" s="36"/>
      <c r="L38" s="32">
        <f>SUM(H2:K36)</f>
        <v>88</v>
      </c>
      <c r="M38" s="38"/>
      <c r="S38" s="32">
        <f>SUM(M2:R36)</f>
        <v>32.333333333333329</v>
      </c>
      <c r="T38" s="38"/>
      <c r="Z38" s="32">
        <f>SUM(T2:Y36)</f>
        <v>24.333333333333332</v>
      </c>
      <c r="AA38" s="38"/>
      <c r="AE38" s="32">
        <f>SUM(AA2:AD36)</f>
        <v>23.833333333333332</v>
      </c>
      <c r="AG38" s="38"/>
    </row>
    <row r="39" spans="1:33" s="5" customFormat="1" ht="34" x14ac:dyDescent="0.2">
      <c r="A39" s="3" t="s">
        <v>247</v>
      </c>
      <c r="B39" s="4"/>
      <c r="C39" s="4"/>
      <c r="D39" s="4"/>
      <c r="E39" s="4"/>
      <c r="G39" s="4"/>
      <c r="H39" s="33"/>
      <c r="I39" s="4"/>
      <c r="M39" s="34"/>
      <c r="T39" s="34"/>
      <c r="AA39" s="34"/>
      <c r="AG39" s="34"/>
    </row>
    <row r="40" spans="1:33" ht="17" x14ac:dyDescent="0.2">
      <c r="A40" s="2">
        <v>37</v>
      </c>
      <c r="B40" s="1">
        <v>1</v>
      </c>
      <c r="C40" s="1" t="s">
        <v>5</v>
      </c>
      <c r="D40" s="1" t="s">
        <v>18</v>
      </c>
      <c r="E40" s="1" t="s">
        <v>230</v>
      </c>
      <c r="F40">
        <v>1</v>
      </c>
      <c r="G40" s="1">
        <v>1</v>
      </c>
      <c r="H40" s="10">
        <v>1</v>
      </c>
      <c r="I40" s="1">
        <v>0</v>
      </c>
      <c r="J40">
        <v>0</v>
      </c>
      <c r="K40">
        <v>0</v>
      </c>
      <c r="M40" s="9">
        <v>0</v>
      </c>
      <c r="N40">
        <v>0</v>
      </c>
      <c r="O40">
        <v>0</v>
      </c>
      <c r="P40">
        <v>0</v>
      </c>
      <c r="Q40">
        <v>0</v>
      </c>
      <c r="R40">
        <v>0</v>
      </c>
      <c r="T40" s="9">
        <v>0</v>
      </c>
      <c r="U40">
        <v>0</v>
      </c>
      <c r="V40">
        <v>0</v>
      </c>
      <c r="W40">
        <v>0</v>
      </c>
      <c r="X40">
        <v>0</v>
      </c>
      <c r="Y40">
        <v>0</v>
      </c>
      <c r="AA40" s="9">
        <v>0</v>
      </c>
      <c r="AB40">
        <v>0</v>
      </c>
      <c r="AC40">
        <v>0</v>
      </c>
      <c r="AD40">
        <v>0</v>
      </c>
      <c r="AG40" s="20"/>
    </row>
    <row r="41" spans="1:33" ht="17" x14ac:dyDescent="0.2">
      <c r="A41" s="2" t="s">
        <v>30</v>
      </c>
      <c r="B41" s="1">
        <v>7</v>
      </c>
      <c r="C41" s="1" t="s">
        <v>5</v>
      </c>
      <c r="D41" s="1" t="s">
        <v>29</v>
      </c>
      <c r="E41" s="1" t="s">
        <v>230</v>
      </c>
      <c r="F41">
        <v>1</v>
      </c>
      <c r="G41" s="1">
        <v>1</v>
      </c>
      <c r="H41" s="10">
        <v>7</v>
      </c>
      <c r="I41" s="1">
        <v>0</v>
      </c>
      <c r="J41">
        <v>0</v>
      </c>
      <c r="K41">
        <v>0</v>
      </c>
      <c r="M41" s="9">
        <v>0</v>
      </c>
      <c r="N41">
        <v>0</v>
      </c>
      <c r="O41">
        <v>0</v>
      </c>
      <c r="P41">
        <v>0</v>
      </c>
      <c r="Q41">
        <v>0</v>
      </c>
      <c r="R41">
        <v>0</v>
      </c>
      <c r="T41" s="9">
        <v>0</v>
      </c>
      <c r="U41">
        <v>0</v>
      </c>
      <c r="V41">
        <v>0</v>
      </c>
      <c r="W41">
        <v>0</v>
      </c>
      <c r="X41">
        <v>0</v>
      </c>
      <c r="Y41">
        <v>0</v>
      </c>
      <c r="AA41" s="9">
        <v>0</v>
      </c>
      <c r="AB41">
        <v>0</v>
      </c>
      <c r="AC41">
        <v>0</v>
      </c>
      <c r="AD41">
        <v>0</v>
      </c>
      <c r="AG41" s="20"/>
    </row>
    <row r="42" spans="1:33" ht="17" x14ac:dyDescent="0.2">
      <c r="A42" s="2" t="s">
        <v>39</v>
      </c>
      <c r="B42" s="1">
        <v>9</v>
      </c>
      <c r="C42" s="1" t="s">
        <v>5</v>
      </c>
      <c r="D42" s="1" t="s">
        <v>38</v>
      </c>
      <c r="E42" s="1" t="s">
        <v>230</v>
      </c>
      <c r="F42">
        <v>1</v>
      </c>
      <c r="G42" s="1">
        <v>1</v>
      </c>
      <c r="H42" s="10">
        <v>9</v>
      </c>
      <c r="I42" s="1">
        <v>0</v>
      </c>
      <c r="J42">
        <v>0</v>
      </c>
      <c r="K42">
        <v>0</v>
      </c>
      <c r="M42" s="9">
        <v>0</v>
      </c>
      <c r="N42">
        <v>0</v>
      </c>
      <c r="O42">
        <v>0</v>
      </c>
      <c r="P42">
        <v>0</v>
      </c>
      <c r="Q42">
        <v>0</v>
      </c>
      <c r="R42">
        <v>0</v>
      </c>
      <c r="T42" s="9">
        <v>0</v>
      </c>
      <c r="U42">
        <v>0</v>
      </c>
      <c r="V42">
        <v>0</v>
      </c>
      <c r="W42">
        <v>0</v>
      </c>
      <c r="X42">
        <v>0</v>
      </c>
      <c r="Y42">
        <v>0</v>
      </c>
      <c r="AA42" s="9">
        <v>0</v>
      </c>
      <c r="AB42">
        <v>0</v>
      </c>
      <c r="AC42">
        <v>0</v>
      </c>
      <c r="AD42">
        <v>0</v>
      </c>
      <c r="AG42" s="20"/>
    </row>
    <row r="43" spans="1:33" ht="17" x14ac:dyDescent="0.2">
      <c r="A43" s="2" t="s">
        <v>242</v>
      </c>
      <c r="B43" s="1">
        <v>1</v>
      </c>
      <c r="C43" s="1" t="s">
        <v>243</v>
      </c>
      <c r="D43" s="1" t="s">
        <v>60</v>
      </c>
      <c r="E43" s="1" t="s">
        <v>232</v>
      </c>
      <c r="F43" s="1">
        <v>1</v>
      </c>
      <c r="G43" s="1">
        <v>1</v>
      </c>
      <c r="H43" s="10">
        <v>0</v>
      </c>
      <c r="I43" s="1">
        <v>0</v>
      </c>
      <c r="J43">
        <v>0</v>
      </c>
      <c r="K43">
        <v>0</v>
      </c>
      <c r="M43" s="9">
        <v>0</v>
      </c>
      <c r="N43">
        <v>0</v>
      </c>
      <c r="O43">
        <v>0</v>
      </c>
      <c r="P43">
        <v>0</v>
      </c>
      <c r="Q43">
        <v>0</v>
      </c>
      <c r="R43">
        <v>0</v>
      </c>
      <c r="T43" s="9">
        <v>0</v>
      </c>
      <c r="U43">
        <v>0</v>
      </c>
      <c r="V43">
        <v>0</v>
      </c>
      <c r="W43">
        <v>0</v>
      </c>
      <c r="X43">
        <v>1</v>
      </c>
      <c r="Y43">
        <v>0</v>
      </c>
      <c r="AA43" s="9">
        <v>0</v>
      </c>
      <c r="AB43">
        <v>0</v>
      </c>
      <c r="AC43">
        <v>0</v>
      </c>
      <c r="AD43">
        <v>0</v>
      </c>
      <c r="AG43" s="20"/>
    </row>
    <row r="44" spans="1:33" ht="17" x14ac:dyDescent="0.2">
      <c r="A44" s="2" t="s">
        <v>83</v>
      </c>
      <c r="B44" s="1">
        <v>4</v>
      </c>
      <c r="C44" s="1" t="s">
        <v>5</v>
      </c>
      <c r="D44" s="1"/>
      <c r="E44" s="1" t="s">
        <v>230</v>
      </c>
      <c r="F44">
        <v>0.5</v>
      </c>
      <c r="G44" s="1">
        <v>1</v>
      </c>
      <c r="H44" s="10">
        <v>2</v>
      </c>
      <c r="I44" s="1">
        <v>0</v>
      </c>
      <c r="J44">
        <v>0</v>
      </c>
      <c r="K44">
        <v>0</v>
      </c>
      <c r="M44" s="9">
        <v>0</v>
      </c>
      <c r="N44">
        <v>0</v>
      </c>
      <c r="O44">
        <v>0</v>
      </c>
      <c r="P44">
        <v>0</v>
      </c>
      <c r="Q44">
        <v>0</v>
      </c>
      <c r="R44">
        <v>0</v>
      </c>
      <c r="T44" s="9">
        <v>0</v>
      </c>
      <c r="U44">
        <v>0</v>
      </c>
      <c r="V44">
        <v>0</v>
      </c>
      <c r="W44">
        <v>0</v>
      </c>
      <c r="X44">
        <v>0</v>
      </c>
      <c r="Y44">
        <v>0</v>
      </c>
      <c r="AA44" s="9">
        <v>0</v>
      </c>
      <c r="AB44">
        <v>0</v>
      </c>
      <c r="AC44">
        <v>0</v>
      </c>
      <c r="AD44">
        <v>0</v>
      </c>
      <c r="AG44" s="20"/>
    </row>
    <row r="45" spans="1:33" ht="17" x14ac:dyDescent="0.2">
      <c r="A45" s="2" t="s">
        <v>102</v>
      </c>
      <c r="B45" s="1">
        <v>6</v>
      </c>
      <c r="C45" s="1" t="s">
        <v>5</v>
      </c>
      <c r="D45" s="1"/>
      <c r="E45" s="1" t="s">
        <v>230</v>
      </c>
      <c r="F45">
        <v>1</v>
      </c>
      <c r="G45" s="1">
        <v>1</v>
      </c>
      <c r="H45" s="10">
        <v>6</v>
      </c>
      <c r="I45" s="1">
        <v>0</v>
      </c>
      <c r="J45">
        <v>0</v>
      </c>
      <c r="K45">
        <v>0</v>
      </c>
      <c r="M45" s="9">
        <v>0</v>
      </c>
      <c r="N45">
        <v>0</v>
      </c>
      <c r="O45">
        <v>0</v>
      </c>
      <c r="P45">
        <v>0</v>
      </c>
      <c r="Q45">
        <v>0</v>
      </c>
      <c r="R45">
        <v>0</v>
      </c>
      <c r="T45" s="9">
        <v>0</v>
      </c>
      <c r="U45">
        <v>0</v>
      </c>
      <c r="V45">
        <v>0</v>
      </c>
      <c r="W45">
        <v>0</v>
      </c>
      <c r="X45">
        <v>0</v>
      </c>
      <c r="Y45">
        <v>0</v>
      </c>
      <c r="AA45" s="9">
        <v>0</v>
      </c>
      <c r="AB45">
        <v>0</v>
      </c>
      <c r="AC45">
        <v>0</v>
      </c>
      <c r="AD45">
        <v>0</v>
      </c>
      <c r="AG45" s="20"/>
    </row>
    <row r="46" spans="1:33" ht="17" x14ac:dyDescent="0.2">
      <c r="A46" s="2" t="s">
        <v>112</v>
      </c>
      <c r="B46" s="1">
        <v>3</v>
      </c>
      <c r="C46" s="1" t="s">
        <v>5</v>
      </c>
      <c r="D46" s="1"/>
      <c r="E46" s="1" t="s">
        <v>228</v>
      </c>
      <c r="F46">
        <v>1</v>
      </c>
      <c r="G46" s="1">
        <v>2</v>
      </c>
      <c r="H46" s="10">
        <v>0</v>
      </c>
      <c r="I46" s="1">
        <v>1.5</v>
      </c>
      <c r="J46">
        <v>0</v>
      </c>
      <c r="K46">
        <v>0</v>
      </c>
      <c r="M46" s="9">
        <v>1.5</v>
      </c>
      <c r="N46">
        <v>0</v>
      </c>
      <c r="O46">
        <v>0</v>
      </c>
      <c r="P46">
        <v>0</v>
      </c>
      <c r="Q46">
        <v>0</v>
      </c>
      <c r="R46">
        <v>0</v>
      </c>
      <c r="T46" s="9">
        <v>0</v>
      </c>
      <c r="U46">
        <v>0</v>
      </c>
      <c r="V46">
        <v>0</v>
      </c>
      <c r="W46">
        <v>0</v>
      </c>
      <c r="X46">
        <v>0</v>
      </c>
      <c r="Y46">
        <v>0</v>
      </c>
      <c r="AA46" s="9">
        <v>0</v>
      </c>
      <c r="AB46">
        <v>0</v>
      </c>
      <c r="AC46">
        <v>0</v>
      </c>
      <c r="AD46">
        <v>0</v>
      </c>
      <c r="AG46" s="20"/>
    </row>
    <row r="47" spans="1:33" ht="17" x14ac:dyDescent="0.2">
      <c r="A47" s="2" t="s">
        <v>129</v>
      </c>
      <c r="B47" s="1">
        <v>4</v>
      </c>
      <c r="C47" s="1" t="s">
        <v>5</v>
      </c>
      <c r="D47" s="1"/>
      <c r="E47" s="1" t="s">
        <v>230</v>
      </c>
      <c r="F47">
        <v>1</v>
      </c>
      <c r="G47" s="1">
        <v>1</v>
      </c>
      <c r="H47" s="10">
        <v>4</v>
      </c>
      <c r="I47" s="1">
        <v>0</v>
      </c>
      <c r="J47">
        <v>0</v>
      </c>
      <c r="K47">
        <v>0</v>
      </c>
      <c r="M47" s="9">
        <v>0</v>
      </c>
      <c r="N47">
        <v>0</v>
      </c>
      <c r="O47">
        <v>0</v>
      </c>
      <c r="P47">
        <v>0</v>
      </c>
      <c r="Q47">
        <v>0</v>
      </c>
      <c r="R47">
        <v>0</v>
      </c>
      <c r="T47" s="9">
        <v>0</v>
      </c>
      <c r="U47">
        <v>0</v>
      </c>
      <c r="V47">
        <v>0</v>
      </c>
      <c r="W47">
        <v>0</v>
      </c>
      <c r="X47">
        <v>0</v>
      </c>
      <c r="Y47">
        <v>0</v>
      </c>
      <c r="AA47" s="9">
        <v>0</v>
      </c>
      <c r="AB47">
        <v>0</v>
      </c>
      <c r="AC47">
        <v>0</v>
      </c>
      <c r="AD47">
        <v>0</v>
      </c>
      <c r="AG47" s="20"/>
    </row>
    <row r="48" spans="1:33" ht="51" x14ac:dyDescent="0.2">
      <c r="A48" s="2" t="s">
        <v>132</v>
      </c>
      <c r="B48" s="1">
        <v>2</v>
      </c>
      <c r="C48" s="1" t="s">
        <v>5</v>
      </c>
      <c r="D48" s="1"/>
      <c r="E48" s="1" t="s">
        <v>230</v>
      </c>
      <c r="F48">
        <v>1</v>
      </c>
      <c r="G48" s="1">
        <v>1</v>
      </c>
      <c r="H48" s="10">
        <v>2</v>
      </c>
      <c r="I48" s="1">
        <v>0</v>
      </c>
      <c r="J48">
        <v>0</v>
      </c>
      <c r="K48">
        <v>0</v>
      </c>
      <c r="M48" s="9">
        <v>0</v>
      </c>
      <c r="N48">
        <v>0</v>
      </c>
      <c r="O48">
        <v>0</v>
      </c>
      <c r="P48">
        <v>0</v>
      </c>
      <c r="Q48">
        <v>0</v>
      </c>
      <c r="R48">
        <v>0</v>
      </c>
      <c r="T48" s="9">
        <v>0</v>
      </c>
      <c r="U48">
        <v>0</v>
      </c>
      <c r="V48">
        <v>0</v>
      </c>
      <c r="W48">
        <v>0</v>
      </c>
      <c r="X48">
        <v>0</v>
      </c>
      <c r="Y48">
        <v>0</v>
      </c>
      <c r="AA48" s="9">
        <v>0</v>
      </c>
      <c r="AB48">
        <v>0</v>
      </c>
      <c r="AC48">
        <v>0</v>
      </c>
      <c r="AD48">
        <v>0</v>
      </c>
      <c r="AG48" s="20"/>
    </row>
    <row r="49" spans="1:33" ht="17" x14ac:dyDescent="0.2">
      <c r="A49" s="2"/>
      <c r="B49" s="1">
        <v>1</v>
      </c>
      <c r="C49" s="1" t="s">
        <v>5</v>
      </c>
      <c r="D49" s="1"/>
      <c r="E49" s="1" t="s">
        <v>230</v>
      </c>
      <c r="F49">
        <v>1</v>
      </c>
      <c r="G49" s="1">
        <v>1</v>
      </c>
      <c r="H49" s="10">
        <v>1</v>
      </c>
      <c r="I49" s="1">
        <v>0</v>
      </c>
      <c r="J49">
        <v>0</v>
      </c>
      <c r="K49">
        <v>0</v>
      </c>
      <c r="M49" s="9">
        <v>0</v>
      </c>
      <c r="N49">
        <v>0</v>
      </c>
      <c r="O49">
        <v>0</v>
      </c>
      <c r="P49">
        <v>0</v>
      </c>
      <c r="Q49">
        <v>0</v>
      </c>
      <c r="R49">
        <v>0</v>
      </c>
      <c r="T49" s="9">
        <v>0</v>
      </c>
      <c r="U49">
        <v>0</v>
      </c>
      <c r="V49">
        <v>0</v>
      </c>
      <c r="W49">
        <v>0</v>
      </c>
      <c r="X49">
        <v>0</v>
      </c>
      <c r="Y49">
        <v>0</v>
      </c>
      <c r="AA49" s="9">
        <v>0</v>
      </c>
      <c r="AB49">
        <v>0</v>
      </c>
      <c r="AC49">
        <v>0</v>
      </c>
      <c r="AD49">
        <v>0</v>
      </c>
      <c r="AG49" s="20"/>
    </row>
    <row r="50" spans="1:33" ht="17" x14ac:dyDescent="0.2">
      <c r="A50" s="2" t="s">
        <v>139</v>
      </c>
      <c r="B50" s="1">
        <v>11</v>
      </c>
      <c r="C50" s="1" t="s">
        <v>5</v>
      </c>
      <c r="D50" s="1"/>
      <c r="E50" s="1" t="s">
        <v>228</v>
      </c>
      <c r="F50">
        <v>1</v>
      </c>
      <c r="G50" s="1">
        <v>2</v>
      </c>
      <c r="H50" s="10">
        <v>0</v>
      </c>
      <c r="I50" s="1">
        <v>5.5</v>
      </c>
      <c r="J50">
        <v>0</v>
      </c>
      <c r="K50">
        <v>0</v>
      </c>
      <c r="M50" s="9">
        <v>5.5</v>
      </c>
      <c r="N50">
        <v>0</v>
      </c>
      <c r="O50">
        <v>0</v>
      </c>
      <c r="P50">
        <v>0</v>
      </c>
      <c r="Q50">
        <v>0</v>
      </c>
      <c r="R50">
        <v>0</v>
      </c>
      <c r="T50" s="9">
        <v>0</v>
      </c>
      <c r="U50">
        <v>0</v>
      </c>
      <c r="V50">
        <v>0</v>
      </c>
      <c r="W50">
        <v>0</v>
      </c>
      <c r="X50">
        <v>0</v>
      </c>
      <c r="Y50">
        <v>0</v>
      </c>
      <c r="AA50" s="9">
        <v>0</v>
      </c>
      <c r="AB50">
        <v>0</v>
      </c>
      <c r="AC50">
        <v>0</v>
      </c>
      <c r="AD50">
        <v>0</v>
      </c>
      <c r="AG50" s="20"/>
    </row>
    <row r="51" spans="1:33" ht="17" x14ac:dyDescent="0.2">
      <c r="A51" s="2" t="s">
        <v>157</v>
      </c>
      <c r="B51" s="1">
        <v>5</v>
      </c>
      <c r="C51" s="1" t="s">
        <v>5</v>
      </c>
      <c r="D51" s="1"/>
      <c r="E51" s="1" t="s">
        <v>232</v>
      </c>
      <c r="F51">
        <v>1</v>
      </c>
      <c r="G51" s="1">
        <v>1</v>
      </c>
      <c r="H51" s="10">
        <v>0</v>
      </c>
      <c r="I51" s="1">
        <v>0</v>
      </c>
      <c r="J51">
        <v>0</v>
      </c>
      <c r="K51">
        <v>0</v>
      </c>
      <c r="M51" s="9">
        <v>0</v>
      </c>
      <c r="N51">
        <v>0</v>
      </c>
      <c r="O51">
        <v>0</v>
      </c>
      <c r="P51">
        <v>0</v>
      </c>
      <c r="Q51">
        <v>0</v>
      </c>
      <c r="R51">
        <v>0</v>
      </c>
      <c r="T51" s="9">
        <v>0</v>
      </c>
      <c r="U51">
        <v>0</v>
      </c>
      <c r="V51">
        <v>0</v>
      </c>
      <c r="W51">
        <v>0</v>
      </c>
      <c r="X51">
        <v>5</v>
      </c>
      <c r="Y51">
        <v>0</v>
      </c>
      <c r="AA51" s="9">
        <v>0</v>
      </c>
      <c r="AB51">
        <v>0</v>
      </c>
      <c r="AC51">
        <v>0</v>
      </c>
      <c r="AD51">
        <v>0</v>
      </c>
      <c r="AG51" s="20"/>
    </row>
    <row r="52" spans="1:33" ht="17" x14ac:dyDescent="0.2">
      <c r="A52" s="2" t="s">
        <v>179</v>
      </c>
      <c r="B52" s="1">
        <v>6</v>
      </c>
      <c r="C52" s="1" t="s">
        <v>5</v>
      </c>
      <c r="D52" s="1"/>
      <c r="E52" s="1" t="s">
        <v>234</v>
      </c>
      <c r="F52">
        <v>1</v>
      </c>
      <c r="G52" s="1">
        <v>1</v>
      </c>
      <c r="H52" s="10">
        <v>0</v>
      </c>
      <c r="I52" s="1">
        <v>0</v>
      </c>
      <c r="J52">
        <v>0</v>
      </c>
      <c r="K52">
        <v>0</v>
      </c>
      <c r="M52" s="9">
        <v>0</v>
      </c>
      <c r="N52">
        <v>0</v>
      </c>
      <c r="O52">
        <v>0</v>
      </c>
      <c r="P52">
        <v>0</v>
      </c>
      <c r="Q52">
        <v>0</v>
      </c>
      <c r="R52">
        <v>0</v>
      </c>
      <c r="T52" s="9">
        <v>0</v>
      </c>
      <c r="U52">
        <v>0</v>
      </c>
      <c r="V52">
        <v>0</v>
      </c>
      <c r="W52">
        <v>0</v>
      </c>
      <c r="X52">
        <v>0</v>
      </c>
      <c r="Y52">
        <v>0</v>
      </c>
      <c r="AA52" s="9">
        <v>0</v>
      </c>
      <c r="AB52">
        <v>0</v>
      </c>
      <c r="AC52">
        <v>0</v>
      </c>
      <c r="AD52">
        <v>6</v>
      </c>
      <c r="AG52" s="20"/>
    </row>
    <row r="53" spans="1:33" ht="34" x14ac:dyDescent="0.2">
      <c r="A53" s="2" t="s">
        <v>142</v>
      </c>
      <c r="B53" s="1">
        <v>19</v>
      </c>
      <c r="C53" s="1" t="s">
        <v>5</v>
      </c>
      <c r="D53" s="1"/>
      <c r="E53" s="1" t="s">
        <v>234</v>
      </c>
      <c r="F53">
        <v>1</v>
      </c>
      <c r="G53" s="1">
        <v>1</v>
      </c>
      <c r="H53" s="10">
        <v>0</v>
      </c>
      <c r="I53" s="1">
        <v>0</v>
      </c>
      <c r="J53">
        <v>0</v>
      </c>
      <c r="K53">
        <v>0</v>
      </c>
      <c r="M53" s="9">
        <v>0</v>
      </c>
      <c r="N53">
        <v>0</v>
      </c>
      <c r="O53">
        <v>0</v>
      </c>
      <c r="P53">
        <v>0</v>
      </c>
      <c r="Q53">
        <v>0</v>
      </c>
      <c r="R53">
        <v>0</v>
      </c>
      <c r="T53" s="9">
        <v>0</v>
      </c>
      <c r="U53">
        <v>0</v>
      </c>
      <c r="V53">
        <v>0</v>
      </c>
      <c r="W53">
        <v>0</v>
      </c>
      <c r="X53">
        <v>0</v>
      </c>
      <c r="Y53">
        <v>0</v>
      </c>
      <c r="AA53" s="9">
        <v>0</v>
      </c>
      <c r="AB53">
        <v>0</v>
      </c>
      <c r="AC53">
        <v>0</v>
      </c>
      <c r="AD53">
        <v>19</v>
      </c>
      <c r="AG53" s="20"/>
    </row>
    <row r="54" spans="1:33" ht="17" x14ac:dyDescent="0.2">
      <c r="A54" s="2" t="s">
        <v>195</v>
      </c>
      <c r="B54" s="1">
        <v>1</v>
      </c>
      <c r="C54" s="1" t="s">
        <v>5</v>
      </c>
      <c r="D54" s="1"/>
      <c r="E54" s="1" t="s">
        <v>234</v>
      </c>
      <c r="F54">
        <v>1</v>
      </c>
      <c r="G54" s="1">
        <v>1</v>
      </c>
      <c r="H54" s="10">
        <v>0</v>
      </c>
      <c r="I54" s="1">
        <v>0</v>
      </c>
      <c r="J54">
        <v>0</v>
      </c>
      <c r="K54">
        <v>0</v>
      </c>
      <c r="M54" s="9">
        <v>0</v>
      </c>
      <c r="N54">
        <v>0</v>
      </c>
      <c r="O54">
        <v>0</v>
      </c>
      <c r="P54">
        <v>0</v>
      </c>
      <c r="Q54">
        <v>0</v>
      </c>
      <c r="R54">
        <v>0</v>
      </c>
      <c r="T54" s="9">
        <v>0</v>
      </c>
      <c r="U54">
        <v>0</v>
      </c>
      <c r="V54">
        <v>0</v>
      </c>
      <c r="W54">
        <v>0</v>
      </c>
      <c r="X54">
        <v>0</v>
      </c>
      <c r="Y54">
        <v>0</v>
      </c>
      <c r="AA54" s="9">
        <v>0</v>
      </c>
      <c r="AB54">
        <v>0</v>
      </c>
      <c r="AC54">
        <v>0</v>
      </c>
      <c r="AD54">
        <v>1</v>
      </c>
      <c r="AG54" s="20"/>
    </row>
    <row r="55" spans="1:33" ht="34" x14ac:dyDescent="0.2">
      <c r="A55" s="2" t="s">
        <v>200</v>
      </c>
      <c r="B55" s="1">
        <v>7</v>
      </c>
      <c r="C55" s="1" t="s">
        <v>5</v>
      </c>
      <c r="D55" s="1"/>
      <c r="E55" s="1" t="s">
        <v>232</v>
      </c>
      <c r="F55">
        <v>1</v>
      </c>
      <c r="G55" s="1">
        <v>1</v>
      </c>
      <c r="H55" s="10">
        <v>0</v>
      </c>
      <c r="I55" s="1">
        <v>0</v>
      </c>
      <c r="J55">
        <v>0</v>
      </c>
      <c r="K55">
        <v>0</v>
      </c>
      <c r="M55" s="9">
        <v>0</v>
      </c>
      <c r="N55">
        <v>0</v>
      </c>
      <c r="O55">
        <v>0</v>
      </c>
      <c r="P55">
        <v>0</v>
      </c>
      <c r="Q55">
        <v>0</v>
      </c>
      <c r="R55">
        <v>0</v>
      </c>
      <c r="T55" s="9">
        <v>0</v>
      </c>
      <c r="U55">
        <v>0</v>
      </c>
      <c r="V55">
        <v>0</v>
      </c>
      <c r="W55">
        <v>0</v>
      </c>
      <c r="X55">
        <v>7</v>
      </c>
      <c r="Y55">
        <v>0</v>
      </c>
      <c r="AA55" s="9">
        <v>0</v>
      </c>
      <c r="AB55">
        <v>0</v>
      </c>
      <c r="AC55">
        <v>0</v>
      </c>
      <c r="AD55">
        <v>0</v>
      </c>
      <c r="AG55" s="20"/>
    </row>
    <row r="56" spans="1:33" ht="17" x14ac:dyDescent="0.2">
      <c r="A56" s="2" t="s">
        <v>209</v>
      </c>
      <c r="B56" s="1">
        <v>2</v>
      </c>
      <c r="C56" s="1" t="s">
        <v>5</v>
      </c>
      <c r="D56" s="1"/>
      <c r="E56" s="1" t="s">
        <v>234</v>
      </c>
      <c r="F56">
        <v>0.5</v>
      </c>
      <c r="G56" s="1">
        <v>1</v>
      </c>
      <c r="H56" s="10">
        <v>0</v>
      </c>
      <c r="I56" s="1">
        <v>0</v>
      </c>
      <c r="J56">
        <v>0</v>
      </c>
      <c r="K56">
        <v>0</v>
      </c>
      <c r="M56" s="9">
        <v>0</v>
      </c>
      <c r="N56">
        <v>0</v>
      </c>
      <c r="O56">
        <v>0</v>
      </c>
      <c r="P56">
        <v>0</v>
      </c>
      <c r="Q56">
        <v>0</v>
      </c>
      <c r="R56">
        <v>0</v>
      </c>
      <c r="T56" s="9">
        <v>0</v>
      </c>
      <c r="U56">
        <v>0</v>
      </c>
      <c r="V56">
        <v>0</v>
      </c>
      <c r="W56">
        <v>0</v>
      </c>
      <c r="X56">
        <v>0</v>
      </c>
      <c r="Y56">
        <v>0</v>
      </c>
      <c r="AA56" s="9">
        <v>0</v>
      </c>
      <c r="AB56">
        <v>0</v>
      </c>
      <c r="AC56">
        <v>0</v>
      </c>
      <c r="AD56">
        <v>1</v>
      </c>
      <c r="AG56" s="20"/>
    </row>
    <row r="57" spans="1:33" ht="17" x14ac:dyDescent="0.2">
      <c r="A57" s="2" t="s">
        <v>68</v>
      </c>
      <c r="B57" s="1">
        <v>1</v>
      </c>
      <c r="C57" s="1" t="s">
        <v>5</v>
      </c>
      <c r="D57" s="1"/>
      <c r="E57" s="1" t="s">
        <v>236</v>
      </c>
      <c r="F57">
        <v>1</v>
      </c>
      <c r="G57" s="1">
        <v>3</v>
      </c>
      <c r="H57" s="10">
        <v>0</v>
      </c>
      <c r="I57" s="1">
        <v>0</v>
      </c>
      <c r="J57">
        <v>0</v>
      </c>
      <c r="K57">
        <v>0</v>
      </c>
      <c r="M57" s="9">
        <v>0</v>
      </c>
      <c r="N57">
        <v>0</v>
      </c>
      <c r="O57">
        <v>0</v>
      </c>
      <c r="P57">
        <v>0</v>
      </c>
      <c r="Q57">
        <v>0</v>
      </c>
      <c r="R57">
        <v>0.33333333333333331</v>
      </c>
      <c r="T57" s="9">
        <v>0</v>
      </c>
      <c r="U57">
        <v>0</v>
      </c>
      <c r="V57">
        <v>0</v>
      </c>
      <c r="W57">
        <v>0.33333333333333331</v>
      </c>
      <c r="X57">
        <v>0</v>
      </c>
      <c r="Y57">
        <v>0</v>
      </c>
      <c r="AA57" s="9">
        <v>0</v>
      </c>
      <c r="AB57">
        <v>0.33333333333333331</v>
      </c>
      <c r="AC57">
        <v>0</v>
      </c>
      <c r="AD57">
        <v>0</v>
      </c>
      <c r="AG57" s="20"/>
    </row>
    <row r="58" spans="1:33" ht="34" x14ac:dyDescent="0.2">
      <c r="A58" s="2" t="s">
        <v>200</v>
      </c>
      <c r="B58" s="1">
        <v>7</v>
      </c>
      <c r="C58" s="1" t="s">
        <v>5</v>
      </c>
      <c r="D58" s="1"/>
      <c r="E58" s="1" t="s">
        <v>232</v>
      </c>
      <c r="F58">
        <v>1</v>
      </c>
      <c r="G58" s="1">
        <v>1</v>
      </c>
      <c r="H58" s="10">
        <v>0</v>
      </c>
      <c r="I58" s="1">
        <v>0</v>
      </c>
      <c r="J58">
        <v>0</v>
      </c>
      <c r="K58">
        <v>0</v>
      </c>
      <c r="M58" s="9">
        <v>0</v>
      </c>
      <c r="N58">
        <v>0</v>
      </c>
      <c r="O58">
        <v>0</v>
      </c>
      <c r="P58">
        <v>0</v>
      </c>
      <c r="Q58">
        <v>0</v>
      </c>
      <c r="R58">
        <v>0</v>
      </c>
      <c r="T58" s="9">
        <v>0</v>
      </c>
      <c r="U58">
        <v>0</v>
      </c>
      <c r="V58">
        <v>0</v>
      </c>
      <c r="W58">
        <v>0</v>
      </c>
      <c r="X58">
        <v>7</v>
      </c>
      <c r="Y58">
        <v>0</v>
      </c>
      <c r="AA58" s="9">
        <v>0</v>
      </c>
      <c r="AB58">
        <v>0</v>
      </c>
      <c r="AC58">
        <v>0</v>
      </c>
      <c r="AD58">
        <v>0</v>
      </c>
      <c r="AG58" s="20"/>
    </row>
    <row r="59" spans="1:33" x14ac:dyDescent="0.2">
      <c r="A59" s="2"/>
      <c r="B59" s="1"/>
      <c r="C59" s="1"/>
      <c r="D59" s="1"/>
      <c r="E59" s="1"/>
      <c r="G59" s="1"/>
      <c r="H59" s="30"/>
      <c r="I59" s="1"/>
      <c r="M59" s="31"/>
      <c r="T59" s="31"/>
      <c r="AA59" s="31"/>
      <c r="AG59" s="31"/>
    </row>
    <row r="60" spans="1:33" s="32" customFormat="1" x14ac:dyDescent="0.2">
      <c r="A60" s="35"/>
      <c r="B60" s="36"/>
      <c r="C60" s="36"/>
      <c r="D60" s="36"/>
      <c r="E60" s="36"/>
      <c r="G60" s="36"/>
      <c r="H60" s="37"/>
      <c r="I60" s="36"/>
      <c r="L60" s="32">
        <f>SUM(H40:K58)</f>
        <v>39</v>
      </c>
      <c r="M60" s="38"/>
      <c r="S60" s="32">
        <f>SUM(M40:R58)</f>
        <v>7.333333333333333</v>
      </c>
      <c r="T60" s="38"/>
      <c r="Z60" s="32">
        <f>SUM(T40:Y58)</f>
        <v>20.333333333333336</v>
      </c>
      <c r="AA60" s="38"/>
      <c r="AE60" s="32">
        <f>SUM(AA40:AD58)</f>
        <v>27.333333333333332</v>
      </c>
      <c r="AG60" s="38"/>
    </row>
    <row r="61" spans="1:33" x14ac:dyDescent="0.2">
      <c r="A61" s="2"/>
      <c r="B61" s="1"/>
      <c r="C61" s="1"/>
      <c r="D61" s="1"/>
      <c r="E61" s="1"/>
      <c r="G61" s="1"/>
      <c r="H61" s="30"/>
      <c r="I61" s="1"/>
      <c r="M61" s="31"/>
      <c r="T61" s="31"/>
      <c r="AA61" s="31"/>
      <c r="AG61" s="31"/>
    </row>
    <row r="62" spans="1:33" x14ac:dyDescent="0.2">
      <c r="A62" s="2"/>
      <c r="B62" s="1"/>
      <c r="C62" s="1"/>
      <c r="D62" s="1"/>
      <c r="E62" s="1"/>
      <c r="G62" s="1"/>
      <c r="H62" s="30"/>
      <c r="I62" s="1"/>
      <c r="M62" s="31"/>
      <c r="T62" s="31"/>
      <c r="AA62" s="31"/>
      <c r="AG62" s="31"/>
    </row>
    <row r="63" spans="1:33" s="5" customFormat="1" x14ac:dyDescent="0.2">
      <c r="A63" s="5" t="s">
        <v>171</v>
      </c>
    </row>
    <row r="64" spans="1:33" ht="34" x14ac:dyDescent="0.2">
      <c r="A64" s="2"/>
      <c r="B64" s="1">
        <v>1</v>
      </c>
      <c r="C64" s="1" t="s">
        <v>11</v>
      </c>
      <c r="D64" s="1" t="s">
        <v>12</v>
      </c>
      <c r="E64" s="1" t="s">
        <v>230</v>
      </c>
      <c r="F64">
        <v>0.5</v>
      </c>
      <c r="G64" s="1">
        <v>1</v>
      </c>
      <c r="H64" s="10">
        <v>0.5</v>
      </c>
      <c r="I64" s="1">
        <v>0</v>
      </c>
      <c r="J64">
        <v>0</v>
      </c>
      <c r="K64">
        <v>0</v>
      </c>
      <c r="M64" s="9">
        <v>0</v>
      </c>
      <c r="N64">
        <v>0</v>
      </c>
      <c r="O64">
        <v>0</v>
      </c>
      <c r="P64">
        <v>0</v>
      </c>
      <c r="Q64">
        <v>0</v>
      </c>
      <c r="R64">
        <v>0</v>
      </c>
      <c r="T64" s="9">
        <v>0</v>
      </c>
      <c r="U64">
        <v>0</v>
      </c>
      <c r="V64">
        <v>0</v>
      </c>
      <c r="W64">
        <v>0</v>
      </c>
      <c r="X64">
        <v>0</v>
      </c>
      <c r="Y64">
        <v>0</v>
      </c>
      <c r="AA64" s="9">
        <v>0</v>
      </c>
      <c r="AB64">
        <v>0</v>
      </c>
      <c r="AC64">
        <v>0</v>
      </c>
      <c r="AD64">
        <v>0</v>
      </c>
      <c r="AG64" s="20"/>
    </row>
    <row r="65" spans="1:33" ht="17" x14ac:dyDescent="0.2">
      <c r="A65" s="2" t="s">
        <v>35</v>
      </c>
      <c r="B65" s="1">
        <v>1</v>
      </c>
      <c r="C65" s="1" t="s">
        <v>36</v>
      </c>
      <c r="D65" s="1" t="s">
        <v>29</v>
      </c>
      <c r="E65" s="1" t="s">
        <v>230</v>
      </c>
      <c r="F65">
        <v>1</v>
      </c>
      <c r="G65" s="1">
        <v>1</v>
      </c>
      <c r="H65" s="10">
        <v>1</v>
      </c>
      <c r="I65" s="1">
        <v>0</v>
      </c>
      <c r="J65">
        <v>0</v>
      </c>
      <c r="K65">
        <v>0</v>
      </c>
      <c r="M65" s="9">
        <v>0</v>
      </c>
      <c r="N65">
        <v>0</v>
      </c>
      <c r="O65">
        <v>0</v>
      </c>
      <c r="P65">
        <v>0</v>
      </c>
      <c r="Q65">
        <v>0</v>
      </c>
      <c r="R65">
        <v>0</v>
      </c>
      <c r="T65" s="9">
        <v>0</v>
      </c>
      <c r="U65">
        <v>0</v>
      </c>
      <c r="V65">
        <v>0</v>
      </c>
      <c r="W65">
        <v>0</v>
      </c>
      <c r="X65">
        <v>0</v>
      </c>
      <c r="Y65">
        <v>0</v>
      </c>
      <c r="AA65" s="9">
        <v>0</v>
      </c>
      <c r="AB65">
        <v>0</v>
      </c>
      <c r="AC65">
        <v>0</v>
      </c>
      <c r="AD65">
        <v>0</v>
      </c>
      <c r="AG65" s="20"/>
    </row>
    <row r="66" spans="1:33" ht="17" x14ac:dyDescent="0.2">
      <c r="A66" s="2" t="s">
        <v>43</v>
      </c>
      <c r="B66" s="1">
        <v>1</v>
      </c>
      <c r="C66" s="1" t="s">
        <v>44</v>
      </c>
      <c r="D66" s="1" t="s">
        <v>38</v>
      </c>
      <c r="E66" s="1" t="s">
        <v>230</v>
      </c>
      <c r="F66">
        <v>1</v>
      </c>
      <c r="G66" s="1">
        <v>1</v>
      </c>
      <c r="H66" s="10">
        <v>1</v>
      </c>
      <c r="I66" s="1">
        <v>0</v>
      </c>
      <c r="J66">
        <v>0</v>
      </c>
      <c r="K66">
        <v>0</v>
      </c>
      <c r="M66" s="9">
        <v>0</v>
      </c>
      <c r="N66">
        <v>0</v>
      </c>
      <c r="O66">
        <v>0</v>
      </c>
      <c r="P66">
        <v>0</v>
      </c>
      <c r="Q66">
        <v>0</v>
      </c>
      <c r="R66">
        <v>0</v>
      </c>
      <c r="T66" s="9">
        <v>0</v>
      </c>
      <c r="U66">
        <v>0</v>
      </c>
      <c r="V66">
        <v>0</v>
      </c>
      <c r="W66">
        <v>0</v>
      </c>
      <c r="X66">
        <v>0</v>
      </c>
      <c r="Y66">
        <v>0</v>
      </c>
      <c r="AA66" s="9">
        <v>0</v>
      </c>
      <c r="AB66">
        <v>0</v>
      </c>
      <c r="AC66">
        <v>0</v>
      </c>
      <c r="AD66">
        <v>0</v>
      </c>
      <c r="AG66" s="20"/>
    </row>
    <row r="67" spans="1:33" ht="17" x14ac:dyDescent="0.2">
      <c r="A67" s="2" t="s">
        <v>47</v>
      </c>
      <c r="B67" s="1">
        <v>1</v>
      </c>
      <c r="C67" s="1" t="s">
        <v>48</v>
      </c>
      <c r="D67" s="1" t="s">
        <v>38</v>
      </c>
      <c r="E67" s="1" t="s">
        <v>230</v>
      </c>
      <c r="F67">
        <v>1</v>
      </c>
      <c r="G67" s="1">
        <v>1</v>
      </c>
      <c r="H67" s="10">
        <v>1</v>
      </c>
      <c r="I67" s="1">
        <v>0</v>
      </c>
      <c r="J67">
        <v>0</v>
      </c>
      <c r="K67">
        <v>0</v>
      </c>
      <c r="M67" s="9">
        <v>0</v>
      </c>
      <c r="N67">
        <v>0</v>
      </c>
      <c r="O67">
        <v>0</v>
      </c>
      <c r="P67">
        <v>0</v>
      </c>
      <c r="Q67">
        <v>0</v>
      </c>
      <c r="R67">
        <v>0</v>
      </c>
      <c r="T67" s="9">
        <v>0</v>
      </c>
      <c r="U67">
        <v>0</v>
      </c>
      <c r="V67">
        <v>0</v>
      </c>
      <c r="W67">
        <v>0</v>
      </c>
      <c r="X67">
        <v>0</v>
      </c>
      <c r="Y67">
        <v>0</v>
      </c>
      <c r="AA67" s="9">
        <v>0</v>
      </c>
      <c r="AB67">
        <v>0</v>
      </c>
      <c r="AC67">
        <v>0</v>
      </c>
      <c r="AD67">
        <v>0</v>
      </c>
      <c r="AG67" s="20"/>
    </row>
    <row r="68" spans="1:33" ht="17" x14ac:dyDescent="0.2">
      <c r="A68" s="2" t="s">
        <v>61</v>
      </c>
      <c r="B68" s="1">
        <v>1</v>
      </c>
      <c r="C68" s="1" t="s">
        <v>62</v>
      </c>
      <c r="D68" s="1" t="s">
        <v>60</v>
      </c>
      <c r="E68" s="1" t="s">
        <v>232</v>
      </c>
      <c r="F68">
        <v>1</v>
      </c>
      <c r="G68" s="1">
        <v>1</v>
      </c>
      <c r="H68" s="10">
        <v>0</v>
      </c>
      <c r="I68" s="1">
        <v>0</v>
      </c>
      <c r="J68">
        <v>0</v>
      </c>
      <c r="K68">
        <v>0</v>
      </c>
      <c r="M68" s="9">
        <v>0</v>
      </c>
      <c r="N68">
        <v>0</v>
      </c>
      <c r="O68">
        <v>0</v>
      </c>
      <c r="P68">
        <v>0</v>
      </c>
      <c r="Q68">
        <v>0</v>
      </c>
      <c r="R68">
        <v>0</v>
      </c>
      <c r="T68" s="9">
        <v>0</v>
      </c>
      <c r="U68">
        <v>0</v>
      </c>
      <c r="V68">
        <v>0</v>
      </c>
      <c r="W68">
        <v>0</v>
      </c>
      <c r="X68">
        <v>1</v>
      </c>
      <c r="Y68">
        <v>0</v>
      </c>
      <c r="AA68" s="9">
        <v>0</v>
      </c>
      <c r="AB68">
        <v>0</v>
      </c>
      <c r="AC68">
        <v>0</v>
      </c>
      <c r="AD68">
        <v>0</v>
      </c>
      <c r="AG68" s="20"/>
    </row>
    <row r="69" spans="1:33" ht="17" x14ac:dyDescent="0.2">
      <c r="A69" s="2" t="s">
        <v>76</v>
      </c>
      <c r="B69" s="1">
        <v>4</v>
      </c>
      <c r="C69" s="1" t="s">
        <v>75</v>
      </c>
      <c r="D69" s="1"/>
      <c r="E69" s="1" t="s">
        <v>234</v>
      </c>
      <c r="F69">
        <v>1</v>
      </c>
      <c r="G69" s="1">
        <v>1</v>
      </c>
      <c r="H69" s="10">
        <v>0</v>
      </c>
      <c r="I69" s="1">
        <v>0</v>
      </c>
      <c r="J69">
        <v>0</v>
      </c>
      <c r="K69">
        <v>0</v>
      </c>
      <c r="M69" s="9">
        <v>0</v>
      </c>
      <c r="N69">
        <v>0</v>
      </c>
      <c r="O69">
        <v>0</v>
      </c>
      <c r="P69">
        <v>0</v>
      </c>
      <c r="Q69">
        <v>0</v>
      </c>
      <c r="R69">
        <v>0</v>
      </c>
      <c r="T69" s="9">
        <v>0</v>
      </c>
      <c r="U69">
        <v>0</v>
      </c>
      <c r="V69">
        <v>0</v>
      </c>
      <c r="W69">
        <v>0</v>
      </c>
      <c r="X69">
        <v>0</v>
      </c>
      <c r="Y69">
        <v>0</v>
      </c>
      <c r="AA69" s="9">
        <v>0</v>
      </c>
      <c r="AB69">
        <v>0</v>
      </c>
      <c r="AC69">
        <v>0</v>
      </c>
      <c r="AD69">
        <v>4</v>
      </c>
      <c r="AG69" s="20"/>
    </row>
    <row r="70" spans="1:33" ht="17" x14ac:dyDescent="0.2">
      <c r="A70" s="2" t="s">
        <v>81</v>
      </c>
      <c r="B70" s="1">
        <v>1</v>
      </c>
      <c r="C70" s="1" t="s">
        <v>82</v>
      </c>
      <c r="D70" s="1"/>
      <c r="E70" s="1" t="s">
        <v>230</v>
      </c>
      <c r="F70">
        <v>0.5</v>
      </c>
      <c r="G70" s="1">
        <v>1</v>
      </c>
      <c r="H70" s="10">
        <v>0.5</v>
      </c>
      <c r="I70" s="1">
        <v>0</v>
      </c>
      <c r="J70">
        <v>0</v>
      </c>
      <c r="K70">
        <v>0</v>
      </c>
      <c r="M70" s="9">
        <v>0</v>
      </c>
      <c r="N70">
        <v>0</v>
      </c>
      <c r="O70">
        <v>0</v>
      </c>
      <c r="P70">
        <v>0</v>
      </c>
      <c r="Q70">
        <v>0</v>
      </c>
      <c r="R70">
        <v>0</v>
      </c>
      <c r="T70" s="9">
        <v>0</v>
      </c>
      <c r="U70">
        <v>0</v>
      </c>
      <c r="V70">
        <v>0</v>
      </c>
      <c r="W70">
        <v>0</v>
      </c>
      <c r="X70">
        <v>0</v>
      </c>
      <c r="Y70">
        <v>0</v>
      </c>
      <c r="AA70" s="9">
        <v>0</v>
      </c>
      <c r="AB70">
        <v>0</v>
      </c>
      <c r="AC70">
        <v>0</v>
      </c>
      <c r="AD70">
        <v>0</v>
      </c>
      <c r="AG70" s="20"/>
    </row>
    <row r="71" spans="1:33" ht="17" x14ac:dyDescent="0.2">
      <c r="A71" s="2" t="s">
        <v>122</v>
      </c>
      <c r="B71" s="1">
        <v>1</v>
      </c>
      <c r="C71" s="1" t="s">
        <v>123</v>
      </c>
      <c r="D71" s="1"/>
      <c r="E71" s="1" t="s">
        <v>230</v>
      </c>
      <c r="F71">
        <v>1</v>
      </c>
      <c r="G71" s="1">
        <v>1</v>
      </c>
      <c r="H71" s="10">
        <v>1</v>
      </c>
      <c r="I71" s="1">
        <v>0</v>
      </c>
      <c r="J71">
        <v>0</v>
      </c>
      <c r="K71">
        <v>0</v>
      </c>
      <c r="M71" s="9">
        <v>0</v>
      </c>
      <c r="N71">
        <v>0</v>
      </c>
      <c r="O71">
        <v>0</v>
      </c>
      <c r="P71">
        <v>0</v>
      </c>
      <c r="Q71">
        <v>0</v>
      </c>
      <c r="R71">
        <v>0</v>
      </c>
      <c r="T71" s="9">
        <v>0</v>
      </c>
      <c r="U71">
        <v>0</v>
      </c>
      <c r="V71">
        <v>0</v>
      </c>
      <c r="W71">
        <v>0</v>
      </c>
      <c r="X71">
        <v>0</v>
      </c>
      <c r="Y71">
        <v>0</v>
      </c>
      <c r="AA71" s="9">
        <v>0</v>
      </c>
      <c r="AB71">
        <v>0</v>
      </c>
      <c r="AC71">
        <v>0</v>
      </c>
      <c r="AD71">
        <v>0</v>
      </c>
      <c r="AG71" s="20"/>
    </row>
    <row r="72" spans="1:33" ht="17" x14ac:dyDescent="0.2">
      <c r="A72" s="2" t="s">
        <v>35</v>
      </c>
      <c r="B72" s="1">
        <v>1</v>
      </c>
      <c r="C72" s="1" t="s">
        <v>140</v>
      </c>
      <c r="D72" s="1"/>
      <c r="E72" s="1" t="s">
        <v>228</v>
      </c>
      <c r="F72">
        <v>1</v>
      </c>
      <c r="G72" s="1">
        <v>2</v>
      </c>
      <c r="H72" s="10">
        <v>0</v>
      </c>
      <c r="I72" s="1">
        <v>0.5</v>
      </c>
      <c r="J72">
        <v>0</v>
      </c>
      <c r="K72">
        <v>0</v>
      </c>
      <c r="M72" s="9">
        <v>0.5</v>
      </c>
      <c r="N72">
        <v>0</v>
      </c>
      <c r="O72">
        <v>0</v>
      </c>
      <c r="P72">
        <v>0</v>
      </c>
      <c r="Q72">
        <v>0</v>
      </c>
      <c r="R72">
        <v>0</v>
      </c>
      <c r="T72" s="9">
        <v>0</v>
      </c>
      <c r="U72">
        <v>0</v>
      </c>
      <c r="V72">
        <v>0</v>
      </c>
      <c r="W72">
        <v>0</v>
      </c>
      <c r="X72">
        <v>0</v>
      </c>
      <c r="Y72">
        <v>0</v>
      </c>
      <c r="AA72" s="9">
        <v>0</v>
      </c>
      <c r="AB72">
        <v>0</v>
      </c>
      <c r="AC72">
        <v>0</v>
      </c>
      <c r="AD72">
        <v>0</v>
      </c>
      <c r="AG72" s="20"/>
    </row>
    <row r="73" spans="1:33" ht="17" x14ac:dyDescent="0.2">
      <c r="A73" s="2" t="s">
        <v>143</v>
      </c>
      <c r="B73" s="1">
        <v>1</v>
      </c>
      <c r="C73" s="1" t="s">
        <v>144</v>
      </c>
      <c r="D73" s="1"/>
      <c r="E73" s="1" t="s">
        <v>228</v>
      </c>
      <c r="F73">
        <v>1</v>
      </c>
      <c r="G73" s="1">
        <v>2</v>
      </c>
      <c r="H73" s="10">
        <v>0</v>
      </c>
      <c r="I73" s="1">
        <v>0.5</v>
      </c>
      <c r="J73">
        <v>0</v>
      </c>
      <c r="K73">
        <v>0</v>
      </c>
      <c r="M73" s="9">
        <v>0.5</v>
      </c>
      <c r="N73">
        <v>0</v>
      </c>
      <c r="O73">
        <v>0</v>
      </c>
      <c r="P73">
        <v>0</v>
      </c>
      <c r="Q73">
        <v>0</v>
      </c>
      <c r="R73">
        <v>0</v>
      </c>
      <c r="T73" s="9">
        <v>0</v>
      </c>
      <c r="U73">
        <v>0</v>
      </c>
      <c r="V73">
        <v>0</v>
      </c>
      <c r="W73">
        <v>0</v>
      </c>
      <c r="X73">
        <v>0</v>
      </c>
      <c r="Y73">
        <v>0</v>
      </c>
      <c r="AA73" s="9">
        <v>0</v>
      </c>
      <c r="AB73">
        <v>0</v>
      </c>
      <c r="AC73">
        <v>0</v>
      </c>
      <c r="AD73">
        <v>0</v>
      </c>
      <c r="AG73" s="20"/>
    </row>
    <row r="74" spans="1:33" ht="17" x14ac:dyDescent="0.2">
      <c r="A74" s="2" t="s">
        <v>145</v>
      </c>
      <c r="B74" s="1">
        <v>2</v>
      </c>
      <c r="C74" s="1" t="s">
        <v>123</v>
      </c>
      <c r="D74" s="1"/>
      <c r="E74" s="1" t="s">
        <v>228</v>
      </c>
      <c r="F74">
        <v>1</v>
      </c>
      <c r="G74" s="1">
        <v>2</v>
      </c>
      <c r="H74" s="10">
        <v>0</v>
      </c>
      <c r="I74" s="1">
        <v>1</v>
      </c>
      <c r="J74">
        <v>0</v>
      </c>
      <c r="K74">
        <v>0</v>
      </c>
      <c r="M74" s="9">
        <v>1</v>
      </c>
      <c r="N74">
        <v>0</v>
      </c>
      <c r="O74">
        <v>0</v>
      </c>
      <c r="P74">
        <v>0</v>
      </c>
      <c r="Q74">
        <v>0</v>
      </c>
      <c r="R74">
        <v>0</v>
      </c>
      <c r="T74" s="9">
        <v>0</v>
      </c>
      <c r="U74">
        <v>0</v>
      </c>
      <c r="V74">
        <v>0</v>
      </c>
      <c r="W74">
        <v>0</v>
      </c>
      <c r="X74">
        <v>0</v>
      </c>
      <c r="Y74">
        <v>0</v>
      </c>
      <c r="AA74" s="9">
        <v>0</v>
      </c>
      <c r="AB74">
        <v>0</v>
      </c>
      <c r="AC74">
        <v>0</v>
      </c>
      <c r="AD74">
        <v>0</v>
      </c>
      <c r="AG74" s="20"/>
    </row>
    <row r="75" spans="1:33" ht="17" x14ac:dyDescent="0.2">
      <c r="A75" s="2" t="s">
        <v>158</v>
      </c>
      <c r="B75" s="1">
        <v>5</v>
      </c>
      <c r="C75" s="1" t="s">
        <v>159</v>
      </c>
      <c r="D75" s="1"/>
      <c r="E75" s="1" t="s">
        <v>232</v>
      </c>
      <c r="F75">
        <v>1</v>
      </c>
      <c r="G75" s="1">
        <v>1</v>
      </c>
      <c r="H75" s="10">
        <v>0</v>
      </c>
      <c r="I75" s="1">
        <v>0</v>
      </c>
      <c r="J75">
        <v>0</v>
      </c>
      <c r="K75">
        <v>0</v>
      </c>
      <c r="M75" s="9">
        <v>0</v>
      </c>
      <c r="N75">
        <v>0</v>
      </c>
      <c r="O75">
        <v>0</v>
      </c>
      <c r="P75">
        <v>0</v>
      </c>
      <c r="Q75">
        <v>0</v>
      </c>
      <c r="R75">
        <v>0</v>
      </c>
      <c r="T75" s="9">
        <v>0</v>
      </c>
      <c r="U75">
        <v>0</v>
      </c>
      <c r="V75">
        <v>0</v>
      </c>
      <c r="W75">
        <v>0</v>
      </c>
      <c r="X75">
        <v>5</v>
      </c>
      <c r="Y75">
        <v>0</v>
      </c>
      <c r="AA75" s="9">
        <v>0</v>
      </c>
      <c r="AB75">
        <v>0</v>
      </c>
      <c r="AC75">
        <v>0</v>
      </c>
      <c r="AD75">
        <v>0</v>
      </c>
      <c r="AG75" s="20"/>
    </row>
    <row r="76" spans="1:33" ht="34" x14ac:dyDescent="0.2">
      <c r="A76" s="2" t="s">
        <v>163</v>
      </c>
      <c r="B76" s="1">
        <v>2</v>
      </c>
      <c r="C76" s="1" t="s">
        <v>164</v>
      </c>
      <c r="D76" s="1"/>
      <c r="E76" s="1" t="s">
        <v>232</v>
      </c>
      <c r="F76">
        <v>1</v>
      </c>
      <c r="G76" s="1">
        <v>1</v>
      </c>
      <c r="H76" s="10">
        <v>0</v>
      </c>
      <c r="I76" s="1">
        <v>0</v>
      </c>
      <c r="J76">
        <v>0</v>
      </c>
      <c r="K76">
        <v>0</v>
      </c>
      <c r="M76" s="9">
        <v>0</v>
      </c>
      <c r="N76">
        <v>0</v>
      </c>
      <c r="O76">
        <v>0</v>
      </c>
      <c r="P76">
        <v>0</v>
      </c>
      <c r="Q76">
        <v>0</v>
      </c>
      <c r="R76">
        <v>0</v>
      </c>
      <c r="T76" s="9">
        <v>0</v>
      </c>
      <c r="U76">
        <v>0</v>
      </c>
      <c r="V76">
        <v>0</v>
      </c>
      <c r="W76">
        <v>0</v>
      </c>
      <c r="X76">
        <v>2</v>
      </c>
      <c r="Y76">
        <v>0</v>
      </c>
      <c r="AA76" s="9">
        <v>0</v>
      </c>
      <c r="AB76">
        <v>0</v>
      </c>
      <c r="AC76">
        <v>0</v>
      </c>
      <c r="AD76">
        <v>0</v>
      </c>
      <c r="AG76" s="20"/>
    </row>
    <row r="77" spans="1:33" ht="17" x14ac:dyDescent="0.2">
      <c r="A77" s="2" t="s">
        <v>165</v>
      </c>
      <c r="B77" s="1">
        <v>8</v>
      </c>
      <c r="C77" s="1" t="s">
        <v>166</v>
      </c>
      <c r="D77" s="1"/>
      <c r="E77" s="1" t="s">
        <v>232</v>
      </c>
      <c r="F77">
        <v>1</v>
      </c>
      <c r="G77" s="1">
        <v>1</v>
      </c>
      <c r="H77" s="10">
        <v>0</v>
      </c>
      <c r="I77" s="1">
        <v>0</v>
      </c>
      <c r="J77">
        <v>0</v>
      </c>
      <c r="K77">
        <v>0</v>
      </c>
      <c r="M77" s="9">
        <v>0</v>
      </c>
      <c r="N77">
        <v>0</v>
      </c>
      <c r="O77">
        <v>0</v>
      </c>
      <c r="P77">
        <v>0</v>
      </c>
      <c r="Q77">
        <v>0</v>
      </c>
      <c r="R77">
        <v>0</v>
      </c>
      <c r="T77" s="9">
        <v>0</v>
      </c>
      <c r="U77">
        <v>0</v>
      </c>
      <c r="V77">
        <v>0</v>
      </c>
      <c r="W77">
        <v>0</v>
      </c>
      <c r="X77">
        <v>8</v>
      </c>
      <c r="Y77">
        <v>0</v>
      </c>
      <c r="AA77" s="9">
        <v>0</v>
      </c>
      <c r="AB77">
        <v>0</v>
      </c>
      <c r="AC77">
        <v>0</v>
      </c>
      <c r="AD77">
        <v>0</v>
      </c>
      <c r="AG77" s="20"/>
    </row>
    <row r="78" spans="1:33" ht="17" x14ac:dyDescent="0.2">
      <c r="A78" s="2" t="s">
        <v>167</v>
      </c>
      <c r="B78" s="1">
        <v>3</v>
      </c>
      <c r="C78" s="1" t="s">
        <v>168</v>
      </c>
      <c r="D78" s="1"/>
      <c r="E78" s="1" t="s">
        <v>232</v>
      </c>
      <c r="F78">
        <v>1</v>
      </c>
      <c r="G78" s="1">
        <v>1</v>
      </c>
      <c r="H78" s="10">
        <v>0</v>
      </c>
      <c r="I78" s="1">
        <v>0</v>
      </c>
      <c r="J78">
        <v>0</v>
      </c>
      <c r="K78">
        <v>0</v>
      </c>
      <c r="M78" s="9">
        <v>0</v>
      </c>
      <c r="N78">
        <v>0</v>
      </c>
      <c r="O78">
        <v>0</v>
      </c>
      <c r="P78">
        <v>0</v>
      </c>
      <c r="Q78">
        <v>0</v>
      </c>
      <c r="R78">
        <v>0</v>
      </c>
      <c r="T78" s="9">
        <v>0</v>
      </c>
      <c r="U78">
        <v>0</v>
      </c>
      <c r="V78">
        <v>0</v>
      </c>
      <c r="W78">
        <v>0</v>
      </c>
      <c r="X78">
        <v>3</v>
      </c>
      <c r="Y78">
        <v>0</v>
      </c>
      <c r="AA78" s="9">
        <v>0</v>
      </c>
      <c r="AB78">
        <v>0</v>
      </c>
      <c r="AC78">
        <v>0</v>
      </c>
      <c r="AD78">
        <v>0</v>
      </c>
      <c r="AG78" s="20"/>
    </row>
    <row r="79" spans="1:33" ht="17" x14ac:dyDescent="0.2">
      <c r="A79" s="2" t="s">
        <v>15</v>
      </c>
      <c r="B79" s="1">
        <v>2</v>
      </c>
      <c r="C79" s="1" t="s">
        <v>171</v>
      </c>
      <c r="D79" s="1"/>
      <c r="E79" s="1" t="s">
        <v>232</v>
      </c>
      <c r="F79">
        <v>1</v>
      </c>
      <c r="G79" s="1">
        <v>1</v>
      </c>
      <c r="H79" s="10">
        <v>0</v>
      </c>
      <c r="I79" s="1">
        <v>0</v>
      </c>
      <c r="J79">
        <v>0</v>
      </c>
      <c r="K79">
        <v>0</v>
      </c>
      <c r="M79" s="9">
        <v>0</v>
      </c>
      <c r="N79">
        <v>0</v>
      </c>
      <c r="O79">
        <v>0</v>
      </c>
      <c r="P79">
        <v>0</v>
      </c>
      <c r="Q79">
        <v>0</v>
      </c>
      <c r="R79">
        <v>0</v>
      </c>
      <c r="T79" s="9">
        <v>0</v>
      </c>
      <c r="U79">
        <v>0</v>
      </c>
      <c r="V79">
        <v>0</v>
      </c>
      <c r="W79">
        <v>0</v>
      </c>
      <c r="X79">
        <v>2</v>
      </c>
      <c r="Y79">
        <v>0</v>
      </c>
      <c r="AA79" s="9">
        <v>0</v>
      </c>
      <c r="AB79">
        <v>0</v>
      </c>
      <c r="AC79">
        <v>0</v>
      </c>
      <c r="AD79">
        <v>0</v>
      </c>
      <c r="AG79" s="20"/>
    </row>
    <row r="80" spans="1:33" ht="17" x14ac:dyDescent="0.2">
      <c r="A80" s="2" t="s">
        <v>35</v>
      </c>
      <c r="B80" s="1">
        <v>1</v>
      </c>
      <c r="C80" s="1" t="s">
        <v>181</v>
      </c>
      <c r="D80" s="1"/>
      <c r="E80" s="1" t="s">
        <v>234</v>
      </c>
      <c r="F80">
        <v>1</v>
      </c>
      <c r="G80" s="1">
        <v>1</v>
      </c>
      <c r="H80" s="10">
        <v>0</v>
      </c>
      <c r="I80" s="1">
        <v>0</v>
      </c>
      <c r="J80">
        <v>0</v>
      </c>
      <c r="K80">
        <v>0</v>
      </c>
      <c r="M80" s="9">
        <v>0</v>
      </c>
      <c r="N80">
        <v>0</v>
      </c>
      <c r="O80">
        <v>0</v>
      </c>
      <c r="P80">
        <v>0</v>
      </c>
      <c r="Q80">
        <v>0</v>
      </c>
      <c r="R80">
        <v>0</v>
      </c>
      <c r="T80" s="9">
        <v>0</v>
      </c>
      <c r="U80">
        <v>0</v>
      </c>
      <c r="V80">
        <v>0</v>
      </c>
      <c r="W80">
        <v>0</v>
      </c>
      <c r="X80">
        <v>0</v>
      </c>
      <c r="Y80">
        <v>0</v>
      </c>
      <c r="AA80" s="9">
        <v>0</v>
      </c>
      <c r="AB80">
        <v>0</v>
      </c>
      <c r="AC80">
        <v>0</v>
      </c>
      <c r="AD80">
        <v>1</v>
      </c>
      <c r="AG80" s="20"/>
    </row>
    <row r="81" spans="1:33" ht="17" x14ac:dyDescent="0.2">
      <c r="A81" s="2" t="s">
        <v>92</v>
      </c>
      <c r="B81" s="1">
        <v>1</v>
      </c>
      <c r="C81" s="1" t="s">
        <v>75</v>
      </c>
      <c r="D81" s="1"/>
      <c r="E81" s="1" t="s">
        <v>234</v>
      </c>
      <c r="F81">
        <v>1</v>
      </c>
      <c r="G81" s="1">
        <v>1</v>
      </c>
      <c r="H81" s="10">
        <v>0</v>
      </c>
      <c r="I81" s="1">
        <v>0</v>
      </c>
      <c r="J81">
        <v>0</v>
      </c>
      <c r="K81">
        <v>0</v>
      </c>
      <c r="M81" s="9">
        <v>0</v>
      </c>
      <c r="N81">
        <v>0</v>
      </c>
      <c r="O81">
        <v>0</v>
      </c>
      <c r="P81">
        <v>0</v>
      </c>
      <c r="Q81">
        <v>0</v>
      </c>
      <c r="R81">
        <v>0</v>
      </c>
      <c r="T81" s="9">
        <v>0</v>
      </c>
      <c r="U81">
        <v>0</v>
      </c>
      <c r="V81">
        <v>0</v>
      </c>
      <c r="W81">
        <v>0</v>
      </c>
      <c r="X81">
        <v>0</v>
      </c>
      <c r="Y81">
        <v>0</v>
      </c>
      <c r="AA81" s="9">
        <v>0</v>
      </c>
      <c r="AB81">
        <v>0</v>
      </c>
      <c r="AC81">
        <v>0</v>
      </c>
      <c r="AD81">
        <v>1</v>
      </c>
      <c r="AG81" s="20"/>
    </row>
    <row r="82" spans="1:33" ht="17" x14ac:dyDescent="0.2">
      <c r="A82" s="2" t="s">
        <v>121</v>
      </c>
      <c r="B82" s="1">
        <v>1</v>
      </c>
      <c r="C82" s="1" t="s">
        <v>75</v>
      </c>
      <c r="D82" s="1"/>
      <c r="E82" s="1" t="s">
        <v>234</v>
      </c>
      <c r="F82">
        <v>1</v>
      </c>
      <c r="G82" s="1">
        <v>1</v>
      </c>
      <c r="H82" s="10">
        <v>0</v>
      </c>
      <c r="I82" s="1">
        <v>0</v>
      </c>
      <c r="J82">
        <v>0</v>
      </c>
      <c r="K82">
        <v>0</v>
      </c>
      <c r="M82" s="9">
        <v>0</v>
      </c>
      <c r="N82">
        <v>0</v>
      </c>
      <c r="O82">
        <v>0</v>
      </c>
      <c r="P82">
        <v>0</v>
      </c>
      <c r="Q82">
        <v>0</v>
      </c>
      <c r="R82">
        <v>0</v>
      </c>
      <c r="T82" s="9">
        <v>0</v>
      </c>
      <c r="U82">
        <v>0</v>
      </c>
      <c r="V82">
        <v>0</v>
      </c>
      <c r="W82">
        <v>0</v>
      </c>
      <c r="X82">
        <v>0</v>
      </c>
      <c r="Y82">
        <v>0</v>
      </c>
      <c r="AA82" s="9">
        <v>0</v>
      </c>
      <c r="AB82">
        <v>0</v>
      </c>
      <c r="AC82">
        <v>0</v>
      </c>
      <c r="AD82">
        <v>1</v>
      </c>
      <c r="AG82" s="20"/>
    </row>
    <row r="83" spans="1:33" ht="17" x14ac:dyDescent="0.2">
      <c r="A83" s="2" t="s">
        <v>124</v>
      </c>
      <c r="B83" s="1">
        <v>1</v>
      </c>
      <c r="C83" s="1" t="s">
        <v>193</v>
      </c>
      <c r="D83" s="1"/>
      <c r="E83" s="1" t="s">
        <v>234</v>
      </c>
      <c r="F83">
        <v>1</v>
      </c>
      <c r="G83" s="1">
        <v>1</v>
      </c>
      <c r="H83" s="10">
        <v>0</v>
      </c>
      <c r="I83" s="1">
        <v>0</v>
      </c>
      <c r="J83">
        <v>0</v>
      </c>
      <c r="K83">
        <v>0</v>
      </c>
      <c r="M83" s="9">
        <v>0</v>
      </c>
      <c r="N83">
        <v>0</v>
      </c>
      <c r="O83">
        <v>0</v>
      </c>
      <c r="P83">
        <v>0</v>
      </c>
      <c r="Q83">
        <v>0</v>
      </c>
      <c r="R83">
        <v>0</v>
      </c>
      <c r="T83" s="9">
        <v>0</v>
      </c>
      <c r="U83">
        <v>0</v>
      </c>
      <c r="V83">
        <v>0</v>
      </c>
      <c r="W83">
        <v>0</v>
      </c>
      <c r="X83">
        <v>0</v>
      </c>
      <c r="Y83">
        <v>0</v>
      </c>
      <c r="AA83" s="9">
        <v>0</v>
      </c>
      <c r="AB83">
        <v>0</v>
      </c>
      <c r="AC83">
        <v>0</v>
      </c>
      <c r="AD83">
        <v>1</v>
      </c>
      <c r="AG83" s="20"/>
    </row>
    <row r="84" spans="1:33" ht="17" x14ac:dyDescent="0.2">
      <c r="A84" s="2" t="s">
        <v>143</v>
      </c>
      <c r="B84" s="1">
        <v>1</v>
      </c>
      <c r="C84" s="1" t="s">
        <v>199</v>
      </c>
      <c r="D84" s="1"/>
      <c r="E84" s="1" t="s">
        <v>234</v>
      </c>
      <c r="F84">
        <v>1</v>
      </c>
      <c r="G84" s="1">
        <v>1</v>
      </c>
      <c r="H84" s="10">
        <v>0</v>
      </c>
      <c r="I84" s="1">
        <v>0</v>
      </c>
      <c r="J84">
        <v>0</v>
      </c>
      <c r="K84">
        <v>0</v>
      </c>
      <c r="M84" s="9">
        <v>0</v>
      </c>
      <c r="N84">
        <v>0</v>
      </c>
      <c r="O84">
        <v>0</v>
      </c>
      <c r="P84">
        <v>0</v>
      </c>
      <c r="Q84">
        <v>0</v>
      </c>
      <c r="R84">
        <v>0</v>
      </c>
      <c r="T84" s="9">
        <v>0</v>
      </c>
      <c r="U84">
        <v>0</v>
      </c>
      <c r="V84">
        <v>0</v>
      </c>
      <c r="W84">
        <v>0</v>
      </c>
      <c r="X84">
        <v>0</v>
      </c>
      <c r="Y84">
        <v>0</v>
      </c>
      <c r="AA84" s="9">
        <v>0</v>
      </c>
      <c r="AB84">
        <v>0</v>
      </c>
      <c r="AC84">
        <v>0</v>
      </c>
      <c r="AD84">
        <v>1</v>
      </c>
      <c r="AG84" s="20"/>
    </row>
    <row r="85" spans="1:33" ht="17" x14ac:dyDescent="0.2">
      <c r="A85" s="2" t="s">
        <v>203</v>
      </c>
      <c r="B85" s="1">
        <v>1</v>
      </c>
      <c r="C85" s="1" t="s">
        <v>123</v>
      </c>
      <c r="D85" s="1"/>
      <c r="E85" s="1" t="s">
        <v>232</v>
      </c>
      <c r="F85">
        <v>1</v>
      </c>
      <c r="G85" s="1">
        <v>1</v>
      </c>
      <c r="H85" s="10">
        <v>0</v>
      </c>
      <c r="I85" s="1">
        <v>0</v>
      </c>
      <c r="J85">
        <v>0</v>
      </c>
      <c r="K85">
        <v>0</v>
      </c>
      <c r="M85" s="9">
        <v>0</v>
      </c>
      <c r="N85">
        <v>0</v>
      </c>
      <c r="O85">
        <v>0</v>
      </c>
      <c r="P85">
        <v>0</v>
      </c>
      <c r="Q85">
        <v>0</v>
      </c>
      <c r="R85">
        <v>0</v>
      </c>
      <c r="T85" s="9">
        <v>0</v>
      </c>
      <c r="U85">
        <v>0</v>
      </c>
      <c r="V85">
        <v>0</v>
      </c>
      <c r="W85">
        <v>0</v>
      </c>
      <c r="X85">
        <v>1</v>
      </c>
      <c r="Y85">
        <v>0</v>
      </c>
      <c r="AA85" s="9">
        <v>0</v>
      </c>
      <c r="AB85">
        <v>0</v>
      </c>
      <c r="AC85">
        <v>0</v>
      </c>
      <c r="AD85">
        <v>0</v>
      </c>
      <c r="AG85" s="20"/>
    </row>
    <row r="86" spans="1:33" ht="17" x14ac:dyDescent="0.2">
      <c r="A86" s="2" t="s">
        <v>204</v>
      </c>
      <c r="B86" s="1">
        <v>1</v>
      </c>
      <c r="C86" s="1" t="s">
        <v>171</v>
      </c>
      <c r="D86" s="1"/>
      <c r="E86" s="1" t="s">
        <v>232</v>
      </c>
      <c r="F86">
        <v>1</v>
      </c>
      <c r="G86" s="1">
        <v>1</v>
      </c>
      <c r="H86" s="10">
        <v>0</v>
      </c>
      <c r="I86" s="1">
        <v>0</v>
      </c>
      <c r="J86">
        <v>0</v>
      </c>
      <c r="K86">
        <v>0</v>
      </c>
      <c r="M86" s="9">
        <v>0</v>
      </c>
      <c r="N86">
        <v>0</v>
      </c>
      <c r="O86">
        <v>0</v>
      </c>
      <c r="P86">
        <v>0</v>
      </c>
      <c r="Q86">
        <v>0</v>
      </c>
      <c r="R86">
        <v>0</v>
      </c>
      <c r="T86" s="9">
        <v>0</v>
      </c>
      <c r="U86">
        <v>0</v>
      </c>
      <c r="V86">
        <v>0</v>
      </c>
      <c r="W86">
        <v>0</v>
      </c>
      <c r="X86">
        <v>1</v>
      </c>
      <c r="Y86">
        <v>0</v>
      </c>
      <c r="AA86" s="9">
        <v>0</v>
      </c>
      <c r="AB86">
        <v>0</v>
      </c>
      <c r="AC86">
        <v>0</v>
      </c>
      <c r="AD86">
        <v>0</v>
      </c>
      <c r="AG86" s="20"/>
    </row>
    <row r="87" spans="1:33" ht="17" x14ac:dyDescent="0.2">
      <c r="A87" s="2" t="s">
        <v>92</v>
      </c>
      <c r="B87" s="1">
        <v>1</v>
      </c>
      <c r="C87" s="1" t="s">
        <v>159</v>
      </c>
      <c r="D87" s="1"/>
      <c r="E87" s="1" t="s">
        <v>234</v>
      </c>
      <c r="F87">
        <v>0.5</v>
      </c>
      <c r="G87" s="1">
        <v>1</v>
      </c>
      <c r="H87" s="10">
        <v>0</v>
      </c>
      <c r="I87" s="1">
        <v>0</v>
      </c>
      <c r="J87">
        <v>0</v>
      </c>
      <c r="K87">
        <v>0</v>
      </c>
      <c r="M87" s="9">
        <v>0</v>
      </c>
      <c r="N87">
        <v>0</v>
      </c>
      <c r="O87">
        <v>0</v>
      </c>
      <c r="P87">
        <v>0</v>
      </c>
      <c r="Q87">
        <v>0</v>
      </c>
      <c r="R87">
        <v>0</v>
      </c>
      <c r="T87" s="9">
        <v>0</v>
      </c>
      <c r="U87">
        <v>0</v>
      </c>
      <c r="V87">
        <v>0</v>
      </c>
      <c r="W87">
        <v>0</v>
      </c>
      <c r="X87">
        <v>0</v>
      </c>
      <c r="Y87">
        <v>0</v>
      </c>
      <c r="AA87" s="9">
        <v>0</v>
      </c>
      <c r="AB87">
        <v>0</v>
      </c>
      <c r="AC87">
        <v>0</v>
      </c>
      <c r="AD87">
        <v>0.5</v>
      </c>
      <c r="AG87" s="20"/>
    </row>
    <row r="88" spans="1:33" ht="17" x14ac:dyDescent="0.2">
      <c r="A88" s="2" t="s">
        <v>122</v>
      </c>
      <c r="B88" s="1">
        <v>1</v>
      </c>
      <c r="C88" s="1" t="s">
        <v>171</v>
      </c>
      <c r="D88" s="1"/>
      <c r="E88" s="1" t="s">
        <v>234</v>
      </c>
      <c r="F88">
        <v>0.5</v>
      </c>
      <c r="G88" s="1">
        <v>1</v>
      </c>
      <c r="H88" s="10">
        <v>0</v>
      </c>
      <c r="I88" s="1">
        <v>0</v>
      </c>
      <c r="J88">
        <v>0</v>
      </c>
      <c r="K88">
        <v>0</v>
      </c>
      <c r="M88" s="9">
        <v>0</v>
      </c>
      <c r="N88">
        <v>0</v>
      </c>
      <c r="O88">
        <v>0</v>
      </c>
      <c r="P88">
        <v>0</v>
      </c>
      <c r="Q88">
        <v>0</v>
      </c>
      <c r="R88">
        <v>0</v>
      </c>
      <c r="T88" s="9">
        <v>0</v>
      </c>
      <c r="U88">
        <v>0</v>
      </c>
      <c r="V88">
        <v>0</v>
      </c>
      <c r="W88">
        <v>0</v>
      </c>
      <c r="X88">
        <v>0</v>
      </c>
      <c r="Y88">
        <v>0</v>
      </c>
      <c r="AA88" s="9">
        <v>0</v>
      </c>
      <c r="AB88">
        <v>0</v>
      </c>
      <c r="AC88">
        <v>0</v>
      </c>
      <c r="AD88">
        <v>0.5</v>
      </c>
      <c r="AG88" s="20"/>
    </row>
    <row r="90" spans="1:33" s="32" customFormat="1" x14ac:dyDescent="0.2">
      <c r="L90" s="32">
        <f>SUM(H64:K88)</f>
        <v>7</v>
      </c>
      <c r="S90" s="32">
        <f>SUM(M64:R88)</f>
        <v>2</v>
      </c>
      <c r="Z90" s="32">
        <f>SUM(T64:Y88)</f>
        <v>23</v>
      </c>
      <c r="AE90" s="32">
        <f>SUM(AA64:AD88)</f>
        <v>10</v>
      </c>
    </row>
    <row r="91" spans="1:33" s="5" customFormat="1" x14ac:dyDescent="0.2">
      <c r="A91" s="5" t="s">
        <v>172</v>
      </c>
    </row>
    <row r="92" spans="1:33" ht="17" x14ac:dyDescent="0.2">
      <c r="A92" s="2">
        <v>132</v>
      </c>
      <c r="B92" s="1">
        <v>1</v>
      </c>
      <c r="C92" s="1" t="s">
        <v>21</v>
      </c>
      <c r="D92" s="1" t="s">
        <v>10</v>
      </c>
      <c r="E92" s="1" t="s">
        <v>228</v>
      </c>
      <c r="F92">
        <v>1</v>
      </c>
      <c r="G92" s="1">
        <v>2</v>
      </c>
      <c r="H92" s="10">
        <v>0</v>
      </c>
      <c r="I92" s="1">
        <v>0.5</v>
      </c>
      <c r="J92">
        <v>0</v>
      </c>
      <c r="K92">
        <v>0</v>
      </c>
      <c r="M92" s="9">
        <v>0.5</v>
      </c>
      <c r="N92">
        <v>0</v>
      </c>
      <c r="O92">
        <v>0</v>
      </c>
      <c r="P92">
        <v>0</v>
      </c>
      <c r="Q92">
        <v>0</v>
      </c>
      <c r="R92">
        <v>0</v>
      </c>
      <c r="T92" s="9">
        <v>0</v>
      </c>
      <c r="U92">
        <v>0</v>
      </c>
      <c r="V92">
        <v>0</v>
      </c>
      <c r="W92">
        <v>0</v>
      </c>
      <c r="X92">
        <v>0</v>
      </c>
      <c r="Y92">
        <v>0</v>
      </c>
      <c r="AA92" s="9">
        <v>0</v>
      </c>
      <c r="AB92">
        <v>0</v>
      </c>
      <c r="AC92">
        <v>0</v>
      </c>
      <c r="AD92">
        <v>0</v>
      </c>
      <c r="AG92" s="20"/>
    </row>
    <row r="93" spans="1:33" ht="17" x14ac:dyDescent="0.2">
      <c r="A93" s="2" t="s">
        <v>64</v>
      </c>
      <c r="B93" s="1">
        <v>1</v>
      </c>
      <c r="C93" s="1" t="s">
        <v>65</v>
      </c>
      <c r="D93" s="1" t="s">
        <v>60</v>
      </c>
      <c r="E93" s="1" t="s">
        <v>232</v>
      </c>
      <c r="F93">
        <v>1</v>
      </c>
      <c r="G93" s="1">
        <v>1</v>
      </c>
      <c r="H93" s="10">
        <v>0</v>
      </c>
      <c r="I93" s="1">
        <v>0</v>
      </c>
      <c r="J93">
        <v>0</v>
      </c>
      <c r="K93">
        <v>0</v>
      </c>
      <c r="M93" s="9">
        <v>0</v>
      </c>
      <c r="N93">
        <v>0</v>
      </c>
      <c r="O93">
        <v>0</v>
      </c>
      <c r="P93">
        <v>0</v>
      </c>
      <c r="Q93">
        <v>0</v>
      </c>
      <c r="R93">
        <v>0</v>
      </c>
      <c r="T93" s="9">
        <v>0</v>
      </c>
      <c r="U93">
        <v>0</v>
      </c>
      <c r="V93">
        <v>0</v>
      </c>
      <c r="W93">
        <v>0</v>
      </c>
      <c r="X93">
        <v>1</v>
      </c>
      <c r="Y93">
        <v>0</v>
      </c>
      <c r="AA93" s="9">
        <v>0</v>
      </c>
      <c r="AB93">
        <v>0</v>
      </c>
      <c r="AC93">
        <v>0</v>
      </c>
      <c r="AD93">
        <v>0</v>
      </c>
      <c r="AG93" s="20"/>
    </row>
    <row r="94" spans="1:33" ht="17" x14ac:dyDescent="0.2">
      <c r="A94" s="2" t="s">
        <v>104</v>
      </c>
      <c r="B94" s="1">
        <v>2</v>
      </c>
      <c r="C94" s="1" t="s">
        <v>103</v>
      </c>
      <c r="D94" s="1"/>
      <c r="E94" s="1" t="s">
        <v>230</v>
      </c>
      <c r="F94">
        <v>1</v>
      </c>
      <c r="G94" s="1">
        <v>1</v>
      </c>
      <c r="H94" s="10">
        <v>2</v>
      </c>
      <c r="I94" s="1">
        <v>0</v>
      </c>
      <c r="J94">
        <v>0</v>
      </c>
      <c r="K94">
        <v>0</v>
      </c>
      <c r="M94" s="9">
        <v>0</v>
      </c>
      <c r="N94">
        <v>0</v>
      </c>
      <c r="O94">
        <v>0</v>
      </c>
      <c r="P94">
        <v>0</v>
      </c>
      <c r="Q94">
        <v>0</v>
      </c>
      <c r="R94">
        <v>0</v>
      </c>
      <c r="T94" s="9">
        <v>0</v>
      </c>
      <c r="U94">
        <v>0</v>
      </c>
      <c r="V94">
        <v>0</v>
      </c>
      <c r="W94">
        <v>0</v>
      </c>
      <c r="X94">
        <v>0</v>
      </c>
      <c r="Y94">
        <v>0</v>
      </c>
      <c r="AA94" s="9">
        <v>0</v>
      </c>
      <c r="AB94">
        <v>0</v>
      </c>
      <c r="AC94">
        <v>0</v>
      </c>
      <c r="AD94">
        <v>0</v>
      </c>
      <c r="AG94" s="20"/>
    </row>
    <row r="95" spans="1:33" ht="17" x14ac:dyDescent="0.2">
      <c r="A95" s="2" t="s">
        <v>107</v>
      </c>
      <c r="B95" s="1">
        <v>1</v>
      </c>
      <c r="C95" s="1" t="s">
        <v>114</v>
      </c>
      <c r="D95" s="1"/>
      <c r="E95" s="1" t="s">
        <v>228</v>
      </c>
      <c r="F95">
        <v>1</v>
      </c>
      <c r="G95" s="1">
        <v>2</v>
      </c>
      <c r="H95" s="10">
        <v>0</v>
      </c>
      <c r="I95" s="1">
        <v>0.5</v>
      </c>
      <c r="J95">
        <v>0</v>
      </c>
      <c r="K95">
        <v>0</v>
      </c>
      <c r="M95" s="9">
        <v>0.5</v>
      </c>
      <c r="N95">
        <v>0</v>
      </c>
      <c r="O95">
        <v>0</v>
      </c>
      <c r="P95">
        <v>0</v>
      </c>
      <c r="Q95">
        <v>0</v>
      </c>
      <c r="R95">
        <v>0</v>
      </c>
      <c r="T95" s="9">
        <v>0</v>
      </c>
      <c r="U95">
        <v>0</v>
      </c>
      <c r="V95">
        <v>0</v>
      </c>
      <c r="W95">
        <v>0</v>
      </c>
      <c r="X95">
        <v>0</v>
      </c>
      <c r="Y95">
        <v>0</v>
      </c>
      <c r="AA95" s="9">
        <v>0</v>
      </c>
      <c r="AB95">
        <v>0</v>
      </c>
      <c r="AC95">
        <v>0</v>
      </c>
      <c r="AD95">
        <v>0</v>
      </c>
      <c r="AG95" s="20"/>
    </row>
    <row r="96" spans="1:33" ht="17" x14ac:dyDescent="0.2">
      <c r="A96" s="2" t="s">
        <v>127</v>
      </c>
      <c r="B96" s="1">
        <v>2</v>
      </c>
      <c r="C96" s="1" t="s">
        <v>126</v>
      </c>
      <c r="D96" s="1"/>
      <c r="E96" s="1" t="s">
        <v>230</v>
      </c>
      <c r="F96">
        <v>1</v>
      </c>
      <c r="G96" s="1">
        <v>1</v>
      </c>
      <c r="H96" s="10">
        <v>2</v>
      </c>
      <c r="I96" s="1">
        <v>0</v>
      </c>
      <c r="J96">
        <v>0</v>
      </c>
      <c r="K96">
        <v>0</v>
      </c>
      <c r="M96" s="9">
        <v>0</v>
      </c>
      <c r="N96">
        <v>0</v>
      </c>
      <c r="O96">
        <v>0</v>
      </c>
      <c r="P96">
        <v>0</v>
      </c>
      <c r="Q96">
        <v>0</v>
      </c>
      <c r="R96">
        <v>0</v>
      </c>
      <c r="T96" s="9">
        <v>0</v>
      </c>
      <c r="U96">
        <v>0</v>
      </c>
      <c r="V96">
        <v>0</v>
      </c>
      <c r="W96">
        <v>0</v>
      </c>
      <c r="X96">
        <v>0</v>
      </c>
      <c r="Y96">
        <v>0</v>
      </c>
      <c r="AA96" s="9">
        <v>0</v>
      </c>
      <c r="AB96">
        <v>0</v>
      </c>
      <c r="AC96">
        <v>0</v>
      </c>
      <c r="AD96">
        <v>0</v>
      </c>
      <c r="AG96" s="20"/>
    </row>
    <row r="97" spans="1:33" ht="17" x14ac:dyDescent="0.2">
      <c r="A97" s="2" t="s">
        <v>31</v>
      </c>
      <c r="B97" s="1">
        <v>1</v>
      </c>
      <c r="C97" s="1" t="s">
        <v>125</v>
      </c>
      <c r="D97" s="1"/>
      <c r="E97" s="1" t="s">
        <v>230</v>
      </c>
      <c r="F97">
        <v>1</v>
      </c>
      <c r="G97" s="1">
        <v>1</v>
      </c>
      <c r="H97" s="10">
        <v>1</v>
      </c>
      <c r="I97" s="1">
        <v>0</v>
      </c>
      <c r="J97">
        <v>0</v>
      </c>
      <c r="K97">
        <v>0</v>
      </c>
      <c r="M97" s="9">
        <v>0</v>
      </c>
      <c r="N97">
        <v>0</v>
      </c>
      <c r="O97">
        <v>0</v>
      </c>
      <c r="P97">
        <v>0</v>
      </c>
      <c r="Q97">
        <v>0</v>
      </c>
      <c r="R97">
        <v>0</v>
      </c>
      <c r="T97" s="9">
        <v>0</v>
      </c>
      <c r="U97">
        <v>0</v>
      </c>
      <c r="V97">
        <v>0</v>
      </c>
      <c r="W97">
        <v>0</v>
      </c>
      <c r="X97">
        <v>0</v>
      </c>
      <c r="Y97">
        <v>0</v>
      </c>
      <c r="AA97" s="9">
        <v>0</v>
      </c>
      <c r="AB97">
        <v>0</v>
      </c>
      <c r="AC97">
        <v>0</v>
      </c>
      <c r="AD97">
        <v>0</v>
      </c>
      <c r="AG97" s="20"/>
    </row>
    <row r="98" spans="1:33" ht="51" x14ac:dyDescent="0.2">
      <c r="A98" s="2" t="s">
        <v>133</v>
      </c>
      <c r="B98" s="1">
        <v>1</v>
      </c>
      <c r="C98" s="1" t="s">
        <v>134</v>
      </c>
      <c r="D98" s="1"/>
      <c r="E98" s="1" t="s">
        <v>230</v>
      </c>
      <c r="F98">
        <v>1</v>
      </c>
      <c r="G98" s="1">
        <v>1</v>
      </c>
      <c r="H98" s="10">
        <v>1</v>
      </c>
      <c r="I98" s="1">
        <v>0</v>
      </c>
      <c r="J98">
        <v>0</v>
      </c>
      <c r="K98">
        <v>0</v>
      </c>
      <c r="M98" s="9">
        <v>0</v>
      </c>
      <c r="N98">
        <v>0</v>
      </c>
      <c r="O98">
        <v>0</v>
      </c>
      <c r="P98">
        <v>0</v>
      </c>
      <c r="Q98">
        <v>0</v>
      </c>
      <c r="R98">
        <v>0</v>
      </c>
      <c r="T98" s="9">
        <v>0</v>
      </c>
      <c r="U98">
        <v>0</v>
      </c>
      <c r="V98">
        <v>0</v>
      </c>
      <c r="W98">
        <v>0</v>
      </c>
      <c r="X98">
        <v>0</v>
      </c>
      <c r="Y98">
        <v>0</v>
      </c>
      <c r="AA98" s="9">
        <v>0</v>
      </c>
      <c r="AB98">
        <v>0</v>
      </c>
      <c r="AC98">
        <v>0</v>
      </c>
      <c r="AD98">
        <v>0</v>
      </c>
      <c r="AG98" s="20"/>
    </row>
    <row r="99" spans="1:33" ht="17" x14ac:dyDescent="0.2">
      <c r="A99" s="2" t="s">
        <v>137</v>
      </c>
      <c r="B99" s="1">
        <v>4</v>
      </c>
      <c r="C99" s="1" t="s">
        <v>138</v>
      </c>
      <c r="D99" s="1"/>
      <c r="E99" s="1" t="s">
        <v>228</v>
      </c>
      <c r="F99">
        <v>1</v>
      </c>
      <c r="G99" s="1">
        <v>2</v>
      </c>
      <c r="H99" s="10">
        <v>0</v>
      </c>
      <c r="I99" s="1">
        <v>2</v>
      </c>
      <c r="J99">
        <v>0</v>
      </c>
      <c r="K99">
        <v>0</v>
      </c>
      <c r="M99" s="9">
        <v>2</v>
      </c>
      <c r="N99">
        <v>0</v>
      </c>
      <c r="O99">
        <v>0</v>
      </c>
      <c r="P99">
        <v>0</v>
      </c>
      <c r="Q99">
        <v>0</v>
      </c>
      <c r="R99">
        <v>0</v>
      </c>
      <c r="T99" s="9">
        <v>0</v>
      </c>
      <c r="U99">
        <v>0</v>
      </c>
      <c r="V99">
        <v>0</v>
      </c>
      <c r="W99">
        <v>0</v>
      </c>
      <c r="X99">
        <v>0</v>
      </c>
      <c r="Y99">
        <v>0</v>
      </c>
      <c r="AA99" s="9">
        <v>0</v>
      </c>
      <c r="AB99">
        <v>0</v>
      </c>
      <c r="AC99">
        <v>0</v>
      </c>
      <c r="AD99">
        <v>0</v>
      </c>
      <c r="AG99" s="20"/>
    </row>
    <row r="100" spans="1:33" ht="17" x14ac:dyDescent="0.2">
      <c r="A100" s="2" t="s">
        <v>146</v>
      </c>
      <c r="B100" s="1">
        <v>4</v>
      </c>
      <c r="C100" s="1" t="s">
        <v>147</v>
      </c>
      <c r="D100" s="1"/>
      <c r="E100" s="1" t="s">
        <v>228</v>
      </c>
      <c r="F100">
        <v>1</v>
      </c>
      <c r="G100" s="1">
        <v>2</v>
      </c>
      <c r="H100" s="10">
        <v>0</v>
      </c>
      <c r="I100" s="1">
        <v>2</v>
      </c>
      <c r="J100">
        <v>0</v>
      </c>
      <c r="K100">
        <v>0</v>
      </c>
      <c r="M100" s="9">
        <v>2</v>
      </c>
      <c r="N100">
        <v>0</v>
      </c>
      <c r="O100">
        <v>0</v>
      </c>
      <c r="P100">
        <v>0</v>
      </c>
      <c r="Q100">
        <v>0</v>
      </c>
      <c r="R100">
        <v>0</v>
      </c>
      <c r="T100" s="9">
        <v>0</v>
      </c>
      <c r="U100">
        <v>0</v>
      </c>
      <c r="V100">
        <v>0</v>
      </c>
      <c r="W100">
        <v>0</v>
      </c>
      <c r="X100">
        <v>0</v>
      </c>
      <c r="Y100">
        <v>0</v>
      </c>
      <c r="AA100" s="9">
        <v>0</v>
      </c>
      <c r="AB100">
        <v>0</v>
      </c>
      <c r="AC100">
        <v>0</v>
      </c>
      <c r="AD100">
        <v>0</v>
      </c>
      <c r="AG100" s="20"/>
    </row>
    <row r="101" spans="1:33" ht="17" x14ac:dyDescent="0.2">
      <c r="A101" s="2" t="s">
        <v>148</v>
      </c>
      <c r="B101" s="1">
        <v>5</v>
      </c>
      <c r="C101" s="1" t="s">
        <v>149</v>
      </c>
      <c r="D101" s="1"/>
      <c r="E101" s="1" t="s">
        <v>228</v>
      </c>
      <c r="F101">
        <v>1</v>
      </c>
      <c r="G101" s="1">
        <v>2</v>
      </c>
      <c r="H101" s="10">
        <v>0</v>
      </c>
      <c r="I101" s="1">
        <v>2.5</v>
      </c>
      <c r="J101">
        <v>0</v>
      </c>
      <c r="K101">
        <v>0</v>
      </c>
      <c r="M101" s="9">
        <v>2.5</v>
      </c>
      <c r="N101">
        <v>0</v>
      </c>
      <c r="O101">
        <v>0</v>
      </c>
      <c r="P101">
        <v>0</v>
      </c>
      <c r="Q101">
        <v>0</v>
      </c>
      <c r="R101">
        <v>0</v>
      </c>
      <c r="T101" s="9">
        <v>0</v>
      </c>
      <c r="U101">
        <v>0</v>
      </c>
      <c r="V101">
        <v>0</v>
      </c>
      <c r="W101">
        <v>0</v>
      </c>
      <c r="X101">
        <v>0</v>
      </c>
      <c r="Y101">
        <v>0</v>
      </c>
      <c r="AA101" s="9">
        <v>0</v>
      </c>
      <c r="AB101">
        <v>0</v>
      </c>
      <c r="AC101">
        <v>0</v>
      </c>
      <c r="AD101">
        <v>0</v>
      </c>
      <c r="AG101" s="20"/>
    </row>
    <row r="102" spans="1:33" ht="17" x14ac:dyDescent="0.2">
      <c r="A102" s="2" t="s">
        <v>102</v>
      </c>
      <c r="B102" s="1">
        <v>6</v>
      </c>
      <c r="C102" s="1" t="s">
        <v>156</v>
      </c>
      <c r="D102" s="1"/>
      <c r="E102" s="1" t="s">
        <v>232</v>
      </c>
      <c r="F102">
        <v>1</v>
      </c>
      <c r="G102" s="1">
        <v>1</v>
      </c>
      <c r="H102" s="10">
        <v>0</v>
      </c>
      <c r="I102" s="1">
        <v>0</v>
      </c>
      <c r="J102">
        <v>0</v>
      </c>
      <c r="K102">
        <v>0</v>
      </c>
      <c r="M102" s="9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 s="9">
        <v>0</v>
      </c>
      <c r="U102">
        <v>0</v>
      </c>
      <c r="V102">
        <v>0</v>
      </c>
      <c r="W102">
        <v>0</v>
      </c>
      <c r="X102">
        <v>6</v>
      </c>
      <c r="Y102">
        <v>0</v>
      </c>
      <c r="AA102" s="9">
        <v>0</v>
      </c>
      <c r="AB102">
        <v>0</v>
      </c>
      <c r="AC102">
        <v>0</v>
      </c>
      <c r="AD102">
        <v>0</v>
      </c>
      <c r="AG102" s="20"/>
    </row>
    <row r="103" spans="1:33" ht="34" x14ac:dyDescent="0.2">
      <c r="A103" s="2" t="s">
        <v>163</v>
      </c>
      <c r="B103" s="1">
        <v>2</v>
      </c>
      <c r="C103" s="1" t="s">
        <v>164</v>
      </c>
      <c r="D103" s="1"/>
      <c r="E103" s="1" t="s">
        <v>232</v>
      </c>
      <c r="F103">
        <v>1</v>
      </c>
      <c r="G103" s="1">
        <v>1</v>
      </c>
      <c r="H103" s="10">
        <v>0</v>
      </c>
      <c r="I103" s="1">
        <v>0</v>
      </c>
      <c r="J103">
        <v>0</v>
      </c>
      <c r="K103">
        <v>0</v>
      </c>
      <c r="M103" s="9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 s="9">
        <v>0</v>
      </c>
      <c r="U103">
        <v>0</v>
      </c>
      <c r="V103">
        <v>0</v>
      </c>
      <c r="W103">
        <v>0</v>
      </c>
      <c r="X103">
        <v>2</v>
      </c>
      <c r="Y103">
        <v>0</v>
      </c>
      <c r="AA103" s="9">
        <v>0</v>
      </c>
      <c r="AB103">
        <v>0</v>
      </c>
      <c r="AC103">
        <v>0</v>
      </c>
      <c r="AD103">
        <v>0</v>
      </c>
      <c r="AG103" s="20"/>
    </row>
    <row r="104" spans="1:33" ht="17" x14ac:dyDescent="0.2">
      <c r="A104" s="2" t="s">
        <v>174</v>
      </c>
      <c r="B104" s="1">
        <v>3</v>
      </c>
      <c r="C104" s="1" t="s">
        <v>172</v>
      </c>
      <c r="D104" s="1"/>
      <c r="E104" s="1" t="s">
        <v>232</v>
      </c>
      <c r="F104">
        <v>1</v>
      </c>
      <c r="G104" s="1">
        <v>1</v>
      </c>
      <c r="H104" s="10">
        <v>0</v>
      </c>
      <c r="I104" s="1">
        <v>0</v>
      </c>
      <c r="J104">
        <v>0</v>
      </c>
      <c r="K104">
        <v>0</v>
      </c>
      <c r="M104" s="9">
        <v>0</v>
      </c>
      <c r="N104">
        <v>0</v>
      </c>
      <c r="O104">
        <v>0</v>
      </c>
      <c r="P104">
        <v>0</v>
      </c>
      <c r="Q104">
        <v>0</v>
      </c>
      <c r="R104">
        <v>0</v>
      </c>
      <c r="T104" s="9">
        <v>0</v>
      </c>
      <c r="U104">
        <v>0</v>
      </c>
      <c r="V104">
        <v>0</v>
      </c>
      <c r="W104">
        <v>0</v>
      </c>
      <c r="X104">
        <v>3</v>
      </c>
      <c r="Y104">
        <v>0</v>
      </c>
      <c r="AA104" s="9">
        <v>0</v>
      </c>
      <c r="AB104">
        <v>0</v>
      </c>
      <c r="AC104">
        <v>0</v>
      </c>
      <c r="AD104">
        <v>0</v>
      </c>
      <c r="AG104" s="20"/>
    </row>
    <row r="105" spans="1:33" ht="17" x14ac:dyDescent="0.2">
      <c r="A105" s="2" t="s">
        <v>89</v>
      </c>
      <c r="B105" s="1">
        <v>2</v>
      </c>
      <c r="C105" s="1" t="s">
        <v>65</v>
      </c>
      <c r="D105" s="1"/>
      <c r="E105" s="1" t="s">
        <v>234</v>
      </c>
      <c r="F105">
        <v>1</v>
      </c>
      <c r="G105" s="1">
        <v>1</v>
      </c>
      <c r="H105" s="10">
        <v>0</v>
      </c>
      <c r="I105" s="1">
        <v>0</v>
      </c>
      <c r="J105">
        <v>0</v>
      </c>
      <c r="K105">
        <v>0</v>
      </c>
      <c r="M105" s="9">
        <v>0</v>
      </c>
      <c r="N105">
        <v>0</v>
      </c>
      <c r="O105">
        <v>0</v>
      </c>
      <c r="P105">
        <v>0</v>
      </c>
      <c r="Q105">
        <v>0</v>
      </c>
      <c r="R105">
        <v>0</v>
      </c>
      <c r="T105" s="9">
        <v>0</v>
      </c>
      <c r="U105">
        <v>0</v>
      </c>
      <c r="V105">
        <v>0</v>
      </c>
      <c r="W105">
        <v>0</v>
      </c>
      <c r="X105">
        <v>0</v>
      </c>
      <c r="Y105">
        <v>0</v>
      </c>
      <c r="AA105" s="9">
        <v>0</v>
      </c>
      <c r="AB105">
        <v>0</v>
      </c>
      <c r="AC105">
        <v>0</v>
      </c>
      <c r="AD105">
        <v>2</v>
      </c>
      <c r="AG105" s="20"/>
    </row>
    <row r="106" spans="1:33" ht="34" x14ac:dyDescent="0.2">
      <c r="A106" s="2" t="s">
        <v>142</v>
      </c>
      <c r="B106" s="1">
        <v>17</v>
      </c>
      <c r="C106" s="1" t="s">
        <v>65</v>
      </c>
      <c r="D106" s="1"/>
      <c r="E106" s="1" t="s">
        <v>234</v>
      </c>
      <c r="F106">
        <v>1</v>
      </c>
      <c r="G106" s="1">
        <v>1</v>
      </c>
      <c r="H106" s="10">
        <v>0</v>
      </c>
      <c r="I106" s="1">
        <v>0</v>
      </c>
      <c r="J106">
        <v>0</v>
      </c>
      <c r="K106">
        <v>0</v>
      </c>
      <c r="M106" s="9">
        <v>0</v>
      </c>
      <c r="N106">
        <v>0</v>
      </c>
      <c r="O106">
        <v>0</v>
      </c>
      <c r="P106">
        <v>0</v>
      </c>
      <c r="Q106">
        <v>0</v>
      </c>
      <c r="R106">
        <v>0</v>
      </c>
      <c r="T106" s="9">
        <v>0</v>
      </c>
      <c r="U106">
        <v>0</v>
      </c>
      <c r="V106">
        <v>0</v>
      </c>
      <c r="W106">
        <v>0</v>
      </c>
      <c r="X106">
        <v>0</v>
      </c>
      <c r="Y106">
        <v>0</v>
      </c>
      <c r="AA106" s="9">
        <v>0</v>
      </c>
      <c r="AB106">
        <v>0</v>
      </c>
      <c r="AC106">
        <v>0</v>
      </c>
      <c r="AD106">
        <v>17</v>
      </c>
      <c r="AG106" s="20"/>
    </row>
    <row r="107" spans="1:33" ht="17" x14ac:dyDescent="0.2">
      <c r="A107" s="2" t="s">
        <v>122</v>
      </c>
      <c r="B107" s="1">
        <v>1</v>
      </c>
      <c r="C107" s="1" t="s">
        <v>186</v>
      </c>
      <c r="D107" s="1"/>
      <c r="E107" s="1" t="s">
        <v>234</v>
      </c>
      <c r="F107">
        <v>1</v>
      </c>
      <c r="G107" s="1">
        <v>1</v>
      </c>
      <c r="H107" s="10">
        <v>0</v>
      </c>
      <c r="I107" s="1">
        <v>0</v>
      </c>
      <c r="J107">
        <v>0</v>
      </c>
      <c r="K107">
        <v>0</v>
      </c>
      <c r="M107" s="9">
        <v>0</v>
      </c>
      <c r="N107">
        <v>0</v>
      </c>
      <c r="O107">
        <v>0</v>
      </c>
      <c r="P107">
        <v>0</v>
      </c>
      <c r="Q107">
        <v>0</v>
      </c>
      <c r="R107">
        <v>0</v>
      </c>
      <c r="T107" s="9">
        <v>0</v>
      </c>
      <c r="U107">
        <v>0</v>
      </c>
      <c r="V107">
        <v>0</v>
      </c>
      <c r="W107">
        <v>0</v>
      </c>
      <c r="X107">
        <v>0</v>
      </c>
      <c r="Y107">
        <v>0</v>
      </c>
      <c r="AA107" s="9">
        <v>0</v>
      </c>
      <c r="AB107">
        <v>0</v>
      </c>
      <c r="AC107">
        <v>0</v>
      </c>
      <c r="AD107">
        <v>1</v>
      </c>
      <c r="AG107" s="20"/>
    </row>
    <row r="108" spans="1:33" ht="17" x14ac:dyDescent="0.2">
      <c r="A108" s="2" t="s">
        <v>196</v>
      </c>
      <c r="B108" s="1">
        <v>3</v>
      </c>
      <c r="C108" s="1" t="s">
        <v>65</v>
      </c>
      <c r="D108" s="1"/>
      <c r="E108" s="1" t="s">
        <v>234</v>
      </c>
      <c r="F108">
        <v>1</v>
      </c>
      <c r="G108" s="1">
        <v>1</v>
      </c>
      <c r="H108" s="10">
        <v>0</v>
      </c>
      <c r="I108" s="1">
        <v>0</v>
      </c>
      <c r="J108">
        <v>0</v>
      </c>
      <c r="K108">
        <v>0</v>
      </c>
      <c r="M108" s="9">
        <v>0</v>
      </c>
      <c r="N108">
        <v>0</v>
      </c>
      <c r="O108">
        <v>0</v>
      </c>
      <c r="P108">
        <v>0</v>
      </c>
      <c r="Q108">
        <v>0</v>
      </c>
      <c r="R108">
        <v>0</v>
      </c>
      <c r="T108" s="9">
        <v>0</v>
      </c>
      <c r="U108">
        <v>0</v>
      </c>
      <c r="V108">
        <v>0</v>
      </c>
      <c r="W108">
        <v>0</v>
      </c>
      <c r="X108">
        <v>0</v>
      </c>
      <c r="Y108">
        <v>0</v>
      </c>
      <c r="AA108" s="9">
        <v>0</v>
      </c>
      <c r="AB108">
        <v>0</v>
      </c>
      <c r="AC108">
        <v>0</v>
      </c>
      <c r="AD108">
        <v>3</v>
      </c>
      <c r="AG108" s="20"/>
    </row>
    <row r="109" spans="1:33" ht="17" x14ac:dyDescent="0.2">
      <c r="A109" s="2" t="s">
        <v>143</v>
      </c>
      <c r="B109" s="1">
        <v>1</v>
      </c>
      <c r="C109" s="1" t="s">
        <v>65</v>
      </c>
      <c r="D109" s="1"/>
      <c r="E109" s="1" t="s">
        <v>234</v>
      </c>
      <c r="F109">
        <v>1</v>
      </c>
      <c r="G109" s="1">
        <v>1</v>
      </c>
      <c r="H109" s="10">
        <v>0</v>
      </c>
      <c r="I109" s="1">
        <v>0</v>
      </c>
      <c r="J109">
        <v>0</v>
      </c>
      <c r="K109">
        <v>0</v>
      </c>
      <c r="M109" s="9">
        <v>0</v>
      </c>
      <c r="N109">
        <v>0</v>
      </c>
      <c r="O109">
        <v>0</v>
      </c>
      <c r="P109">
        <v>0</v>
      </c>
      <c r="Q109">
        <v>0</v>
      </c>
      <c r="R109">
        <v>0</v>
      </c>
      <c r="T109" s="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A109" s="9">
        <v>0</v>
      </c>
      <c r="AB109">
        <v>0</v>
      </c>
      <c r="AC109">
        <v>0</v>
      </c>
      <c r="AD109">
        <v>1</v>
      </c>
      <c r="AG109" s="20"/>
    </row>
    <row r="111" spans="1:33" s="32" customFormat="1" x14ac:dyDescent="0.2">
      <c r="L111" s="32">
        <f>SUM(H92:K109)</f>
        <v>13.5</v>
      </c>
      <c r="S111" s="32">
        <f>SUM(M92:R109)</f>
        <v>7.5</v>
      </c>
      <c r="Z111" s="32">
        <f>SUM(T92:Y109)</f>
        <v>12</v>
      </c>
      <c r="AE111" s="32">
        <f>SUM(AA92:AD109)</f>
        <v>24</v>
      </c>
    </row>
    <row r="112" spans="1:33" s="5" customFormat="1" ht="17" x14ac:dyDescent="0.2">
      <c r="A112" s="3" t="s">
        <v>245</v>
      </c>
    </row>
    <row r="113" spans="1:33" ht="17" x14ac:dyDescent="0.2">
      <c r="A113" s="2" t="s">
        <v>122</v>
      </c>
      <c r="B113" s="1">
        <v>1</v>
      </c>
      <c r="C113" s="1" t="s">
        <v>192</v>
      </c>
      <c r="D113" s="1"/>
      <c r="E113" s="1" t="s">
        <v>234</v>
      </c>
      <c r="F113">
        <v>1</v>
      </c>
      <c r="G113" s="1">
        <v>1</v>
      </c>
      <c r="H113" s="10">
        <v>0</v>
      </c>
      <c r="I113" s="1">
        <v>0</v>
      </c>
      <c r="J113">
        <v>0</v>
      </c>
      <c r="K113">
        <v>0</v>
      </c>
      <c r="M113" s="9">
        <v>0</v>
      </c>
      <c r="N113">
        <v>0</v>
      </c>
      <c r="O113">
        <v>0</v>
      </c>
      <c r="P113">
        <v>0</v>
      </c>
      <c r="Q113">
        <v>0</v>
      </c>
      <c r="R113">
        <v>0</v>
      </c>
      <c r="T113" s="9">
        <v>0</v>
      </c>
      <c r="U113">
        <v>0</v>
      </c>
      <c r="V113">
        <v>0</v>
      </c>
      <c r="W113">
        <v>0</v>
      </c>
      <c r="X113">
        <v>0</v>
      </c>
      <c r="Y113">
        <v>0</v>
      </c>
      <c r="AA113" s="9">
        <v>0</v>
      </c>
      <c r="AB113">
        <v>0</v>
      </c>
      <c r="AC113">
        <v>0</v>
      </c>
      <c r="AD113">
        <v>1</v>
      </c>
      <c r="AG113" s="20"/>
    </row>
    <row r="114" spans="1:33" ht="17" x14ac:dyDescent="0.2">
      <c r="A114" s="2" t="s">
        <v>226</v>
      </c>
      <c r="B114" s="1">
        <v>1</v>
      </c>
      <c r="C114" s="1" t="s">
        <v>192</v>
      </c>
      <c r="D114" s="1"/>
      <c r="E114" s="1" t="s">
        <v>234</v>
      </c>
      <c r="F114">
        <v>1</v>
      </c>
      <c r="G114" s="1">
        <v>1</v>
      </c>
      <c r="H114" s="10">
        <v>0</v>
      </c>
      <c r="I114" s="1">
        <v>0</v>
      </c>
      <c r="J114">
        <v>0</v>
      </c>
      <c r="K114">
        <v>0</v>
      </c>
      <c r="M114" s="9">
        <v>0</v>
      </c>
      <c r="N114">
        <v>0</v>
      </c>
      <c r="O114">
        <v>0</v>
      </c>
      <c r="P114">
        <v>0</v>
      </c>
      <c r="Q114">
        <v>0</v>
      </c>
      <c r="R114">
        <v>0</v>
      </c>
      <c r="T114" s="9">
        <v>0</v>
      </c>
      <c r="U114">
        <v>0</v>
      </c>
      <c r="V114">
        <v>0</v>
      </c>
      <c r="W114">
        <v>0</v>
      </c>
      <c r="X114">
        <v>0</v>
      </c>
      <c r="Y114">
        <v>0</v>
      </c>
      <c r="AA114" s="9">
        <v>0</v>
      </c>
      <c r="AB114">
        <v>0</v>
      </c>
      <c r="AC114">
        <v>0</v>
      </c>
      <c r="AD114">
        <v>1</v>
      </c>
      <c r="AG114" s="20"/>
    </row>
    <row r="116" spans="1:33" s="32" customFormat="1" x14ac:dyDescent="0.2">
      <c r="L116" s="32">
        <v>0</v>
      </c>
      <c r="S116" s="32">
        <v>0</v>
      </c>
      <c r="Z116" s="32">
        <v>0</v>
      </c>
      <c r="AE116" s="32">
        <v>2</v>
      </c>
    </row>
    <row r="117" spans="1:33" s="5" customFormat="1" x14ac:dyDescent="0.2">
      <c r="A117" s="5" t="s">
        <v>246</v>
      </c>
    </row>
    <row r="118" spans="1:33" ht="34" x14ac:dyDescent="0.2">
      <c r="A118" s="2">
        <v>34</v>
      </c>
      <c r="B118" s="1">
        <v>1</v>
      </c>
      <c r="C118" s="1" t="s">
        <v>6</v>
      </c>
      <c r="D118" s="1" t="s">
        <v>4</v>
      </c>
      <c r="E118" s="1"/>
      <c r="G118" s="1">
        <v>0</v>
      </c>
      <c r="H118" s="10">
        <v>0</v>
      </c>
      <c r="I118" s="1">
        <v>0</v>
      </c>
      <c r="J118">
        <v>0</v>
      </c>
      <c r="K118">
        <v>0</v>
      </c>
      <c r="M118" s="9">
        <v>0</v>
      </c>
      <c r="N118">
        <v>0</v>
      </c>
      <c r="O118">
        <v>0</v>
      </c>
      <c r="P118">
        <v>0</v>
      </c>
      <c r="Q118">
        <v>0</v>
      </c>
      <c r="R118">
        <v>0</v>
      </c>
      <c r="T118" s="9">
        <v>0</v>
      </c>
      <c r="U118">
        <v>0</v>
      </c>
      <c r="V118">
        <v>0</v>
      </c>
      <c r="W118">
        <v>0</v>
      </c>
      <c r="X118">
        <v>0</v>
      </c>
      <c r="Y118">
        <v>0</v>
      </c>
      <c r="AA118" s="9">
        <v>0</v>
      </c>
      <c r="AB118">
        <v>0</v>
      </c>
      <c r="AC118">
        <v>0</v>
      </c>
      <c r="AD118">
        <v>0</v>
      </c>
      <c r="AG118" s="20"/>
    </row>
    <row r="119" spans="1:33" ht="17" x14ac:dyDescent="0.2">
      <c r="A119" s="2" t="s">
        <v>8</v>
      </c>
      <c r="B119" s="1">
        <v>4</v>
      </c>
      <c r="C119" s="1" t="s">
        <v>9</v>
      </c>
      <c r="D119" s="1" t="s">
        <v>10</v>
      </c>
      <c r="E119" s="1" t="s">
        <v>228</v>
      </c>
      <c r="F119">
        <v>1</v>
      </c>
      <c r="G119" s="1">
        <v>2</v>
      </c>
      <c r="H119" s="10">
        <v>0</v>
      </c>
      <c r="I119" s="1">
        <v>2</v>
      </c>
      <c r="J119">
        <v>0</v>
      </c>
      <c r="K119">
        <v>0</v>
      </c>
      <c r="M119" s="9">
        <v>2</v>
      </c>
      <c r="N119">
        <v>0</v>
      </c>
      <c r="O119">
        <v>0</v>
      </c>
      <c r="P119">
        <v>0</v>
      </c>
      <c r="Q119">
        <v>0</v>
      </c>
      <c r="R119">
        <v>0</v>
      </c>
      <c r="T119" s="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 s="9">
        <v>0</v>
      </c>
      <c r="AB119">
        <v>0</v>
      </c>
      <c r="AC119">
        <v>0</v>
      </c>
      <c r="AD119">
        <v>0</v>
      </c>
      <c r="AG119" s="20"/>
    </row>
    <row r="120" spans="1:33" ht="17" x14ac:dyDescent="0.2">
      <c r="A120" s="2">
        <v>42</v>
      </c>
      <c r="B120" s="1">
        <v>1</v>
      </c>
      <c r="C120" s="1" t="s">
        <v>9</v>
      </c>
      <c r="D120" s="1" t="s">
        <v>13</v>
      </c>
      <c r="E120" s="1" t="s">
        <v>231</v>
      </c>
      <c r="F120">
        <v>1</v>
      </c>
      <c r="G120" s="1">
        <v>1</v>
      </c>
      <c r="H120" s="10">
        <v>0</v>
      </c>
      <c r="I120" s="1">
        <v>0</v>
      </c>
      <c r="J120">
        <v>0</v>
      </c>
      <c r="K120">
        <v>0</v>
      </c>
      <c r="M120" s="9">
        <v>0</v>
      </c>
      <c r="N120">
        <v>0</v>
      </c>
      <c r="O120">
        <v>0</v>
      </c>
      <c r="P120">
        <v>1</v>
      </c>
      <c r="Q120">
        <v>0</v>
      </c>
      <c r="R120">
        <v>0</v>
      </c>
      <c r="T120" s="9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 s="9">
        <v>0</v>
      </c>
      <c r="AB120">
        <v>0</v>
      </c>
      <c r="AC120">
        <v>0</v>
      </c>
      <c r="AD120">
        <v>0</v>
      </c>
      <c r="AG120" s="20"/>
    </row>
    <row r="121" spans="1:33" ht="34" x14ac:dyDescent="0.2">
      <c r="A121" s="2">
        <v>52</v>
      </c>
      <c r="B121" s="1">
        <v>1</v>
      </c>
      <c r="C121" s="1" t="s">
        <v>17</v>
      </c>
      <c r="D121" s="1" t="s">
        <v>12</v>
      </c>
      <c r="E121" s="1" t="s">
        <v>230</v>
      </c>
      <c r="F121">
        <v>0.5</v>
      </c>
      <c r="G121" s="1">
        <v>1</v>
      </c>
      <c r="H121" s="10">
        <v>0.5</v>
      </c>
      <c r="I121" s="1">
        <v>0</v>
      </c>
      <c r="J121">
        <v>0</v>
      </c>
      <c r="K121">
        <v>0</v>
      </c>
      <c r="M121" s="9">
        <v>0</v>
      </c>
      <c r="N121">
        <v>0</v>
      </c>
      <c r="O121">
        <v>0</v>
      </c>
      <c r="P121">
        <v>0</v>
      </c>
      <c r="Q121">
        <v>0</v>
      </c>
      <c r="R121">
        <v>0</v>
      </c>
      <c r="T121" s="9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 s="9">
        <v>0</v>
      </c>
      <c r="AB121">
        <v>0</v>
      </c>
      <c r="AC121">
        <v>0</v>
      </c>
      <c r="AD121">
        <v>0</v>
      </c>
      <c r="AG121" s="20"/>
    </row>
    <row r="122" spans="1:33" ht="17" x14ac:dyDescent="0.2">
      <c r="A122" s="2" t="s">
        <v>49</v>
      </c>
      <c r="B122" s="1">
        <v>1</v>
      </c>
      <c r="C122" s="1" t="s">
        <v>50</v>
      </c>
      <c r="D122" s="1" t="s">
        <v>38</v>
      </c>
      <c r="E122" s="1" t="s">
        <v>230</v>
      </c>
      <c r="F122">
        <v>1</v>
      </c>
      <c r="G122" s="1">
        <v>1</v>
      </c>
      <c r="H122" s="10">
        <v>1</v>
      </c>
      <c r="I122" s="1">
        <v>0</v>
      </c>
      <c r="J122">
        <v>0</v>
      </c>
      <c r="K122">
        <v>0</v>
      </c>
      <c r="M122" s="9">
        <v>0</v>
      </c>
      <c r="N122">
        <v>0</v>
      </c>
      <c r="O122">
        <v>0</v>
      </c>
      <c r="P122">
        <v>0</v>
      </c>
      <c r="Q122">
        <v>0</v>
      </c>
      <c r="R122">
        <v>0</v>
      </c>
      <c r="T122" s="9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 s="9">
        <v>0</v>
      </c>
      <c r="AB122">
        <v>0</v>
      </c>
      <c r="AC122">
        <v>0</v>
      </c>
      <c r="AD122">
        <v>0</v>
      </c>
      <c r="AG122" s="20"/>
    </row>
    <row r="123" spans="1:33" ht="17" x14ac:dyDescent="0.2">
      <c r="A123" s="2" t="s">
        <v>70</v>
      </c>
      <c r="B123" s="1">
        <v>2</v>
      </c>
      <c r="C123" s="1" t="s">
        <v>69</v>
      </c>
      <c r="D123" s="1"/>
      <c r="E123" s="1" t="s">
        <v>233</v>
      </c>
      <c r="F123">
        <v>0.75</v>
      </c>
      <c r="G123" s="1">
        <v>3</v>
      </c>
      <c r="H123" s="10">
        <v>0</v>
      </c>
      <c r="I123" s="1">
        <v>0</v>
      </c>
      <c r="J123">
        <v>0.5</v>
      </c>
      <c r="K123">
        <v>0</v>
      </c>
      <c r="M123" s="9">
        <v>0</v>
      </c>
      <c r="N123">
        <v>0.5</v>
      </c>
      <c r="O123">
        <v>0</v>
      </c>
      <c r="P123">
        <v>0</v>
      </c>
      <c r="Q123">
        <v>0</v>
      </c>
      <c r="R123">
        <v>0</v>
      </c>
      <c r="T123" s="9">
        <v>0.5</v>
      </c>
      <c r="U123">
        <v>0</v>
      </c>
      <c r="V123">
        <v>0</v>
      </c>
      <c r="W123">
        <v>0</v>
      </c>
      <c r="X123">
        <v>0</v>
      </c>
      <c r="Y123">
        <v>0</v>
      </c>
      <c r="AA123" s="9">
        <v>0</v>
      </c>
      <c r="AB123">
        <v>0</v>
      </c>
      <c r="AC123">
        <v>0</v>
      </c>
      <c r="AD123">
        <v>0</v>
      </c>
      <c r="AG123" s="20"/>
    </row>
    <row r="124" spans="1:33" ht="17" x14ac:dyDescent="0.2">
      <c r="A124" s="2" t="s">
        <v>71</v>
      </c>
      <c r="B124" s="1">
        <v>1</v>
      </c>
      <c r="C124" s="1" t="s">
        <v>72</v>
      </c>
      <c r="D124" s="1"/>
      <c r="E124" s="1" t="s">
        <v>233</v>
      </c>
      <c r="F124">
        <v>0.75</v>
      </c>
      <c r="G124" s="1">
        <v>3</v>
      </c>
      <c r="H124" s="10">
        <v>0</v>
      </c>
      <c r="I124" s="1">
        <v>0</v>
      </c>
      <c r="J124">
        <v>0.25</v>
      </c>
      <c r="K124">
        <v>0</v>
      </c>
      <c r="M124" s="9">
        <v>0</v>
      </c>
      <c r="N124">
        <v>0.25</v>
      </c>
      <c r="O124">
        <v>0</v>
      </c>
      <c r="P124">
        <v>0</v>
      </c>
      <c r="Q124">
        <v>0</v>
      </c>
      <c r="R124">
        <v>0</v>
      </c>
      <c r="T124" s="9">
        <v>0.25</v>
      </c>
      <c r="U124">
        <v>0</v>
      </c>
      <c r="V124">
        <v>0</v>
      </c>
      <c r="W124">
        <v>0</v>
      </c>
      <c r="X124">
        <v>0</v>
      </c>
      <c r="Y124">
        <v>0</v>
      </c>
      <c r="AA124" s="9">
        <v>0</v>
      </c>
      <c r="AB124">
        <v>0</v>
      </c>
      <c r="AC124">
        <v>0</v>
      </c>
      <c r="AD124">
        <v>0</v>
      </c>
      <c r="AG124" s="20"/>
    </row>
    <row r="125" spans="1:33" ht="17" x14ac:dyDescent="0.2">
      <c r="A125" s="2" t="s">
        <v>77</v>
      </c>
      <c r="B125" s="1">
        <v>3</v>
      </c>
      <c r="C125" s="1" t="s">
        <v>78</v>
      </c>
      <c r="D125" s="1"/>
      <c r="E125" s="1" t="s">
        <v>234</v>
      </c>
      <c r="F125">
        <v>1</v>
      </c>
      <c r="G125" s="1">
        <v>1</v>
      </c>
      <c r="H125" s="10">
        <v>0</v>
      </c>
      <c r="I125" s="1">
        <v>0</v>
      </c>
      <c r="J125">
        <v>0</v>
      </c>
      <c r="K125">
        <v>0</v>
      </c>
      <c r="M125" s="9">
        <v>0</v>
      </c>
      <c r="N125">
        <v>0</v>
      </c>
      <c r="O125">
        <v>0</v>
      </c>
      <c r="P125">
        <v>0</v>
      </c>
      <c r="Q125">
        <v>0</v>
      </c>
      <c r="R125">
        <v>0</v>
      </c>
      <c r="T125" s="9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 s="9">
        <v>0</v>
      </c>
      <c r="AB125">
        <v>0</v>
      </c>
      <c r="AC125">
        <v>0</v>
      </c>
      <c r="AD125">
        <v>3</v>
      </c>
      <c r="AG125" s="20"/>
    </row>
    <row r="126" spans="1:33" ht="17" x14ac:dyDescent="0.2">
      <c r="A126" s="2" t="s">
        <v>91</v>
      </c>
      <c r="B126" s="1">
        <v>1</v>
      </c>
      <c r="C126" s="1" t="s">
        <v>42</v>
      </c>
      <c r="D126" s="1"/>
      <c r="E126" s="1" t="s">
        <v>235</v>
      </c>
      <c r="F126">
        <v>1</v>
      </c>
      <c r="G126" s="1">
        <v>2</v>
      </c>
      <c r="H126" s="10">
        <v>0</v>
      </c>
      <c r="I126" s="1">
        <v>0</v>
      </c>
      <c r="J126">
        <v>0</v>
      </c>
      <c r="K126">
        <v>0</v>
      </c>
      <c r="M126" s="9">
        <v>0</v>
      </c>
      <c r="N126">
        <v>0</v>
      </c>
      <c r="O126">
        <v>0</v>
      </c>
      <c r="P126">
        <v>0</v>
      </c>
      <c r="Q126">
        <v>0.5</v>
      </c>
      <c r="R126">
        <v>0</v>
      </c>
      <c r="T126" s="9">
        <v>0</v>
      </c>
      <c r="U126">
        <v>0</v>
      </c>
      <c r="V126">
        <v>0.5</v>
      </c>
      <c r="W126">
        <v>0</v>
      </c>
      <c r="X126">
        <v>0</v>
      </c>
      <c r="Y126">
        <v>0</v>
      </c>
      <c r="AA126" s="9">
        <v>0</v>
      </c>
      <c r="AB126">
        <v>0</v>
      </c>
      <c r="AC126">
        <v>0</v>
      </c>
      <c r="AD126">
        <v>0</v>
      </c>
      <c r="AG126" s="20"/>
    </row>
    <row r="127" spans="1:33" ht="17" x14ac:dyDescent="0.2">
      <c r="A127" s="2" t="s">
        <v>92</v>
      </c>
      <c r="B127" s="1">
        <v>1</v>
      </c>
      <c r="C127" s="1" t="s">
        <v>93</v>
      </c>
      <c r="D127" s="1"/>
      <c r="E127" s="1" t="s">
        <v>235</v>
      </c>
      <c r="F127">
        <v>1</v>
      </c>
      <c r="G127" s="1">
        <v>2</v>
      </c>
      <c r="H127" s="10">
        <v>0</v>
      </c>
      <c r="I127" s="1">
        <v>0</v>
      </c>
      <c r="J127">
        <v>0</v>
      </c>
      <c r="K127">
        <v>0</v>
      </c>
      <c r="M127" s="9">
        <v>0</v>
      </c>
      <c r="N127">
        <v>0</v>
      </c>
      <c r="O127">
        <v>0</v>
      </c>
      <c r="P127">
        <v>0</v>
      </c>
      <c r="Q127">
        <v>0.5</v>
      </c>
      <c r="R127">
        <v>0</v>
      </c>
      <c r="T127" s="9">
        <v>0</v>
      </c>
      <c r="U127">
        <v>0</v>
      </c>
      <c r="V127">
        <v>0.5</v>
      </c>
      <c r="W127">
        <v>0</v>
      </c>
      <c r="X127">
        <v>0</v>
      </c>
      <c r="Y127">
        <v>0</v>
      </c>
      <c r="AA127" s="9">
        <v>0</v>
      </c>
      <c r="AB127">
        <v>0</v>
      </c>
      <c r="AC127">
        <v>0</v>
      </c>
      <c r="AD127">
        <v>0</v>
      </c>
      <c r="AG127" s="20"/>
    </row>
    <row r="128" spans="1:33" ht="17" x14ac:dyDescent="0.2">
      <c r="A128" s="2" t="s">
        <v>94</v>
      </c>
      <c r="B128" s="1">
        <v>2</v>
      </c>
      <c r="C128" s="1" t="s">
        <v>95</v>
      </c>
      <c r="D128" s="1"/>
      <c r="E128" s="1" t="s">
        <v>235</v>
      </c>
      <c r="F128">
        <v>1</v>
      </c>
      <c r="G128" s="1">
        <v>2</v>
      </c>
      <c r="H128" s="10">
        <v>0</v>
      </c>
      <c r="I128" s="1">
        <v>0</v>
      </c>
      <c r="J128">
        <v>0</v>
      </c>
      <c r="K128">
        <v>0</v>
      </c>
      <c r="M128" s="9">
        <v>0</v>
      </c>
      <c r="N128">
        <v>0</v>
      </c>
      <c r="O128">
        <v>0</v>
      </c>
      <c r="P128">
        <v>0</v>
      </c>
      <c r="Q128">
        <v>1</v>
      </c>
      <c r="R128">
        <v>0</v>
      </c>
      <c r="T128" s="9">
        <v>0</v>
      </c>
      <c r="U128">
        <v>0</v>
      </c>
      <c r="V128">
        <v>1</v>
      </c>
      <c r="W128">
        <v>0</v>
      </c>
      <c r="X128">
        <v>0</v>
      </c>
      <c r="Y128">
        <v>0</v>
      </c>
      <c r="AA128" s="9">
        <v>0</v>
      </c>
      <c r="AB128">
        <v>0</v>
      </c>
      <c r="AC128">
        <v>0</v>
      </c>
      <c r="AD128">
        <v>0</v>
      </c>
      <c r="AG128" s="20"/>
    </row>
    <row r="129" spans="1:33" ht="17" x14ac:dyDescent="0.2">
      <c r="A129" s="2" t="s">
        <v>105</v>
      </c>
      <c r="B129" s="1">
        <v>1</v>
      </c>
      <c r="C129" s="1" t="s">
        <v>106</v>
      </c>
      <c r="D129" s="1"/>
      <c r="E129" s="1" t="s">
        <v>230</v>
      </c>
      <c r="F129">
        <v>1</v>
      </c>
      <c r="G129" s="1">
        <v>1</v>
      </c>
      <c r="H129" s="10">
        <v>1</v>
      </c>
      <c r="I129" s="1">
        <v>0</v>
      </c>
      <c r="J129">
        <v>0</v>
      </c>
      <c r="K129">
        <v>0</v>
      </c>
      <c r="M129" s="9">
        <v>0</v>
      </c>
      <c r="N129">
        <v>0</v>
      </c>
      <c r="O129">
        <v>0</v>
      </c>
      <c r="P129">
        <v>0</v>
      </c>
      <c r="Q129">
        <v>0</v>
      </c>
      <c r="R129">
        <v>0</v>
      </c>
      <c r="T129" s="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A129" s="9">
        <v>0</v>
      </c>
      <c r="AB129">
        <v>0</v>
      </c>
      <c r="AC129">
        <v>0</v>
      </c>
      <c r="AD129">
        <v>0</v>
      </c>
      <c r="AG129" s="20"/>
    </row>
    <row r="130" spans="1:33" ht="17" x14ac:dyDescent="0.2">
      <c r="A130" s="2" t="s">
        <v>107</v>
      </c>
      <c r="B130" s="1">
        <v>1</v>
      </c>
      <c r="C130" s="1" t="s">
        <v>108</v>
      </c>
      <c r="D130" s="1"/>
      <c r="E130" s="1" t="s">
        <v>230</v>
      </c>
      <c r="F130">
        <v>1</v>
      </c>
      <c r="G130" s="1">
        <v>1</v>
      </c>
      <c r="H130" s="10">
        <v>1</v>
      </c>
      <c r="I130" s="1">
        <v>0</v>
      </c>
      <c r="J130">
        <v>0</v>
      </c>
      <c r="K130">
        <v>0</v>
      </c>
      <c r="M130" s="9">
        <v>0</v>
      </c>
      <c r="N130">
        <v>0</v>
      </c>
      <c r="O130">
        <v>0</v>
      </c>
      <c r="P130">
        <v>0</v>
      </c>
      <c r="Q130">
        <v>0</v>
      </c>
      <c r="R130">
        <v>0</v>
      </c>
      <c r="T130" s="9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 s="9">
        <v>0</v>
      </c>
      <c r="AB130">
        <v>0</v>
      </c>
      <c r="AC130">
        <v>0</v>
      </c>
      <c r="AD130">
        <v>0</v>
      </c>
      <c r="AG130" s="20"/>
    </row>
    <row r="131" spans="1:33" ht="51" x14ac:dyDescent="0.2">
      <c r="A131" s="2" t="s">
        <v>131</v>
      </c>
      <c r="B131" s="1">
        <v>7</v>
      </c>
      <c r="C131" s="1" t="s">
        <v>78</v>
      </c>
      <c r="D131" s="1"/>
      <c r="E131" s="1" t="s">
        <v>230</v>
      </c>
      <c r="F131">
        <v>1</v>
      </c>
      <c r="G131" s="1">
        <v>1</v>
      </c>
      <c r="H131" s="10">
        <v>7</v>
      </c>
      <c r="I131" s="1">
        <v>0</v>
      </c>
      <c r="J131">
        <v>0</v>
      </c>
      <c r="K131">
        <v>0</v>
      </c>
      <c r="M131" s="9">
        <v>0</v>
      </c>
      <c r="N131">
        <v>0</v>
      </c>
      <c r="O131">
        <v>0</v>
      </c>
      <c r="P131">
        <v>0</v>
      </c>
      <c r="Q131">
        <v>0</v>
      </c>
      <c r="R131">
        <v>0</v>
      </c>
      <c r="T131" s="9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 s="9">
        <v>0</v>
      </c>
      <c r="AB131">
        <v>0</v>
      </c>
      <c r="AC131">
        <v>0</v>
      </c>
      <c r="AD131">
        <v>0</v>
      </c>
      <c r="AG131" s="20"/>
    </row>
    <row r="132" spans="1:33" ht="17" x14ac:dyDescent="0.2">
      <c r="A132" s="2" t="s">
        <v>151</v>
      </c>
      <c r="B132" s="1">
        <v>1</v>
      </c>
      <c r="C132" s="1" t="s">
        <v>150</v>
      </c>
      <c r="D132" s="1"/>
      <c r="E132" s="1" t="s">
        <v>228</v>
      </c>
      <c r="F132">
        <v>1</v>
      </c>
      <c r="G132" s="1">
        <v>2</v>
      </c>
      <c r="H132" s="10">
        <v>0</v>
      </c>
      <c r="I132" s="1">
        <v>0.5</v>
      </c>
      <c r="J132">
        <v>0</v>
      </c>
      <c r="K132">
        <v>0</v>
      </c>
      <c r="M132" s="9">
        <v>0.5</v>
      </c>
      <c r="N132">
        <v>0</v>
      </c>
      <c r="O132">
        <v>0</v>
      </c>
      <c r="P132">
        <v>0</v>
      </c>
      <c r="Q132">
        <v>0</v>
      </c>
      <c r="R132">
        <v>0</v>
      </c>
      <c r="T132" s="9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 s="9">
        <v>0</v>
      </c>
      <c r="AB132">
        <v>0</v>
      </c>
      <c r="AC132">
        <v>0</v>
      </c>
      <c r="AD132">
        <v>0</v>
      </c>
      <c r="AG132" s="20"/>
    </row>
    <row r="133" spans="1:33" ht="17" x14ac:dyDescent="0.2">
      <c r="A133" s="2" t="s">
        <v>173</v>
      </c>
      <c r="B133" s="1">
        <v>2</v>
      </c>
      <c r="C133" s="1" t="s">
        <v>78</v>
      </c>
      <c r="D133" s="1"/>
      <c r="E133" s="1" t="s">
        <v>232</v>
      </c>
      <c r="F133">
        <v>1</v>
      </c>
      <c r="G133" s="1">
        <v>1</v>
      </c>
      <c r="H133" s="10">
        <v>0</v>
      </c>
      <c r="I133" s="1">
        <v>0</v>
      </c>
      <c r="J133">
        <v>0</v>
      </c>
      <c r="K133">
        <v>0</v>
      </c>
      <c r="M133" s="9">
        <v>0</v>
      </c>
      <c r="N133">
        <v>0</v>
      </c>
      <c r="O133">
        <v>0</v>
      </c>
      <c r="P133">
        <v>0</v>
      </c>
      <c r="Q133">
        <v>0</v>
      </c>
      <c r="R133">
        <v>0</v>
      </c>
      <c r="T133" s="9">
        <v>0</v>
      </c>
      <c r="U133">
        <v>0</v>
      </c>
      <c r="V133">
        <v>0</v>
      </c>
      <c r="W133">
        <v>0</v>
      </c>
      <c r="X133">
        <v>2</v>
      </c>
      <c r="Y133">
        <v>0</v>
      </c>
      <c r="AA133" s="9">
        <v>0</v>
      </c>
      <c r="AB133">
        <v>0</v>
      </c>
      <c r="AC133">
        <v>0</v>
      </c>
      <c r="AD133">
        <v>0</v>
      </c>
      <c r="AG133" s="20"/>
    </row>
    <row r="134" spans="1:33" ht="17" x14ac:dyDescent="0.2">
      <c r="A134" s="2" t="s">
        <v>183</v>
      </c>
      <c r="B134" s="1">
        <v>1</v>
      </c>
      <c r="C134" s="1" t="s">
        <v>69</v>
      </c>
      <c r="D134" s="1"/>
      <c r="E134" s="1" t="s">
        <v>234</v>
      </c>
      <c r="F134">
        <v>1</v>
      </c>
      <c r="G134" s="1">
        <v>1</v>
      </c>
      <c r="H134" s="10">
        <v>0</v>
      </c>
      <c r="I134" s="1">
        <v>0</v>
      </c>
      <c r="J134">
        <v>0</v>
      </c>
      <c r="K134">
        <v>0</v>
      </c>
      <c r="M134" s="9">
        <v>0</v>
      </c>
      <c r="N134">
        <v>0</v>
      </c>
      <c r="O134">
        <v>0</v>
      </c>
      <c r="P134">
        <v>0</v>
      </c>
      <c r="Q134">
        <v>0</v>
      </c>
      <c r="R134">
        <v>0</v>
      </c>
      <c r="T134" s="9">
        <v>0</v>
      </c>
      <c r="U134">
        <v>0</v>
      </c>
      <c r="V134">
        <v>0</v>
      </c>
      <c r="W134">
        <v>0</v>
      </c>
      <c r="X134">
        <v>0</v>
      </c>
      <c r="Y134">
        <v>0</v>
      </c>
      <c r="AA134" s="9">
        <v>0</v>
      </c>
      <c r="AB134">
        <v>0</v>
      </c>
      <c r="AC134">
        <v>0</v>
      </c>
      <c r="AD134">
        <v>1</v>
      </c>
      <c r="AG134" s="20"/>
    </row>
    <row r="135" spans="1:33" ht="34" x14ac:dyDescent="0.2">
      <c r="A135" s="2" t="s">
        <v>142</v>
      </c>
      <c r="B135" s="1">
        <v>1</v>
      </c>
      <c r="C135" s="1" t="s">
        <v>69</v>
      </c>
      <c r="D135" s="1"/>
      <c r="E135" s="1" t="s">
        <v>234</v>
      </c>
      <c r="F135">
        <v>1</v>
      </c>
      <c r="G135" s="1">
        <v>1</v>
      </c>
      <c r="H135" s="10">
        <v>0</v>
      </c>
      <c r="I135" s="1">
        <v>0</v>
      </c>
      <c r="J135">
        <v>0</v>
      </c>
      <c r="K135">
        <v>0</v>
      </c>
      <c r="M135" s="9">
        <v>0</v>
      </c>
      <c r="N135">
        <v>0</v>
      </c>
      <c r="O135">
        <v>0</v>
      </c>
      <c r="P135">
        <v>0</v>
      </c>
      <c r="Q135">
        <v>0</v>
      </c>
      <c r="R135">
        <v>0</v>
      </c>
      <c r="T135" s="9">
        <v>0</v>
      </c>
      <c r="U135">
        <v>0</v>
      </c>
      <c r="V135">
        <v>0</v>
      </c>
      <c r="W135">
        <v>0</v>
      </c>
      <c r="X135">
        <v>0</v>
      </c>
      <c r="Y135">
        <v>0</v>
      </c>
      <c r="AA135" s="9">
        <v>0</v>
      </c>
      <c r="AB135">
        <v>0</v>
      </c>
      <c r="AC135">
        <v>0</v>
      </c>
      <c r="AD135">
        <v>1</v>
      </c>
      <c r="AG135" s="20"/>
    </row>
    <row r="136" spans="1:33" ht="17" x14ac:dyDescent="0.2">
      <c r="A136" s="2" t="s">
        <v>84</v>
      </c>
      <c r="B136" s="1">
        <v>1</v>
      </c>
      <c r="C136" s="1" t="s">
        <v>42</v>
      </c>
      <c r="D136" s="1"/>
      <c r="E136" s="1" t="s">
        <v>234</v>
      </c>
      <c r="F136">
        <v>1</v>
      </c>
      <c r="G136" s="1">
        <v>1</v>
      </c>
      <c r="H136" s="10">
        <v>0</v>
      </c>
      <c r="I136" s="1">
        <v>0</v>
      </c>
      <c r="J136">
        <v>0</v>
      </c>
      <c r="K136">
        <v>0</v>
      </c>
      <c r="M136" s="9">
        <v>0</v>
      </c>
      <c r="N136">
        <v>0</v>
      </c>
      <c r="O136">
        <v>0</v>
      </c>
      <c r="P136">
        <v>0</v>
      </c>
      <c r="Q136">
        <v>0</v>
      </c>
      <c r="R136">
        <v>0</v>
      </c>
      <c r="T136" s="9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 s="9">
        <v>0</v>
      </c>
      <c r="AB136">
        <v>0</v>
      </c>
      <c r="AC136">
        <v>0</v>
      </c>
      <c r="AD136">
        <v>1</v>
      </c>
      <c r="AG136" s="20"/>
    </row>
    <row r="137" spans="1:33" ht="17" x14ac:dyDescent="0.2">
      <c r="A137" s="2" t="s">
        <v>122</v>
      </c>
      <c r="B137" s="1">
        <v>1</v>
      </c>
      <c r="C137" s="1" t="s">
        <v>192</v>
      </c>
      <c r="D137" s="1"/>
      <c r="E137" s="1" t="s">
        <v>234</v>
      </c>
      <c r="F137">
        <v>1</v>
      </c>
      <c r="G137" s="1">
        <v>1</v>
      </c>
      <c r="H137" s="10">
        <v>0</v>
      </c>
      <c r="I137" s="1">
        <v>0</v>
      </c>
      <c r="J137">
        <v>0</v>
      </c>
      <c r="K137">
        <v>0</v>
      </c>
      <c r="M137" s="9">
        <v>0</v>
      </c>
      <c r="N137">
        <v>0</v>
      </c>
      <c r="O137">
        <v>0</v>
      </c>
      <c r="P137">
        <v>0</v>
      </c>
      <c r="Q137">
        <v>0</v>
      </c>
      <c r="R137">
        <v>0</v>
      </c>
      <c r="T137" s="9">
        <v>0</v>
      </c>
      <c r="U137">
        <v>0</v>
      </c>
      <c r="V137">
        <v>0</v>
      </c>
      <c r="W137">
        <v>0</v>
      </c>
      <c r="X137">
        <v>0</v>
      </c>
      <c r="Y137">
        <v>0</v>
      </c>
      <c r="AA137" s="9">
        <v>0</v>
      </c>
      <c r="AB137">
        <v>0</v>
      </c>
      <c r="AC137">
        <v>0</v>
      </c>
      <c r="AD137">
        <v>1</v>
      </c>
      <c r="AG137" s="20"/>
    </row>
    <row r="138" spans="1:33" ht="17" x14ac:dyDescent="0.2">
      <c r="A138" s="2" t="s">
        <v>84</v>
      </c>
      <c r="B138" s="1">
        <v>1</v>
      </c>
      <c r="C138" s="1" t="s">
        <v>50</v>
      </c>
      <c r="D138" s="1"/>
      <c r="E138" s="1" t="s">
        <v>234</v>
      </c>
      <c r="F138">
        <v>1</v>
      </c>
      <c r="G138" s="1">
        <v>1</v>
      </c>
      <c r="H138" s="10">
        <v>0</v>
      </c>
      <c r="I138" s="1">
        <v>0</v>
      </c>
      <c r="J138">
        <v>0</v>
      </c>
      <c r="K138">
        <v>0</v>
      </c>
      <c r="M138" s="9">
        <v>0</v>
      </c>
      <c r="N138">
        <v>0</v>
      </c>
      <c r="O138">
        <v>0</v>
      </c>
      <c r="P138">
        <v>0</v>
      </c>
      <c r="Q138">
        <v>0</v>
      </c>
      <c r="R138">
        <v>0</v>
      </c>
      <c r="T138" s="9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 s="9">
        <v>0</v>
      </c>
      <c r="AB138">
        <v>0</v>
      </c>
      <c r="AC138">
        <v>0</v>
      </c>
      <c r="AD138">
        <v>1</v>
      </c>
      <c r="AG138" s="20"/>
    </row>
    <row r="139" spans="1:33" ht="17" x14ac:dyDescent="0.2">
      <c r="A139" s="2" t="s">
        <v>68</v>
      </c>
      <c r="B139" s="1">
        <v>1</v>
      </c>
      <c r="C139" s="1" t="s">
        <v>69</v>
      </c>
      <c r="D139" s="1"/>
      <c r="E139" s="1" t="s">
        <v>234</v>
      </c>
      <c r="F139">
        <v>1</v>
      </c>
      <c r="G139" s="1">
        <v>1</v>
      </c>
      <c r="H139" s="10">
        <v>0</v>
      </c>
      <c r="I139" s="1">
        <v>0</v>
      </c>
      <c r="J139">
        <v>0</v>
      </c>
      <c r="K139">
        <v>0</v>
      </c>
      <c r="M139" s="9">
        <v>0</v>
      </c>
      <c r="N139">
        <v>0</v>
      </c>
      <c r="O139">
        <v>0</v>
      </c>
      <c r="P139">
        <v>0</v>
      </c>
      <c r="Q139">
        <v>0</v>
      </c>
      <c r="R139">
        <v>0</v>
      </c>
      <c r="T139" s="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 s="9">
        <v>0</v>
      </c>
      <c r="AB139">
        <v>0</v>
      </c>
      <c r="AC139">
        <v>0</v>
      </c>
      <c r="AD139">
        <v>1</v>
      </c>
      <c r="AG139" s="20"/>
    </row>
    <row r="140" spans="1:33" ht="17" x14ac:dyDescent="0.2">
      <c r="A140" s="2" t="s">
        <v>51</v>
      </c>
      <c r="B140" s="1">
        <v>1</v>
      </c>
      <c r="C140" s="1" t="s">
        <v>202</v>
      </c>
      <c r="D140" s="1"/>
      <c r="E140" s="1" t="s">
        <v>232</v>
      </c>
      <c r="F140">
        <v>1</v>
      </c>
      <c r="G140" s="1">
        <v>1</v>
      </c>
      <c r="H140" s="10">
        <v>0</v>
      </c>
      <c r="I140" s="1">
        <v>0</v>
      </c>
      <c r="J140">
        <v>0</v>
      </c>
      <c r="K140">
        <v>0</v>
      </c>
      <c r="M140" s="9">
        <v>0</v>
      </c>
      <c r="N140">
        <v>0</v>
      </c>
      <c r="O140">
        <v>0</v>
      </c>
      <c r="P140">
        <v>0</v>
      </c>
      <c r="Q140">
        <v>0</v>
      </c>
      <c r="R140">
        <v>0</v>
      </c>
      <c r="T140" s="9">
        <v>0</v>
      </c>
      <c r="U140">
        <v>0</v>
      </c>
      <c r="V140">
        <v>0</v>
      </c>
      <c r="W140">
        <v>0</v>
      </c>
      <c r="X140">
        <v>1</v>
      </c>
      <c r="Y140">
        <v>0</v>
      </c>
      <c r="AA140" s="9">
        <v>0</v>
      </c>
      <c r="AB140">
        <v>0</v>
      </c>
      <c r="AC140">
        <v>0</v>
      </c>
      <c r="AD140">
        <v>0</v>
      </c>
      <c r="AG140" s="20"/>
    </row>
    <row r="141" spans="1:33" ht="17" x14ac:dyDescent="0.2">
      <c r="A141" s="2" t="s">
        <v>124</v>
      </c>
      <c r="B141" s="1">
        <v>1</v>
      </c>
      <c r="C141" s="1" t="s">
        <v>212</v>
      </c>
      <c r="D141" s="1"/>
      <c r="E141" s="1" t="s">
        <v>234</v>
      </c>
      <c r="F141">
        <v>0.5</v>
      </c>
      <c r="G141" s="1">
        <v>1</v>
      </c>
      <c r="H141" s="10">
        <v>0</v>
      </c>
      <c r="I141" s="1">
        <v>0</v>
      </c>
      <c r="J141">
        <v>0</v>
      </c>
      <c r="K141">
        <v>0</v>
      </c>
      <c r="M141" s="9">
        <v>0</v>
      </c>
      <c r="N141">
        <v>0</v>
      </c>
      <c r="O141">
        <v>0</v>
      </c>
      <c r="P141">
        <v>0</v>
      </c>
      <c r="Q141">
        <v>0</v>
      </c>
      <c r="R141">
        <v>0</v>
      </c>
      <c r="T141" s="9">
        <v>0</v>
      </c>
      <c r="U141">
        <v>0</v>
      </c>
      <c r="V141">
        <v>0</v>
      </c>
      <c r="W141">
        <v>0</v>
      </c>
      <c r="X141">
        <v>0</v>
      </c>
      <c r="Y141">
        <v>0</v>
      </c>
      <c r="AA141" s="9">
        <v>0</v>
      </c>
      <c r="AB141">
        <v>0</v>
      </c>
      <c r="AC141">
        <v>0</v>
      </c>
      <c r="AD141">
        <v>0.5</v>
      </c>
      <c r="AG141" s="20"/>
    </row>
    <row r="142" spans="1:33" ht="17" x14ac:dyDescent="0.2">
      <c r="A142" s="2" t="s">
        <v>223</v>
      </c>
      <c r="B142" s="1">
        <v>1</v>
      </c>
      <c r="C142" s="1" t="s">
        <v>224</v>
      </c>
      <c r="D142" s="1"/>
      <c r="E142" s="1" t="s">
        <v>234</v>
      </c>
      <c r="F142">
        <v>1</v>
      </c>
      <c r="G142" s="1">
        <v>1</v>
      </c>
      <c r="H142" s="10">
        <v>0</v>
      </c>
      <c r="I142" s="1">
        <v>0</v>
      </c>
      <c r="J142">
        <v>0</v>
      </c>
      <c r="K142">
        <v>0</v>
      </c>
      <c r="M142" s="9">
        <v>0</v>
      </c>
      <c r="N142">
        <v>0</v>
      </c>
      <c r="O142">
        <v>0</v>
      </c>
      <c r="P142">
        <v>0</v>
      </c>
      <c r="Q142">
        <v>0</v>
      </c>
      <c r="R142">
        <v>0</v>
      </c>
      <c r="T142" s="9">
        <v>0</v>
      </c>
      <c r="U142">
        <v>0</v>
      </c>
      <c r="V142">
        <v>0</v>
      </c>
      <c r="W142">
        <v>0</v>
      </c>
      <c r="X142">
        <v>0</v>
      </c>
      <c r="Y142">
        <v>0</v>
      </c>
      <c r="AA142" s="9">
        <v>0</v>
      </c>
      <c r="AB142">
        <v>0</v>
      </c>
      <c r="AC142">
        <v>0</v>
      </c>
      <c r="AD142">
        <v>1</v>
      </c>
      <c r="AG142" s="20"/>
    </row>
    <row r="144" spans="1:33" s="32" customFormat="1" x14ac:dyDescent="0.2">
      <c r="L144" s="32">
        <f>SUM(H118:K142)</f>
        <v>13.75</v>
      </c>
      <c r="S144" s="32">
        <f>SUM(M118:R142)</f>
        <v>6.25</v>
      </c>
      <c r="Z144" s="32">
        <f>SUM(T118:Y142)</f>
        <v>5.75</v>
      </c>
      <c r="AE144" s="32">
        <f>SUM(AA118:AD142)</f>
        <v>10.5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49D4C-D76B-C44A-AAD4-311CDBC6CCFA}">
  <dimension ref="A3:E10"/>
  <sheetViews>
    <sheetView topLeftCell="A4" workbookViewId="0">
      <selection activeCell="A5" sqref="A5:E10"/>
    </sheetView>
  </sheetViews>
  <sheetFormatPr baseColWidth="10" defaultRowHeight="16" x14ac:dyDescent="0.2"/>
  <cols>
    <col min="1" max="1" width="24.1640625" customWidth="1"/>
  </cols>
  <sheetData>
    <row r="3" spans="1:5" x14ac:dyDescent="0.2">
      <c r="A3" t="s">
        <v>244</v>
      </c>
      <c r="B3">
        <v>127</v>
      </c>
      <c r="C3">
        <v>39.666600000000003</v>
      </c>
      <c r="D3">
        <v>39.666600000000003</v>
      </c>
      <c r="E3">
        <v>51.166600000000003</v>
      </c>
    </row>
    <row r="5" spans="1:5" x14ac:dyDescent="0.2">
      <c r="A5" t="s">
        <v>176</v>
      </c>
      <c r="B5">
        <v>88</v>
      </c>
      <c r="C5">
        <v>32.333300000000001</v>
      </c>
      <c r="D5">
        <v>24.333300000000001</v>
      </c>
      <c r="E5">
        <v>23.833300000000001</v>
      </c>
    </row>
    <row r="6" spans="1:5" x14ac:dyDescent="0.2">
      <c r="A6" t="s">
        <v>244</v>
      </c>
      <c r="B6">
        <v>39</v>
      </c>
      <c r="C6">
        <v>7.3333000000000004</v>
      </c>
      <c r="D6">
        <v>20.333300000000001</v>
      </c>
      <c r="E6">
        <v>27.333300000000001</v>
      </c>
    </row>
    <row r="7" spans="1:5" x14ac:dyDescent="0.2">
      <c r="A7" t="s">
        <v>171</v>
      </c>
      <c r="B7">
        <v>2</v>
      </c>
      <c r="C7">
        <v>2</v>
      </c>
      <c r="D7">
        <v>23</v>
      </c>
      <c r="E7">
        <v>10</v>
      </c>
    </row>
    <row r="8" spans="1:5" x14ac:dyDescent="0.2">
      <c r="A8" t="s">
        <v>172</v>
      </c>
      <c r="B8">
        <v>13.5</v>
      </c>
      <c r="C8">
        <v>7.5</v>
      </c>
      <c r="D8">
        <v>12</v>
      </c>
      <c r="E8">
        <v>24</v>
      </c>
    </row>
    <row r="9" spans="1:5" x14ac:dyDescent="0.2">
      <c r="A9" t="s">
        <v>245</v>
      </c>
      <c r="B9">
        <v>0</v>
      </c>
      <c r="C9">
        <v>0</v>
      </c>
      <c r="D9">
        <v>0</v>
      </c>
      <c r="E9">
        <v>2</v>
      </c>
    </row>
    <row r="10" spans="1:5" x14ac:dyDescent="0.2">
      <c r="A10" t="s">
        <v>246</v>
      </c>
      <c r="B10">
        <v>13.75</v>
      </c>
      <c r="C10">
        <v>6.25</v>
      </c>
      <c r="D10">
        <v>5.75</v>
      </c>
      <c r="E10">
        <v>10.5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41AE-435A-EB46-AC27-9865DE8F6400}">
  <dimension ref="A1:O21"/>
  <sheetViews>
    <sheetView workbookViewId="0">
      <selection activeCell="B22" sqref="B22"/>
    </sheetView>
  </sheetViews>
  <sheetFormatPr baseColWidth="10" defaultRowHeight="16" x14ac:dyDescent="0.2"/>
  <sheetData>
    <row r="1" spans="1:15" x14ac:dyDescent="0.2">
      <c r="A1" t="s">
        <v>176</v>
      </c>
      <c r="B1">
        <v>88</v>
      </c>
      <c r="C1">
        <v>32.333300000000001</v>
      </c>
      <c r="D1">
        <v>24.333300000000001</v>
      </c>
      <c r="E1">
        <v>23.833300000000001</v>
      </c>
      <c r="G1">
        <f>B1/(B8/100)</f>
        <v>56.32</v>
      </c>
      <c r="H1">
        <f t="shared" ref="H1:J6" si="0">C1/(C8/100)</f>
        <v>58.345874701804149</v>
      </c>
      <c r="I1">
        <f t="shared" si="0"/>
        <v>28.487788088029728</v>
      </c>
      <c r="J1">
        <f t="shared" si="0"/>
        <v>24.402712902875702</v>
      </c>
      <c r="L1">
        <f>ROUND(G1,0)</f>
        <v>56</v>
      </c>
      <c r="M1">
        <f t="shared" ref="M1:O1" si="1">ROUND(H1,0)</f>
        <v>58</v>
      </c>
      <c r="N1">
        <f t="shared" si="1"/>
        <v>28</v>
      </c>
      <c r="O1">
        <f t="shared" si="1"/>
        <v>24</v>
      </c>
    </row>
    <row r="2" spans="1:15" x14ac:dyDescent="0.2">
      <c r="A2" t="s">
        <v>244</v>
      </c>
      <c r="B2">
        <v>39</v>
      </c>
      <c r="C2">
        <v>7.3333000000000004</v>
      </c>
      <c r="D2">
        <v>20.333300000000001</v>
      </c>
      <c r="E2">
        <v>27.333300000000001</v>
      </c>
      <c r="G2">
        <f t="shared" ref="G2:G6" si="2">B2/(B9/100)</f>
        <v>24.96</v>
      </c>
      <c r="H2">
        <f t="shared" si="0"/>
        <v>13.233038475835761</v>
      </c>
      <c r="I2">
        <f t="shared" si="0"/>
        <v>23.804857603791302</v>
      </c>
      <c r="J2">
        <f t="shared" si="0"/>
        <v>27.986333096473103</v>
      </c>
      <c r="L2">
        <f t="shared" ref="L2:L6" si="3">ROUND(G2,0)</f>
        <v>25</v>
      </c>
      <c r="M2">
        <f t="shared" ref="M2:M6" si="4">ROUND(H2,0)</f>
        <v>13</v>
      </c>
      <c r="N2">
        <f t="shared" ref="N2:N6" si="5">ROUND(I2,0)</f>
        <v>24</v>
      </c>
      <c r="O2">
        <f t="shared" ref="O2:O6" si="6">ROUND(J2,0)</f>
        <v>28</v>
      </c>
    </row>
    <row r="3" spans="1:15" x14ac:dyDescent="0.2">
      <c r="A3" t="s">
        <v>171</v>
      </c>
      <c r="B3">
        <v>2</v>
      </c>
      <c r="C3">
        <v>2</v>
      </c>
      <c r="D3">
        <v>23</v>
      </c>
      <c r="E3">
        <v>10</v>
      </c>
      <c r="G3">
        <f t="shared" si="2"/>
        <v>1.28</v>
      </c>
      <c r="H3">
        <f t="shared" si="0"/>
        <v>3.6090268980774711</v>
      </c>
      <c r="I3">
        <f t="shared" si="0"/>
        <v>26.926850284370953</v>
      </c>
      <c r="J3">
        <f t="shared" si="0"/>
        <v>10.23891483884972</v>
      </c>
      <c r="L3">
        <f t="shared" si="3"/>
        <v>1</v>
      </c>
      <c r="M3">
        <f t="shared" si="4"/>
        <v>4</v>
      </c>
      <c r="N3">
        <f t="shared" si="5"/>
        <v>27</v>
      </c>
      <c r="O3">
        <f t="shared" si="6"/>
        <v>10</v>
      </c>
    </row>
    <row r="4" spans="1:15" x14ac:dyDescent="0.2">
      <c r="A4" t="s">
        <v>172</v>
      </c>
      <c r="B4">
        <v>13.5</v>
      </c>
      <c r="C4">
        <v>7.5</v>
      </c>
      <c r="D4">
        <v>12</v>
      </c>
      <c r="E4">
        <v>24</v>
      </c>
      <c r="G4">
        <f t="shared" si="2"/>
        <v>8.64</v>
      </c>
      <c r="H4">
        <f t="shared" si="0"/>
        <v>13.533850867790516</v>
      </c>
      <c r="I4">
        <f t="shared" si="0"/>
        <v>14.04879145271528</v>
      </c>
      <c r="J4">
        <f t="shared" si="0"/>
        <v>24.573395613239324</v>
      </c>
      <c r="L4">
        <f t="shared" si="3"/>
        <v>9</v>
      </c>
      <c r="M4">
        <f t="shared" si="4"/>
        <v>14</v>
      </c>
      <c r="N4">
        <f t="shared" si="5"/>
        <v>14</v>
      </c>
      <c r="O4">
        <f t="shared" si="6"/>
        <v>25</v>
      </c>
    </row>
    <row r="5" spans="1:15" x14ac:dyDescent="0.2">
      <c r="A5" t="s">
        <v>245</v>
      </c>
      <c r="B5">
        <v>0</v>
      </c>
      <c r="C5">
        <v>0</v>
      </c>
      <c r="D5">
        <v>0</v>
      </c>
      <c r="E5">
        <v>2</v>
      </c>
      <c r="G5">
        <f t="shared" si="2"/>
        <v>0</v>
      </c>
      <c r="H5">
        <f t="shared" si="0"/>
        <v>0</v>
      </c>
      <c r="I5">
        <f t="shared" si="0"/>
        <v>0</v>
      </c>
      <c r="J5">
        <f t="shared" si="0"/>
        <v>2.047782967769944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6"/>
        <v>2</v>
      </c>
    </row>
    <row r="6" spans="1:15" x14ac:dyDescent="0.2">
      <c r="A6" t="s">
        <v>246</v>
      </c>
      <c r="B6">
        <v>13.75</v>
      </c>
      <c r="C6">
        <v>6.25</v>
      </c>
      <c r="D6">
        <v>5.75</v>
      </c>
      <c r="E6">
        <v>10.5</v>
      </c>
      <c r="G6">
        <f t="shared" si="2"/>
        <v>8.8000000000000007</v>
      </c>
      <c r="H6">
        <f t="shared" si="0"/>
        <v>11.278209056492097</v>
      </c>
      <c r="I6">
        <f t="shared" si="0"/>
        <v>6.7317125710927384</v>
      </c>
      <c r="J6">
        <f t="shared" si="0"/>
        <v>10.750860580792205</v>
      </c>
      <c r="L6">
        <f t="shared" si="3"/>
        <v>9</v>
      </c>
      <c r="M6">
        <f t="shared" si="4"/>
        <v>11</v>
      </c>
      <c r="N6">
        <f t="shared" si="5"/>
        <v>7</v>
      </c>
      <c r="O6">
        <f t="shared" si="6"/>
        <v>11</v>
      </c>
    </row>
    <row r="8" spans="1:15" x14ac:dyDescent="0.2">
      <c r="B8">
        <f>SUM(B1:B6)</f>
        <v>156.25</v>
      </c>
      <c r="C8">
        <f t="shared" ref="C8:E8" si="7">SUM(C1:C6)</f>
        <v>55.416600000000003</v>
      </c>
      <c r="D8">
        <f t="shared" si="7"/>
        <v>85.416600000000003</v>
      </c>
      <c r="E8">
        <f t="shared" si="7"/>
        <v>97.666600000000003</v>
      </c>
    </row>
    <row r="9" spans="1:15" x14ac:dyDescent="0.2">
      <c r="B9">
        <v>156.25</v>
      </c>
      <c r="C9">
        <v>55.416600000000003</v>
      </c>
      <c r="D9">
        <v>85.416600000000003</v>
      </c>
      <c r="E9">
        <v>97.666600000000003</v>
      </c>
    </row>
    <row r="10" spans="1:15" x14ac:dyDescent="0.2">
      <c r="B10">
        <v>156.25</v>
      </c>
      <c r="C10">
        <v>55.416600000000003</v>
      </c>
      <c r="D10">
        <v>85.416600000000003</v>
      </c>
      <c r="E10">
        <v>97.666600000000003</v>
      </c>
    </row>
    <row r="11" spans="1:15" x14ac:dyDescent="0.2">
      <c r="B11">
        <v>156.25</v>
      </c>
      <c r="C11">
        <v>55.416600000000003</v>
      </c>
      <c r="D11">
        <v>85.416600000000003</v>
      </c>
      <c r="E11">
        <v>97.666600000000003</v>
      </c>
    </row>
    <row r="12" spans="1:15" x14ac:dyDescent="0.2">
      <c r="B12">
        <v>156.25</v>
      </c>
      <c r="C12">
        <v>55.416600000000003</v>
      </c>
      <c r="D12">
        <v>85.416600000000003</v>
      </c>
      <c r="E12">
        <v>97.666600000000003</v>
      </c>
    </row>
    <row r="13" spans="1:15" x14ac:dyDescent="0.2">
      <c r="B13">
        <v>156.25</v>
      </c>
      <c r="C13">
        <v>55.416600000000003</v>
      </c>
      <c r="D13">
        <v>85.416600000000003</v>
      </c>
      <c r="E13">
        <v>97.666600000000003</v>
      </c>
    </row>
    <row r="14" spans="1:15" x14ac:dyDescent="0.2">
      <c r="B14">
        <v>156.25</v>
      </c>
      <c r="C14">
        <v>55.416600000000003</v>
      </c>
      <c r="D14">
        <v>85.416600000000003</v>
      </c>
      <c r="E14">
        <v>97.666600000000003</v>
      </c>
    </row>
    <row r="15" spans="1:15" x14ac:dyDescent="0.2">
      <c r="B15">
        <v>156.25</v>
      </c>
      <c r="C15">
        <v>55.416600000000003</v>
      </c>
      <c r="D15">
        <v>85.416600000000003</v>
      </c>
      <c r="E15">
        <v>97.666600000000003</v>
      </c>
    </row>
    <row r="18" spans="2:5" x14ac:dyDescent="0.2">
      <c r="B18" t="s">
        <v>230</v>
      </c>
      <c r="C18" t="s">
        <v>231</v>
      </c>
      <c r="D18" t="s">
        <v>232</v>
      </c>
      <c r="E18" t="s">
        <v>234</v>
      </c>
    </row>
    <row r="19" spans="2:5" x14ac:dyDescent="0.2">
      <c r="B19">
        <v>156</v>
      </c>
      <c r="C19">
        <v>55</v>
      </c>
      <c r="D19">
        <v>85</v>
      </c>
      <c r="E19">
        <v>98</v>
      </c>
    </row>
    <row r="21" spans="2:5" x14ac:dyDescent="0.2">
      <c r="B21">
        <f>SUM(B19:E19)</f>
        <v>394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F3EC-40F4-4640-A505-66E36313D0C9}">
  <dimension ref="A1:E7"/>
  <sheetViews>
    <sheetView tabSelected="1" topLeftCell="A20" workbookViewId="0">
      <selection activeCell="E2" activeCellId="1" sqref="A2:A7 E2:E7"/>
    </sheetView>
  </sheetViews>
  <sheetFormatPr baseColWidth="10" defaultRowHeight="16" x14ac:dyDescent="0.2"/>
  <sheetData>
    <row r="1" spans="1:5" x14ac:dyDescent="0.2">
      <c r="B1" t="s">
        <v>230</v>
      </c>
      <c r="C1" t="s">
        <v>231</v>
      </c>
      <c r="D1" t="s">
        <v>232</v>
      </c>
      <c r="E1" t="s">
        <v>234</v>
      </c>
    </row>
    <row r="2" spans="1:5" x14ac:dyDescent="0.2">
      <c r="A2" t="s">
        <v>176</v>
      </c>
      <c r="B2" s="39">
        <v>56</v>
      </c>
      <c r="C2" s="39">
        <v>58</v>
      </c>
      <c r="D2" s="39">
        <v>28</v>
      </c>
      <c r="E2" s="39">
        <v>24</v>
      </c>
    </row>
    <row r="3" spans="1:5" x14ac:dyDescent="0.2">
      <c r="A3" t="s">
        <v>244</v>
      </c>
      <c r="B3" s="39">
        <v>25</v>
      </c>
      <c r="C3" s="39">
        <v>13</v>
      </c>
      <c r="D3" s="39">
        <v>24</v>
      </c>
      <c r="E3" s="39">
        <v>28</v>
      </c>
    </row>
    <row r="4" spans="1:5" x14ac:dyDescent="0.2">
      <c r="A4" t="s">
        <v>171</v>
      </c>
      <c r="B4" s="39">
        <v>1</v>
      </c>
      <c r="C4" s="39">
        <v>4</v>
      </c>
      <c r="D4" s="39">
        <v>27</v>
      </c>
      <c r="E4" s="39">
        <v>10</v>
      </c>
    </row>
    <row r="5" spans="1:5" x14ac:dyDescent="0.2">
      <c r="A5" t="s">
        <v>172</v>
      </c>
      <c r="B5" s="39">
        <v>9</v>
      </c>
      <c r="C5" s="39">
        <v>14</v>
      </c>
      <c r="D5" s="39">
        <v>14</v>
      </c>
      <c r="E5" s="39">
        <v>25</v>
      </c>
    </row>
    <row r="6" spans="1:5" x14ac:dyDescent="0.2">
      <c r="A6" t="s">
        <v>245</v>
      </c>
      <c r="B6" s="39">
        <v>0</v>
      </c>
      <c r="C6" s="39">
        <v>0</v>
      </c>
      <c r="D6" s="39">
        <v>0</v>
      </c>
      <c r="E6" s="39">
        <v>2</v>
      </c>
    </row>
    <row r="7" spans="1:5" x14ac:dyDescent="0.2">
      <c r="A7" t="s">
        <v>246</v>
      </c>
      <c r="B7" s="39">
        <v>9</v>
      </c>
      <c r="C7" s="39">
        <v>11</v>
      </c>
      <c r="D7" s="39">
        <v>7</v>
      </c>
      <c r="E7" s="39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by origin</vt:lpstr>
      <vt:lpstr>graphs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2021-12-10T08:18:02Z</dcterms:created>
  <dcterms:modified xsi:type="dcterms:W3CDTF">2022-04-04T15:38:52Z</dcterms:modified>
</cp:coreProperties>
</file>