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AbgabeKSMTeil2/Diss/RomanEconomy/Material/Fine Ware Pottery/"/>
    </mc:Choice>
  </mc:AlternateContent>
  <xr:revisionPtr revIDLastSave="0" documentId="13_ncr:1_{F76BD2EA-1689-3E4D-9EE1-6D63017AEAAE}" xr6:coauthVersionLast="47" xr6:coauthVersionMax="47" xr10:uidLastSave="{00000000-0000-0000-0000-000000000000}"/>
  <bookViews>
    <workbookView xWindow="33940" yWindow="1440" windowWidth="27520" windowHeight="16940" activeTab="3" xr2:uid="{73B71255-7ECB-BD49-998C-FC3FB34B1F46}"/>
  </bookViews>
  <sheets>
    <sheet name="Sheet1" sheetId="1" r:id="rId1"/>
    <sheet name="by origin" sheetId="2" r:id="rId2"/>
    <sheet name="graphs" sheetId="3" r:id="rId3"/>
    <sheet name="char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2" i="3"/>
  <c r="H3" i="3"/>
  <c r="H4" i="3"/>
  <c r="H5" i="3"/>
  <c r="H6" i="3"/>
  <c r="H7" i="3"/>
  <c r="H8" i="3"/>
  <c r="H2" i="3"/>
  <c r="F3" i="3"/>
  <c r="F4" i="3"/>
  <c r="F5" i="3"/>
  <c r="F6" i="3"/>
  <c r="F7" i="3"/>
  <c r="F8" i="3"/>
  <c r="F9" i="3"/>
  <c r="F2" i="3"/>
  <c r="E3" i="3"/>
  <c r="E4" i="3"/>
  <c r="E5" i="3"/>
  <c r="E7" i="3"/>
  <c r="E9" i="3"/>
  <c r="E2" i="3"/>
  <c r="C9" i="3"/>
  <c r="B9" i="3"/>
  <c r="J62" i="2"/>
  <c r="I62" i="2"/>
  <c r="J54" i="2"/>
  <c r="I54" i="2"/>
  <c r="I46" i="2"/>
  <c r="J38" i="2"/>
  <c r="I38" i="2"/>
  <c r="I27" i="2"/>
  <c r="J13" i="2"/>
  <c r="I13" i="2"/>
  <c r="J53" i="2"/>
  <c r="I53" i="2"/>
  <c r="J52" i="2"/>
  <c r="I52" i="2"/>
  <c r="J51" i="2"/>
  <c r="I51" i="2"/>
  <c r="J50" i="2"/>
  <c r="I50" i="2"/>
  <c r="J49" i="2"/>
  <c r="I49" i="2"/>
  <c r="E8" i="3" l="1"/>
  <c r="E6" i="3"/>
  <c r="K47" i="1" l="1"/>
  <c r="J47" i="1"/>
  <c r="I47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</calcChain>
</file>

<file path=xl/sharedStrings.xml><?xml version="1.0" encoding="utf-8"?>
<sst xmlns="http://schemas.openxmlformats.org/spreadsheetml/2006/main" count="329" uniqueCount="41">
  <si>
    <t>PS</t>
  </si>
  <si>
    <t>sherds</t>
  </si>
  <si>
    <t>dating</t>
  </si>
  <si>
    <t>origin</t>
  </si>
  <si>
    <t>Italy</t>
  </si>
  <si>
    <t>Baetica</t>
  </si>
  <si>
    <t>unidentified</t>
  </si>
  <si>
    <t>neronian</t>
  </si>
  <si>
    <t>Flavian</t>
  </si>
  <si>
    <t>Spain</t>
  </si>
  <si>
    <t>Trench</t>
  </si>
  <si>
    <t>Forum Transitorium</t>
  </si>
  <si>
    <t>Vigna Barberini</t>
  </si>
  <si>
    <t>Gallia</t>
  </si>
  <si>
    <t>Antonine</t>
  </si>
  <si>
    <t>ESA</t>
  </si>
  <si>
    <t>Neronian</t>
  </si>
  <si>
    <t>ESB</t>
  </si>
  <si>
    <t>ESC</t>
  </si>
  <si>
    <t>Cypriot TS</t>
  </si>
  <si>
    <t>Pontic TS</t>
  </si>
  <si>
    <t>Italian TS</t>
  </si>
  <si>
    <t>Trajanic</t>
  </si>
  <si>
    <t>Crypta Balbi</t>
  </si>
  <si>
    <t>Aqua Marcia</t>
  </si>
  <si>
    <t>Gallic TS</t>
  </si>
  <si>
    <t>African TS</t>
  </si>
  <si>
    <t>Meta Sudans</t>
  </si>
  <si>
    <t>Ceramica invetriata</t>
  </si>
  <si>
    <t>Tarsus, Aegean</t>
  </si>
  <si>
    <t>Time Slice</t>
  </si>
  <si>
    <t>Slice Number</t>
  </si>
  <si>
    <t>Dating Percentage</t>
  </si>
  <si>
    <t>C</t>
  </si>
  <si>
    <t>D</t>
  </si>
  <si>
    <t>Rome</t>
  </si>
  <si>
    <t>Eastern Mediterranean</t>
  </si>
  <si>
    <t>Gallic</t>
  </si>
  <si>
    <t>Aegean</t>
  </si>
  <si>
    <t>African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</si>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</sst>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double">
        <color theme="5" tint="-0.499984740745262"/>
      </top>
      <bottom style="double">
        <color theme="5" tint="-0.499984740745262"/>
      </bottom>
      <diagonal/>
    </border>
    <border>
      <left style="thin">
        <color auto="1"/>
      </left>
      <right/>
      <top style="double">
        <color theme="5" tint="-0.499984740745262"/>
      </top>
      <bottom style="double">
        <color theme="5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Relationship Id="rId4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chemeClr val="tx1"/>
                </a:solidFill>
                <a:latin typeface="Arial" panose="020B0604020202020204" pitchFamily="34" charset="0"/>
              </a:rPr>
              <a:t>Rome Fine Ware per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Sheet1!$C$53:$D$53</c:f>
              <c:strCache>
                <c:ptCount val="2"/>
                <c:pt idx="0">
                  <c:v>C</c:v>
                </c:pt>
                <c:pt idx="1">
                  <c:v>D</c:v>
                </c:pt>
              </c:strCache>
            </c:strRef>
          </c:cat>
          <c:val>
            <c:numRef>
              <c:f>Sheet1!$C$54:$D$54</c:f>
              <c:numCache>
                <c:formatCode>General</c:formatCode>
                <c:ptCount val="2"/>
                <c:pt idx="0">
                  <c:v>3050</c:v>
                </c:pt>
                <c:pt idx="1">
                  <c:v>594.79999999999995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F-CD44-9B18-30ABF1B603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38355999"/>
        <c:axId val="388847151"/>
      </c:barChart>
      <c:catAx>
        <c:axId val="10383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8847151"/>
        <c:crosses val="autoZero"/>
        <c:auto val="1"/>
        <c:lblAlgn val="ctr"/>
        <c:lblOffset val="100"/>
        <c:noMultiLvlLbl val="0"/>
      </c:catAx>
      <c:valAx>
        <c:axId val="3888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3835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Rome</a:t>
            </a:r>
            <a:r>
              <a:rPr lang="en-GB" baseline="0"/>
              <a:t> Fine Ware 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graphs!$A$2:$A$8</c:f>
              <c:strCache>
                <c:ptCount val="7"/>
                <c:pt idx="0">
                  <c:v>Italy</c:v>
                </c:pt>
                <c:pt idx="1">
                  <c:v>Eastern Mediterranean</c:v>
                </c:pt>
                <c:pt idx="2">
                  <c:v>Gallic</c:v>
                </c:pt>
                <c:pt idx="3">
                  <c:v>Aegean</c:v>
                </c:pt>
                <c:pt idx="4">
                  <c:v>Spain</c:v>
                </c:pt>
                <c:pt idx="5">
                  <c:v>African</c:v>
                </c:pt>
                <c:pt idx="6">
                  <c:v>Other</c:v>
                </c:pt>
              </c:strCache>
            </c:strRef>
          </c:cat>
          <c:val>
            <c:numRef>
              <c:f>graphs!$B$2:$B$8</c:f>
              <c:numCache>
                <c:formatCode>General</c:formatCode>
                <c:ptCount val="7"/>
                <c:pt idx="0">
                  <c:v>1665</c:v>
                </c:pt>
                <c:pt idx="1">
                  <c:v>2</c:v>
                </c:pt>
                <c:pt idx="2">
                  <c:v>64</c:v>
                </c:pt>
                <c:pt idx="3">
                  <c:v>10</c:v>
                </c:pt>
                <c:pt idx="4">
                  <c:v>36</c:v>
                </c:pt>
                <c:pt idx="5">
                  <c:v>13</c:v>
                </c:pt>
                <c:pt idx="6">
                  <c:v>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9-CA41-A597-442815A98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729215"/>
        <c:axId val="1994734063"/>
      </c:barChart>
      <c:catAx>
        <c:axId val="199472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94734063"/>
        <c:crosses val="autoZero"/>
        <c:auto val="1"/>
        <c:lblAlgn val="ctr"/>
        <c:lblOffset val="100"/>
        <c:noMultiLvlLbl val="0"/>
      </c:catAx>
      <c:valAx>
        <c:axId val="199473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9472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Rome Fine Ware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graphs!$A$2:$A$8</c:f>
              <c:strCache>
                <c:ptCount val="7"/>
                <c:pt idx="0">
                  <c:v>Italy</c:v>
                </c:pt>
                <c:pt idx="1">
                  <c:v>Eastern Mediterranean</c:v>
                </c:pt>
                <c:pt idx="2">
                  <c:v>Gallic</c:v>
                </c:pt>
                <c:pt idx="3">
                  <c:v>Aegean</c:v>
                </c:pt>
                <c:pt idx="4">
                  <c:v>Spain</c:v>
                </c:pt>
                <c:pt idx="5">
                  <c:v>African</c:v>
                </c:pt>
                <c:pt idx="6">
                  <c:v>Other</c:v>
                </c:pt>
              </c:strCache>
            </c:strRef>
          </c:cat>
          <c:val>
            <c:numRef>
              <c:f>graphs!$C$2:$C$8</c:f>
              <c:numCache>
                <c:formatCode>General</c:formatCode>
                <c:ptCount val="7"/>
                <c:pt idx="0">
                  <c:v>257.39999999999998</c:v>
                </c:pt>
                <c:pt idx="1">
                  <c:v>0.8</c:v>
                </c:pt>
                <c:pt idx="2">
                  <c:v>1.6</c:v>
                </c:pt>
                <c:pt idx="3">
                  <c:v>42.4</c:v>
                </c:pt>
                <c:pt idx="4">
                  <c:v>0.8</c:v>
                </c:pt>
                <c:pt idx="5">
                  <c:v>165.4</c:v>
                </c:pt>
                <c:pt idx="6">
                  <c:v>126.4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7-3D48-ADBB-1CD52EE1E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0428015"/>
        <c:axId val="1918563983"/>
      </c:barChart>
      <c:catAx>
        <c:axId val="196042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18563983"/>
        <c:crosses val="autoZero"/>
        <c:auto val="1"/>
        <c:lblAlgn val="ctr"/>
        <c:lblOffset val="100"/>
        <c:noMultiLvlLbl val="0"/>
      </c:catAx>
      <c:valAx>
        <c:axId val="191856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6042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Rome Fine Ware Percentage C - 51-100</a:t>
            </a:r>
            <a:r>
              <a:rPr lang="en-GB" baseline="0"/>
              <a:t> 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0.16077244635038468"/>
                  <c:y val="-4.148909352432640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layout>
                <c:manualLayout>
                  <c:x val="-8.339519630984342E-2"/>
                  <c:y val="-8.7655144801815025E-3"/>
                </c:manualLayout>
              </c:layout>
              <c:tx>
                <c:rich>
                  <a:bodyPr/>
                  <a:lstStyle/>
                  <a:p>
                    <a:fld id="{E66C9EDF-A5F6-B949-94A1-35871BA3B671}" type="CATEGORYNAME">
                      <a:rPr lang="en-US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tx1"/>
                        </a:solidFill>
                      </a:rPr>
                      <a:t>
</a:t>
                    </a:r>
                    <a:fld id="{1CAEE1FE-81F9-5F42-ADAD-35DD20955776}" type="VALUE">
                      <a:rPr lang="en-US" baseline="0">
                        <a:solidFill>
                          <a:schemeClr val="tx1"/>
                        </a:solidFill>
                      </a:rPr>
                      <a:pPr/>
                      <a:t>[VALUE]</a:t>
                    </a:fld>
                    <a:endParaRPr lang="en-US" baseline="0">
                      <a:solidFill>
                        <a:schemeClr val="tx1"/>
                      </a:solidFill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layout>
                <c:manualLayout>
                  <c:x val="-0.15449611704715399"/>
                  <c:y val="-5.444666874267835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pPr>
                    <a:fld id="{2B5CAEB9-B1B6-D648-8CE8-C5245FC69044}" type="CATEGORYNAME">
                      <a:rPr lang="en-US">
                        <a:solidFill>
                          <a:schemeClr val="tx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chemeClr val="tx1"/>
                        </a:solidFill>
                      </a:rPr>
                      <a:t>
</a:t>
                    </a:r>
                    <a:fld id="{432EC505-3358-0146-B56A-F20DE5D9607F}" type="VALUE">
                      <a:rPr lang="en-US" baseline="0">
                        <a:solidFill>
                          <a:schemeClr val="tx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US" baseline="0">
                      <a:solidFill>
                        <a:schemeClr val="tx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0.13616785888034019"/>
                  <c:y val="8.459628987054584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charts!$A$2:$A$8</c:f>
              <c:strCache>
                <c:ptCount val="7"/>
                <c:pt idx="0">
                  <c:v>Italy</c:v>
                </c:pt>
                <c:pt idx="1">
                  <c:v>Eastern Mediterranean</c:v>
                </c:pt>
                <c:pt idx="2">
                  <c:v>Gallic</c:v>
                </c:pt>
                <c:pt idx="3">
                  <c:v>Aegean</c:v>
                </c:pt>
                <c:pt idx="4">
                  <c:v>Spain</c:v>
                </c:pt>
                <c:pt idx="5">
                  <c:v>African</c:v>
                </c:pt>
                <c:pt idx="6">
                  <c:v>Other</c:v>
                </c:pt>
              </c:strCache>
            </c:strRef>
          </c:cat>
          <c:val>
            <c:numRef>
              <c:f>charts!$B$2:$B$8</c:f>
              <c:numCache>
                <c:formatCode>General\%</c:formatCode>
                <c:ptCount val="7"/>
                <c:pt idx="0">
                  <c:v>55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Rome Fine Ware Percentage D - 101-150 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0.14828456409165069"/>
                  <c:y val="7.623953430402198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layout>
                <c:manualLayout>
                  <c:x val="1.8630914378945793E-2"/>
                  <c:y val="-1.6481180075954194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pPr>
                    <a:fld id="{4FBDFBA5-FB0D-2145-9443-895904451A42}" type="CATEGORYNAME">
                      <a:rPr lang="en-US">
                        <a:solidFill>
                          <a:schemeClr val="tx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chemeClr val="tx1"/>
                        </a:solidFill>
                      </a:rPr>
                      <a:t>
</a:t>
                    </a:r>
                    <a:fld id="{071840F8-4F2D-494E-B2BA-0A7C0854FDF6}" type="VALUE">
                      <a:rPr lang="en-US" baseline="0">
                        <a:solidFill>
                          <a:schemeClr val="tx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US" baseline="0">
                      <a:solidFill>
                        <a:schemeClr val="tx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layout>
                <c:manualLayout>
                  <c:x val="0.11563985245087603"/>
                  <c:y val="-0.1460223756946582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8.2201354898205251E-2"/>
                  <c:y val="0.172845642897989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pPr>
                    <a:fld id="{831C1CDB-1BE7-E141-A5E9-7F53E44B1666}" type="CATEGORYNAME">
                      <a:rPr lang="en-US">
                        <a:solidFill>
                          <a:schemeClr val="bg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8C6F297F-C047-D340-B825-60520C6584DD}" type="VALUE">
                      <a:rPr lang="en-US" baseline="0">
                        <a:solidFill>
                          <a:schemeClr val="bg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charts!$A$2:$A$8</c:f>
              <c:strCache>
                <c:ptCount val="7"/>
                <c:pt idx="0">
                  <c:v>Italy</c:v>
                </c:pt>
                <c:pt idx="1">
                  <c:v>Eastern Mediterranean</c:v>
                </c:pt>
                <c:pt idx="2">
                  <c:v>Gallic</c:v>
                </c:pt>
                <c:pt idx="3">
                  <c:v>Aegean</c:v>
                </c:pt>
                <c:pt idx="4">
                  <c:v>Spain</c:v>
                </c:pt>
                <c:pt idx="5">
                  <c:v>African</c:v>
                </c:pt>
                <c:pt idx="6">
                  <c:v>Other</c:v>
                </c:pt>
              </c:strCache>
            </c:strRef>
          </c:cat>
          <c:val>
            <c:numRef>
              <c:f>charts!$C$2:$C$8</c:f>
              <c:numCache>
                <c:formatCode>General\%</c:formatCode>
                <c:ptCount val="7"/>
                <c:pt idx="0">
                  <c:v>43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28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1536700</xdr:colOff>
      <xdr:row>47</xdr:row>
      <xdr:rowOff>184150</xdr:rowOff>
    </xdr:from>
    <xdr:to>
      <xdr:col>4</xdr:col>
      <xdr:colOff>1231900</xdr:colOff>
      <xdr:row>61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F861CE-61CB-BC78-7C35-E9EC269D8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22</xdr:row>
      <xdr:rowOff>19050</xdr:rowOff>
    </xdr:from>
    <xdr:to>
      <xdr:col>5</xdr:col>
      <xdr:colOff>107950</xdr:colOff>
      <xdr:row>35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A7294A-B77E-99CE-5942-FD7EFA2D3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317500</xdr:colOff>
      <xdr:row>21</xdr:row>
      <xdr:rowOff>6350</xdr:rowOff>
    </xdr:from>
    <xdr:to>
      <xdr:col>10</xdr:col>
      <xdr:colOff>762000</xdr:colOff>
      <xdr:row>34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7B9A98-F02F-0F1E-4EF9-B8F036CDE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11</xdr:row>
      <xdr:rowOff>95250</xdr:rowOff>
    </xdr:from>
    <xdr:to>
      <xdr:col>7</xdr:col>
      <xdr:colOff>12700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61B23-BCFF-6BAF-9A20-2037E9327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139700</xdr:colOff>
      <xdr:row>11</xdr:row>
      <xdr:rowOff>82550</xdr:rowOff>
    </xdr:from>
    <xdr:to>
      <xdr:col>14</xdr:col>
      <xdr:colOff>0</xdr:colOff>
      <xdr:row>28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BFCBCB-9871-1588-1656-CE9BBE892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4</xdr:col>
      <xdr:colOff>38100</xdr:colOff>
      <xdr:row>2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8F75CEF-FFD6-0642-B75E-8503CC7C026C}"/>
            </a:ext>
          </a:extLst>
        </xdr:cNvPr>
        <xdr:cNvSpPr txBox="1"/>
      </xdr:nvSpPr>
      <xdr:spPr>
        <a:xfrm>
          <a:off x="1651000" y="203200"/>
          <a:ext cx="16891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baseline="0">
              <a:latin typeface="Arial" panose="020B0604020202020204" pitchFamily="34" charset="0"/>
            </a:rPr>
            <a:t>Total: 3050 fragments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0.63616</cdr:x>
      <cdr:y>0.83992</cdr:y>
    </cdr:from>
    <cdr:to>
      <cdr:x>0.9405</cdr:x>
      <cdr:y>0.92279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87658A3F-E698-DECE-EDF0-9052DA9EA35D}"/>
            </a:ext>
          </a:extLst>
        </cdr:cNvPr>
        <cdr:cNvSpPr txBox="1"/>
      </cdr:nvSpPr>
      <cdr:spPr>
        <a:xfrm xmlns:a="http://schemas.openxmlformats.org/drawingml/2006/main">
          <a:off x="3530600" y="2832100"/>
          <a:ext cx="1689100" cy="2794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 baseline="0">
              <a:latin typeface="Arial" panose="020B0604020202020204" pitchFamily="34" charset="0"/>
            </a:rPr>
            <a:t>Total: 3050 fragments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0.65991</cdr:x>
      <cdr:y>0.84544</cdr:y>
    </cdr:from>
    <cdr:to>
      <cdr:x>0.95946</cdr:x>
      <cdr:y>0.92737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87658A3F-E698-DECE-EDF0-9052DA9EA35D}"/>
            </a:ext>
          </a:extLst>
        </cdr:cNvPr>
        <cdr:cNvSpPr txBox="1"/>
      </cdr:nvSpPr>
      <cdr:spPr>
        <a:xfrm xmlns:a="http://schemas.openxmlformats.org/drawingml/2006/main">
          <a:off x="3721100" y="2882900"/>
          <a:ext cx="1689100" cy="2794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 baseline="0">
              <a:latin typeface="Arial" panose="020B0604020202020204" pitchFamily="34" charset="0"/>
            </a:rPr>
            <a:t>Total: 595 fragments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BD66-E510-5245-98B1-D821F500923F}">
  <dimension ref="A2:K54"/>
  <sheetViews>
    <sheetView topLeftCell="A27" workbookViewId="0">
      <selection activeCell="A22" activeCellId="4" sqref="A6:XFD6 A11:XFD11 A14:XFD14 A17:XFD17 A22:XFD22"/>
    </sheetView>
  </sheetViews>
  <sheetFormatPr baseColWidth="10" defaultColWidth="21.33203125" defaultRowHeight="16" x14ac:dyDescent="0.2"/>
  <cols>
    <col min="1" max="8" width="21.33203125" style="1"/>
    <col min="9" max="10" width="21.33203125" style="2"/>
    <col min="11" max="16384" width="21.33203125" style="1"/>
  </cols>
  <sheetData>
    <row r="2" spans="1:10" ht="17" x14ac:dyDescent="0.2">
      <c r="A2" s="1" t="s">
        <v>35</v>
      </c>
      <c r="I2" s="2" t="s">
        <v>33</v>
      </c>
      <c r="J2" s="2" t="s">
        <v>34</v>
      </c>
    </row>
    <row r="3" spans="1:10" ht="17" x14ac:dyDescent="0.2">
      <c r="B3" s="1" t="s">
        <v>1</v>
      </c>
      <c r="C3" s="1" t="s">
        <v>10</v>
      </c>
      <c r="D3" s="1" t="s">
        <v>2</v>
      </c>
      <c r="E3" s="1" t="s">
        <v>3</v>
      </c>
      <c r="F3" s="1" t="s">
        <v>30</v>
      </c>
      <c r="G3" s="1" t="s">
        <v>31</v>
      </c>
      <c r="H3" s="1" t="s">
        <v>32</v>
      </c>
    </row>
    <row r="4" spans="1:10" ht="17" x14ac:dyDescent="0.2">
      <c r="A4" s="1" t="s">
        <v>0</v>
      </c>
      <c r="B4" s="1">
        <v>163</v>
      </c>
      <c r="C4" s="1" t="s">
        <v>27</v>
      </c>
      <c r="D4" s="1" t="s">
        <v>7</v>
      </c>
      <c r="E4" s="1" t="s">
        <v>4</v>
      </c>
      <c r="F4" s="1" t="s">
        <v>33</v>
      </c>
      <c r="G4" s="1">
        <v>1</v>
      </c>
      <c r="H4" s="1">
        <v>1</v>
      </c>
      <c r="I4" s="2">
        <f>IF(F4="C",(B4*H4)/G4,0)</f>
        <v>163</v>
      </c>
      <c r="J4" s="2">
        <f>IF(F4="D",(B4*H4)/G4,0)</f>
        <v>0</v>
      </c>
    </row>
    <row r="5" spans="1:10" ht="17" x14ac:dyDescent="0.2">
      <c r="B5" s="1">
        <v>28</v>
      </c>
      <c r="C5" s="1" t="s">
        <v>27</v>
      </c>
      <c r="D5" s="1" t="s">
        <v>7</v>
      </c>
      <c r="E5" s="1" t="s">
        <v>5</v>
      </c>
      <c r="F5" s="1" t="s">
        <v>33</v>
      </c>
      <c r="G5" s="1">
        <v>1</v>
      </c>
      <c r="H5" s="1">
        <v>1</v>
      </c>
      <c r="I5" s="2">
        <f t="shared" ref="I5:I44" si="0">IF(F5="C",(B5*H5)/G5,0)</f>
        <v>28</v>
      </c>
      <c r="J5" s="2">
        <f t="shared" ref="J5:J44" si="1">IF(F5="D",(B5*H5)/G5,0)</f>
        <v>0</v>
      </c>
    </row>
    <row r="6" spans="1:10" ht="17" x14ac:dyDescent="0.2">
      <c r="B6" s="1">
        <v>799</v>
      </c>
      <c r="C6" s="1" t="s">
        <v>27</v>
      </c>
      <c r="D6" s="1" t="s">
        <v>7</v>
      </c>
      <c r="E6" s="1" t="s">
        <v>6</v>
      </c>
      <c r="F6" s="1" t="s">
        <v>33</v>
      </c>
      <c r="G6" s="1">
        <v>1</v>
      </c>
      <c r="H6" s="1">
        <v>1</v>
      </c>
      <c r="I6" s="2">
        <f t="shared" si="0"/>
        <v>799</v>
      </c>
      <c r="J6" s="2">
        <f t="shared" si="1"/>
        <v>0</v>
      </c>
    </row>
    <row r="7" spans="1:10" ht="17" x14ac:dyDescent="0.2">
      <c r="B7" s="1">
        <v>117</v>
      </c>
      <c r="C7" s="1" t="s">
        <v>11</v>
      </c>
      <c r="D7" s="1" t="s">
        <v>8</v>
      </c>
      <c r="E7" s="1" t="s">
        <v>4</v>
      </c>
      <c r="F7" s="1" t="s">
        <v>33</v>
      </c>
      <c r="G7" s="1">
        <v>1</v>
      </c>
      <c r="H7" s="1">
        <v>1</v>
      </c>
      <c r="I7" s="2">
        <f t="shared" si="0"/>
        <v>117</v>
      </c>
      <c r="J7" s="2">
        <f t="shared" si="1"/>
        <v>0</v>
      </c>
    </row>
    <row r="8" spans="1:10" ht="17" x14ac:dyDescent="0.2">
      <c r="B8" s="1">
        <v>1</v>
      </c>
      <c r="C8" s="1" t="s">
        <v>11</v>
      </c>
      <c r="D8" s="1" t="s">
        <v>8</v>
      </c>
      <c r="E8" s="1" t="s">
        <v>13</v>
      </c>
      <c r="F8" s="1" t="s">
        <v>33</v>
      </c>
      <c r="G8" s="1">
        <v>1</v>
      </c>
      <c r="H8" s="1">
        <v>1</v>
      </c>
      <c r="I8" s="2">
        <f t="shared" si="0"/>
        <v>1</v>
      </c>
      <c r="J8" s="2">
        <f t="shared" si="1"/>
        <v>0</v>
      </c>
    </row>
    <row r="9" spans="1:10" ht="17" x14ac:dyDescent="0.2">
      <c r="B9" s="1">
        <v>3</v>
      </c>
      <c r="C9" s="1" t="s">
        <v>11</v>
      </c>
      <c r="D9" s="1" t="s">
        <v>8</v>
      </c>
      <c r="E9" s="1" t="s">
        <v>9</v>
      </c>
      <c r="F9" s="1" t="s">
        <v>33</v>
      </c>
      <c r="G9" s="1">
        <v>1</v>
      </c>
      <c r="H9" s="1">
        <v>1</v>
      </c>
      <c r="I9" s="2">
        <f t="shared" si="0"/>
        <v>3</v>
      </c>
      <c r="J9" s="2">
        <f t="shared" si="1"/>
        <v>0</v>
      </c>
    </row>
    <row r="10" spans="1:10" ht="17" x14ac:dyDescent="0.2">
      <c r="B10" s="1">
        <v>3</v>
      </c>
      <c r="C10" s="1" t="s">
        <v>11</v>
      </c>
      <c r="D10" s="1" t="s">
        <v>8</v>
      </c>
      <c r="E10" s="1" t="s">
        <v>5</v>
      </c>
      <c r="F10" s="1" t="s">
        <v>33</v>
      </c>
      <c r="G10" s="1">
        <v>1</v>
      </c>
      <c r="H10" s="1">
        <v>1</v>
      </c>
      <c r="I10" s="2">
        <f t="shared" si="0"/>
        <v>3</v>
      </c>
      <c r="J10" s="2">
        <f t="shared" si="1"/>
        <v>0</v>
      </c>
    </row>
    <row r="11" spans="1:10" ht="17" x14ac:dyDescent="0.2">
      <c r="B11" s="1">
        <v>330</v>
      </c>
      <c r="C11" s="1" t="s">
        <v>11</v>
      </c>
      <c r="D11" s="1" t="s">
        <v>8</v>
      </c>
      <c r="E11" s="1" t="s">
        <v>6</v>
      </c>
      <c r="F11" s="1" t="s">
        <v>33</v>
      </c>
      <c r="G11" s="1">
        <v>1</v>
      </c>
      <c r="H11" s="1">
        <v>1</v>
      </c>
      <c r="I11" s="2">
        <f t="shared" si="0"/>
        <v>330</v>
      </c>
      <c r="J11" s="2">
        <f t="shared" si="1"/>
        <v>0</v>
      </c>
    </row>
    <row r="12" spans="1:10" ht="17" x14ac:dyDescent="0.2">
      <c r="B12" s="1">
        <v>79</v>
      </c>
      <c r="C12" s="1" t="s">
        <v>12</v>
      </c>
      <c r="D12" s="1" t="s">
        <v>8</v>
      </c>
      <c r="E12" s="1" t="s">
        <v>4</v>
      </c>
      <c r="F12" s="1" t="s">
        <v>33</v>
      </c>
      <c r="G12" s="1">
        <v>1</v>
      </c>
      <c r="H12" s="1">
        <v>1</v>
      </c>
      <c r="I12" s="2">
        <f t="shared" si="0"/>
        <v>79</v>
      </c>
      <c r="J12" s="2">
        <f t="shared" si="1"/>
        <v>0</v>
      </c>
    </row>
    <row r="13" spans="1:10" ht="17" x14ac:dyDescent="0.2">
      <c r="B13" s="1">
        <v>2</v>
      </c>
      <c r="C13" s="1" t="s">
        <v>12</v>
      </c>
      <c r="D13" s="1" t="s">
        <v>8</v>
      </c>
      <c r="E13" s="1" t="s">
        <v>9</v>
      </c>
      <c r="F13" s="1" t="s">
        <v>33</v>
      </c>
      <c r="G13" s="1">
        <v>1</v>
      </c>
      <c r="H13" s="1">
        <v>1</v>
      </c>
      <c r="I13" s="2">
        <f t="shared" si="0"/>
        <v>2</v>
      </c>
      <c r="J13" s="2">
        <f t="shared" si="1"/>
        <v>0</v>
      </c>
    </row>
    <row r="14" spans="1:10" ht="17" x14ac:dyDescent="0.2">
      <c r="B14" s="1">
        <v>130</v>
      </c>
      <c r="C14" s="1" t="s">
        <v>12</v>
      </c>
      <c r="D14" s="1" t="s">
        <v>8</v>
      </c>
      <c r="E14" s="1" t="s">
        <v>6</v>
      </c>
      <c r="F14" s="1" t="s">
        <v>33</v>
      </c>
      <c r="G14" s="1">
        <v>1</v>
      </c>
      <c r="H14" s="1">
        <v>1</v>
      </c>
      <c r="I14" s="2">
        <f t="shared" si="0"/>
        <v>130</v>
      </c>
      <c r="J14" s="2">
        <f t="shared" si="1"/>
        <v>0</v>
      </c>
    </row>
    <row r="15" spans="1:10" ht="17" x14ac:dyDescent="0.2">
      <c r="B15" s="1">
        <v>64</v>
      </c>
      <c r="C15" s="1" t="s">
        <v>12</v>
      </c>
      <c r="D15" s="1" t="s">
        <v>14</v>
      </c>
      <c r="E15" s="1" t="s">
        <v>4</v>
      </c>
      <c r="F15" s="1" t="s">
        <v>34</v>
      </c>
      <c r="G15" s="1">
        <v>1</v>
      </c>
      <c r="H15" s="1">
        <v>0.8</v>
      </c>
      <c r="I15" s="2">
        <f t="shared" si="0"/>
        <v>0</v>
      </c>
      <c r="J15" s="2">
        <f t="shared" si="1"/>
        <v>51.2</v>
      </c>
    </row>
    <row r="16" spans="1:10" ht="17" x14ac:dyDescent="0.2">
      <c r="B16" s="1">
        <v>1</v>
      </c>
      <c r="C16" s="1" t="s">
        <v>12</v>
      </c>
      <c r="D16" s="1" t="s">
        <v>14</v>
      </c>
      <c r="E16" s="1" t="s">
        <v>5</v>
      </c>
      <c r="F16" s="1" t="s">
        <v>34</v>
      </c>
      <c r="G16" s="1">
        <v>1</v>
      </c>
      <c r="H16" s="1">
        <v>0.8</v>
      </c>
      <c r="I16" s="2">
        <f t="shared" si="0"/>
        <v>0</v>
      </c>
      <c r="J16" s="2">
        <f t="shared" si="1"/>
        <v>0.8</v>
      </c>
    </row>
    <row r="17" spans="1:10" ht="17" x14ac:dyDescent="0.2">
      <c r="B17" s="1">
        <v>158</v>
      </c>
      <c r="C17" s="1" t="s">
        <v>12</v>
      </c>
      <c r="D17" s="1" t="s">
        <v>14</v>
      </c>
      <c r="E17" s="1" t="s">
        <v>6</v>
      </c>
      <c r="F17" s="1" t="s">
        <v>34</v>
      </c>
      <c r="G17" s="1">
        <v>1</v>
      </c>
      <c r="H17" s="1">
        <v>0.8</v>
      </c>
      <c r="I17" s="2">
        <f t="shared" si="0"/>
        <v>0</v>
      </c>
      <c r="J17" s="2">
        <f t="shared" si="1"/>
        <v>126.4</v>
      </c>
    </row>
    <row r="18" spans="1:10" ht="17" x14ac:dyDescent="0.2">
      <c r="A18" s="1" t="s">
        <v>15</v>
      </c>
      <c r="B18" s="1">
        <v>1</v>
      </c>
      <c r="C18" s="1" t="s">
        <v>27</v>
      </c>
      <c r="D18" s="1" t="s">
        <v>16</v>
      </c>
      <c r="F18" s="1" t="s">
        <v>33</v>
      </c>
      <c r="G18" s="1">
        <v>1</v>
      </c>
      <c r="H18" s="1">
        <v>1</v>
      </c>
      <c r="I18" s="2">
        <f t="shared" si="0"/>
        <v>1</v>
      </c>
      <c r="J18" s="2">
        <f t="shared" si="1"/>
        <v>0</v>
      </c>
    </row>
    <row r="19" spans="1:10" ht="17" x14ac:dyDescent="0.2">
      <c r="A19" s="1" t="s">
        <v>17</v>
      </c>
      <c r="B19" s="1">
        <v>5</v>
      </c>
      <c r="D19" s="1" t="s">
        <v>16</v>
      </c>
      <c r="F19" s="1" t="s">
        <v>33</v>
      </c>
      <c r="G19" s="1">
        <v>1</v>
      </c>
      <c r="H19" s="1">
        <v>1</v>
      </c>
      <c r="I19" s="2">
        <f t="shared" si="0"/>
        <v>5</v>
      </c>
      <c r="J19" s="2">
        <f t="shared" si="1"/>
        <v>0</v>
      </c>
    </row>
    <row r="20" spans="1:10" ht="17" x14ac:dyDescent="0.2">
      <c r="A20" s="1" t="s">
        <v>18</v>
      </c>
      <c r="B20" s="1">
        <v>1</v>
      </c>
      <c r="D20" s="1" t="s">
        <v>16</v>
      </c>
      <c r="F20" s="1" t="s">
        <v>33</v>
      </c>
      <c r="G20" s="1">
        <v>1</v>
      </c>
      <c r="H20" s="1">
        <v>1</v>
      </c>
      <c r="I20" s="2">
        <f t="shared" si="0"/>
        <v>1</v>
      </c>
      <c r="J20" s="2">
        <f t="shared" si="1"/>
        <v>0</v>
      </c>
    </row>
    <row r="21" spans="1:10" ht="17" x14ac:dyDescent="0.2">
      <c r="A21" s="1" t="s">
        <v>19</v>
      </c>
      <c r="B21" s="1">
        <v>1</v>
      </c>
      <c r="D21" s="1" t="s">
        <v>16</v>
      </c>
      <c r="F21" s="1" t="s">
        <v>33</v>
      </c>
      <c r="G21" s="1">
        <v>1</v>
      </c>
      <c r="H21" s="1">
        <v>1</v>
      </c>
      <c r="I21" s="2">
        <f t="shared" si="0"/>
        <v>1</v>
      </c>
      <c r="J21" s="2">
        <f t="shared" si="1"/>
        <v>0</v>
      </c>
    </row>
    <row r="22" spans="1:10" ht="17" x14ac:dyDescent="0.2">
      <c r="A22" s="1" t="s">
        <v>20</v>
      </c>
      <c r="B22" s="1">
        <v>1</v>
      </c>
      <c r="D22" s="1" t="s">
        <v>16</v>
      </c>
      <c r="F22" s="1" t="s">
        <v>33</v>
      </c>
      <c r="G22" s="1">
        <v>1</v>
      </c>
      <c r="H22" s="1">
        <v>1</v>
      </c>
      <c r="I22" s="2">
        <f t="shared" si="0"/>
        <v>1</v>
      </c>
      <c r="J22" s="2">
        <f t="shared" si="1"/>
        <v>0</v>
      </c>
    </row>
    <row r="23" spans="1:10" ht="17" x14ac:dyDescent="0.2">
      <c r="A23" s="1" t="s">
        <v>17</v>
      </c>
      <c r="B23" s="1">
        <v>2</v>
      </c>
      <c r="D23" s="1" t="s">
        <v>8</v>
      </c>
      <c r="F23" s="1" t="s">
        <v>33</v>
      </c>
      <c r="G23" s="1">
        <v>1</v>
      </c>
      <c r="H23" s="1">
        <v>1</v>
      </c>
      <c r="I23" s="2">
        <f t="shared" si="0"/>
        <v>2</v>
      </c>
      <c r="J23" s="2">
        <f t="shared" si="1"/>
        <v>0</v>
      </c>
    </row>
    <row r="24" spans="1:10" ht="17" x14ac:dyDescent="0.2">
      <c r="A24" s="1" t="s">
        <v>15</v>
      </c>
      <c r="B24" s="1">
        <v>1</v>
      </c>
      <c r="D24" s="1" t="s">
        <v>14</v>
      </c>
      <c r="F24" s="1" t="s">
        <v>34</v>
      </c>
      <c r="G24" s="1">
        <v>1</v>
      </c>
      <c r="H24" s="1">
        <v>0.8</v>
      </c>
      <c r="I24" s="2">
        <f t="shared" si="0"/>
        <v>0</v>
      </c>
      <c r="J24" s="2">
        <f t="shared" si="1"/>
        <v>0.8</v>
      </c>
    </row>
    <row r="25" spans="1:10" ht="17" x14ac:dyDescent="0.2">
      <c r="A25" s="1" t="s">
        <v>17</v>
      </c>
      <c r="B25" s="1">
        <v>7</v>
      </c>
      <c r="D25" s="1" t="s">
        <v>14</v>
      </c>
      <c r="F25" s="1" t="s">
        <v>34</v>
      </c>
      <c r="G25" s="1">
        <v>1</v>
      </c>
      <c r="H25" s="1">
        <v>0.8</v>
      </c>
      <c r="I25" s="2">
        <f t="shared" si="0"/>
        <v>0</v>
      </c>
      <c r="J25" s="2">
        <f t="shared" si="1"/>
        <v>5.6000000000000005</v>
      </c>
    </row>
    <row r="26" spans="1:10" ht="17" x14ac:dyDescent="0.2">
      <c r="A26" s="1" t="s">
        <v>18</v>
      </c>
      <c r="B26" s="1">
        <v>1</v>
      </c>
      <c r="D26" s="1" t="s">
        <v>14</v>
      </c>
      <c r="F26" s="1" t="s">
        <v>34</v>
      </c>
      <c r="G26" s="1">
        <v>1</v>
      </c>
      <c r="H26" s="1">
        <v>0.8</v>
      </c>
      <c r="I26" s="2">
        <f t="shared" si="0"/>
        <v>0</v>
      </c>
      <c r="J26" s="2">
        <f t="shared" si="1"/>
        <v>0.8</v>
      </c>
    </row>
    <row r="27" spans="1:10" ht="17" x14ac:dyDescent="0.2">
      <c r="A27" s="1" t="s">
        <v>21</v>
      </c>
      <c r="B27" s="1">
        <v>830</v>
      </c>
      <c r="C27" s="1" t="s">
        <v>27</v>
      </c>
      <c r="D27" s="1" t="s">
        <v>16</v>
      </c>
      <c r="F27" s="1" t="s">
        <v>33</v>
      </c>
      <c r="G27" s="1">
        <v>1</v>
      </c>
      <c r="H27" s="1">
        <v>1</v>
      </c>
      <c r="I27" s="2">
        <f t="shared" si="0"/>
        <v>830</v>
      </c>
      <c r="J27" s="2">
        <f t="shared" si="1"/>
        <v>0</v>
      </c>
    </row>
    <row r="28" spans="1:10" ht="17" x14ac:dyDescent="0.2">
      <c r="B28" s="1">
        <v>209</v>
      </c>
      <c r="C28" s="1" t="s">
        <v>11</v>
      </c>
      <c r="D28" s="1" t="s">
        <v>8</v>
      </c>
      <c r="F28" s="1" t="s">
        <v>33</v>
      </c>
      <c r="G28" s="1">
        <v>1</v>
      </c>
      <c r="H28" s="1">
        <v>1</v>
      </c>
      <c r="I28" s="2">
        <f t="shared" si="0"/>
        <v>209</v>
      </c>
      <c r="J28" s="2">
        <f t="shared" si="1"/>
        <v>0</v>
      </c>
    </row>
    <row r="29" spans="1:10" ht="17" x14ac:dyDescent="0.2">
      <c r="B29" s="1">
        <v>267</v>
      </c>
      <c r="C29" s="1" t="s">
        <v>12</v>
      </c>
      <c r="D29" s="1" t="s">
        <v>8</v>
      </c>
      <c r="F29" s="1" t="s">
        <v>33</v>
      </c>
      <c r="G29" s="1">
        <v>1</v>
      </c>
      <c r="H29" s="1">
        <v>1</v>
      </c>
      <c r="I29" s="2">
        <f t="shared" si="0"/>
        <v>267</v>
      </c>
      <c r="J29" s="2">
        <f t="shared" si="1"/>
        <v>0</v>
      </c>
    </row>
    <row r="30" spans="1:10" ht="17" x14ac:dyDescent="0.2">
      <c r="B30" s="1">
        <v>83</v>
      </c>
      <c r="C30" s="1" t="s">
        <v>23</v>
      </c>
      <c r="D30" s="1" t="s">
        <v>22</v>
      </c>
      <c r="F30" s="1" t="s">
        <v>34</v>
      </c>
      <c r="G30" s="1">
        <v>1</v>
      </c>
      <c r="H30" s="1">
        <v>1</v>
      </c>
      <c r="I30" s="2">
        <f t="shared" si="0"/>
        <v>0</v>
      </c>
      <c r="J30" s="2">
        <f t="shared" si="1"/>
        <v>83</v>
      </c>
    </row>
    <row r="31" spans="1:10" ht="17" x14ac:dyDescent="0.2">
      <c r="B31" s="1">
        <v>48</v>
      </c>
      <c r="C31" s="1" t="s">
        <v>24</v>
      </c>
      <c r="D31" s="1" t="s">
        <v>22</v>
      </c>
      <c r="F31" s="1" t="s">
        <v>34</v>
      </c>
      <c r="G31" s="1">
        <v>1</v>
      </c>
      <c r="H31" s="1">
        <v>1</v>
      </c>
      <c r="I31" s="2">
        <f t="shared" si="0"/>
        <v>0</v>
      </c>
      <c r="J31" s="2">
        <f t="shared" si="1"/>
        <v>48</v>
      </c>
    </row>
    <row r="32" spans="1:10" ht="17" x14ac:dyDescent="0.2">
      <c r="B32" s="1">
        <v>94</v>
      </c>
      <c r="C32" s="1" t="s">
        <v>27</v>
      </c>
      <c r="D32" s="1" t="s">
        <v>14</v>
      </c>
      <c r="F32" s="1" t="s">
        <v>34</v>
      </c>
      <c r="G32" s="1">
        <v>1</v>
      </c>
      <c r="H32" s="1">
        <v>0.8</v>
      </c>
      <c r="I32" s="2">
        <f t="shared" si="0"/>
        <v>0</v>
      </c>
      <c r="J32" s="2">
        <f t="shared" si="1"/>
        <v>75.2</v>
      </c>
    </row>
    <row r="33" spans="1:11" ht="17" x14ac:dyDescent="0.2">
      <c r="A33" s="1" t="s">
        <v>25</v>
      </c>
      <c r="B33" s="1">
        <v>15</v>
      </c>
      <c r="C33" s="1" t="s">
        <v>27</v>
      </c>
      <c r="D33" s="1" t="s">
        <v>16</v>
      </c>
      <c r="F33" s="1" t="s">
        <v>33</v>
      </c>
      <c r="G33" s="1">
        <v>1</v>
      </c>
      <c r="H33" s="1">
        <v>1</v>
      </c>
      <c r="I33" s="2">
        <f t="shared" si="0"/>
        <v>15</v>
      </c>
      <c r="J33" s="2">
        <f t="shared" si="1"/>
        <v>0</v>
      </c>
    </row>
    <row r="34" spans="1:11" ht="17" x14ac:dyDescent="0.2">
      <c r="B34" s="1">
        <v>33</v>
      </c>
      <c r="C34" s="1" t="s">
        <v>11</v>
      </c>
      <c r="D34" s="1" t="s">
        <v>8</v>
      </c>
      <c r="F34" s="1" t="s">
        <v>33</v>
      </c>
      <c r="G34" s="1">
        <v>1</v>
      </c>
      <c r="H34" s="1">
        <v>1</v>
      </c>
      <c r="I34" s="2">
        <f t="shared" si="0"/>
        <v>33</v>
      </c>
      <c r="J34" s="2">
        <f t="shared" si="1"/>
        <v>0</v>
      </c>
    </row>
    <row r="35" spans="1:11" ht="17" x14ac:dyDescent="0.2">
      <c r="B35" s="1">
        <v>15</v>
      </c>
      <c r="C35" s="1" t="s">
        <v>12</v>
      </c>
      <c r="D35" s="1" t="s">
        <v>8</v>
      </c>
      <c r="F35" s="1" t="s">
        <v>33</v>
      </c>
      <c r="G35" s="1">
        <v>1</v>
      </c>
      <c r="H35" s="1">
        <v>1</v>
      </c>
      <c r="I35" s="2">
        <f t="shared" si="0"/>
        <v>15</v>
      </c>
      <c r="J35" s="2">
        <f t="shared" si="1"/>
        <v>0</v>
      </c>
    </row>
    <row r="36" spans="1:11" ht="17" x14ac:dyDescent="0.2">
      <c r="B36" s="1">
        <v>2</v>
      </c>
      <c r="D36" s="1" t="s">
        <v>14</v>
      </c>
      <c r="F36" s="1" t="s">
        <v>34</v>
      </c>
      <c r="G36" s="1">
        <v>1</v>
      </c>
      <c r="H36" s="1">
        <v>0.8</v>
      </c>
      <c r="I36" s="2">
        <f t="shared" si="0"/>
        <v>0</v>
      </c>
      <c r="J36" s="2">
        <f t="shared" si="1"/>
        <v>1.6</v>
      </c>
    </row>
    <row r="37" spans="1:11" ht="17" x14ac:dyDescent="0.2">
      <c r="A37" s="1" t="s">
        <v>26</v>
      </c>
      <c r="B37" s="1">
        <v>1</v>
      </c>
      <c r="C37" s="1" t="s">
        <v>27</v>
      </c>
      <c r="D37" s="1" t="s">
        <v>16</v>
      </c>
      <c r="F37" s="1" t="s">
        <v>33</v>
      </c>
      <c r="G37" s="1">
        <v>1</v>
      </c>
      <c r="H37" s="1">
        <v>1</v>
      </c>
      <c r="I37" s="2">
        <f t="shared" si="0"/>
        <v>1</v>
      </c>
      <c r="J37" s="2">
        <f t="shared" si="1"/>
        <v>0</v>
      </c>
    </row>
    <row r="38" spans="1:11" ht="17" x14ac:dyDescent="0.2">
      <c r="B38" s="1">
        <v>8</v>
      </c>
      <c r="C38" s="1" t="s">
        <v>11</v>
      </c>
      <c r="D38" s="1" t="s">
        <v>8</v>
      </c>
      <c r="F38" s="1" t="s">
        <v>33</v>
      </c>
      <c r="G38" s="1">
        <v>1</v>
      </c>
      <c r="H38" s="1">
        <v>1</v>
      </c>
      <c r="I38" s="2">
        <f t="shared" si="0"/>
        <v>8</v>
      </c>
      <c r="J38" s="2">
        <f t="shared" si="1"/>
        <v>0</v>
      </c>
    </row>
    <row r="39" spans="1:11" ht="17" x14ac:dyDescent="0.2">
      <c r="B39" s="1">
        <v>4</v>
      </c>
      <c r="C39" s="1" t="s">
        <v>12</v>
      </c>
      <c r="D39" s="1" t="s">
        <v>8</v>
      </c>
      <c r="F39" s="1" t="s">
        <v>33</v>
      </c>
      <c r="G39" s="1">
        <v>1</v>
      </c>
      <c r="H39" s="1">
        <v>1</v>
      </c>
      <c r="I39" s="2">
        <f t="shared" si="0"/>
        <v>4</v>
      </c>
      <c r="J39" s="2">
        <f t="shared" si="1"/>
        <v>0</v>
      </c>
    </row>
    <row r="40" spans="1:11" ht="17" x14ac:dyDescent="0.2">
      <c r="B40" s="1">
        <v>55</v>
      </c>
      <c r="C40" s="1" t="s">
        <v>23</v>
      </c>
      <c r="D40" s="1" t="s">
        <v>22</v>
      </c>
      <c r="F40" s="1" t="s">
        <v>34</v>
      </c>
      <c r="G40" s="1">
        <v>1</v>
      </c>
      <c r="H40" s="1">
        <v>1</v>
      </c>
      <c r="I40" s="2">
        <f t="shared" si="0"/>
        <v>0</v>
      </c>
      <c r="J40" s="2">
        <f t="shared" si="1"/>
        <v>55</v>
      </c>
    </row>
    <row r="41" spans="1:11" ht="17" x14ac:dyDescent="0.2">
      <c r="B41" s="1">
        <v>138</v>
      </c>
      <c r="C41" s="1" t="s">
        <v>27</v>
      </c>
      <c r="D41" s="1" t="s">
        <v>14</v>
      </c>
      <c r="F41" s="1" t="s">
        <v>34</v>
      </c>
      <c r="G41" s="1">
        <v>1</v>
      </c>
      <c r="H41" s="1">
        <v>0.8</v>
      </c>
      <c r="I41" s="2">
        <f t="shared" si="0"/>
        <v>0</v>
      </c>
      <c r="J41" s="2">
        <f t="shared" si="1"/>
        <v>110.4</v>
      </c>
    </row>
    <row r="42" spans="1:11" ht="17" x14ac:dyDescent="0.2">
      <c r="A42" s="1" t="s">
        <v>28</v>
      </c>
      <c r="B42" s="1">
        <v>1</v>
      </c>
      <c r="C42" s="1" t="s">
        <v>27</v>
      </c>
      <c r="D42" s="1" t="s">
        <v>16</v>
      </c>
      <c r="E42" s="1" t="s">
        <v>29</v>
      </c>
      <c r="F42" s="1" t="s">
        <v>33</v>
      </c>
      <c r="G42" s="1">
        <v>1</v>
      </c>
      <c r="H42" s="1">
        <v>1</v>
      </c>
      <c r="I42" s="2">
        <f t="shared" si="0"/>
        <v>1</v>
      </c>
      <c r="J42" s="2">
        <f t="shared" si="1"/>
        <v>0</v>
      </c>
    </row>
    <row r="43" spans="1:11" ht="17" x14ac:dyDescent="0.2">
      <c r="B43" s="1">
        <v>1</v>
      </c>
      <c r="C43" s="1" t="s">
        <v>12</v>
      </c>
      <c r="D43" s="1" t="s">
        <v>8</v>
      </c>
      <c r="E43" s="1" t="s">
        <v>29</v>
      </c>
      <c r="F43" s="1" t="s">
        <v>33</v>
      </c>
      <c r="G43" s="1">
        <v>1</v>
      </c>
      <c r="H43" s="1">
        <v>1</v>
      </c>
      <c r="I43" s="2">
        <f t="shared" si="0"/>
        <v>1</v>
      </c>
      <c r="J43" s="2">
        <f t="shared" si="1"/>
        <v>0</v>
      </c>
    </row>
    <row r="44" spans="1:11" ht="17" x14ac:dyDescent="0.2">
      <c r="B44" s="1">
        <v>45</v>
      </c>
      <c r="D44" s="1" t="s">
        <v>14</v>
      </c>
      <c r="E44" s="1" t="s">
        <v>29</v>
      </c>
      <c r="F44" s="1" t="s">
        <v>34</v>
      </c>
      <c r="G44" s="1">
        <v>1</v>
      </c>
      <c r="H44" s="1">
        <v>0.8</v>
      </c>
      <c r="I44" s="2">
        <f t="shared" si="0"/>
        <v>0</v>
      </c>
      <c r="J44" s="2">
        <f t="shared" si="1"/>
        <v>36</v>
      </c>
    </row>
    <row r="46" spans="1:11" ht="17" thickBot="1" x14ac:dyDescent="0.25"/>
    <row r="47" spans="1:11" s="3" customFormat="1" ht="18" thickTop="1" thickBot="1" x14ac:dyDescent="0.25">
      <c r="I47" s="4">
        <f>SUM(I4:I44)</f>
        <v>3050</v>
      </c>
      <c r="J47" s="4">
        <f>SUM(J4:J44)</f>
        <v>594.80000000000007</v>
      </c>
      <c r="K47" s="3">
        <f>SUM(I47:J47)</f>
        <v>3644.8</v>
      </c>
    </row>
    <row r="48" spans="1:11" ht="17" thickTop="1" x14ac:dyDescent="0.2"/>
    <row r="53" spans="3:4" ht="17" x14ac:dyDescent="0.2">
      <c r="C53" s="1" t="s">
        <v>33</v>
      </c>
      <c r="D53" s="1" t="s">
        <v>34</v>
      </c>
    </row>
    <row r="54" spans="3:4" x14ac:dyDescent="0.2">
      <c r="C54" s="1">
        <v>3050</v>
      </c>
      <c r="D54" s="1">
        <v>594.79999999999995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37B7-7BA3-8F43-A932-F04A10038CEE}">
  <dimension ref="A1:K62"/>
  <sheetViews>
    <sheetView topLeftCell="A47" workbookViewId="0">
      <selection activeCell="J62" activeCellId="13" sqref="I13 J13 I19 J19 I27 J27 I38 J38 I46 J46 I54 J54 I62 J62"/>
    </sheetView>
  </sheetViews>
  <sheetFormatPr baseColWidth="10" defaultRowHeight="16" x14ac:dyDescent="0.2"/>
  <sheetData>
    <row r="1" spans="1:11" x14ac:dyDescent="0.2">
      <c r="I1" t="s">
        <v>33</v>
      </c>
      <c r="J1" t="s">
        <v>34</v>
      </c>
    </row>
    <row r="2" spans="1:11" s="7" customFormat="1" x14ac:dyDescent="0.2">
      <c r="A2" s="7" t="s">
        <v>4</v>
      </c>
    </row>
    <row r="3" spans="1:11" ht="34" x14ac:dyDescent="0.2">
      <c r="A3" s="5" t="s">
        <v>0</v>
      </c>
      <c r="B3" s="5">
        <v>163</v>
      </c>
      <c r="C3" s="5" t="s">
        <v>27</v>
      </c>
      <c r="D3" s="5" t="s">
        <v>7</v>
      </c>
      <c r="E3" s="5" t="s">
        <v>4</v>
      </c>
      <c r="F3" s="5" t="s">
        <v>33</v>
      </c>
      <c r="G3" s="5">
        <v>1</v>
      </c>
      <c r="H3" s="5">
        <v>1</v>
      </c>
      <c r="I3" s="6">
        <v>163</v>
      </c>
      <c r="J3" s="6">
        <v>0</v>
      </c>
      <c r="K3" s="5"/>
    </row>
    <row r="4" spans="1:11" ht="51" x14ac:dyDescent="0.2">
      <c r="A4" s="5"/>
      <c r="B4" s="5">
        <v>117</v>
      </c>
      <c r="C4" s="5" t="s">
        <v>11</v>
      </c>
      <c r="D4" s="5" t="s">
        <v>8</v>
      </c>
      <c r="E4" s="5" t="s">
        <v>4</v>
      </c>
      <c r="F4" s="5" t="s">
        <v>33</v>
      </c>
      <c r="G4" s="5">
        <v>1</v>
      </c>
      <c r="H4" s="5">
        <v>1</v>
      </c>
      <c r="I4" s="6">
        <v>117</v>
      </c>
      <c r="J4" s="6">
        <v>0</v>
      </c>
      <c r="K4" s="5"/>
    </row>
    <row r="5" spans="1:11" ht="34" x14ac:dyDescent="0.2">
      <c r="A5" s="5"/>
      <c r="B5" s="5">
        <v>79</v>
      </c>
      <c r="C5" s="5" t="s">
        <v>12</v>
      </c>
      <c r="D5" s="5" t="s">
        <v>8</v>
      </c>
      <c r="E5" s="5" t="s">
        <v>4</v>
      </c>
      <c r="F5" s="5" t="s">
        <v>33</v>
      </c>
      <c r="G5" s="5">
        <v>1</v>
      </c>
      <c r="H5" s="5">
        <v>1</v>
      </c>
      <c r="I5" s="6">
        <v>79</v>
      </c>
      <c r="J5" s="6">
        <v>0</v>
      </c>
      <c r="K5" s="5"/>
    </row>
    <row r="6" spans="1:11" ht="34" x14ac:dyDescent="0.2">
      <c r="A6" s="5"/>
      <c r="B6" s="5">
        <v>64</v>
      </c>
      <c r="C6" s="5" t="s">
        <v>12</v>
      </c>
      <c r="D6" s="5" t="s">
        <v>14</v>
      </c>
      <c r="E6" s="5" t="s">
        <v>4</v>
      </c>
      <c r="F6" s="5" t="s">
        <v>34</v>
      </c>
      <c r="G6" s="5">
        <v>1</v>
      </c>
      <c r="H6" s="5">
        <v>0.8</v>
      </c>
      <c r="I6" s="6">
        <v>0</v>
      </c>
      <c r="J6" s="6">
        <v>51.2</v>
      </c>
      <c r="K6" s="5"/>
    </row>
    <row r="7" spans="1:11" ht="34" x14ac:dyDescent="0.2">
      <c r="A7" s="5" t="s">
        <v>21</v>
      </c>
      <c r="B7" s="5">
        <v>830</v>
      </c>
      <c r="C7" s="5" t="s">
        <v>27</v>
      </c>
      <c r="D7" s="5" t="s">
        <v>16</v>
      </c>
      <c r="E7" s="5"/>
      <c r="F7" s="5" t="s">
        <v>33</v>
      </c>
      <c r="G7" s="5">
        <v>1</v>
      </c>
      <c r="H7" s="5">
        <v>1</v>
      </c>
      <c r="I7" s="6">
        <v>830</v>
      </c>
      <c r="J7" s="6">
        <v>0</v>
      </c>
      <c r="K7" s="5"/>
    </row>
    <row r="8" spans="1:11" ht="51" x14ac:dyDescent="0.2">
      <c r="A8" s="5"/>
      <c r="B8" s="5">
        <v>209</v>
      </c>
      <c r="C8" s="5" t="s">
        <v>11</v>
      </c>
      <c r="D8" s="5" t="s">
        <v>8</v>
      </c>
      <c r="E8" s="5"/>
      <c r="F8" s="5" t="s">
        <v>33</v>
      </c>
      <c r="G8" s="5">
        <v>1</v>
      </c>
      <c r="H8" s="5">
        <v>1</v>
      </c>
      <c r="I8" s="6">
        <v>209</v>
      </c>
      <c r="J8" s="6">
        <v>0</v>
      </c>
      <c r="K8" s="5"/>
    </row>
    <row r="9" spans="1:11" ht="34" x14ac:dyDescent="0.2">
      <c r="A9" s="5"/>
      <c r="B9" s="5">
        <v>267</v>
      </c>
      <c r="C9" s="5" t="s">
        <v>12</v>
      </c>
      <c r="D9" s="5" t="s">
        <v>8</v>
      </c>
      <c r="E9" s="5"/>
      <c r="F9" s="5" t="s">
        <v>33</v>
      </c>
      <c r="G9" s="5">
        <v>1</v>
      </c>
      <c r="H9" s="5">
        <v>1</v>
      </c>
      <c r="I9" s="6">
        <v>267</v>
      </c>
      <c r="J9" s="6">
        <v>0</v>
      </c>
      <c r="K9" s="5"/>
    </row>
    <row r="10" spans="1:11" ht="34" x14ac:dyDescent="0.2">
      <c r="A10" s="5"/>
      <c r="B10" s="5">
        <v>83</v>
      </c>
      <c r="C10" s="5" t="s">
        <v>23</v>
      </c>
      <c r="D10" s="5" t="s">
        <v>22</v>
      </c>
      <c r="E10" s="5"/>
      <c r="F10" s="5" t="s">
        <v>34</v>
      </c>
      <c r="G10" s="5">
        <v>1</v>
      </c>
      <c r="H10" s="5">
        <v>1</v>
      </c>
      <c r="I10" s="6">
        <v>0</v>
      </c>
      <c r="J10" s="6">
        <v>83</v>
      </c>
      <c r="K10" s="5"/>
    </row>
    <row r="11" spans="1:11" ht="34" x14ac:dyDescent="0.2">
      <c r="A11" s="5"/>
      <c r="B11" s="5">
        <v>48</v>
      </c>
      <c r="C11" s="5" t="s">
        <v>24</v>
      </c>
      <c r="D11" s="5" t="s">
        <v>22</v>
      </c>
      <c r="E11" s="5"/>
      <c r="F11" s="5" t="s">
        <v>34</v>
      </c>
      <c r="G11" s="5">
        <v>1</v>
      </c>
      <c r="H11" s="5">
        <v>1</v>
      </c>
      <c r="I11" s="6">
        <v>0</v>
      </c>
      <c r="J11" s="6">
        <v>48</v>
      </c>
      <c r="K11" s="5"/>
    </row>
    <row r="12" spans="1:11" ht="34" x14ac:dyDescent="0.2">
      <c r="A12" s="5"/>
      <c r="B12" s="5">
        <v>94</v>
      </c>
      <c r="C12" s="5" t="s">
        <v>27</v>
      </c>
      <c r="D12" s="5" t="s">
        <v>14</v>
      </c>
      <c r="E12" s="5"/>
      <c r="F12" s="5" t="s">
        <v>34</v>
      </c>
      <c r="G12" s="5">
        <v>1</v>
      </c>
      <c r="H12" s="5">
        <v>0.8</v>
      </c>
      <c r="I12" s="6">
        <v>0</v>
      </c>
      <c r="J12" s="6">
        <v>75.2</v>
      </c>
      <c r="K12" s="5"/>
    </row>
    <row r="13" spans="1:11" s="10" customFormat="1" x14ac:dyDescent="0.2">
      <c r="I13" s="10">
        <f>SUM(I3:I12)</f>
        <v>1665</v>
      </c>
      <c r="J13" s="10">
        <f>SUM(J3:J12)</f>
        <v>257.39999999999998</v>
      </c>
    </row>
    <row r="15" spans="1:11" s="7" customFormat="1" x14ac:dyDescent="0.2">
      <c r="A15" s="7" t="s">
        <v>36</v>
      </c>
    </row>
    <row r="16" spans="1:11" s="1" customFormat="1" ht="34" x14ac:dyDescent="0.2">
      <c r="A16" s="1" t="s">
        <v>15</v>
      </c>
      <c r="B16" s="1">
        <v>1</v>
      </c>
      <c r="C16" s="1" t="s">
        <v>27</v>
      </c>
      <c r="D16" s="1" t="s">
        <v>16</v>
      </c>
      <c r="F16" s="1" t="s">
        <v>33</v>
      </c>
      <c r="G16" s="1">
        <v>1</v>
      </c>
      <c r="H16" s="1">
        <v>1</v>
      </c>
      <c r="I16" s="2">
        <v>1</v>
      </c>
      <c r="J16" s="2">
        <v>0</v>
      </c>
    </row>
    <row r="17" spans="1:10" s="1" customFormat="1" ht="17" x14ac:dyDescent="0.2">
      <c r="A17" s="1" t="s">
        <v>19</v>
      </c>
      <c r="B17" s="1">
        <v>1</v>
      </c>
      <c r="D17" s="1" t="s">
        <v>16</v>
      </c>
      <c r="F17" s="1" t="s">
        <v>33</v>
      </c>
      <c r="G17" s="1">
        <v>1</v>
      </c>
      <c r="H17" s="1">
        <v>1</v>
      </c>
      <c r="I17" s="2">
        <v>1</v>
      </c>
      <c r="J17" s="2">
        <v>0</v>
      </c>
    </row>
    <row r="18" spans="1:10" s="1" customFormat="1" ht="17" x14ac:dyDescent="0.2">
      <c r="A18" s="1" t="s">
        <v>15</v>
      </c>
      <c r="B18" s="1">
        <v>1</v>
      </c>
      <c r="D18" s="1" t="s">
        <v>14</v>
      </c>
      <c r="F18" s="1" t="s">
        <v>34</v>
      </c>
      <c r="G18" s="1">
        <v>1</v>
      </c>
      <c r="H18" s="1">
        <v>0.8</v>
      </c>
      <c r="I18" s="2">
        <v>0</v>
      </c>
      <c r="J18" s="2">
        <v>0.8</v>
      </c>
    </row>
    <row r="19" spans="1:10" s="10" customFormat="1" x14ac:dyDescent="0.2">
      <c r="I19" s="12">
        <v>2</v>
      </c>
      <c r="J19" s="12">
        <v>0.8</v>
      </c>
    </row>
    <row r="20" spans="1:10" x14ac:dyDescent="0.2">
      <c r="I20" s="9"/>
      <c r="J20" s="9"/>
    </row>
    <row r="21" spans="1:10" s="7" customFormat="1" ht="17" x14ac:dyDescent="0.2">
      <c r="A21" s="8" t="s">
        <v>37</v>
      </c>
    </row>
    <row r="22" spans="1:10" s="1" customFormat="1" ht="51" x14ac:dyDescent="0.2">
      <c r="B22" s="1">
        <v>1</v>
      </c>
      <c r="C22" s="1" t="s">
        <v>11</v>
      </c>
      <c r="D22" s="1" t="s">
        <v>8</v>
      </c>
      <c r="E22" s="1" t="s">
        <v>13</v>
      </c>
      <c r="F22" s="1" t="s">
        <v>33</v>
      </c>
      <c r="G22" s="1">
        <v>1</v>
      </c>
      <c r="H22" s="1">
        <v>1</v>
      </c>
      <c r="I22" s="2">
        <v>1</v>
      </c>
      <c r="J22" s="2">
        <v>0</v>
      </c>
    </row>
    <row r="23" spans="1:10" s="1" customFormat="1" ht="34" x14ac:dyDescent="0.2">
      <c r="A23" s="1" t="s">
        <v>25</v>
      </c>
      <c r="B23" s="1">
        <v>15</v>
      </c>
      <c r="C23" s="1" t="s">
        <v>27</v>
      </c>
      <c r="D23" s="1" t="s">
        <v>16</v>
      </c>
      <c r="F23" s="1" t="s">
        <v>33</v>
      </c>
      <c r="G23" s="1">
        <v>1</v>
      </c>
      <c r="H23" s="1">
        <v>1</v>
      </c>
      <c r="I23" s="2">
        <v>15</v>
      </c>
      <c r="J23" s="2">
        <v>0</v>
      </c>
    </row>
    <row r="24" spans="1:10" s="1" customFormat="1" ht="51" x14ac:dyDescent="0.2">
      <c r="B24" s="1">
        <v>33</v>
      </c>
      <c r="C24" s="1" t="s">
        <v>11</v>
      </c>
      <c r="D24" s="1" t="s">
        <v>8</v>
      </c>
      <c r="F24" s="1" t="s">
        <v>33</v>
      </c>
      <c r="G24" s="1">
        <v>1</v>
      </c>
      <c r="H24" s="1">
        <v>1</v>
      </c>
      <c r="I24" s="2">
        <v>33</v>
      </c>
      <c r="J24" s="2">
        <v>0</v>
      </c>
    </row>
    <row r="25" spans="1:10" s="1" customFormat="1" ht="34" x14ac:dyDescent="0.2">
      <c r="B25" s="1">
        <v>15</v>
      </c>
      <c r="C25" s="1" t="s">
        <v>12</v>
      </c>
      <c r="D25" s="1" t="s">
        <v>8</v>
      </c>
      <c r="F25" s="1" t="s">
        <v>33</v>
      </c>
      <c r="G25" s="1">
        <v>1</v>
      </c>
      <c r="H25" s="1">
        <v>1</v>
      </c>
      <c r="I25" s="2">
        <v>15</v>
      </c>
      <c r="J25" s="2">
        <v>0</v>
      </c>
    </row>
    <row r="26" spans="1:10" s="1" customFormat="1" ht="17" x14ac:dyDescent="0.2">
      <c r="B26" s="1">
        <v>2</v>
      </c>
      <c r="D26" s="1" t="s">
        <v>14</v>
      </c>
      <c r="F26" s="1" t="s">
        <v>34</v>
      </c>
      <c r="G26" s="1">
        <v>1</v>
      </c>
      <c r="H26" s="1">
        <v>0.8</v>
      </c>
      <c r="I26" s="2">
        <v>0</v>
      </c>
      <c r="J26" s="2">
        <v>1.6</v>
      </c>
    </row>
    <row r="27" spans="1:10" s="11" customFormat="1" x14ac:dyDescent="0.2">
      <c r="I27" s="12">
        <f>SUM(I22:I26)</f>
        <v>64</v>
      </c>
      <c r="J27" s="12">
        <v>1.6</v>
      </c>
    </row>
    <row r="29" spans="1:10" s="7" customFormat="1" x14ac:dyDescent="0.2">
      <c r="A29" s="7" t="s">
        <v>38</v>
      </c>
    </row>
    <row r="30" spans="1:10" s="1" customFormat="1" ht="17" x14ac:dyDescent="0.2">
      <c r="A30" s="1" t="s">
        <v>17</v>
      </c>
      <c r="B30" s="1">
        <v>5</v>
      </c>
      <c r="D30" s="1" t="s">
        <v>16</v>
      </c>
      <c r="F30" s="1" t="s">
        <v>33</v>
      </c>
      <c r="G30" s="1">
        <v>1</v>
      </c>
      <c r="H30" s="1">
        <v>1</v>
      </c>
      <c r="I30" s="2">
        <v>5</v>
      </c>
      <c r="J30" s="2">
        <v>0</v>
      </c>
    </row>
    <row r="31" spans="1:10" s="1" customFormat="1" ht="17" x14ac:dyDescent="0.2">
      <c r="A31" s="1" t="s">
        <v>18</v>
      </c>
      <c r="B31" s="1">
        <v>1</v>
      </c>
      <c r="D31" s="1" t="s">
        <v>16</v>
      </c>
      <c r="F31" s="1" t="s">
        <v>33</v>
      </c>
      <c r="G31" s="1">
        <v>1</v>
      </c>
      <c r="H31" s="1">
        <v>1</v>
      </c>
      <c r="I31" s="2">
        <v>1</v>
      </c>
      <c r="J31" s="2">
        <v>0</v>
      </c>
    </row>
    <row r="32" spans="1:10" s="1" customFormat="1" ht="17" x14ac:dyDescent="0.2">
      <c r="A32" s="1" t="s">
        <v>17</v>
      </c>
      <c r="B32" s="1">
        <v>2</v>
      </c>
      <c r="D32" s="1" t="s">
        <v>8</v>
      </c>
      <c r="F32" s="1" t="s">
        <v>33</v>
      </c>
      <c r="G32" s="1">
        <v>1</v>
      </c>
      <c r="H32" s="1">
        <v>1</v>
      </c>
      <c r="I32" s="2">
        <v>2</v>
      </c>
      <c r="J32" s="2">
        <v>0</v>
      </c>
    </row>
    <row r="33" spans="1:10" s="1" customFormat="1" ht="17" x14ac:dyDescent="0.2">
      <c r="A33" s="1" t="s">
        <v>17</v>
      </c>
      <c r="B33" s="1">
        <v>7</v>
      </c>
      <c r="D33" s="1" t="s">
        <v>14</v>
      </c>
      <c r="F33" s="1" t="s">
        <v>34</v>
      </c>
      <c r="G33" s="1">
        <v>1</v>
      </c>
      <c r="H33" s="1">
        <v>0.8</v>
      </c>
      <c r="I33" s="2">
        <v>0</v>
      </c>
      <c r="J33" s="2">
        <v>5.6000000000000005</v>
      </c>
    </row>
    <row r="34" spans="1:10" s="1" customFormat="1" ht="17" x14ac:dyDescent="0.2">
      <c r="A34" s="1" t="s">
        <v>18</v>
      </c>
      <c r="B34" s="1">
        <v>1</v>
      </c>
      <c r="D34" s="1" t="s">
        <v>14</v>
      </c>
      <c r="F34" s="1" t="s">
        <v>34</v>
      </c>
      <c r="G34" s="1">
        <v>1</v>
      </c>
      <c r="H34" s="1">
        <v>0.8</v>
      </c>
      <c r="I34" s="2">
        <v>0</v>
      </c>
      <c r="J34" s="2">
        <v>0.8</v>
      </c>
    </row>
    <row r="35" spans="1:10" s="1" customFormat="1" ht="34" x14ac:dyDescent="0.2">
      <c r="A35" s="1" t="s">
        <v>28</v>
      </c>
      <c r="B35" s="1">
        <v>1</v>
      </c>
      <c r="C35" s="1" t="s">
        <v>27</v>
      </c>
      <c r="D35" s="1" t="s">
        <v>16</v>
      </c>
      <c r="E35" s="1" t="s">
        <v>29</v>
      </c>
      <c r="F35" s="1" t="s">
        <v>33</v>
      </c>
      <c r="G35" s="1">
        <v>1</v>
      </c>
      <c r="H35" s="1">
        <v>1</v>
      </c>
      <c r="I35" s="2">
        <v>1</v>
      </c>
      <c r="J35" s="2">
        <v>0</v>
      </c>
    </row>
    <row r="36" spans="1:10" s="1" customFormat="1" ht="34" x14ac:dyDescent="0.2">
      <c r="B36" s="1">
        <v>1</v>
      </c>
      <c r="C36" s="1" t="s">
        <v>12</v>
      </c>
      <c r="D36" s="1" t="s">
        <v>8</v>
      </c>
      <c r="E36" s="1" t="s">
        <v>29</v>
      </c>
      <c r="F36" s="1" t="s">
        <v>33</v>
      </c>
      <c r="G36" s="1">
        <v>1</v>
      </c>
      <c r="H36" s="1">
        <v>1</v>
      </c>
      <c r="I36" s="2">
        <v>1</v>
      </c>
      <c r="J36" s="2">
        <v>0</v>
      </c>
    </row>
    <row r="37" spans="1:10" s="1" customFormat="1" ht="34" x14ac:dyDescent="0.2">
      <c r="B37" s="1">
        <v>45</v>
      </c>
      <c r="D37" s="1" t="s">
        <v>14</v>
      </c>
      <c r="E37" s="1" t="s">
        <v>29</v>
      </c>
      <c r="F37" s="1" t="s">
        <v>34</v>
      </c>
      <c r="G37" s="1">
        <v>1</v>
      </c>
      <c r="H37" s="1">
        <v>0.8</v>
      </c>
      <c r="I37" s="2">
        <v>0</v>
      </c>
      <c r="J37" s="2">
        <v>36</v>
      </c>
    </row>
    <row r="38" spans="1:10" s="11" customFormat="1" x14ac:dyDescent="0.2">
      <c r="I38" s="12">
        <f>SUM(I30:I37)</f>
        <v>10</v>
      </c>
      <c r="J38" s="12">
        <f>SUM(J30:J37)</f>
        <v>42.4</v>
      </c>
    </row>
    <row r="40" spans="1:10" s="7" customFormat="1" x14ac:dyDescent="0.2">
      <c r="A40" s="7" t="s">
        <v>9</v>
      </c>
    </row>
    <row r="41" spans="1:10" s="1" customFormat="1" ht="34" x14ac:dyDescent="0.2">
      <c r="B41" s="1">
        <v>28</v>
      </c>
      <c r="C41" s="1" t="s">
        <v>27</v>
      </c>
      <c r="D41" s="1" t="s">
        <v>7</v>
      </c>
      <c r="E41" s="1" t="s">
        <v>5</v>
      </c>
      <c r="F41" s="1" t="s">
        <v>33</v>
      </c>
      <c r="G41" s="1">
        <v>1</v>
      </c>
      <c r="H41" s="1">
        <v>1</v>
      </c>
      <c r="I41" s="2">
        <v>28</v>
      </c>
      <c r="J41" s="2">
        <v>0</v>
      </c>
    </row>
    <row r="42" spans="1:10" s="1" customFormat="1" ht="51" x14ac:dyDescent="0.2">
      <c r="B42" s="1">
        <v>3</v>
      </c>
      <c r="C42" s="1" t="s">
        <v>11</v>
      </c>
      <c r="D42" s="1" t="s">
        <v>8</v>
      </c>
      <c r="E42" s="1" t="s">
        <v>9</v>
      </c>
      <c r="F42" s="1" t="s">
        <v>33</v>
      </c>
      <c r="G42" s="1">
        <v>1</v>
      </c>
      <c r="H42" s="1">
        <v>1</v>
      </c>
      <c r="I42" s="2">
        <v>3</v>
      </c>
      <c r="J42" s="2">
        <v>0</v>
      </c>
    </row>
    <row r="43" spans="1:10" s="1" customFormat="1" ht="51" x14ac:dyDescent="0.2">
      <c r="B43" s="1">
        <v>3</v>
      </c>
      <c r="C43" s="1" t="s">
        <v>11</v>
      </c>
      <c r="D43" s="1" t="s">
        <v>8</v>
      </c>
      <c r="E43" s="1" t="s">
        <v>5</v>
      </c>
      <c r="F43" s="1" t="s">
        <v>33</v>
      </c>
      <c r="G43" s="1">
        <v>1</v>
      </c>
      <c r="H43" s="1">
        <v>1</v>
      </c>
      <c r="I43" s="2">
        <v>3</v>
      </c>
      <c r="J43" s="2">
        <v>0</v>
      </c>
    </row>
    <row r="44" spans="1:10" s="1" customFormat="1" ht="34" x14ac:dyDescent="0.2">
      <c r="B44" s="1">
        <v>2</v>
      </c>
      <c r="C44" s="1" t="s">
        <v>12</v>
      </c>
      <c r="D44" s="1" t="s">
        <v>8</v>
      </c>
      <c r="E44" s="1" t="s">
        <v>9</v>
      </c>
      <c r="F44" s="1" t="s">
        <v>33</v>
      </c>
      <c r="G44" s="1">
        <v>1</v>
      </c>
      <c r="H44" s="1">
        <v>1</v>
      </c>
      <c r="I44" s="2">
        <v>2</v>
      </c>
      <c r="J44" s="2">
        <v>0</v>
      </c>
    </row>
    <row r="45" spans="1:10" s="1" customFormat="1" ht="34" x14ac:dyDescent="0.2">
      <c r="B45" s="1">
        <v>1</v>
      </c>
      <c r="C45" s="1" t="s">
        <v>12</v>
      </c>
      <c r="D45" s="1" t="s">
        <v>14</v>
      </c>
      <c r="E45" s="1" t="s">
        <v>5</v>
      </c>
      <c r="F45" s="1" t="s">
        <v>34</v>
      </c>
      <c r="G45" s="1">
        <v>1</v>
      </c>
      <c r="H45" s="1">
        <v>0.8</v>
      </c>
      <c r="I45" s="2">
        <v>0</v>
      </c>
      <c r="J45" s="2">
        <v>0.8</v>
      </c>
    </row>
    <row r="46" spans="1:10" s="11" customFormat="1" x14ac:dyDescent="0.2">
      <c r="I46" s="12">
        <f>SUM(I41:I45)</f>
        <v>36</v>
      </c>
      <c r="J46" s="12">
        <v>0.8</v>
      </c>
    </row>
    <row r="48" spans="1:10" s="7" customFormat="1" x14ac:dyDescent="0.2">
      <c r="A48" s="7" t="s">
        <v>39</v>
      </c>
    </row>
    <row r="49" spans="1:10" s="1" customFormat="1" ht="34" x14ac:dyDescent="0.2">
      <c r="A49" s="1" t="s">
        <v>26</v>
      </c>
      <c r="B49" s="1">
        <v>1</v>
      </c>
      <c r="C49" s="1" t="s">
        <v>27</v>
      </c>
      <c r="D49" s="1" t="s">
        <v>16</v>
      </c>
      <c r="F49" s="1" t="s">
        <v>33</v>
      </c>
      <c r="G49" s="1">
        <v>1</v>
      </c>
      <c r="H49" s="1">
        <v>1</v>
      </c>
      <c r="I49" s="2">
        <f t="shared" ref="I49:I53" si="0">IF(F49="C",(B49*H49)/G49,0)</f>
        <v>1</v>
      </c>
      <c r="J49" s="2">
        <f t="shared" ref="J49:J53" si="1">IF(F49="D",(B49*H49)/G49,0)</f>
        <v>0</v>
      </c>
    </row>
    <row r="50" spans="1:10" s="1" customFormat="1" ht="51" x14ac:dyDescent="0.2">
      <c r="B50" s="1">
        <v>8</v>
      </c>
      <c r="C50" s="1" t="s">
        <v>11</v>
      </c>
      <c r="D50" s="1" t="s">
        <v>8</v>
      </c>
      <c r="F50" s="1" t="s">
        <v>33</v>
      </c>
      <c r="G50" s="1">
        <v>1</v>
      </c>
      <c r="H50" s="1">
        <v>1</v>
      </c>
      <c r="I50" s="2">
        <f t="shared" si="0"/>
        <v>8</v>
      </c>
      <c r="J50" s="2">
        <f t="shared" si="1"/>
        <v>0</v>
      </c>
    </row>
    <row r="51" spans="1:10" s="1" customFormat="1" ht="34" x14ac:dyDescent="0.2">
      <c r="B51" s="1">
        <v>4</v>
      </c>
      <c r="C51" s="1" t="s">
        <v>12</v>
      </c>
      <c r="D51" s="1" t="s">
        <v>8</v>
      </c>
      <c r="F51" s="1" t="s">
        <v>33</v>
      </c>
      <c r="G51" s="1">
        <v>1</v>
      </c>
      <c r="H51" s="1">
        <v>1</v>
      </c>
      <c r="I51" s="2">
        <f t="shared" si="0"/>
        <v>4</v>
      </c>
      <c r="J51" s="2">
        <f t="shared" si="1"/>
        <v>0</v>
      </c>
    </row>
    <row r="52" spans="1:10" s="1" customFormat="1" ht="34" x14ac:dyDescent="0.2">
      <c r="B52" s="1">
        <v>55</v>
      </c>
      <c r="C52" s="1" t="s">
        <v>23</v>
      </c>
      <c r="D52" s="1" t="s">
        <v>22</v>
      </c>
      <c r="F52" s="1" t="s">
        <v>34</v>
      </c>
      <c r="G52" s="1">
        <v>1</v>
      </c>
      <c r="H52" s="1">
        <v>1</v>
      </c>
      <c r="I52" s="2">
        <f t="shared" si="0"/>
        <v>0</v>
      </c>
      <c r="J52" s="2">
        <f t="shared" si="1"/>
        <v>55</v>
      </c>
    </row>
    <row r="53" spans="1:10" s="1" customFormat="1" ht="34" x14ac:dyDescent="0.2">
      <c r="B53" s="1">
        <v>138</v>
      </c>
      <c r="C53" s="1" t="s">
        <v>27</v>
      </c>
      <c r="D53" s="1" t="s">
        <v>14</v>
      </c>
      <c r="F53" s="1" t="s">
        <v>34</v>
      </c>
      <c r="G53" s="1">
        <v>1</v>
      </c>
      <c r="H53" s="1">
        <v>0.8</v>
      </c>
      <c r="I53" s="2">
        <f t="shared" si="0"/>
        <v>0</v>
      </c>
      <c r="J53" s="2">
        <f t="shared" si="1"/>
        <v>110.4</v>
      </c>
    </row>
    <row r="54" spans="1:10" s="11" customFormat="1" x14ac:dyDescent="0.2">
      <c r="I54" s="12">
        <f>SUM(I49:I53)</f>
        <v>13</v>
      </c>
      <c r="J54" s="12">
        <f>SUM(J49:J53)</f>
        <v>165.4</v>
      </c>
    </row>
    <row r="56" spans="1:10" s="7" customFormat="1" x14ac:dyDescent="0.2">
      <c r="A56" s="7" t="s">
        <v>40</v>
      </c>
    </row>
    <row r="57" spans="1:10" s="1" customFormat="1" ht="34" x14ac:dyDescent="0.2">
      <c r="B57" s="1">
        <v>799</v>
      </c>
      <c r="C57" s="1" t="s">
        <v>27</v>
      </c>
      <c r="D57" s="1" t="s">
        <v>7</v>
      </c>
      <c r="E57" s="1" t="s">
        <v>6</v>
      </c>
      <c r="F57" s="1" t="s">
        <v>33</v>
      </c>
      <c r="G57" s="1">
        <v>1</v>
      </c>
      <c r="H57" s="1">
        <v>1</v>
      </c>
      <c r="I57" s="2">
        <v>799</v>
      </c>
      <c r="J57" s="2">
        <v>0</v>
      </c>
    </row>
    <row r="58" spans="1:10" s="1" customFormat="1" ht="51" x14ac:dyDescent="0.2">
      <c r="B58" s="1">
        <v>330</v>
      </c>
      <c r="C58" s="1" t="s">
        <v>11</v>
      </c>
      <c r="D58" s="1" t="s">
        <v>8</v>
      </c>
      <c r="E58" s="1" t="s">
        <v>6</v>
      </c>
      <c r="F58" s="1" t="s">
        <v>33</v>
      </c>
      <c r="G58" s="1">
        <v>1</v>
      </c>
      <c r="H58" s="1">
        <v>1</v>
      </c>
      <c r="I58" s="2">
        <v>330</v>
      </c>
      <c r="J58" s="2">
        <v>0</v>
      </c>
    </row>
    <row r="59" spans="1:10" s="1" customFormat="1" ht="34" x14ac:dyDescent="0.2">
      <c r="B59" s="1">
        <v>130</v>
      </c>
      <c r="C59" s="1" t="s">
        <v>12</v>
      </c>
      <c r="D59" s="1" t="s">
        <v>8</v>
      </c>
      <c r="E59" s="1" t="s">
        <v>6</v>
      </c>
      <c r="F59" s="1" t="s">
        <v>33</v>
      </c>
      <c r="G59" s="1">
        <v>1</v>
      </c>
      <c r="H59" s="1">
        <v>1</v>
      </c>
      <c r="I59" s="2">
        <v>130</v>
      </c>
      <c r="J59" s="2">
        <v>0</v>
      </c>
    </row>
    <row r="60" spans="1:10" s="1" customFormat="1" ht="34" x14ac:dyDescent="0.2">
      <c r="B60" s="1">
        <v>158</v>
      </c>
      <c r="C60" s="1" t="s">
        <v>12</v>
      </c>
      <c r="D60" s="1" t="s">
        <v>14</v>
      </c>
      <c r="E60" s="1" t="s">
        <v>6</v>
      </c>
      <c r="F60" s="1" t="s">
        <v>34</v>
      </c>
      <c r="G60" s="1">
        <v>1</v>
      </c>
      <c r="H60" s="1">
        <v>0.8</v>
      </c>
      <c r="I60" s="2">
        <v>0</v>
      </c>
      <c r="J60" s="2">
        <v>126.4</v>
      </c>
    </row>
    <row r="61" spans="1:10" s="1" customFormat="1" ht="17" x14ac:dyDescent="0.2">
      <c r="A61" s="1" t="s">
        <v>20</v>
      </c>
      <c r="B61" s="1">
        <v>1</v>
      </c>
      <c r="D61" s="1" t="s">
        <v>16</v>
      </c>
      <c r="F61" s="1" t="s">
        <v>33</v>
      </c>
      <c r="G61" s="1">
        <v>1</v>
      </c>
      <c r="H61" s="1">
        <v>1</v>
      </c>
      <c r="I61" s="2">
        <v>1</v>
      </c>
      <c r="J61" s="2">
        <v>0</v>
      </c>
    </row>
    <row r="62" spans="1:10" s="10" customFormat="1" x14ac:dyDescent="0.2">
      <c r="I62" s="10">
        <f>SUM(I57:I61)</f>
        <v>1260</v>
      </c>
      <c r="J62" s="10">
        <f>SUM(J57:J61)</f>
        <v>126.4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DF80-D131-4A4E-9A2D-5FF1653B9A55}">
  <dimension ref="A1:I17"/>
  <sheetViews>
    <sheetView workbookViewId="0">
      <selection activeCell="B17" sqref="B17:C17"/>
    </sheetView>
  </sheetViews>
  <sheetFormatPr baseColWidth="10" defaultRowHeight="16" x14ac:dyDescent="0.2"/>
  <cols>
    <col min="1" max="1" width="21.5" customWidth="1"/>
  </cols>
  <sheetData>
    <row r="1" spans="1:9" x14ac:dyDescent="0.2">
      <c r="B1" t="s">
        <v>33</v>
      </c>
      <c r="C1" t="s">
        <v>34</v>
      </c>
      <c r="E1" t="s">
        <v>33</v>
      </c>
      <c r="F1" t="s">
        <v>34</v>
      </c>
    </row>
    <row r="2" spans="1:9" x14ac:dyDescent="0.2">
      <c r="A2" s="13" t="s">
        <v>4</v>
      </c>
      <c r="B2" s="13">
        <v>1665</v>
      </c>
      <c r="C2" s="13">
        <v>257.39999999999998</v>
      </c>
      <c r="E2">
        <f>B2/(B9/100)</f>
        <v>54.590163934426229</v>
      </c>
      <c r="F2">
        <f>C2/(C9/100)</f>
        <v>43.27505043712172</v>
      </c>
      <c r="H2" s="15">
        <f>ROUND(E2:E8,0)</f>
        <v>55</v>
      </c>
      <c r="I2" s="15">
        <f>ROUND(F2,0)</f>
        <v>43</v>
      </c>
    </row>
    <row r="3" spans="1:9" x14ac:dyDescent="0.2">
      <c r="A3" s="13" t="s">
        <v>36</v>
      </c>
      <c r="B3" s="9">
        <v>2</v>
      </c>
      <c r="C3" s="9">
        <v>0.8</v>
      </c>
      <c r="E3">
        <f t="shared" ref="E3:E9" si="0">B3/(B10/100)</f>
        <v>6.5573770491803282E-2</v>
      </c>
      <c r="F3">
        <f t="shared" ref="F3:F9" si="1">C3/(C10/100)</f>
        <v>0.13449899125756559</v>
      </c>
      <c r="H3" s="15">
        <f t="shared" ref="H3:H8" si="2">ROUND(E3:E9,0)</f>
        <v>0</v>
      </c>
      <c r="I3" s="15">
        <f t="shared" ref="I3:I8" si="3">ROUND(F3,0)</f>
        <v>0</v>
      </c>
    </row>
    <row r="4" spans="1:9" ht="17" x14ac:dyDescent="0.2">
      <c r="A4" s="14" t="s">
        <v>37</v>
      </c>
      <c r="B4" s="9">
        <v>64</v>
      </c>
      <c r="C4" s="9">
        <v>1.6</v>
      </c>
      <c r="E4">
        <f t="shared" si="0"/>
        <v>2.098360655737705</v>
      </c>
      <c r="F4">
        <f t="shared" si="1"/>
        <v>0.26899798251513118</v>
      </c>
      <c r="H4" s="15">
        <f t="shared" si="2"/>
        <v>2</v>
      </c>
      <c r="I4" s="15">
        <f t="shared" si="3"/>
        <v>0</v>
      </c>
    </row>
    <row r="5" spans="1:9" x14ac:dyDescent="0.2">
      <c r="A5" s="13" t="s">
        <v>38</v>
      </c>
      <c r="B5" s="9">
        <v>10</v>
      </c>
      <c r="C5" s="9">
        <v>42.4</v>
      </c>
      <c r="E5">
        <f t="shared" si="0"/>
        <v>0.32786885245901637</v>
      </c>
      <c r="F5">
        <f t="shared" si="1"/>
        <v>7.1284465366509755</v>
      </c>
      <c r="H5" s="15">
        <f t="shared" si="2"/>
        <v>0</v>
      </c>
      <c r="I5" s="15">
        <f t="shared" si="3"/>
        <v>7</v>
      </c>
    </row>
    <row r="6" spans="1:9" x14ac:dyDescent="0.2">
      <c r="A6" s="13" t="s">
        <v>9</v>
      </c>
      <c r="B6" s="9">
        <v>36</v>
      </c>
      <c r="C6" s="9">
        <v>0.8</v>
      </c>
      <c r="E6">
        <f t="shared" si="0"/>
        <v>1.180327868852459</v>
      </c>
      <c r="F6">
        <f t="shared" si="1"/>
        <v>0.13449899125756559</v>
      </c>
      <c r="H6" s="15">
        <f t="shared" si="2"/>
        <v>1</v>
      </c>
      <c r="I6" s="15">
        <f t="shared" si="3"/>
        <v>0</v>
      </c>
    </row>
    <row r="7" spans="1:9" x14ac:dyDescent="0.2">
      <c r="A7" s="13" t="s">
        <v>39</v>
      </c>
      <c r="B7" s="9">
        <v>13</v>
      </c>
      <c r="C7" s="9">
        <v>165.4</v>
      </c>
      <c r="E7">
        <f t="shared" si="0"/>
        <v>0.42622950819672129</v>
      </c>
      <c r="F7">
        <f t="shared" si="1"/>
        <v>27.807666442501684</v>
      </c>
      <c r="H7" s="15">
        <f t="shared" si="2"/>
        <v>0</v>
      </c>
      <c r="I7" s="15">
        <f t="shared" si="3"/>
        <v>28</v>
      </c>
    </row>
    <row r="8" spans="1:9" x14ac:dyDescent="0.2">
      <c r="A8" s="13" t="s">
        <v>40</v>
      </c>
      <c r="B8" s="13">
        <v>1260</v>
      </c>
      <c r="C8" s="13">
        <v>126.4</v>
      </c>
      <c r="E8">
        <f t="shared" si="0"/>
        <v>41.311475409836063</v>
      </c>
      <c r="F8">
        <f t="shared" si="1"/>
        <v>21.250840618695364</v>
      </c>
      <c r="H8" s="15">
        <f t="shared" si="2"/>
        <v>41</v>
      </c>
      <c r="I8" s="15">
        <f t="shared" si="3"/>
        <v>21</v>
      </c>
    </row>
    <row r="9" spans="1:9" x14ac:dyDescent="0.2">
      <c r="B9">
        <f>SUM(B2:B8)</f>
        <v>3050</v>
      </c>
      <c r="C9">
        <f>SUM(C2:C8)</f>
        <v>594.79999999999995</v>
      </c>
      <c r="E9">
        <f t="shared" si="0"/>
        <v>100</v>
      </c>
      <c r="F9">
        <f t="shared" si="1"/>
        <v>100</v>
      </c>
    </row>
    <row r="10" spans="1:9" x14ac:dyDescent="0.2">
      <c r="B10" s="9">
        <v>3050</v>
      </c>
      <c r="C10" s="9">
        <v>594.79999999999995</v>
      </c>
    </row>
    <row r="11" spans="1:9" x14ac:dyDescent="0.2">
      <c r="B11" s="9">
        <v>3050</v>
      </c>
      <c r="C11" s="9">
        <v>594.79999999999995</v>
      </c>
    </row>
    <row r="12" spans="1:9" x14ac:dyDescent="0.2">
      <c r="B12" s="9">
        <v>3050</v>
      </c>
      <c r="C12" s="9">
        <v>594.79999999999995</v>
      </c>
    </row>
    <row r="13" spans="1:9" x14ac:dyDescent="0.2">
      <c r="B13" s="9">
        <v>3050</v>
      </c>
      <c r="C13" s="9">
        <v>594.79999999999995</v>
      </c>
    </row>
    <row r="14" spans="1:9" x14ac:dyDescent="0.2">
      <c r="B14" s="9">
        <v>3050</v>
      </c>
      <c r="C14" s="9">
        <v>594.79999999999995</v>
      </c>
    </row>
    <row r="15" spans="1:9" x14ac:dyDescent="0.2">
      <c r="B15" s="9">
        <v>3050</v>
      </c>
      <c r="C15" s="9">
        <v>594.79999999999995</v>
      </c>
    </row>
    <row r="16" spans="1:9" x14ac:dyDescent="0.2">
      <c r="B16" s="9">
        <v>3050</v>
      </c>
      <c r="C16" s="9">
        <v>594.79999999999995</v>
      </c>
    </row>
    <row r="17" spans="2:3" x14ac:dyDescent="0.2">
      <c r="B17" s="9">
        <v>3050</v>
      </c>
      <c r="C17" s="9">
        <v>594.79999999999995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EC85-D5B7-E84B-9D09-D22DCC6A1353}">
  <dimension ref="A1:C10"/>
  <sheetViews>
    <sheetView tabSelected="1" workbookViewId="0">
      <selection activeCell="C2" activeCellId="1" sqref="A2:A8 C2:C8"/>
    </sheetView>
  </sheetViews>
  <sheetFormatPr baseColWidth="10" defaultRowHeight="16" x14ac:dyDescent="0.2"/>
  <sheetData>
    <row r="1" spans="1:3" x14ac:dyDescent="0.2">
      <c r="B1" t="s">
        <v>33</v>
      </c>
      <c r="C1" t="s">
        <v>34</v>
      </c>
    </row>
    <row r="2" spans="1:3" x14ac:dyDescent="0.2">
      <c r="A2" s="13" t="s">
        <v>4</v>
      </c>
      <c r="B2" s="15">
        <v>55</v>
      </c>
      <c r="C2" s="15">
        <v>43</v>
      </c>
    </row>
    <row r="3" spans="1:3" x14ac:dyDescent="0.2">
      <c r="A3" s="13" t="s">
        <v>36</v>
      </c>
      <c r="B3" s="15">
        <v>0</v>
      </c>
      <c r="C3" s="15">
        <v>0</v>
      </c>
    </row>
    <row r="4" spans="1:3" ht="17" x14ac:dyDescent="0.2">
      <c r="A4" s="14" t="s">
        <v>37</v>
      </c>
      <c r="B4" s="15">
        <v>2</v>
      </c>
      <c r="C4" s="15">
        <v>0</v>
      </c>
    </row>
    <row r="5" spans="1:3" x14ac:dyDescent="0.2">
      <c r="A5" s="13" t="s">
        <v>38</v>
      </c>
      <c r="B5" s="15">
        <v>0</v>
      </c>
      <c r="C5" s="15">
        <v>7</v>
      </c>
    </row>
    <row r="6" spans="1:3" x14ac:dyDescent="0.2">
      <c r="A6" s="13" t="s">
        <v>9</v>
      </c>
      <c r="B6" s="15">
        <v>1</v>
      </c>
      <c r="C6" s="15">
        <v>0</v>
      </c>
    </row>
    <row r="7" spans="1:3" x14ac:dyDescent="0.2">
      <c r="A7" s="13" t="s">
        <v>39</v>
      </c>
      <c r="B7" s="15">
        <v>0</v>
      </c>
      <c r="C7" s="15">
        <v>28</v>
      </c>
    </row>
    <row r="8" spans="1:3" x14ac:dyDescent="0.2">
      <c r="A8" s="13" t="s">
        <v>40</v>
      </c>
      <c r="B8" s="15">
        <v>41</v>
      </c>
      <c r="C8" s="15">
        <v>21</v>
      </c>
    </row>
    <row r="10" spans="1:3" x14ac:dyDescent="0.2">
      <c r="B10" s="9">
        <v>3050</v>
      </c>
      <c r="C10" s="9">
        <v>594.79999999999995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by origin</vt:lpstr>
      <vt:lpstr>graphs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Zerzeropulos</dc:creator>
  <cp:lastModifiedBy>K. Zerzeropulos</cp:lastModifiedBy>
  <dcterms:created xsi:type="dcterms:W3CDTF">2022-04-28T12:06:44Z</dcterms:created>
  <dcterms:modified xsi:type="dcterms:W3CDTF">2022-05-05T15:29:20Z</dcterms:modified>
</cp:coreProperties>
</file>