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B4B1637A-CB54-EC40-87F6-73A97824B4C5}" xr6:coauthVersionLast="47" xr6:coauthVersionMax="47" xr10:uidLastSave="{00000000-0000-0000-0000-000000000000}"/>
  <bookViews>
    <workbookView xWindow="33720" yWindow="-6340" windowWidth="27920" windowHeight="17500" activeTab="3" xr2:uid="{68A66921-38E7-394D-9955-63A22107B5BE}"/>
  </bookViews>
  <sheets>
    <sheet name="Sheet1" sheetId="1" r:id="rId1"/>
    <sheet name="by origin" sheetId="2" r:id="rId2"/>
    <sheet name="charts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L3" i="4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M2" i="4"/>
  <c r="N2" i="4"/>
  <c r="O2" i="4"/>
  <c r="L2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H2" i="4"/>
  <c r="I2" i="4"/>
  <c r="J2" i="4"/>
  <c r="G2" i="4"/>
  <c r="C8" i="4"/>
  <c r="D8" i="4"/>
  <c r="E8" i="4"/>
  <c r="B8" i="4"/>
  <c r="K194" i="2"/>
  <c r="AB271" i="2"/>
  <c r="W271" i="2"/>
  <c r="Q271" i="2"/>
  <c r="K271" i="2"/>
  <c r="AB213" i="2"/>
  <c r="W213" i="2"/>
  <c r="Q213" i="2"/>
  <c r="K213" i="2"/>
  <c r="AB124" i="2"/>
  <c r="W124" i="2"/>
  <c r="Q124" i="2"/>
  <c r="K124" i="2"/>
  <c r="AA192" i="2"/>
  <c r="Z192" i="2"/>
  <c r="Y192" i="2"/>
  <c r="X192" i="2"/>
  <c r="V192" i="2"/>
  <c r="U192" i="2"/>
  <c r="T192" i="2"/>
  <c r="S192" i="2"/>
  <c r="R192" i="2"/>
  <c r="P192" i="2"/>
  <c r="O192" i="2"/>
  <c r="N192" i="2"/>
  <c r="M192" i="2"/>
  <c r="L192" i="2"/>
  <c r="J192" i="2"/>
  <c r="I192" i="2"/>
  <c r="H192" i="2"/>
  <c r="G192" i="2"/>
  <c r="AA191" i="2"/>
  <c r="Z191" i="2"/>
  <c r="Y191" i="2"/>
  <c r="X191" i="2"/>
  <c r="V191" i="2"/>
  <c r="U191" i="2"/>
  <c r="T191" i="2"/>
  <c r="S191" i="2"/>
  <c r="R191" i="2"/>
  <c r="P191" i="2"/>
  <c r="O191" i="2"/>
  <c r="N191" i="2"/>
  <c r="M191" i="2"/>
  <c r="L191" i="2"/>
  <c r="J191" i="2"/>
  <c r="I191" i="2"/>
  <c r="H191" i="2"/>
  <c r="G191" i="2"/>
  <c r="AA190" i="2"/>
  <c r="Z190" i="2"/>
  <c r="Y190" i="2"/>
  <c r="X190" i="2"/>
  <c r="V190" i="2"/>
  <c r="U190" i="2"/>
  <c r="T190" i="2"/>
  <c r="S190" i="2"/>
  <c r="R190" i="2"/>
  <c r="P190" i="2"/>
  <c r="O190" i="2"/>
  <c r="N190" i="2"/>
  <c r="M190" i="2"/>
  <c r="L190" i="2"/>
  <c r="J190" i="2"/>
  <c r="I190" i="2"/>
  <c r="H190" i="2"/>
  <c r="G190" i="2"/>
  <c r="AA189" i="2"/>
  <c r="Z189" i="2"/>
  <c r="Y189" i="2"/>
  <c r="X189" i="2"/>
  <c r="V189" i="2"/>
  <c r="U189" i="2"/>
  <c r="T189" i="2"/>
  <c r="S189" i="2"/>
  <c r="R189" i="2"/>
  <c r="P189" i="2"/>
  <c r="O189" i="2"/>
  <c r="N189" i="2"/>
  <c r="M189" i="2"/>
  <c r="L189" i="2"/>
  <c r="J189" i="2"/>
  <c r="I189" i="2"/>
  <c r="H189" i="2"/>
  <c r="G189" i="2"/>
  <c r="AA188" i="2"/>
  <c r="Z188" i="2"/>
  <c r="Y188" i="2"/>
  <c r="X188" i="2"/>
  <c r="V188" i="2"/>
  <c r="U188" i="2"/>
  <c r="T188" i="2"/>
  <c r="S188" i="2"/>
  <c r="R188" i="2"/>
  <c r="P188" i="2"/>
  <c r="O188" i="2"/>
  <c r="N188" i="2"/>
  <c r="M188" i="2"/>
  <c r="L188" i="2"/>
  <c r="J188" i="2"/>
  <c r="I188" i="2"/>
  <c r="H188" i="2"/>
  <c r="G188" i="2"/>
  <c r="AA187" i="2"/>
  <c r="Z187" i="2"/>
  <c r="Y187" i="2"/>
  <c r="X187" i="2"/>
  <c r="V187" i="2"/>
  <c r="U187" i="2"/>
  <c r="T187" i="2"/>
  <c r="S187" i="2"/>
  <c r="R187" i="2"/>
  <c r="P187" i="2"/>
  <c r="O187" i="2"/>
  <c r="N187" i="2"/>
  <c r="M187" i="2"/>
  <c r="L187" i="2"/>
  <c r="J187" i="2"/>
  <c r="I187" i="2"/>
  <c r="H187" i="2"/>
  <c r="G187" i="2"/>
  <c r="AA186" i="2"/>
  <c r="Z186" i="2"/>
  <c r="Y186" i="2"/>
  <c r="X186" i="2"/>
  <c r="V186" i="2"/>
  <c r="U186" i="2"/>
  <c r="T186" i="2"/>
  <c r="S186" i="2"/>
  <c r="R186" i="2"/>
  <c r="P186" i="2"/>
  <c r="O186" i="2"/>
  <c r="N186" i="2"/>
  <c r="M186" i="2"/>
  <c r="L186" i="2"/>
  <c r="J186" i="2"/>
  <c r="I186" i="2"/>
  <c r="H186" i="2"/>
  <c r="G186" i="2"/>
  <c r="AA185" i="2"/>
  <c r="Z185" i="2"/>
  <c r="Y185" i="2"/>
  <c r="X185" i="2"/>
  <c r="V185" i="2"/>
  <c r="U185" i="2"/>
  <c r="T185" i="2"/>
  <c r="S185" i="2"/>
  <c r="R185" i="2"/>
  <c r="P185" i="2"/>
  <c r="O185" i="2"/>
  <c r="N185" i="2"/>
  <c r="M185" i="2"/>
  <c r="L185" i="2"/>
  <c r="J185" i="2"/>
  <c r="I185" i="2"/>
  <c r="H185" i="2"/>
  <c r="G185" i="2"/>
  <c r="AA184" i="2"/>
  <c r="Z184" i="2"/>
  <c r="Y184" i="2"/>
  <c r="X184" i="2"/>
  <c r="V184" i="2"/>
  <c r="U184" i="2"/>
  <c r="T184" i="2"/>
  <c r="S184" i="2"/>
  <c r="R184" i="2"/>
  <c r="P184" i="2"/>
  <c r="O184" i="2"/>
  <c r="N184" i="2"/>
  <c r="M184" i="2"/>
  <c r="L184" i="2"/>
  <c r="J184" i="2"/>
  <c r="I184" i="2"/>
  <c r="H184" i="2"/>
  <c r="G184" i="2"/>
  <c r="AA183" i="2"/>
  <c r="Z183" i="2"/>
  <c r="Y183" i="2"/>
  <c r="X183" i="2"/>
  <c r="V183" i="2"/>
  <c r="U183" i="2"/>
  <c r="T183" i="2"/>
  <c r="S183" i="2"/>
  <c r="R183" i="2"/>
  <c r="P183" i="2"/>
  <c r="O183" i="2"/>
  <c r="N183" i="2"/>
  <c r="M183" i="2"/>
  <c r="L183" i="2"/>
  <c r="J183" i="2"/>
  <c r="I183" i="2"/>
  <c r="H183" i="2"/>
  <c r="G183" i="2"/>
  <c r="AA182" i="2"/>
  <c r="Z182" i="2"/>
  <c r="Y182" i="2"/>
  <c r="X182" i="2"/>
  <c r="V182" i="2"/>
  <c r="U182" i="2"/>
  <c r="T182" i="2"/>
  <c r="S182" i="2"/>
  <c r="R182" i="2"/>
  <c r="P182" i="2"/>
  <c r="O182" i="2"/>
  <c r="N182" i="2"/>
  <c r="M182" i="2"/>
  <c r="L182" i="2"/>
  <c r="J182" i="2"/>
  <c r="I182" i="2"/>
  <c r="H182" i="2"/>
  <c r="G182" i="2"/>
  <c r="AA181" i="2"/>
  <c r="Z181" i="2"/>
  <c r="Y181" i="2"/>
  <c r="X181" i="2"/>
  <c r="V181" i="2"/>
  <c r="U181" i="2"/>
  <c r="T181" i="2"/>
  <c r="S181" i="2"/>
  <c r="R181" i="2"/>
  <c r="P181" i="2"/>
  <c r="O181" i="2"/>
  <c r="N181" i="2"/>
  <c r="M181" i="2"/>
  <c r="L181" i="2"/>
  <c r="J181" i="2"/>
  <c r="I181" i="2"/>
  <c r="H181" i="2"/>
  <c r="G181" i="2"/>
  <c r="AA180" i="2"/>
  <c r="Z180" i="2"/>
  <c r="Y180" i="2"/>
  <c r="X180" i="2"/>
  <c r="V180" i="2"/>
  <c r="U180" i="2"/>
  <c r="T180" i="2"/>
  <c r="S180" i="2"/>
  <c r="R180" i="2"/>
  <c r="P180" i="2"/>
  <c r="O180" i="2"/>
  <c r="N180" i="2"/>
  <c r="M180" i="2"/>
  <c r="L180" i="2"/>
  <c r="J180" i="2"/>
  <c r="I180" i="2"/>
  <c r="H180" i="2"/>
  <c r="G180" i="2"/>
  <c r="Q194" i="2" l="1"/>
  <c r="AB194" i="2"/>
  <c r="W194" i="2"/>
  <c r="AA64" i="2"/>
  <c r="Z64" i="2"/>
  <c r="Y64" i="2"/>
  <c r="X64" i="2"/>
  <c r="V64" i="2"/>
  <c r="U64" i="2"/>
  <c r="T64" i="2"/>
  <c r="S64" i="2"/>
  <c r="R64" i="2"/>
  <c r="P64" i="2"/>
  <c r="O64" i="2"/>
  <c r="N64" i="2"/>
  <c r="M64" i="2"/>
  <c r="L64" i="2"/>
  <c r="J64" i="2"/>
  <c r="I64" i="2"/>
  <c r="H64" i="2"/>
  <c r="G64" i="2"/>
  <c r="AA60" i="2"/>
  <c r="Z60" i="2"/>
  <c r="Y60" i="2"/>
  <c r="X60" i="2"/>
  <c r="V60" i="2"/>
  <c r="U60" i="2"/>
  <c r="T60" i="2"/>
  <c r="S60" i="2"/>
  <c r="R60" i="2"/>
  <c r="P60" i="2"/>
  <c r="O60" i="2"/>
  <c r="N60" i="2"/>
  <c r="M60" i="2"/>
  <c r="L60" i="2"/>
  <c r="J60" i="2"/>
  <c r="I60" i="2"/>
  <c r="H60" i="2"/>
  <c r="G60" i="2"/>
  <c r="AA59" i="2"/>
  <c r="Z59" i="2"/>
  <c r="Y59" i="2"/>
  <c r="X59" i="2"/>
  <c r="V59" i="2"/>
  <c r="U59" i="2"/>
  <c r="T59" i="2"/>
  <c r="S59" i="2"/>
  <c r="R59" i="2"/>
  <c r="P59" i="2"/>
  <c r="O59" i="2"/>
  <c r="N59" i="2"/>
  <c r="M59" i="2"/>
  <c r="L59" i="2"/>
  <c r="J59" i="2"/>
  <c r="I59" i="2"/>
  <c r="H59" i="2"/>
  <c r="G59" i="2"/>
  <c r="AA58" i="2"/>
  <c r="Z58" i="2"/>
  <c r="Y58" i="2"/>
  <c r="X58" i="2"/>
  <c r="V58" i="2"/>
  <c r="U58" i="2"/>
  <c r="T58" i="2"/>
  <c r="S58" i="2"/>
  <c r="R58" i="2"/>
  <c r="P58" i="2"/>
  <c r="O58" i="2"/>
  <c r="N58" i="2"/>
  <c r="M58" i="2"/>
  <c r="L58" i="2"/>
  <c r="J58" i="2"/>
  <c r="I58" i="2"/>
  <c r="H58" i="2"/>
  <c r="G58" i="2"/>
  <c r="AA57" i="2"/>
  <c r="Z57" i="2"/>
  <c r="Y57" i="2"/>
  <c r="X57" i="2"/>
  <c r="V57" i="2"/>
  <c r="U57" i="2"/>
  <c r="T57" i="2"/>
  <c r="S57" i="2"/>
  <c r="R57" i="2"/>
  <c r="P57" i="2"/>
  <c r="O57" i="2"/>
  <c r="N57" i="2"/>
  <c r="M57" i="2"/>
  <c r="L57" i="2"/>
  <c r="J57" i="2"/>
  <c r="I57" i="2"/>
  <c r="H57" i="2"/>
  <c r="G57" i="2"/>
  <c r="AA56" i="2"/>
  <c r="Z56" i="2"/>
  <c r="Y56" i="2"/>
  <c r="X56" i="2"/>
  <c r="V56" i="2"/>
  <c r="U56" i="2"/>
  <c r="T56" i="2"/>
  <c r="S56" i="2"/>
  <c r="R56" i="2"/>
  <c r="P56" i="2"/>
  <c r="O56" i="2"/>
  <c r="N56" i="2"/>
  <c r="M56" i="2"/>
  <c r="L56" i="2"/>
  <c r="J56" i="2"/>
  <c r="I56" i="2"/>
  <c r="H56" i="2"/>
  <c r="G56" i="2"/>
  <c r="AA55" i="2"/>
  <c r="Z55" i="2"/>
  <c r="Y55" i="2"/>
  <c r="X55" i="2"/>
  <c r="V55" i="2"/>
  <c r="U55" i="2"/>
  <c r="T55" i="2"/>
  <c r="S55" i="2"/>
  <c r="R55" i="2"/>
  <c r="P55" i="2"/>
  <c r="O55" i="2"/>
  <c r="N55" i="2"/>
  <c r="M55" i="2"/>
  <c r="L55" i="2"/>
  <c r="J55" i="2"/>
  <c r="I55" i="2"/>
  <c r="H55" i="2"/>
  <c r="G55" i="2"/>
  <c r="AA54" i="2"/>
  <c r="Z54" i="2"/>
  <c r="Y54" i="2"/>
  <c r="X54" i="2"/>
  <c r="V54" i="2"/>
  <c r="U54" i="2"/>
  <c r="T54" i="2"/>
  <c r="S54" i="2"/>
  <c r="R54" i="2"/>
  <c r="P54" i="2"/>
  <c r="O54" i="2"/>
  <c r="N54" i="2"/>
  <c r="M54" i="2"/>
  <c r="L54" i="2"/>
  <c r="J54" i="2"/>
  <c r="I54" i="2"/>
  <c r="H54" i="2"/>
  <c r="G54" i="2"/>
  <c r="AA53" i="2"/>
  <c r="Z53" i="2"/>
  <c r="Y53" i="2"/>
  <c r="X53" i="2"/>
  <c r="V53" i="2"/>
  <c r="U53" i="2"/>
  <c r="T53" i="2"/>
  <c r="S53" i="2"/>
  <c r="R53" i="2"/>
  <c r="P53" i="2"/>
  <c r="O53" i="2"/>
  <c r="N53" i="2"/>
  <c r="M53" i="2"/>
  <c r="L53" i="2"/>
  <c r="J53" i="2"/>
  <c r="I53" i="2"/>
  <c r="H53" i="2"/>
  <c r="G53" i="2"/>
  <c r="AA52" i="2"/>
  <c r="Z52" i="2"/>
  <c r="Y52" i="2"/>
  <c r="X52" i="2"/>
  <c r="V52" i="2"/>
  <c r="U52" i="2"/>
  <c r="T52" i="2"/>
  <c r="S52" i="2"/>
  <c r="R52" i="2"/>
  <c r="P52" i="2"/>
  <c r="O52" i="2"/>
  <c r="N52" i="2"/>
  <c r="M52" i="2"/>
  <c r="L52" i="2"/>
  <c r="J52" i="2"/>
  <c r="I52" i="2"/>
  <c r="H52" i="2"/>
  <c r="G52" i="2"/>
  <c r="AA51" i="2"/>
  <c r="Z51" i="2"/>
  <c r="Y51" i="2"/>
  <c r="X51" i="2"/>
  <c r="V51" i="2"/>
  <c r="U51" i="2"/>
  <c r="T51" i="2"/>
  <c r="S51" i="2"/>
  <c r="R51" i="2"/>
  <c r="P51" i="2"/>
  <c r="O51" i="2"/>
  <c r="N51" i="2"/>
  <c r="M51" i="2"/>
  <c r="L51" i="2"/>
  <c r="J51" i="2"/>
  <c r="I51" i="2"/>
  <c r="H51" i="2"/>
  <c r="G51" i="2"/>
  <c r="AA50" i="2"/>
  <c r="Z50" i="2"/>
  <c r="Y50" i="2"/>
  <c r="X50" i="2"/>
  <c r="V50" i="2"/>
  <c r="U50" i="2"/>
  <c r="T50" i="2"/>
  <c r="S50" i="2"/>
  <c r="R50" i="2"/>
  <c r="P50" i="2"/>
  <c r="O50" i="2"/>
  <c r="N50" i="2"/>
  <c r="M50" i="2"/>
  <c r="L50" i="2"/>
  <c r="J50" i="2"/>
  <c r="I50" i="2"/>
  <c r="H50" i="2"/>
  <c r="G50" i="2"/>
  <c r="AA49" i="2"/>
  <c r="Z49" i="2"/>
  <c r="Y49" i="2"/>
  <c r="X49" i="2"/>
  <c r="V49" i="2"/>
  <c r="U49" i="2"/>
  <c r="T49" i="2"/>
  <c r="S49" i="2"/>
  <c r="R49" i="2"/>
  <c r="P49" i="2"/>
  <c r="O49" i="2"/>
  <c r="N49" i="2"/>
  <c r="M49" i="2"/>
  <c r="L49" i="2"/>
  <c r="J49" i="2"/>
  <c r="I49" i="2"/>
  <c r="H49" i="2"/>
  <c r="G49" i="2"/>
  <c r="AA48" i="2"/>
  <c r="Z48" i="2"/>
  <c r="Y48" i="2"/>
  <c r="X48" i="2"/>
  <c r="V48" i="2"/>
  <c r="U48" i="2"/>
  <c r="T48" i="2"/>
  <c r="S48" i="2"/>
  <c r="R48" i="2"/>
  <c r="P48" i="2"/>
  <c r="O48" i="2"/>
  <c r="N48" i="2"/>
  <c r="M48" i="2"/>
  <c r="L48" i="2"/>
  <c r="J48" i="2"/>
  <c r="I48" i="2"/>
  <c r="H48" i="2"/>
  <c r="G48" i="2"/>
  <c r="AA47" i="2"/>
  <c r="Z47" i="2"/>
  <c r="Y47" i="2"/>
  <c r="X47" i="2"/>
  <c r="V47" i="2"/>
  <c r="U47" i="2"/>
  <c r="T47" i="2"/>
  <c r="S47" i="2"/>
  <c r="R47" i="2"/>
  <c r="P47" i="2"/>
  <c r="O47" i="2"/>
  <c r="N47" i="2"/>
  <c r="M47" i="2"/>
  <c r="L47" i="2"/>
  <c r="J47" i="2"/>
  <c r="I47" i="2"/>
  <c r="H47" i="2"/>
  <c r="G47" i="2"/>
  <c r="AA46" i="2"/>
  <c r="Z46" i="2"/>
  <c r="Y46" i="2"/>
  <c r="X46" i="2"/>
  <c r="V46" i="2"/>
  <c r="U46" i="2"/>
  <c r="T46" i="2"/>
  <c r="S46" i="2"/>
  <c r="R46" i="2"/>
  <c r="P46" i="2"/>
  <c r="O46" i="2"/>
  <c r="N46" i="2"/>
  <c r="M46" i="2"/>
  <c r="L46" i="2"/>
  <c r="J46" i="2"/>
  <c r="I46" i="2"/>
  <c r="H46" i="2"/>
  <c r="G46" i="2"/>
  <c r="AA45" i="2"/>
  <c r="Z45" i="2"/>
  <c r="Y45" i="2"/>
  <c r="X45" i="2"/>
  <c r="V45" i="2"/>
  <c r="U45" i="2"/>
  <c r="T45" i="2"/>
  <c r="S45" i="2"/>
  <c r="R45" i="2"/>
  <c r="P45" i="2"/>
  <c r="O45" i="2"/>
  <c r="N45" i="2"/>
  <c r="M45" i="2"/>
  <c r="L45" i="2"/>
  <c r="J45" i="2"/>
  <c r="I45" i="2"/>
  <c r="H45" i="2"/>
  <c r="G45" i="2"/>
  <c r="AA44" i="2"/>
  <c r="Z44" i="2"/>
  <c r="Y44" i="2"/>
  <c r="X44" i="2"/>
  <c r="V44" i="2"/>
  <c r="U44" i="2"/>
  <c r="T44" i="2"/>
  <c r="S44" i="2"/>
  <c r="R44" i="2"/>
  <c r="P44" i="2"/>
  <c r="O44" i="2"/>
  <c r="N44" i="2"/>
  <c r="M44" i="2"/>
  <c r="L44" i="2"/>
  <c r="J44" i="2"/>
  <c r="I44" i="2"/>
  <c r="H44" i="2"/>
  <c r="G44" i="2"/>
  <c r="AA43" i="2"/>
  <c r="Z43" i="2"/>
  <c r="Y43" i="2"/>
  <c r="X43" i="2"/>
  <c r="V43" i="2"/>
  <c r="U43" i="2"/>
  <c r="T43" i="2"/>
  <c r="S43" i="2"/>
  <c r="R43" i="2"/>
  <c r="P43" i="2"/>
  <c r="O43" i="2"/>
  <c r="N43" i="2"/>
  <c r="M43" i="2"/>
  <c r="L43" i="2"/>
  <c r="J43" i="2"/>
  <c r="I43" i="2"/>
  <c r="H43" i="2"/>
  <c r="G43" i="2"/>
  <c r="AA42" i="2"/>
  <c r="Z42" i="2"/>
  <c r="Y42" i="2"/>
  <c r="X42" i="2"/>
  <c r="V42" i="2"/>
  <c r="U42" i="2"/>
  <c r="T42" i="2"/>
  <c r="S42" i="2"/>
  <c r="R42" i="2"/>
  <c r="P42" i="2"/>
  <c r="O42" i="2"/>
  <c r="N42" i="2"/>
  <c r="M42" i="2"/>
  <c r="L42" i="2"/>
  <c r="J42" i="2"/>
  <c r="I42" i="2"/>
  <c r="H42" i="2"/>
  <c r="G42" i="2"/>
  <c r="AA41" i="2"/>
  <c r="Z41" i="2"/>
  <c r="Y41" i="2"/>
  <c r="X41" i="2"/>
  <c r="V41" i="2"/>
  <c r="U41" i="2"/>
  <c r="T41" i="2"/>
  <c r="S41" i="2"/>
  <c r="R41" i="2"/>
  <c r="P41" i="2"/>
  <c r="O41" i="2"/>
  <c r="N41" i="2"/>
  <c r="M41" i="2"/>
  <c r="L41" i="2"/>
  <c r="J41" i="2"/>
  <c r="I41" i="2"/>
  <c r="H41" i="2"/>
  <c r="G41" i="2"/>
  <c r="AA40" i="2"/>
  <c r="Z40" i="2"/>
  <c r="Y40" i="2"/>
  <c r="X40" i="2"/>
  <c r="V40" i="2"/>
  <c r="U40" i="2"/>
  <c r="T40" i="2"/>
  <c r="S40" i="2"/>
  <c r="R40" i="2"/>
  <c r="P40" i="2"/>
  <c r="O40" i="2"/>
  <c r="N40" i="2"/>
  <c r="M40" i="2"/>
  <c r="L40" i="2"/>
  <c r="J40" i="2"/>
  <c r="I40" i="2"/>
  <c r="H40" i="2"/>
  <c r="G40" i="2"/>
  <c r="AA39" i="2"/>
  <c r="Z39" i="2"/>
  <c r="Y39" i="2"/>
  <c r="X39" i="2"/>
  <c r="V39" i="2"/>
  <c r="U39" i="2"/>
  <c r="T39" i="2"/>
  <c r="S39" i="2"/>
  <c r="R39" i="2"/>
  <c r="P39" i="2"/>
  <c r="O39" i="2"/>
  <c r="N39" i="2"/>
  <c r="M39" i="2"/>
  <c r="L39" i="2"/>
  <c r="J39" i="2"/>
  <c r="I39" i="2"/>
  <c r="H39" i="2"/>
  <c r="G39" i="2"/>
  <c r="AA38" i="2"/>
  <c r="Z38" i="2"/>
  <c r="Y38" i="2"/>
  <c r="X38" i="2"/>
  <c r="V38" i="2"/>
  <c r="U38" i="2"/>
  <c r="T38" i="2"/>
  <c r="S38" i="2"/>
  <c r="R38" i="2"/>
  <c r="P38" i="2"/>
  <c r="O38" i="2"/>
  <c r="N38" i="2"/>
  <c r="M38" i="2"/>
  <c r="L38" i="2"/>
  <c r="J38" i="2"/>
  <c r="I38" i="2"/>
  <c r="H38" i="2"/>
  <c r="G38" i="2"/>
  <c r="AA37" i="2"/>
  <c r="Z37" i="2"/>
  <c r="Y37" i="2"/>
  <c r="X37" i="2"/>
  <c r="V37" i="2"/>
  <c r="U37" i="2"/>
  <c r="T37" i="2"/>
  <c r="S37" i="2"/>
  <c r="R37" i="2"/>
  <c r="P37" i="2"/>
  <c r="O37" i="2"/>
  <c r="N37" i="2"/>
  <c r="M37" i="2"/>
  <c r="L37" i="2"/>
  <c r="J37" i="2"/>
  <c r="I37" i="2"/>
  <c r="H37" i="2"/>
  <c r="G37" i="2"/>
  <c r="AA36" i="2"/>
  <c r="Z36" i="2"/>
  <c r="Y36" i="2"/>
  <c r="X36" i="2"/>
  <c r="V36" i="2"/>
  <c r="U36" i="2"/>
  <c r="T36" i="2"/>
  <c r="S36" i="2"/>
  <c r="R36" i="2"/>
  <c r="P36" i="2"/>
  <c r="O36" i="2"/>
  <c r="N36" i="2"/>
  <c r="M36" i="2"/>
  <c r="L36" i="2"/>
  <c r="J36" i="2"/>
  <c r="I36" i="2"/>
  <c r="H36" i="2"/>
  <c r="G36" i="2"/>
  <c r="AA35" i="2"/>
  <c r="Z35" i="2"/>
  <c r="Y35" i="2"/>
  <c r="X35" i="2"/>
  <c r="V35" i="2"/>
  <c r="U35" i="2"/>
  <c r="T35" i="2"/>
  <c r="S35" i="2"/>
  <c r="R35" i="2"/>
  <c r="P35" i="2"/>
  <c r="O35" i="2"/>
  <c r="N35" i="2"/>
  <c r="M35" i="2"/>
  <c r="L35" i="2"/>
  <c r="J35" i="2"/>
  <c r="I35" i="2"/>
  <c r="H35" i="2"/>
  <c r="G35" i="2"/>
  <c r="AA34" i="2"/>
  <c r="Z34" i="2"/>
  <c r="Y34" i="2"/>
  <c r="X34" i="2"/>
  <c r="V34" i="2"/>
  <c r="U34" i="2"/>
  <c r="T34" i="2"/>
  <c r="S34" i="2"/>
  <c r="R34" i="2"/>
  <c r="P34" i="2"/>
  <c r="O34" i="2"/>
  <c r="N34" i="2"/>
  <c r="M34" i="2"/>
  <c r="L34" i="2"/>
  <c r="J34" i="2"/>
  <c r="I34" i="2"/>
  <c r="H34" i="2"/>
  <c r="G34" i="2"/>
  <c r="AA33" i="2"/>
  <c r="Z33" i="2"/>
  <c r="Y33" i="2"/>
  <c r="X33" i="2"/>
  <c r="V33" i="2"/>
  <c r="U33" i="2"/>
  <c r="T33" i="2"/>
  <c r="S33" i="2"/>
  <c r="R33" i="2"/>
  <c r="P33" i="2"/>
  <c r="O33" i="2"/>
  <c r="N33" i="2"/>
  <c r="M33" i="2"/>
  <c r="L33" i="2"/>
  <c r="J33" i="2"/>
  <c r="I33" i="2"/>
  <c r="H33" i="2"/>
  <c r="G33" i="2"/>
  <c r="AA32" i="2"/>
  <c r="Z32" i="2"/>
  <c r="Y32" i="2"/>
  <c r="X32" i="2"/>
  <c r="V32" i="2"/>
  <c r="U32" i="2"/>
  <c r="T32" i="2"/>
  <c r="S32" i="2"/>
  <c r="R32" i="2"/>
  <c r="P32" i="2"/>
  <c r="O32" i="2"/>
  <c r="N32" i="2"/>
  <c r="M32" i="2"/>
  <c r="L32" i="2"/>
  <c r="J32" i="2"/>
  <c r="I32" i="2"/>
  <c r="H32" i="2"/>
  <c r="G32" i="2"/>
  <c r="AA31" i="2"/>
  <c r="Z31" i="2"/>
  <c r="Y31" i="2"/>
  <c r="X31" i="2"/>
  <c r="V31" i="2"/>
  <c r="U31" i="2"/>
  <c r="T31" i="2"/>
  <c r="S31" i="2"/>
  <c r="R31" i="2"/>
  <c r="P31" i="2"/>
  <c r="O31" i="2"/>
  <c r="N31" i="2"/>
  <c r="M31" i="2"/>
  <c r="L31" i="2"/>
  <c r="J31" i="2"/>
  <c r="I31" i="2"/>
  <c r="H31" i="2"/>
  <c r="G31" i="2"/>
  <c r="AE290" i="1"/>
  <c r="AE286" i="1"/>
  <c r="AE281" i="1"/>
  <c r="AE277" i="1"/>
  <c r="AE268" i="1"/>
  <c r="AE259" i="1"/>
  <c r="AE244" i="1"/>
  <c r="AE237" i="1"/>
  <c r="AE233" i="1"/>
  <c r="AE229" i="1"/>
  <c r="AE224" i="1"/>
  <c r="AE218" i="1"/>
  <c r="AE213" i="1"/>
  <c r="AE207" i="1"/>
  <c r="AE203" i="1"/>
  <c r="AE197" i="1"/>
  <c r="AE192" i="1"/>
  <c r="AE188" i="1"/>
  <c r="AE163" i="1"/>
  <c r="AE107" i="1"/>
  <c r="AE80" i="1"/>
  <c r="AE76" i="1"/>
  <c r="AE41" i="1"/>
  <c r="AE31" i="1"/>
  <c r="AE15" i="1"/>
  <c r="AE8" i="1"/>
  <c r="K290" i="1"/>
  <c r="K286" i="1"/>
  <c r="K281" i="1"/>
  <c r="K277" i="1"/>
  <c r="Q290" i="1"/>
  <c r="W290" i="1"/>
  <c r="AB290" i="1"/>
  <c r="Q286" i="1"/>
  <c r="W286" i="1"/>
  <c r="AB286" i="1"/>
  <c r="Q281" i="1"/>
  <c r="W281" i="1"/>
  <c r="AB281" i="1"/>
  <c r="Q277" i="1"/>
  <c r="W277" i="1"/>
  <c r="AB277" i="1"/>
  <c r="AB268" i="1"/>
  <c r="AB259" i="1"/>
  <c r="W268" i="1"/>
  <c r="Q268" i="1"/>
  <c r="K268" i="1"/>
  <c r="W259" i="1"/>
  <c r="Q259" i="1"/>
  <c r="K259" i="1"/>
  <c r="AB244" i="1"/>
  <c r="W244" i="1"/>
  <c r="Q244" i="1"/>
  <c r="K244" i="1"/>
  <c r="K237" i="1"/>
  <c r="Q237" i="1"/>
  <c r="W237" i="1"/>
  <c r="AB237" i="1"/>
  <c r="AB233" i="1"/>
  <c r="W233" i="1"/>
  <c r="Q233" i="1"/>
  <c r="K233" i="1"/>
  <c r="K229" i="1"/>
  <c r="Q229" i="1"/>
  <c r="W229" i="1"/>
  <c r="AB229" i="1"/>
  <c r="AB224" i="1"/>
  <c r="W224" i="1"/>
  <c r="Q224" i="1"/>
  <c r="K224" i="1"/>
  <c r="K218" i="1"/>
  <c r="Q218" i="1"/>
  <c r="W218" i="1"/>
  <c r="AB218" i="1"/>
  <c r="AB213" i="1"/>
  <c r="W213" i="1"/>
  <c r="Q213" i="1"/>
  <c r="K213" i="1"/>
  <c r="K207" i="1"/>
  <c r="Q207" i="1"/>
  <c r="W207" i="1"/>
  <c r="AB207" i="1"/>
  <c r="AB203" i="1"/>
  <c r="W203" i="1"/>
  <c r="Q203" i="1"/>
  <c r="K203" i="1"/>
  <c r="K197" i="1"/>
  <c r="Q197" i="1"/>
  <c r="W197" i="1"/>
  <c r="AB197" i="1"/>
  <c r="AB192" i="1"/>
  <c r="W192" i="1"/>
  <c r="Q192" i="1"/>
  <c r="K192" i="1"/>
  <c r="K188" i="1"/>
  <c r="Q188" i="1"/>
  <c r="W188" i="1"/>
  <c r="AB188" i="1"/>
  <c r="AB163" i="1"/>
  <c r="W163" i="1"/>
  <c r="Q163" i="1"/>
  <c r="K163" i="1"/>
  <c r="K107" i="1"/>
  <c r="Q107" i="1"/>
  <c r="W107" i="1"/>
  <c r="AB107" i="1"/>
  <c r="AB80" i="1"/>
  <c r="W80" i="1"/>
  <c r="Q80" i="1"/>
  <c r="K80" i="1"/>
  <c r="K76" i="1"/>
  <c r="Q76" i="1"/>
  <c r="W76" i="1"/>
  <c r="AB76" i="1"/>
  <c r="AB41" i="1"/>
  <c r="W41" i="1"/>
  <c r="Q41" i="1"/>
  <c r="K41" i="1"/>
  <c r="K31" i="1"/>
  <c r="Q31" i="1"/>
  <c r="W31" i="1"/>
  <c r="AB31" i="1"/>
  <c r="AB15" i="1"/>
  <c r="W15" i="1"/>
  <c r="Q15" i="1"/>
  <c r="K15" i="1"/>
  <c r="K8" i="1"/>
  <c r="AB8" i="1"/>
  <c r="W8" i="1"/>
  <c r="Q8" i="1"/>
  <c r="AA11" i="1"/>
  <c r="AA12" i="1"/>
  <c r="AA13" i="1"/>
  <c r="AA14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4" i="1"/>
  <c r="AA35" i="1"/>
  <c r="AA36" i="1"/>
  <c r="AA37" i="1"/>
  <c r="AA38" i="1"/>
  <c r="AA39" i="1"/>
  <c r="AA40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9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91" i="1"/>
  <c r="AA195" i="1"/>
  <c r="AA196" i="1"/>
  <c r="AA200" i="1"/>
  <c r="AA201" i="1"/>
  <c r="AA202" i="1"/>
  <c r="AA206" i="1"/>
  <c r="AA210" i="1"/>
  <c r="AA211" i="1"/>
  <c r="AA212" i="1"/>
  <c r="AA216" i="1"/>
  <c r="AA217" i="1"/>
  <c r="AA223" i="1"/>
  <c r="AA227" i="1"/>
  <c r="AA228" i="1"/>
  <c r="AA232" i="1"/>
  <c r="AA236" i="1"/>
  <c r="AA240" i="1"/>
  <c r="AA241" i="1"/>
  <c r="AA242" i="1"/>
  <c r="AA243" i="1"/>
  <c r="AA247" i="1"/>
  <c r="AA248" i="1"/>
  <c r="AA249" i="1"/>
  <c r="AA250" i="1"/>
  <c r="AA251" i="1"/>
  <c r="AA256" i="1"/>
  <c r="AA257" i="1"/>
  <c r="AA258" i="1"/>
  <c r="AA262" i="1"/>
  <c r="AA263" i="1"/>
  <c r="AA264" i="1"/>
  <c r="AA265" i="1"/>
  <c r="AA266" i="1"/>
  <c r="AA267" i="1"/>
  <c r="AA271" i="1"/>
  <c r="AA272" i="1"/>
  <c r="AA273" i="1"/>
  <c r="AA274" i="1"/>
  <c r="AA275" i="1"/>
  <c r="AA276" i="1"/>
  <c r="AA280" i="1"/>
  <c r="AA284" i="1"/>
  <c r="AA285" i="1"/>
  <c r="AA289" i="1"/>
  <c r="Z11" i="1"/>
  <c r="Z12" i="1"/>
  <c r="Z13" i="1"/>
  <c r="Z14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4" i="1"/>
  <c r="Z35" i="1"/>
  <c r="Z36" i="1"/>
  <c r="Z37" i="1"/>
  <c r="Z38" i="1"/>
  <c r="Z39" i="1"/>
  <c r="Z40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9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91" i="1"/>
  <c r="Z195" i="1"/>
  <c r="Z196" i="1"/>
  <c r="Z200" i="1"/>
  <c r="Z201" i="1"/>
  <c r="Z202" i="1"/>
  <c r="Z206" i="1"/>
  <c r="Z210" i="1"/>
  <c r="Z211" i="1"/>
  <c r="Z212" i="1"/>
  <c r="Z216" i="1"/>
  <c r="Z217" i="1"/>
  <c r="Z223" i="1"/>
  <c r="Z227" i="1"/>
  <c r="Z228" i="1"/>
  <c r="Z232" i="1"/>
  <c r="Z236" i="1"/>
  <c r="Z240" i="1"/>
  <c r="Z241" i="1"/>
  <c r="Z242" i="1"/>
  <c r="Z243" i="1"/>
  <c r="Z247" i="1"/>
  <c r="Z248" i="1"/>
  <c r="Z249" i="1"/>
  <c r="Z250" i="1"/>
  <c r="Z251" i="1"/>
  <c r="Z256" i="1"/>
  <c r="Z257" i="1"/>
  <c r="Z258" i="1"/>
  <c r="Z262" i="1"/>
  <c r="Z263" i="1"/>
  <c r="Z264" i="1"/>
  <c r="Z265" i="1"/>
  <c r="Z266" i="1"/>
  <c r="Z267" i="1"/>
  <c r="Z271" i="1"/>
  <c r="Z272" i="1"/>
  <c r="Z273" i="1"/>
  <c r="Z274" i="1"/>
  <c r="Z275" i="1"/>
  <c r="Z276" i="1"/>
  <c r="Z280" i="1"/>
  <c r="Z284" i="1"/>
  <c r="Z285" i="1"/>
  <c r="Z289" i="1"/>
  <c r="Y11" i="1"/>
  <c r="Y12" i="1"/>
  <c r="Y13" i="1"/>
  <c r="Y14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4" i="1"/>
  <c r="Y35" i="1"/>
  <c r="Y36" i="1"/>
  <c r="Y37" i="1"/>
  <c r="Y38" i="1"/>
  <c r="Y39" i="1"/>
  <c r="Y40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9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91" i="1"/>
  <c r="Y195" i="1"/>
  <c r="Y196" i="1"/>
  <c r="Y200" i="1"/>
  <c r="Y201" i="1"/>
  <c r="Y202" i="1"/>
  <c r="Y206" i="1"/>
  <c r="Y210" i="1"/>
  <c r="Y211" i="1"/>
  <c r="Y212" i="1"/>
  <c r="Y216" i="1"/>
  <c r="Y217" i="1"/>
  <c r="Y223" i="1"/>
  <c r="Y227" i="1"/>
  <c r="Y228" i="1"/>
  <c r="Y232" i="1"/>
  <c r="Y236" i="1"/>
  <c r="Y240" i="1"/>
  <c r="Y241" i="1"/>
  <c r="Y242" i="1"/>
  <c r="Y243" i="1"/>
  <c r="Y247" i="1"/>
  <c r="Y248" i="1"/>
  <c r="Y249" i="1"/>
  <c r="Y250" i="1"/>
  <c r="Y251" i="1"/>
  <c r="Y256" i="1"/>
  <c r="Y257" i="1"/>
  <c r="Y258" i="1"/>
  <c r="Y262" i="1"/>
  <c r="Y263" i="1"/>
  <c r="Y264" i="1"/>
  <c r="Y265" i="1"/>
  <c r="Y266" i="1"/>
  <c r="Y267" i="1"/>
  <c r="Y271" i="1"/>
  <c r="Y272" i="1"/>
  <c r="Y273" i="1"/>
  <c r="Y274" i="1"/>
  <c r="Y275" i="1"/>
  <c r="Y276" i="1"/>
  <c r="Y280" i="1"/>
  <c r="Y284" i="1"/>
  <c r="Y285" i="1"/>
  <c r="Y289" i="1"/>
  <c r="X11" i="1"/>
  <c r="X12" i="1"/>
  <c r="X13" i="1"/>
  <c r="X14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4" i="1"/>
  <c r="X35" i="1"/>
  <c r="X36" i="1"/>
  <c r="X37" i="1"/>
  <c r="X38" i="1"/>
  <c r="X39" i="1"/>
  <c r="X40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9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91" i="1"/>
  <c r="X195" i="1"/>
  <c r="X196" i="1"/>
  <c r="X200" i="1"/>
  <c r="X201" i="1"/>
  <c r="X202" i="1"/>
  <c r="X206" i="1"/>
  <c r="X210" i="1"/>
  <c r="X211" i="1"/>
  <c r="X212" i="1"/>
  <c r="X216" i="1"/>
  <c r="X217" i="1"/>
  <c r="X223" i="1"/>
  <c r="X227" i="1"/>
  <c r="X228" i="1"/>
  <c r="X232" i="1"/>
  <c r="X236" i="1"/>
  <c r="X240" i="1"/>
  <c r="X241" i="1"/>
  <c r="X242" i="1"/>
  <c r="X243" i="1"/>
  <c r="X247" i="1"/>
  <c r="X248" i="1"/>
  <c r="AB252" i="1" s="1"/>
  <c r="AB293" i="1" s="1"/>
  <c r="X249" i="1"/>
  <c r="X250" i="1"/>
  <c r="X251" i="1"/>
  <c r="X256" i="1"/>
  <c r="X257" i="1"/>
  <c r="X258" i="1"/>
  <c r="X262" i="1"/>
  <c r="X263" i="1"/>
  <c r="X264" i="1"/>
  <c r="X265" i="1"/>
  <c r="X266" i="1"/>
  <c r="X267" i="1"/>
  <c r="X271" i="1"/>
  <c r="X272" i="1"/>
  <c r="X273" i="1"/>
  <c r="X274" i="1"/>
  <c r="X275" i="1"/>
  <c r="X276" i="1"/>
  <c r="X280" i="1"/>
  <c r="X284" i="1"/>
  <c r="X285" i="1"/>
  <c r="X289" i="1"/>
  <c r="V11" i="1"/>
  <c r="V12" i="1"/>
  <c r="V13" i="1"/>
  <c r="V14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4" i="1"/>
  <c r="V35" i="1"/>
  <c r="V36" i="1"/>
  <c r="V37" i="1"/>
  <c r="V38" i="1"/>
  <c r="V39" i="1"/>
  <c r="V40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9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91" i="1"/>
  <c r="V195" i="1"/>
  <c r="V196" i="1"/>
  <c r="V200" i="1"/>
  <c r="V201" i="1"/>
  <c r="V202" i="1"/>
  <c r="V206" i="1"/>
  <c r="V210" i="1"/>
  <c r="V211" i="1"/>
  <c r="V212" i="1"/>
  <c r="V216" i="1"/>
  <c r="V217" i="1"/>
  <c r="V223" i="1"/>
  <c r="V227" i="1"/>
  <c r="V228" i="1"/>
  <c r="V232" i="1"/>
  <c r="V236" i="1"/>
  <c r="V240" i="1"/>
  <c r="V241" i="1"/>
  <c r="V242" i="1"/>
  <c r="V243" i="1"/>
  <c r="V247" i="1"/>
  <c r="V248" i="1"/>
  <c r="V249" i="1"/>
  <c r="V250" i="1"/>
  <c r="V251" i="1"/>
  <c r="V256" i="1"/>
  <c r="V257" i="1"/>
  <c r="V258" i="1"/>
  <c r="V262" i="1"/>
  <c r="V263" i="1"/>
  <c r="V264" i="1"/>
  <c r="V265" i="1"/>
  <c r="V266" i="1"/>
  <c r="V267" i="1"/>
  <c r="V271" i="1"/>
  <c r="V272" i="1"/>
  <c r="V273" i="1"/>
  <c r="V274" i="1"/>
  <c r="V275" i="1"/>
  <c r="V276" i="1"/>
  <c r="V280" i="1"/>
  <c r="V284" i="1"/>
  <c r="V285" i="1"/>
  <c r="V289" i="1"/>
  <c r="U11" i="1"/>
  <c r="U12" i="1"/>
  <c r="U13" i="1"/>
  <c r="U14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4" i="1"/>
  <c r="U35" i="1"/>
  <c r="U36" i="1"/>
  <c r="U37" i="1"/>
  <c r="U38" i="1"/>
  <c r="U39" i="1"/>
  <c r="U40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9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91" i="1"/>
  <c r="U195" i="1"/>
  <c r="U196" i="1"/>
  <c r="U200" i="1"/>
  <c r="U201" i="1"/>
  <c r="U202" i="1"/>
  <c r="U206" i="1"/>
  <c r="U210" i="1"/>
  <c r="U211" i="1"/>
  <c r="U212" i="1"/>
  <c r="U216" i="1"/>
  <c r="U217" i="1"/>
  <c r="U223" i="1"/>
  <c r="U227" i="1"/>
  <c r="U228" i="1"/>
  <c r="U232" i="1"/>
  <c r="U236" i="1"/>
  <c r="U240" i="1"/>
  <c r="U241" i="1"/>
  <c r="U242" i="1"/>
  <c r="U243" i="1"/>
  <c r="U247" i="1"/>
  <c r="U248" i="1"/>
  <c r="U249" i="1"/>
  <c r="U250" i="1"/>
  <c r="U251" i="1"/>
  <c r="U256" i="1"/>
  <c r="U257" i="1"/>
  <c r="U258" i="1"/>
  <c r="U262" i="1"/>
  <c r="U263" i="1"/>
  <c r="U264" i="1"/>
  <c r="U265" i="1"/>
  <c r="U266" i="1"/>
  <c r="U267" i="1"/>
  <c r="U271" i="1"/>
  <c r="U272" i="1"/>
  <c r="U273" i="1"/>
  <c r="U274" i="1"/>
  <c r="U275" i="1"/>
  <c r="U276" i="1"/>
  <c r="U280" i="1"/>
  <c r="U284" i="1"/>
  <c r="U285" i="1"/>
  <c r="U289" i="1"/>
  <c r="T11" i="1"/>
  <c r="T12" i="1"/>
  <c r="T13" i="1"/>
  <c r="T14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4" i="1"/>
  <c r="T35" i="1"/>
  <c r="T36" i="1"/>
  <c r="T37" i="1"/>
  <c r="T38" i="1"/>
  <c r="T39" i="1"/>
  <c r="T40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9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91" i="1"/>
  <c r="T195" i="1"/>
  <c r="T196" i="1"/>
  <c r="T200" i="1"/>
  <c r="T201" i="1"/>
  <c r="T202" i="1"/>
  <c r="T206" i="1"/>
  <c r="T210" i="1"/>
  <c r="T211" i="1"/>
  <c r="T212" i="1"/>
  <c r="T216" i="1"/>
  <c r="T217" i="1"/>
  <c r="T223" i="1"/>
  <c r="T227" i="1"/>
  <c r="T228" i="1"/>
  <c r="T232" i="1"/>
  <c r="T236" i="1"/>
  <c r="T240" i="1"/>
  <c r="T241" i="1"/>
  <c r="T242" i="1"/>
  <c r="T243" i="1"/>
  <c r="T247" i="1"/>
  <c r="T248" i="1"/>
  <c r="T249" i="1"/>
  <c r="T250" i="1"/>
  <c r="T251" i="1"/>
  <c r="T256" i="1"/>
  <c r="T257" i="1"/>
  <c r="T258" i="1"/>
  <c r="T262" i="1"/>
  <c r="T263" i="1"/>
  <c r="T264" i="1"/>
  <c r="T265" i="1"/>
  <c r="T266" i="1"/>
  <c r="T267" i="1"/>
  <c r="T271" i="1"/>
  <c r="T272" i="1"/>
  <c r="T273" i="1"/>
  <c r="T274" i="1"/>
  <c r="T275" i="1"/>
  <c r="T276" i="1"/>
  <c r="T280" i="1"/>
  <c r="T284" i="1"/>
  <c r="T285" i="1"/>
  <c r="T289" i="1"/>
  <c r="S11" i="1"/>
  <c r="S12" i="1"/>
  <c r="S13" i="1"/>
  <c r="S14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4" i="1"/>
  <c r="S35" i="1"/>
  <c r="S36" i="1"/>
  <c r="S37" i="1"/>
  <c r="S38" i="1"/>
  <c r="S39" i="1"/>
  <c r="S40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9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91" i="1"/>
  <c r="S195" i="1"/>
  <c r="S196" i="1"/>
  <c r="S200" i="1"/>
  <c r="S201" i="1"/>
  <c r="S202" i="1"/>
  <c r="S206" i="1"/>
  <c r="S210" i="1"/>
  <c r="S211" i="1"/>
  <c r="S212" i="1"/>
  <c r="S216" i="1"/>
  <c r="S217" i="1"/>
  <c r="S223" i="1"/>
  <c r="S227" i="1"/>
  <c r="S228" i="1"/>
  <c r="S232" i="1"/>
  <c r="S236" i="1"/>
  <c r="S240" i="1"/>
  <c r="S241" i="1"/>
  <c r="S242" i="1"/>
  <c r="S243" i="1"/>
  <c r="S247" i="1"/>
  <c r="S248" i="1"/>
  <c r="S249" i="1"/>
  <c r="S250" i="1"/>
  <c r="S251" i="1"/>
  <c r="S256" i="1"/>
  <c r="S257" i="1"/>
  <c r="S258" i="1"/>
  <c r="S262" i="1"/>
  <c r="S263" i="1"/>
  <c r="S264" i="1"/>
  <c r="S265" i="1"/>
  <c r="S266" i="1"/>
  <c r="S267" i="1"/>
  <c r="S271" i="1"/>
  <c r="S272" i="1"/>
  <c r="S273" i="1"/>
  <c r="S274" i="1"/>
  <c r="S275" i="1"/>
  <c r="S276" i="1"/>
  <c r="S280" i="1"/>
  <c r="S284" i="1"/>
  <c r="S285" i="1"/>
  <c r="S289" i="1"/>
  <c r="R11" i="1"/>
  <c r="R12" i="1"/>
  <c r="R13" i="1"/>
  <c r="R14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4" i="1"/>
  <c r="R35" i="1"/>
  <c r="R36" i="1"/>
  <c r="R37" i="1"/>
  <c r="R38" i="1"/>
  <c r="R39" i="1"/>
  <c r="R40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9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91" i="1"/>
  <c r="R195" i="1"/>
  <c r="R196" i="1"/>
  <c r="R200" i="1"/>
  <c r="R201" i="1"/>
  <c r="R202" i="1"/>
  <c r="R206" i="1"/>
  <c r="R210" i="1"/>
  <c r="R211" i="1"/>
  <c r="R212" i="1"/>
  <c r="R216" i="1"/>
  <c r="R217" i="1"/>
  <c r="R223" i="1"/>
  <c r="R227" i="1"/>
  <c r="R228" i="1"/>
  <c r="R232" i="1"/>
  <c r="R236" i="1"/>
  <c r="R240" i="1"/>
  <c r="R241" i="1"/>
  <c r="R242" i="1"/>
  <c r="R243" i="1"/>
  <c r="R247" i="1"/>
  <c r="R248" i="1"/>
  <c r="W252" i="1" s="1"/>
  <c r="W293" i="1" s="1"/>
  <c r="R249" i="1"/>
  <c r="R250" i="1"/>
  <c r="R251" i="1"/>
  <c r="R256" i="1"/>
  <c r="R257" i="1"/>
  <c r="R258" i="1"/>
  <c r="R262" i="1"/>
  <c r="R263" i="1"/>
  <c r="R264" i="1"/>
  <c r="R265" i="1"/>
  <c r="R266" i="1"/>
  <c r="R267" i="1"/>
  <c r="R271" i="1"/>
  <c r="R272" i="1"/>
  <c r="R273" i="1"/>
  <c r="R274" i="1"/>
  <c r="R275" i="1"/>
  <c r="R276" i="1"/>
  <c r="R280" i="1"/>
  <c r="R284" i="1"/>
  <c r="R285" i="1"/>
  <c r="R289" i="1"/>
  <c r="P11" i="1"/>
  <c r="P12" i="1"/>
  <c r="P13" i="1"/>
  <c r="P14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4" i="1"/>
  <c r="P35" i="1"/>
  <c r="P36" i="1"/>
  <c r="P37" i="1"/>
  <c r="P38" i="1"/>
  <c r="P39" i="1"/>
  <c r="P40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9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91" i="1"/>
  <c r="P195" i="1"/>
  <c r="P196" i="1"/>
  <c r="P200" i="1"/>
  <c r="P201" i="1"/>
  <c r="P202" i="1"/>
  <c r="P206" i="1"/>
  <c r="P210" i="1"/>
  <c r="P211" i="1"/>
  <c r="P212" i="1"/>
  <c r="P216" i="1"/>
  <c r="P217" i="1"/>
  <c r="P223" i="1"/>
  <c r="P227" i="1"/>
  <c r="P228" i="1"/>
  <c r="P232" i="1"/>
  <c r="P236" i="1"/>
  <c r="P240" i="1"/>
  <c r="P241" i="1"/>
  <c r="P242" i="1"/>
  <c r="P243" i="1"/>
  <c r="P247" i="1"/>
  <c r="P248" i="1"/>
  <c r="P249" i="1"/>
  <c r="P250" i="1"/>
  <c r="P251" i="1"/>
  <c r="P256" i="1"/>
  <c r="P257" i="1"/>
  <c r="P258" i="1"/>
  <c r="P262" i="1"/>
  <c r="P263" i="1"/>
  <c r="P264" i="1"/>
  <c r="P265" i="1"/>
  <c r="P266" i="1"/>
  <c r="P267" i="1"/>
  <c r="P271" i="1"/>
  <c r="P272" i="1"/>
  <c r="P273" i="1"/>
  <c r="P274" i="1"/>
  <c r="P275" i="1"/>
  <c r="P276" i="1"/>
  <c r="P280" i="1"/>
  <c r="P284" i="1"/>
  <c r="P285" i="1"/>
  <c r="P289" i="1"/>
  <c r="O11" i="1"/>
  <c r="O12" i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4" i="1"/>
  <c r="O35" i="1"/>
  <c r="O36" i="1"/>
  <c r="O37" i="1"/>
  <c r="O38" i="1"/>
  <c r="O39" i="1"/>
  <c r="O40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9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91" i="1"/>
  <c r="O195" i="1"/>
  <c r="O196" i="1"/>
  <c r="O200" i="1"/>
  <c r="O201" i="1"/>
  <c r="O202" i="1"/>
  <c r="O206" i="1"/>
  <c r="O210" i="1"/>
  <c r="O211" i="1"/>
  <c r="O212" i="1"/>
  <c r="O216" i="1"/>
  <c r="O217" i="1"/>
  <c r="O223" i="1"/>
  <c r="O227" i="1"/>
  <c r="O228" i="1"/>
  <c r="O232" i="1"/>
  <c r="O236" i="1"/>
  <c r="O240" i="1"/>
  <c r="O241" i="1"/>
  <c r="O242" i="1"/>
  <c r="O243" i="1"/>
  <c r="O247" i="1"/>
  <c r="O248" i="1"/>
  <c r="O249" i="1"/>
  <c r="O250" i="1"/>
  <c r="O251" i="1"/>
  <c r="O256" i="1"/>
  <c r="O257" i="1"/>
  <c r="O258" i="1"/>
  <c r="O262" i="1"/>
  <c r="O263" i="1"/>
  <c r="O264" i="1"/>
  <c r="O265" i="1"/>
  <c r="O266" i="1"/>
  <c r="O267" i="1"/>
  <c r="O271" i="1"/>
  <c r="O272" i="1"/>
  <c r="O273" i="1"/>
  <c r="O274" i="1"/>
  <c r="O275" i="1"/>
  <c r="O276" i="1"/>
  <c r="O280" i="1"/>
  <c r="O284" i="1"/>
  <c r="O285" i="1"/>
  <c r="O289" i="1"/>
  <c r="N11" i="1"/>
  <c r="N12" i="1"/>
  <c r="N13" i="1"/>
  <c r="N14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4" i="1"/>
  <c r="N35" i="1"/>
  <c r="N36" i="1"/>
  <c r="N37" i="1"/>
  <c r="N38" i="1"/>
  <c r="N39" i="1"/>
  <c r="N40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9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91" i="1"/>
  <c r="N195" i="1"/>
  <c r="N196" i="1"/>
  <c r="N200" i="1"/>
  <c r="N201" i="1"/>
  <c r="N202" i="1"/>
  <c r="N206" i="1"/>
  <c r="N210" i="1"/>
  <c r="N211" i="1"/>
  <c r="N212" i="1"/>
  <c r="N216" i="1"/>
  <c r="N217" i="1"/>
  <c r="N223" i="1"/>
  <c r="N227" i="1"/>
  <c r="N228" i="1"/>
  <c r="N232" i="1"/>
  <c r="N236" i="1"/>
  <c r="N240" i="1"/>
  <c r="N241" i="1"/>
  <c r="N242" i="1"/>
  <c r="N243" i="1"/>
  <c r="N247" i="1"/>
  <c r="N248" i="1"/>
  <c r="N249" i="1"/>
  <c r="N250" i="1"/>
  <c r="N251" i="1"/>
  <c r="N256" i="1"/>
  <c r="N257" i="1"/>
  <c r="N258" i="1"/>
  <c r="N262" i="1"/>
  <c r="N263" i="1"/>
  <c r="N264" i="1"/>
  <c r="N265" i="1"/>
  <c r="N266" i="1"/>
  <c r="N267" i="1"/>
  <c r="N271" i="1"/>
  <c r="N272" i="1"/>
  <c r="N273" i="1"/>
  <c r="N274" i="1"/>
  <c r="N275" i="1"/>
  <c r="N276" i="1"/>
  <c r="N280" i="1"/>
  <c r="N284" i="1"/>
  <c r="N285" i="1"/>
  <c r="N289" i="1"/>
  <c r="M11" i="1"/>
  <c r="M12" i="1"/>
  <c r="M13" i="1"/>
  <c r="M14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4" i="1"/>
  <c r="M35" i="1"/>
  <c r="M36" i="1"/>
  <c r="M37" i="1"/>
  <c r="M38" i="1"/>
  <c r="M39" i="1"/>
  <c r="M40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9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91" i="1"/>
  <c r="M195" i="1"/>
  <c r="M196" i="1"/>
  <c r="M200" i="1"/>
  <c r="M201" i="1"/>
  <c r="M202" i="1"/>
  <c r="M206" i="1"/>
  <c r="M210" i="1"/>
  <c r="M211" i="1"/>
  <c r="M212" i="1"/>
  <c r="M216" i="1"/>
  <c r="M217" i="1"/>
  <c r="M223" i="1"/>
  <c r="M227" i="1"/>
  <c r="M228" i="1"/>
  <c r="M232" i="1"/>
  <c r="M236" i="1"/>
  <c r="M240" i="1"/>
  <c r="M241" i="1"/>
  <c r="M242" i="1"/>
  <c r="M243" i="1"/>
  <c r="M247" i="1"/>
  <c r="M248" i="1"/>
  <c r="M249" i="1"/>
  <c r="M250" i="1"/>
  <c r="M251" i="1"/>
  <c r="M256" i="1"/>
  <c r="M257" i="1"/>
  <c r="M258" i="1"/>
  <c r="M262" i="1"/>
  <c r="M263" i="1"/>
  <c r="M264" i="1"/>
  <c r="M265" i="1"/>
  <c r="M266" i="1"/>
  <c r="M267" i="1"/>
  <c r="M271" i="1"/>
  <c r="M272" i="1"/>
  <c r="M273" i="1"/>
  <c r="M274" i="1"/>
  <c r="M275" i="1"/>
  <c r="M276" i="1"/>
  <c r="M280" i="1"/>
  <c r="M284" i="1"/>
  <c r="M285" i="1"/>
  <c r="M289" i="1"/>
  <c r="L11" i="1"/>
  <c r="L12" i="1"/>
  <c r="L13" i="1"/>
  <c r="L14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4" i="1"/>
  <c r="L35" i="1"/>
  <c r="L36" i="1"/>
  <c r="L37" i="1"/>
  <c r="L38" i="1"/>
  <c r="L39" i="1"/>
  <c r="L40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9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91" i="1"/>
  <c r="L195" i="1"/>
  <c r="L196" i="1"/>
  <c r="L200" i="1"/>
  <c r="L201" i="1"/>
  <c r="L202" i="1"/>
  <c r="L206" i="1"/>
  <c r="L210" i="1"/>
  <c r="L211" i="1"/>
  <c r="L212" i="1"/>
  <c r="L216" i="1"/>
  <c r="L217" i="1"/>
  <c r="L223" i="1"/>
  <c r="L227" i="1"/>
  <c r="L228" i="1"/>
  <c r="L232" i="1"/>
  <c r="L236" i="1"/>
  <c r="L240" i="1"/>
  <c r="L241" i="1"/>
  <c r="L242" i="1"/>
  <c r="L243" i="1"/>
  <c r="L247" i="1"/>
  <c r="L248" i="1"/>
  <c r="Q252" i="1" s="1"/>
  <c r="Q293" i="1" s="1"/>
  <c r="L249" i="1"/>
  <c r="L250" i="1"/>
  <c r="L251" i="1"/>
  <c r="L256" i="1"/>
  <c r="L257" i="1"/>
  <c r="L258" i="1"/>
  <c r="L262" i="1"/>
  <c r="L263" i="1"/>
  <c r="L264" i="1"/>
  <c r="L265" i="1"/>
  <c r="L266" i="1"/>
  <c r="L267" i="1"/>
  <c r="L271" i="1"/>
  <c r="L272" i="1"/>
  <c r="L273" i="1"/>
  <c r="L274" i="1"/>
  <c r="L275" i="1"/>
  <c r="L276" i="1"/>
  <c r="L280" i="1"/>
  <c r="L284" i="1"/>
  <c r="L285" i="1"/>
  <c r="L289" i="1"/>
  <c r="J11" i="1"/>
  <c r="J12" i="1"/>
  <c r="J13" i="1"/>
  <c r="J1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4" i="1"/>
  <c r="J35" i="1"/>
  <c r="J36" i="1"/>
  <c r="J37" i="1"/>
  <c r="J38" i="1"/>
  <c r="J39" i="1"/>
  <c r="J40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9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91" i="1"/>
  <c r="J195" i="1"/>
  <c r="J196" i="1"/>
  <c r="J200" i="1"/>
  <c r="J201" i="1"/>
  <c r="J202" i="1"/>
  <c r="J206" i="1"/>
  <c r="J210" i="1"/>
  <c r="J211" i="1"/>
  <c r="J212" i="1"/>
  <c r="J216" i="1"/>
  <c r="J217" i="1"/>
  <c r="J223" i="1"/>
  <c r="J227" i="1"/>
  <c r="J228" i="1"/>
  <c r="J232" i="1"/>
  <c r="J236" i="1"/>
  <c r="J240" i="1"/>
  <c r="J241" i="1"/>
  <c r="J242" i="1"/>
  <c r="J243" i="1"/>
  <c r="J247" i="1"/>
  <c r="J248" i="1"/>
  <c r="J249" i="1"/>
  <c r="J250" i="1"/>
  <c r="J251" i="1"/>
  <c r="J256" i="1"/>
  <c r="J257" i="1"/>
  <c r="J258" i="1"/>
  <c r="J262" i="1"/>
  <c r="J263" i="1"/>
  <c r="J264" i="1"/>
  <c r="J265" i="1"/>
  <c r="J266" i="1"/>
  <c r="J267" i="1"/>
  <c r="J271" i="1"/>
  <c r="J272" i="1"/>
  <c r="J273" i="1"/>
  <c r="J274" i="1"/>
  <c r="J275" i="1"/>
  <c r="J276" i="1"/>
  <c r="J280" i="1"/>
  <c r="J284" i="1"/>
  <c r="J285" i="1"/>
  <c r="J289" i="1"/>
  <c r="I11" i="1"/>
  <c r="I12" i="1"/>
  <c r="I13" i="1"/>
  <c r="I1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4" i="1"/>
  <c r="I35" i="1"/>
  <c r="I36" i="1"/>
  <c r="I37" i="1"/>
  <c r="I38" i="1"/>
  <c r="I39" i="1"/>
  <c r="I40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9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91" i="1"/>
  <c r="I195" i="1"/>
  <c r="I196" i="1"/>
  <c r="I200" i="1"/>
  <c r="I201" i="1"/>
  <c r="I202" i="1"/>
  <c r="I206" i="1"/>
  <c r="I210" i="1"/>
  <c r="I211" i="1"/>
  <c r="I212" i="1"/>
  <c r="I216" i="1"/>
  <c r="I217" i="1"/>
  <c r="I223" i="1"/>
  <c r="I227" i="1"/>
  <c r="I228" i="1"/>
  <c r="I232" i="1"/>
  <c r="I236" i="1"/>
  <c r="I240" i="1"/>
  <c r="I241" i="1"/>
  <c r="I242" i="1"/>
  <c r="I243" i="1"/>
  <c r="I247" i="1"/>
  <c r="I248" i="1"/>
  <c r="I249" i="1"/>
  <c r="I250" i="1"/>
  <c r="I251" i="1"/>
  <c r="I256" i="1"/>
  <c r="I257" i="1"/>
  <c r="I258" i="1"/>
  <c r="I262" i="1"/>
  <c r="I263" i="1"/>
  <c r="I264" i="1"/>
  <c r="I265" i="1"/>
  <c r="I266" i="1"/>
  <c r="I267" i="1"/>
  <c r="I271" i="1"/>
  <c r="I272" i="1"/>
  <c r="I273" i="1"/>
  <c r="I274" i="1"/>
  <c r="I275" i="1"/>
  <c r="I276" i="1"/>
  <c r="I280" i="1"/>
  <c r="I284" i="1"/>
  <c r="I285" i="1"/>
  <c r="I289" i="1"/>
  <c r="H11" i="1"/>
  <c r="H12" i="1"/>
  <c r="H13" i="1"/>
  <c r="H1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4" i="1"/>
  <c r="H35" i="1"/>
  <c r="H36" i="1"/>
  <c r="H37" i="1"/>
  <c r="H38" i="1"/>
  <c r="H39" i="1"/>
  <c r="H40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9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91" i="1"/>
  <c r="H195" i="1"/>
  <c r="H196" i="1"/>
  <c r="H200" i="1"/>
  <c r="H201" i="1"/>
  <c r="H202" i="1"/>
  <c r="H206" i="1"/>
  <c r="H210" i="1"/>
  <c r="H211" i="1"/>
  <c r="H212" i="1"/>
  <c r="H216" i="1"/>
  <c r="H217" i="1"/>
  <c r="H223" i="1"/>
  <c r="H227" i="1"/>
  <c r="H228" i="1"/>
  <c r="H232" i="1"/>
  <c r="H236" i="1"/>
  <c r="H240" i="1"/>
  <c r="H241" i="1"/>
  <c r="H242" i="1"/>
  <c r="H243" i="1"/>
  <c r="H247" i="1"/>
  <c r="H248" i="1"/>
  <c r="H249" i="1"/>
  <c r="H250" i="1"/>
  <c r="H251" i="1"/>
  <c r="H256" i="1"/>
  <c r="H257" i="1"/>
  <c r="H258" i="1"/>
  <c r="H262" i="1"/>
  <c r="H263" i="1"/>
  <c r="H264" i="1"/>
  <c r="H265" i="1"/>
  <c r="H266" i="1"/>
  <c r="H267" i="1"/>
  <c r="H271" i="1"/>
  <c r="H272" i="1"/>
  <c r="H273" i="1"/>
  <c r="H274" i="1"/>
  <c r="H275" i="1"/>
  <c r="H276" i="1"/>
  <c r="H280" i="1"/>
  <c r="H284" i="1"/>
  <c r="H285" i="1"/>
  <c r="H289" i="1"/>
  <c r="G11" i="1"/>
  <c r="G12" i="1"/>
  <c r="G13" i="1"/>
  <c r="G1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4" i="1"/>
  <c r="G35" i="1"/>
  <c r="G36" i="1"/>
  <c r="G37" i="1"/>
  <c r="G38" i="1"/>
  <c r="G39" i="1"/>
  <c r="G40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12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91" i="1"/>
  <c r="G195" i="1"/>
  <c r="G196" i="1"/>
  <c r="G200" i="1"/>
  <c r="G201" i="1"/>
  <c r="G202" i="1"/>
  <c r="G206" i="1"/>
  <c r="G210" i="1"/>
  <c r="G211" i="1"/>
  <c r="G212" i="1"/>
  <c r="G216" i="1"/>
  <c r="G217" i="1"/>
  <c r="G223" i="1"/>
  <c r="G227" i="1"/>
  <c r="G228" i="1"/>
  <c r="G232" i="1"/>
  <c r="G236" i="1"/>
  <c r="G240" i="1"/>
  <c r="G241" i="1"/>
  <c r="G242" i="1"/>
  <c r="G243" i="1"/>
  <c r="G247" i="1"/>
  <c r="G248" i="1"/>
  <c r="K252" i="1" s="1"/>
  <c r="G249" i="1"/>
  <c r="G250" i="1"/>
  <c r="G251" i="1"/>
  <c r="G256" i="1"/>
  <c r="G257" i="1"/>
  <c r="G258" i="1"/>
  <c r="G262" i="1"/>
  <c r="G263" i="1"/>
  <c r="G264" i="1"/>
  <c r="G265" i="1"/>
  <c r="G266" i="1"/>
  <c r="G267" i="1"/>
  <c r="G271" i="1"/>
  <c r="G272" i="1"/>
  <c r="G273" i="1"/>
  <c r="G274" i="1"/>
  <c r="G275" i="1"/>
  <c r="G276" i="1"/>
  <c r="G280" i="1"/>
  <c r="G284" i="1"/>
  <c r="G285" i="1"/>
  <c r="G289" i="1"/>
  <c r="AA7" i="1"/>
  <c r="Z7" i="1"/>
  <c r="Y7" i="1"/>
  <c r="X7" i="1"/>
  <c r="V7" i="1"/>
  <c r="U7" i="1"/>
  <c r="T7" i="1"/>
  <c r="S7" i="1"/>
  <c r="R7" i="1"/>
  <c r="P7" i="1"/>
  <c r="O7" i="1"/>
  <c r="N7" i="1"/>
  <c r="M7" i="1"/>
  <c r="L7" i="1"/>
  <c r="J7" i="1"/>
  <c r="I7" i="1"/>
  <c r="H7" i="1"/>
  <c r="G7" i="1"/>
  <c r="K66" i="2" l="1"/>
  <c r="AB66" i="2"/>
  <c r="W66" i="2"/>
  <c r="Q66" i="2"/>
  <c r="AB61" i="2"/>
  <c r="K61" i="2"/>
  <c r="W61" i="2"/>
  <c r="Q61" i="2"/>
  <c r="AE252" i="1"/>
  <c r="AE295" i="1" s="1"/>
  <c r="K293" i="1"/>
  <c r="AG293" i="1" s="1"/>
  <c r="B115" i="1" l="1"/>
  <c r="G115" i="1" s="1"/>
  <c r="B114" i="1"/>
  <c r="G114" i="1" s="1"/>
  <c r="B113" i="1"/>
  <c r="G113" i="1" s="1"/>
</calcChain>
</file>

<file path=xl/sharedStrings.xml><?xml version="1.0" encoding="utf-8"?>
<sst xmlns="http://schemas.openxmlformats.org/spreadsheetml/2006/main" count="1463" uniqueCount="314">
  <si>
    <t xml:space="preserve">Sabratha Fine Wares, Vol II, Part 2: The Fine wares and lamps </t>
  </si>
  <si>
    <t>Campana A</t>
  </si>
  <si>
    <t>Sherd No</t>
  </si>
  <si>
    <t>Dating</t>
  </si>
  <si>
    <t>Slice</t>
  </si>
  <si>
    <t>% of slice</t>
  </si>
  <si>
    <t>1st/2nd</t>
  </si>
  <si>
    <t>A</t>
  </si>
  <si>
    <t>Campana B</t>
  </si>
  <si>
    <t>1.1</t>
  </si>
  <si>
    <t>1.2</t>
  </si>
  <si>
    <t>2</t>
  </si>
  <si>
    <t>10</t>
  </si>
  <si>
    <t>90+-40 BC</t>
  </si>
  <si>
    <t>second half 1st BC</t>
  </si>
  <si>
    <t>2nd/1st BC</t>
  </si>
  <si>
    <t>mid 2nd/1st BC</t>
  </si>
  <si>
    <t>Campana C</t>
  </si>
  <si>
    <t>3</t>
  </si>
  <si>
    <t>1st BC</t>
  </si>
  <si>
    <t>5.2</t>
  </si>
  <si>
    <t>6</t>
  </si>
  <si>
    <t>7</t>
  </si>
  <si>
    <t>8</t>
  </si>
  <si>
    <t>9</t>
  </si>
  <si>
    <t>11</t>
  </si>
  <si>
    <t>13</t>
  </si>
  <si>
    <t>14</t>
  </si>
  <si>
    <t>15</t>
  </si>
  <si>
    <t>16</t>
  </si>
  <si>
    <t>17</t>
  </si>
  <si>
    <t>18</t>
  </si>
  <si>
    <t>Local BG</t>
  </si>
  <si>
    <t>late 2nd/1st</t>
  </si>
  <si>
    <t>late 4th-1st BC</t>
  </si>
  <si>
    <t>12</t>
  </si>
  <si>
    <t>4th-1st BC</t>
  </si>
  <si>
    <t>22</t>
  </si>
  <si>
    <t>Sabratha Red Slipped Wares</t>
  </si>
  <si>
    <t>Black.Glazed Wares</t>
  </si>
  <si>
    <t>Italian Sigillata</t>
  </si>
  <si>
    <t>Conspectus 1</t>
  </si>
  <si>
    <t>40-15BC</t>
  </si>
  <si>
    <t>Conspectus 2</t>
  </si>
  <si>
    <t>Conspectus 3</t>
  </si>
  <si>
    <t>15-10 BC</t>
  </si>
  <si>
    <t>second half 1st AD</t>
  </si>
  <si>
    <t>Conspectus 4</t>
  </si>
  <si>
    <t>15/10BC - 60/70 AD</t>
  </si>
  <si>
    <t>Conspectus 5</t>
  </si>
  <si>
    <t>Augustan onwards</t>
  </si>
  <si>
    <t>Conspectus 6</t>
  </si>
  <si>
    <t>Augustan -Tiberian</t>
  </si>
  <si>
    <t>Conspectus 7</t>
  </si>
  <si>
    <t>Augustan</t>
  </si>
  <si>
    <t>Consp 8</t>
  </si>
  <si>
    <t>Late Augustan</t>
  </si>
  <si>
    <t>early Augustan</t>
  </si>
  <si>
    <t>Consp 11</t>
  </si>
  <si>
    <t>From 12BC</t>
  </si>
  <si>
    <t>Consp 12</t>
  </si>
  <si>
    <t>Consp 13</t>
  </si>
  <si>
    <t>mid Augustan</t>
  </si>
  <si>
    <t>Consp 14</t>
  </si>
  <si>
    <t>12 BC - 5 AD</t>
  </si>
  <si>
    <t>Consp 17</t>
  </si>
  <si>
    <t>Augustan-Tiberian</t>
  </si>
  <si>
    <t>Consp 18</t>
  </si>
  <si>
    <t>10BC-25/35 AD</t>
  </si>
  <si>
    <t>Consp 19</t>
  </si>
  <si>
    <t>Late Augustan-Tiberian</t>
  </si>
  <si>
    <t>Consp 21</t>
  </si>
  <si>
    <t>30-80/90</t>
  </si>
  <si>
    <t>Consp 22</t>
  </si>
  <si>
    <t>12BC-25/30AD</t>
  </si>
  <si>
    <t>Consp 24</t>
  </si>
  <si>
    <t>66</t>
  </si>
  <si>
    <t>Consp 25</t>
  </si>
  <si>
    <t>C26</t>
  </si>
  <si>
    <t>first half 1st AD</t>
  </si>
  <si>
    <t>C27</t>
  </si>
  <si>
    <t>Tiberian-Neronian</t>
  </si>
  <si>
    <t>C29</t>
  </si>
  <si>
    <t>Tiberian-Flavian</t>
  </si>
  <si>
    <t>C31</t>
  </si>
  <si>
    <t>C32</t>
  </si>
  <si>
    <t>early Tiberian</t>
  </si>
  <si>
    <t>C33</t>
  </si>
  <si>
    <t>C34</t>
  </si>
  <si>
    <t>Late Tiberian-Flavian</t>
  </si>
  <si>
    <t>C36</t>
  </si>
  <si>
    <t>Early Augustan-Tiberian</t>
  </si>
  <si>
    <t>C37</t>
  </si>
  <si>
    <t>15-60</t>
  </si>
  <si>
    <t>C40</t>
  </si>
  <si>
    <t>second half 1st AD-second half 2nd</t>
  </si>
  <si>
    <t>C50</t>
  </si>
  <si>
    <t xml:space="preserve">1st AD-second half 2nd </t>
  </si>
  <si>
    <t>Unclassified</t>
  </si>
  <si>
    <t>Campanian "Tripolitanian" Ware</t>
  </si>
  <si>
    <t>African Red Slip</t>
  </si>
  <si>
    <t>approx. 3600</t>
  </si>
  <si>
    <t>late 1st to 7th</t>
  </si>
  <si>
    <t>Hayes 3</t>
  </si>
  <si>
    <t>Hayes 4</t>
  </si>
  <si>
    <t>Hayes 5</t>
  </si>
  <si>
    <t>Hayes 6</t>
  </si>
  <si>
    <t>Hayes 7</t>
  </si>
  <si>
    <t>Hayes 8</t>
  </si>
  <si>
    <t>Hayes 9</t>
  </si>
  <si>
    <t>first-second C AD</t>
  </si>
  <si>
    <t>Hayes 10</t>
  </si>
  <si>
    <t>second C AD</t>
  </si>
  <si>
    <t>Hayes 11</t>
  </si>
  <si>
    <t xml:space="preserve">Hayes 16 </t>
  </si>
  <si>
    <t>Hayes 17</t>
  </si>
  <si>
    <t>Hayes 14</t>
  </si>
  <si>
    <t>second/third AD</t>
  </si>
  <si>
    <t>Hayes 34</t>
  </si>
  <si>
    <t>Hayes 181</t>
  </si>
  <si>
    <t>Hayes 20</t>
  </si>
  <si>
    <t>1st/2nd C AD</t>
  </si>
  <si>
    <t>Hayes 22</t>
  </si>
  <si>
    <t>2nd AD</t>
  </si>
  <si>
    <t>Hayes 185</t>
  </si>
  <si>
    <t>Hayes 182</t>
  </si>
  <si>
    <t>2nd/3rd</t>
  </si>
  <si>
    <t>Hayes 196</t>
  </si>
  <si>
    <t>Hayes 21</t>
  </si>
  <si>
    <t>Hayes 23</t>
  </si>
  <si>
    <t>Hayes 183</t>
  </si>
  <si>
    <t>Hayes 184</t>
  </si>
  <si>
    <t>Other Finewares</t>
  </si>
  <si>
    <t>ESA</t>
  </si>
  <si>
    <t>ca. 1000</t>
  </si>
  <si>
    <t>50 BC-30AD</t>
  </si>
  <si>
    <t>4</t>
  </si>
  <si>
    <t>4b</t>
  </si>
  <si>
    <t>3 or 4</t>
  </si>
  <si>
    <t>22a</t>
  </si>
  <si>
    <t>23</t>
  </si>
  <si>
    <t>32</t>
  </si>
  <si>
    <t>28</t>
  </si>
  <si>
    <t>29</t>
  </si>
  <si>
    <t>30</t>
  </si>
  <si>
    <t>33-35</t>
  </si>
  <si>
    <t>36</t>
  </si>
  <si>
    <t>39</t>
  </si>
  <si>
    <t>42</t>
  </si>
  <si>
    <t>45,46</t>
  </si>
  <si>
    <t>47</t>
  </si>
  <si>
    <t>48</t>
  </si>
  <si>
    <t>50</t>
  </si>
  <si>
    <t>51</t>
  </si>
  <si>
    <t>OR</t>
  </si>
  <si>
    <t>late second/first half first BC</t>
  </si>
  <si>
    <t>second half 1st BC/early first AD</t>
  </si>
  <si>
    <t>early/mid 1st</t>
  </si>
  <si>
    <t>late 1st</t>
  </si>
  <si>
    <t>2nd</t>
  </si>
  <si>
    <t>pre-Augustan</t>
  </si>
  <si>
    <t>mid 1st BC</t>
  </si>
  <si>
    <t>10-1 BC</t>
  </si>
  <si>
    <t>early 1st AD</t>
  </si>
  <si>
    <t>10-1BC</t>
  </si>
  <si>
    <t>19</t>
  </si>
  <si>
    <t>20</t>
  </si>
  <si>
    <t>21</t>
  </si>
  <si>
    <t>24</t>
  </si>
  <si>
    <t>25</t>
  </si>
  <si>
    <t>late Augustan/Tiberian</t>
  </si>
  <si>
    <t>26</t>
  </si>
  <si>
    <t>20 AD</t>
  </si>
  <si>
    <t>27</t>
  </si>
  <si>
    <t>31</t>
  </si>
  <si>
    <t>pre-mid 1st AD</t>
  </si>
  <si>
    <t>late 1st AD</t>
  </si>
  <si>
    <t>38</t>
  </si>
  <si>
    <t>40</t>
  </si>
  <si>
    <t>41</t>
  </si>
  <si>
    <t>Tiberian</t>
  </si>
  <si>
    <t>43</t>
  </si>
  <si>
    <t>44</t>
  </si>
  <si>
    <t>early 2nd AD</t>
  </si>
  <si>
    <t xml:space="preserve">mid /late 1st </t>
  </si>
  <si>
    <t>52</t>
  </si>
  <si>
    <t>late Antonine</t>
  </si>
  <si>
    <t>53</t>
  </si>
  <si>
    <t>54</t>
  </si>
  <si>
    <t>Antonine</t>
  </si>
  <si>
    <t>55</t>
  </si>
  <si>
    <t>56</t>
  </si>
  <si>
    <t>57</t>
  </si>
  <si>
    <t>latter first half 2nd</t>
  </si>
  <si>
    <t>Cypriot Sigillata</t>
  </si>
  <si>
    <t>about 24 vessels</t>
  </si>
  <si>
    <t>58</t>
  </si>
  <si>
    <t>late 1st-early 2nd</t>
  </si>
  <si>
    <t>59</t>
  </si>
  <si>
    <t>60</t>
  </si>
  <si>
    <t>61</t>
  </si>
  <si>
    <t>62</t>
  </si>
  <si>
    <t>64</t>
  </si>
  <si>
    <t>mid 2nd</t>
  </si>
  <si>
    <t>65</t>
  </si>
  <si>
    <t xml:space="preserve">2nd </t>
  </si>
  <si>
    <t>69</t>
  </si>
  <si>
    <t>71</t>
  </si>
  <si>
    <t>72</t>
  </si>
  <si>
    <t>early 2nd</t>
  </si>
  <si>
    <t>73</t>
  </si>
  <si>
    <t>early/mid 2nd</t>
  </si>
  <si>
    <t>74</t>
  </si>
  <si>
    <t>Pergamon/Candarli Ware</t>
  </si>
  <si>
    <t>75</t>
  </si>
  <si>
    <t>1st AD</t>
  </si>
  <si>
    <t>ESB</t>
  </si>
  <si>
    <t>76</t>
  </si>
  <si>
    <t>50-80</t>
  </si>
  <si>
    <t>77</t>
  </si>
  <si>
    <t>late 1st/early 2nd</t>
  </si>
  <si>
    <t>Knidian Gray Ware</t>
  </si>
  <si>
    <t>79</t>
  </si>
  <si>
    <t>80</t>
  </si>
  <si>
    <t>early 1st</t>
  </si>
  <si>
    <t>81</t>
  </si>
  <si>
    <t>Αugustan</t>
  </si>
  <si>
    <t>Knidian Relief Ware</t>
  </si>
  <si>
    <t>82</t>
  </si>
  <si>
    <t>Misc</t>
  </si>
  <si>
    <t>86</t>
  </si>
  <si>
    <t>88</t>
  </si>
  <si>
    <t>88a</t>
  </si>
  <si>
    <t>Punic Derivatives?</t>
  </si>
  <si>
    <t>93</t>
  </si>
  <si>
    <t>94</t>
  </si>
  <si>
    <t>Thin-Walled Wares</t>
  </si>
  <si>
    <t>Tyrrhenian/Sardinian Plain Ware series with Combing</t>
  </si>
  <si>
    <t>Color coated with fine rough cast</t>
  </si>
  <si>
    <t>97</t>
  </si>
  <si>
    <t>100</t>
  </si>
  <si>
    <t>70-80</t>
  </si>
  <si>
    <t>Skyphoi with spurred handles, local?</t>
  </si>
  <si>
    <t>107</t>
  </si>
  <si>
    <t>Local? Matt slipped series</t>
  </si>
  <si>
    <t>119</t>
  </si>
  <si>
    <t>2nd ?</t>
  </si>
  <si>
    <t>Local plain wares</t>
  </si>
  <si>
    <t>120</t>
  </si>
  <si>
    <t>122</t>
  </si>
  <si>
    <t>second half 1st</t>
  </si>
  <si>
    <t>123</t>
  </si>
  <si>
    <t>124</t>
  </si>
  <si>
    <t>other wares</t>
  </si>
  <si>
    <t>130</t>
  </si>
  <si>
    <t>Tiberian +</t>
  </si>
  <si>
    <t>132</t>
  </si>
  <si>
    <t>Flavian - 2nd</t>
  </si>
  <si>
    <t>133</t>
  </si>
  <si>
    <t>late first/early 2nd</t>
  </si>
  <si>
    <t>134</t>
  </si>
  <si>
    <t>135</t>
  </si>
  <si>
    <t>Misc Red Slip</t>
  </si>
  <si>
    <t>Ware 1</t>
  </si>
  <si>
    <t>from Trip</t>
  </si>
  <si>
    <t>160</t>
  </si>
  <si>
    <t>mid 2st AD</t>
  </si>
  <si>
    <t>161</t>
  </si>
  <si>
    <t>165</t>
  </si>
  <si>
    <t>Unclassified Fabrics</t>
  </si>
  <si>
    <t>166</t>
  </si>
  <si>
    <t>late Augustan</t>
  </si>
  <si>
    <t>167</t>
  </si>
  <si>
    <t>Flavian-2nd</t>
  </si>
  <si>
    <t>168</t>
  </si>
  <si>
    <t>169</t>
  </si>
  <si>
    <t>170</t>
  </si>
  <si>
    <t>177</t>
  </si>
  <si>
    <t>Ware 2: Gritty fabric</t>
  </si>
  <si>
    <t>179</t>
  </si>
  <si>
    <t>181</t>
  </si>
  <si>
    <t>mid/late 1st</t>
  </si>
  <si>
    <t>184</t>
  </si>
  <si>
    <t>185</t>
  </si>
  <si>
    <t>pre-mid 1st</t>
  </si>
  <si>
    <t>188</t>
  </si>
  <si>
    <t>50-1BC</t>
  </si>
  <si>
    <t>189</t>
  </si>
  <si>
    <t>Ware ARS Form 181</t>
  </si>
  <si>
    <t>191</t>
  </si>
  <si>
    <t>15-20</t>
  </si>
  <si>
    <t>other fabrics</t>
  </si>
  <si>
    <t>192</t>
  </si>
  <si>
    <t>late 1st, Sicilian?</t>
  </si>
  <si>
    <t>193</t>
  </si>
  <si>
    <t>Variant African Red Slip</t>
  </si>
  <si>
    <t>196</t>
  </si>
  <si>
    <t>C</t>
  </si>
  <si>
    <t>ABC</t>
  </si>
  <si>
    <t>AB</t>
  </si>
  <si>
    <t>B</t>
  </si>
  <si>
    <t>BC</t>
  </si>
  <si>
    <t>BCD</t>
  </si>
  <si>
    <t>D</t>
  </si>
  <si>
    <t>CD</t>
  </si>
  <si>
    <t>ABCD</t>
  </si>
  <si>
    <t>No of slices</t>
  </si>
  <si>
    <t>total</t>
  </si>
  <si>
    <t>Italian</t>
  </si>
  <si>
    <t>Local/African</t>
  </si>
  <si>
    <t>Eastern Mediterranean</t>
  </si>
  <si>
    <t>Aegean</t>
  </si>
  <si>
    <t>unknown</t>
  </si>
  <si>
    <t>African/local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</si>
</sst>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rgb="FF833C0C"/>
      </left>
      <right style="double">
        <color rgb="FF833C0C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4" borderId="0" xfId="0" applyNumberFormat="1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2" xfId="0" applyFill="1" applyBorder="1"/>
    <xf numFmtId="0" fontId="0" fillId="2" borderId="2" xfId="0" applyFill="1" applyBorder="1"/>
    <xf numFmtId="49" fontId="0" fillId="0" borderId="3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49" fontId="1" fillId="5" borderId="0" xfId="0" applyNumberFormat="1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1" fillId="5" borderId="1" xfId="0" applyFont="1" applyFill="1" applyBorder="1"/>
    <xf numFmtId="0" fontId="1" fillId="5" borderId="6" xfId="0" applyFont="1" applyFill="1" applyBorder="1"/>
    <xf numFmtId="0" fontId="1" fillId="0" borderId="1" xfId="0" applyFont="1" applyBorder="1"/>
    <xf numFmtId="0" fontId="1" fillId="0" borderId="6" xfId="0" applyFont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0" borderId="0" xfId="0" applyBorder="1"/>
    <xf numFmtId="0" fontId="0" fillId="6" borderId="0" xfId="0" applyFill="1" applyAlignment="1">
      <alignment wrapText="1"/>
    </xf>
    <xf numFmtId="0" fontId="0" fillId="6" borderId="0" xfId="0" applyFill="1"/>
    <xf numFmtId="49" fontId="0" fillId="6" borderId="0" xfId="0" applyNumberFormat="1" applyFill="1" applyAlignment="1">
      <alignment wrapText="1"/>
    </xf>
    <xf numFmtId="0" fontId="0" fillId="6" borderId="1" xfId="0" applyFill="1" applyBorder="1"/>
    <xf numFmtId="0" fontId="0" fillId="6" borderId="2" xfId="0" applyFill="1" applyBorder="1"/>
    <xf numFmtId="0" fontId="0" fillId="6" borderId="0" xfId="0" applyFill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Sheet1!$K$293:$AB$293</c:f>
              <c:numCache>
                <c:formatCode>General</c:formatCode>
                <c:ptCount val="18"/>
                <c:pt idx="0">
                  <c:v>583.04166666666674</c:v>
                </c:pt>
                <c:pt idx="6">
                  <c:v>584.66666666666674</c:v>
                </c:pt>
                <c:pt idx="12">
                  <c:v>181.8332996666667</c:v>
                </c:pt>
                <c:pt idx="17">
                  <c:v>339.16663299999999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5-1248-A01D-669485CA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45759"/>
        <c:axId val="1114747407"/>
      </c:barChart>
      <c:catAx>
        <c:axId val="111474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4747407"/>
        <c:crosses val="autoZero"/>
        <c:auto val="1"/>
        <c:lblAlgn val="ctr"/>
        <c:lblOffset val="100"/>
        <c:noMultiLvlLbl val="0"/>
      </c:catAx>
      <c:valAx>
        <c:axId val="1114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47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Sabratha Fine Ware Percentages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1400648448355792E-2"/>
                  <c:y val="0.172838213582677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6.933333333333333E-2"/>
                      <c:h val="9.14999999999999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954423344140812"/>
                  <c:y val="-0.191626476377952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130214605527251"/>
                  <c:y val="0.162450541338582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78926972363749"/>
                  <c:y val="4.8480068897637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9951459008800357"/>
                  <c:y val="6.77509842519685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Sheet3!$E$2:$E$6</c:f>
              <c:numCache>
                <c:formatCode>General\%</c:formatCode>
                <c:ptCount val="5"/>
                <c:pt idx="0">
                  <c:v>11</c:v>
                </c:pt>
                <c:pt idx="1">
                  <c:v>64</c:v>
                </c:pt>
                <c:pt idx="2">
                  <c:v>23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182.16659999999999</c:v>
                </c:pt>
                <c:pt idx="1">
                  <c:v>38.875</c:v>
                </c:pt>
                <c:pt idx="2">
                  <c:v>359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E-F64F-BFD4-2D4913E7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50879"/>
        <c:axId val="657542831"/>
      </c:barChart>
      <c:catAx>
        <c:axId val="6575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7542831"/>
        <c:crosses val="autoZero"/>
        <c:auto val="1"/>
        <c:lblAlgn val="ctr"/>
        <c:lblOffset val="100"/>
        <c:noMultiLvlLbl val="0"/>
      </c:catAx>
      <c:valAx>
        <c:axId val="6575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75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239.91659999999999</c:v>
                </c:pt>
                <c:pt idx="1">
                  <c:v>71.75</c:v>
                </c:pt>
                <c:pt idx="2">
                  <c:v>256.5</c:v>
                </c:pt>
                <c:pt idx="3">
                  <c:v>2.5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FD40-96B5-FE426953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020767"/>
        <c:axId val="726982927"/>
      </c:barChart>
      <c:catAx>
        <c:axId val="72302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6982927"/>
        <c:crosses val="autoZero"/>
        <c:auto val="1"/>
        <c:lblAlgn val="ctr"/>
        <c:lblOffset val="100"/>
        <c:noMultiLvlLbl val="0"/>
      </c:catAx>
      <c:valAx>
        <c:axId val="7269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30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50.416600000000003</c:v>
                </c:pt>
                <c:pt idx="1">
                  <c:v>71.75</c:v>
                </c:pt>
                <c:pt idx="2">
                  <c:v>50</c:v>
                </c:pt>
                <c:pt idx="3">
                  <c:v>2</c:v>
                </c:pt>
                <c:pt idx="4">
                  <c:v>7.6665999999999999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F642-814F-F319365B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38351"/>
        <c:axId val="728730623"/>
      </c:barChart>
      <c:catAx>
        <c:axId val="6584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8730623"/>
        <c:crosses val="autoZero"/>
        <c:auto val="1"/>
        <c:lblAlgn val="ctr"/>
        <c:lblOffset val="100"/>
        <c:noMultiLvlLbl val="0"/>
      </c:catAx>
      <c:valAx>
        <c:axId val="7287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84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charts!$E$2:$E$6</c:f>
              <c:numCache>
                <c:formatCode>General</c:formatCode>
                <c:ptCount val="5"/>
                <c:pt idx="0">
                  <c:v>36.75</c:v>
                </c:pt>
                <c:pt idx="1">
                  <c:v>216.75</c:v>
                </c:pt>
                <c:pt idx="2">
                  <c:v>77.5</c:v>
                </c:pt>
                <c:pt idx="3">
                  <c:v>2</c:v>
                </c:pt>
                <c:pt idx="4">
                  <c:v>6.1665999999999999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8-5447-BC4C-B6FAB1AE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253983"/>
        <c:axId val="728710751"/>
      </c:barChart>
      <c:catAx>
        <c:axId val="7222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8710751"/>
        <c:crosses val="autoZero"/>
        <c:auto val="1"/>
        <c:lblAlgn val="ctr"/>
        <c:lblOffset val="100"/>
        <c:noMultiLvlLbl val="0"/>
      </c:catAx>
      <c:valAx>
        <c:axId val="7287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22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Sabratha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Sheet2!$H$20:$K$20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Sheet2!$H$21:$K$21</c:f>
              <c:numCache>
                <c:formatCode>General</c:formatCode>
                <c:ptCount val="4"/>
                <c:pt idx="0">
                  <c:v>583</c:v>
                </c:pt>
                <c:pt idx="1">
                  <c:v>583</c:v>
                </c:pt>
                <c:pt idx="2">
                  <c:v>182</c:v>
                </c:pt>
                <c:pt idx="3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Sabratha Fine Ware Percentages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646685543617392"/>
                  <c:y val="0.155571613674872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061510414646445E-2"/>
                  <c:y val="3.547543107744443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7721733059229661"/>
                  <c:y val="-0.121449965115120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Sheet3!$B$2:$B$6</c:f>
              <c:numCache>
                <c:formatCode>General\%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Sabratha Fine Ware Percentages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21392113535216"/>
                  <c:y val="0.111586193235279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4.0078973576919488E-2"/>
                  <c:y val="-8.67914623879562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02864834583424"/>
                      <c:h val="0.173836477987421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9328467834801277"/>
                  <c:y val="2.29653840439756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5376622265102238"/>
                  <c:y val="3.38075075521220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Sheet3!$C$2:$C$6</c:f>
              <c:numCache>
                <c:formatCode>General\%</c:formatCode>
                <c:ptCount val="5"/>
                <c:pt idx="0">
                  <c:v>41</c:v>
                </c:pt>
                <c:pt idx="1">
                  <c:v>12</c:v>
                </c:pt>
                <c:pt idx="2">
                  <c:v>44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Sabratha Fine Ware Percentages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654486951410053"/>
                  <c:y val="0.158746118880250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4.7044536918150456E-2"/>
                  <c:y val="-0.208168111478178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8089104775459058"/>
                  <c:y val="0.11186889887975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6.484398929505128E-2"/>
                  <c:y val="3.0203184381132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6864269913215663"/>
                  <c:y val="1.12752428028515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Italian</c:v>
                </c:pt>
                <c:pt idx="1">
                  <c:v>African/local</c:v>
                </c:pt>
                <c:pt idx="2">
                  <c:v>Eastern Mediterranean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Sheet3!$D$2:$D$6</c:f>
              <c:numCache>
                <c:formatCode>General\%</c:formatCode>
                <c:ptCount val="5"/>
                <c:pt idx="0">
                  <c:v>28</c:v>
                </c:pt>
                <c:pt idx="1">
                  <c:v>39</c:v>
                </c:pt>
                <c:pt idx="2">
                  <c:v>27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294</xdr:row>
      <xdr:rowOff>190500</xdr:rowOff>
    </xdr:from>
    <xdr:to>
      <xdr:col>22</xdr:col>
      <xdr:colOff>19050</xdr:colOff>
      <xdr:row>308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2D25E-3BA6-4D4D-92AF-8B4741CC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9</xdr:row>
      <xdr:rowOff>101600</xdr:rowOff>
    </xdr:from>
    <xdr:to>
      <xdr:col>4</xdr:col>
      <xdr:colOff>641350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ECD66-498F-1949-9185-2926F40E6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9</xdr:row>
      <xdr:rowOff>101600</xdr:rowOff>
    </xdr:from>
    <xdr:to>
      <xdr:col>10</xdr:col>
      <xdr:colOff>488950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755E2-FF2B-774D-A8FF-DA525DF8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139700</xdr:rowOff>
    </xdr:from>
    <xdr:to>
      <xdr:col>4</xdr:col>
      <xdr:colOff>596900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AEA89-8EEE-BD4B-ABF8-6F917A80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812800</xdr:colOff>
      <xdr:row>23</xdr:row>
      <xdr:rowOff>139700</xdr:rowOff>
    </xdr:from>
    <xdr:to>
      <xdr:col>10</xdr:col>
      <xdr:colOff>431800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3FD29A-390D-7A48-92D4-2351D5CF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615950</xdr:colOff>
      <xdr:row>5</xdr:row>
      <xdr:rowOff>101600</xdr:rowOff>
    </xdr:from>
    <xdr:to>
      <xdr:col>16</xdr:col>
      <xdr:colOff>234950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AC68F-5744-104D-ADCA-4FC1E531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63500</xdr:rowOff>
    </xdr:from>
    <xdr:to>
      <xdr:col>7</xdr:col>
      <xdr:colOff>800100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8CB09-2DDB-2543-A5C8-8A0B39C8B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10</xdr:row>
      <xdr:rowOff>76200</xdr:rowOff>
    </xdr:from>
    <xdr:to>
      <xdr:col>15</xdr:col>
      <xdr:colOff>812800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8B680-3FCC-AC4E-BB2F-5DB0827F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31</xdr:row>
      <xdr:rowOff>114300</xdr:rowOff>
    </xdr:from>
    <xdr:to>
      <xdr:col>7</xdr:col>
      <xdr:colOff>800100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6278EE-954B-9A41-A793-678FC1B9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31</xdr:row>
      <xdr:rowOff>63500</xdr:rowOff>
    </xdr:from>
    <xdr:to>
      <xdr:col>16</xdr:col>
      <xdr:colOff>38100</xdr:colOff>
      <xdr:row>51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0545F-0749-F747-9C77-C9E5CDEAA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0.72217</cdr:x>
      <cdr:y>0.91139</cdr:y>
    </cdr:from>
    <cdr:to>
      <cdr:x>0.99409</cdr:x>
      <cdr:y>0.99684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4E9C13-2C1C-7E44-9263-8C6ADF1BED43}"/>
            </a:ext>
          </a:extLst>
        </cdr:cNvPr>
        <cdr:cNvSpPr txBox="1"/>
      </cdr:nvSpPr>
      <cdr:spPr>
        <a:xfrm xmlns:a="http://schemas.openxmlformats.org/drawingml/2006/main">
          <a:off x="4654550" y="3657600"/>
          <a:ext cx="175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583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0.72727</cdr:x>
      <cdr:y>0.91509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C30A70-B04F-5744-AFF4-B14B4FEC9081}"/>
            </a:ext>
          </a:extLst>
        </cdr:cNvPr>
        <cdr:cNvSpPr txBox="1"/>
      </cdr:nvSpPr>
      <cdr:spPr>
        <a:xfrm xmlns:a="http://schemas.openxmlformats.org/drawingml/2006/main">
          <a:off x="4673600" y="3695700"/>
          <a:ext cx="175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583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0.72888</cdr:x>
      <cdr:y>0.91483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C30A70-B04F-5744-AFF4-B14B4FEC9081}"/>
            </a:ext>
          </a:extLst>
        </cdr:cNvPr>
        <cdr:cNvSpPr txBox="1"/>
      </cdr:nvSpPr>
      <cdr:spPr>
        <a:xfrm xmlns:a="http://schemas.openxmlformats.org/drawingml/2006/main">
          <a:off x="4711700" y="3683000"/>
          <a:ext cx="175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182 fragments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0.72941</cdr:x>
      <cdr:y>0.91563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C30A70-B04F-5744-AFF4-B14B4FEC9081}"/>
            </a:ext>
          </a:extLst>
        </cdr:cNvPr>
        <cdr:cNvSpPr txBox="1"/>
      </cdr:nvSpPr>
      <cdr:spPr>
        <a:xfrm xmlns:a="http://schemas.openxmlformats.org/drawingml/2006/main">
          <a:off x="4724400" y="3721100"/>
          <a:ext cx="175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339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FC7-D071-0147-B493-0DCCFFC8BC2F}">
  <dimension ref="A1:AG295"/>
  <sheetViews>
    <sheetView topLeftCell="L275" workbookViewId="0">
      <selection activeCell="AB293" activeCellId="3" sqref="K293 Q293 W293 AB293"/>
    </sheetView>
  </sheetViews>
  <sheetFormatPr baseColWidth="10" defaultRowHeight="16" x14ac:dyDescent="0.2"/>
  <cols>
    <col min="1" max="1" width="15" style="8" customWidth="1"/>
    <col min="3" max="3" width="17.1640625" style="4" customWidth="1"/>
    <col min="7" max="7" width="10.83203125" style="18"/>
    <col min="12" max="12" width="10.83203125" style="18"/>
    <col min="18" max="18" width="10.83203125" style="18"/>
    <col min="24" max="24" width="10.83203125" style="18"/>
    <col min="31" max="31" width="10.83203125" style="22"/>
  </cols>
  <sheetData>
    <row r="1" spans="1:31" ht="85" x14ac:dyDescent="0.2">
      <c r="A1" s="8" t="s">
        <v>0</v>
      </c>
      <c r="G1" s="18" t="s">
        <v>7</v>
      </c>
      <c r="L1" s="18" t="s">
        <v>300</v>
      </c>
      <c r="R1" s="18" t="s">
        <v>297</v>
      </c>
      <c r="X1" s="18" t="s">
        <v>303</v>
      </c>
    </row>
    <row r="2" spans="1:31" x14ac:dyDescent="0.2">
      <c r="G2" s="18" t="s">
        <v>7</v>
      </c>
      <c r="H2" t="s">
        <v>299</v>
      </c>
      <c r="I2" t="s">
        <v>298</v>
      </c>
      <c r="J2" t="s">
        <v>305</v>
      </c>
      <c r="K2" t="s">
        <v>307</v>
      </c>
      <c r="L2" s="18" t="s">
        <v>300</v>
      </c>
      <c r="M2" t="s">
        <v>299</v>
      </c>
      <c r="N2" t="s">
        <v>298</v>
      </c>
      <c r="O2" t="s">
        <v>301</v>
      </c>
      <c r="P2" t="s">
        <v>302</v>
      </c>
      <c r="Q2" t="s">
        <v>307</v>
      </c>
      <c r="R2" s="18" t="s">
        <v>297</v>
      </c>
      <c r="S2" t="s">
        <v>298</v>
      </c>
      <c r="T2" t="s">
        <v>301</v>
      </c>
      <c r="U2" t="s">
        <v>302</v>
      </c>
      <c r="V2" t="s">
        <v>304</v>
      </c>
      <c r="W2" t="s">
        <v>307</v>
      </c>
      <c r="X2" s="18" t="s">
        <v>303</v>
      </c>
      <c r="Y2" t="s">
        <v>301</v>
      </c>
      <c r="Z2" t="s">
        <v>302</v>
      </c>
      <c r="AA2" t="s">
        <v>304</v>
      </c>
      <c r="AB2" t="s">
        <v>307</v>
      </c>
    </row>
    <row r="3" spans="1:31" s="2" customFormat="1" ht="34" x14ac:dyDescent="0.2">
      <c r="A3" s="9" t="s">
        <v>39</v>
      </c>
      <c r="C3" s="5"/>
      <c r="G3" s="19"/>
      <c r="L3" s="19"/>
      <c r="R3" s="19"/>
      <c r="X3" s="19"/>
      <c r="AE3" s="23"/>
    </row>
    <row r="4" spans="1:31" s="3" customFormat="1" x14ac:dyDescent="0.2">
      <c r="A4" s="10"/>
      <c r="C4" s="6"/>
      <c r="G4" s="20"/>
      <c r="L4" s="20"/>
      <c r="R4" s="20"/>
      <c r="X4" s="20"/>
      <c r="AE4" s="24"/>
    </row>
    <row r="5" spans="1:31" ht="17" x14ac:dyDescent="0.2">
      <c r="B5" t="s">
        <v>2</v>
      </c>
      <c r="C5" s="4" t="s">
        <v>3</v>
      </c>
      <c r="D5" t="s">
        <v>4</v>
      </c>
      <c r="E5" t="s">
        <v>5</v>
      </c>
      <c r="F5" t="s">
        <v>306</v>
      </c>
    </row>
    <row r="6" spans="1:31" s="1" customFormat="1" ht="17" x14ac:dyDescent="0.2">
      <c r="A6" s="11" t="s">
        <v>1</v>
      </c>
      <c r="C6" s="7"/>
      <c r="G6" s="21"/>
      <c r="L6" s="21"/>
      <c r="R6" s="21"/>
      <c r="X6" s="21"/>
      <c r="AE6" s="25"/>
    </row>
    <row r="7" spans="1:31" ht="17" x14ac:dyDescent="0.2">
      <c r="A7" s="8">
        <v>28</v>
      </c>
      <c r="B7">
        <v>1</v>
      </c>
      <c r="C7" s="4" t="s">
        <v>6</v>
      </c>
      <c r="D7" t="s">
        <v>7</v>
      </c>
      <c r="E7">
        <v>0.25</v>
      </c>
      <c r="F7">
        <v>1</v>
      </c>
      <c r="G7" s="18">
        <f>IF(D7="A",(B7*E7)/F7,0)</f>
        <v>0.25</v>
      </c>
      <c r="H7">
        <f>IF(D7="AB",(B7*E7)/F7,0)</f>
        <v>0</v>
      </c>
      <c r="I7">
        <f>IF(D7="ABC",(B7*E7)/F7,0)</f>
        <v>0</v>
      </c>
      <c r="J7">
        <f>IF(D7="ABCD",(B7*E7)/F7,0)</f>
        <v>0</v>
      </c>
      <c r="L7" s="18">
        <f>IF(D7="B",(B7*E7)/F7,0)</f>
        <v>0</v>
      </c>
      <c r="M7">
        <f>IF(D7="AB",(B7*E7)/F7,0)</f>
        <v>0</v>
      </c>
      <c r="N7">
        <f>IF(D7="ABC",(B7*E7)/F7,0)</f>
        <v>0</v>
      </c>
      <c r="O7">
        <f>IF(D7="BC",(B7*E7)/F7,0)</f>
        <v>0</v>
      </c>
      <c r="P7">
        <f>IF(D7="BCD",(B7*E7)/F7,0)</f>
        <v>0</v>
      </c>
      <c r="R7" s="18">
        <f>IF(D7="C",(B7*E7)/F7,0)</f>
        <v>0</v>
      </c>
      <c r="S7">
        <f>IF(D7="ABC",(B7*E7)/F7,0)</f>
        <v>0</v>
      </c>
      <c r="T7">
        <f>IF(D7="BC",(B7*E7)/F7,0)</f>
        <v>0</v>
      </c>
      <c r="U7">
        <f>IF(D7="BCD",(B7*E7)/F7,0)</f>
        <v>0</v>
      </c>
      <c r="V7">
        <f>IF(D7="CD",(B7*E7)/F7,0)</f>
        <v>0</v>
      </c>
      <c r="X7" s="18">
        <f>IF(D7="D",(B7*E7)/F7,0)</f>
        <v>0</v>
      </c>
      <c r="Y7">
        <f>IF(D7="BC",(B7*E7)/F7,0)</f>
        <v>0</v>
      </c>
      <c r="Z7">
        <f>IF(D7="BCD",(B7*E7)/F7,0)</f>
        <v>0</v>
      </c>
      <c r="AA7">
        <f>IF(D7="CD",(B7*E7)/F7,0)</f>
        <v>0</v>
      </c>
    </row>
    <row r="8" spans="1:31" x14ac:dyDescent="0.2">
      <c r="K8">
        <f>SUM(G7:J7)</f>
        <v>0.25</v>
      </c>
      <c r="Q8">
        <f>SUM(L7:P7)</f>
        <v>0</v>
      </c>
      <c r="W8">
        <f>SUM(R7:V7)</f>
        <v>0</v>
      </c>
      <c r="AB8">
        <f>SUM(X7:AA7)</f>
        <v>0</v>
      </c>
      <c r="AE8" s="22">
        <f>SUM(K8:AB8)</f>
        <v>0.25</v>
      </c>
    </row>
    <row r="9" spans="1:31" ht="17" x14ac:dyDescent="0.2">
      <c r="B9" t="s">
        <v>2</v>
      </c>
      <c r="C9" s="4" t="s">
        <v>3</v>
      </c>
      <c r="D9" t="s">
        <v>4</v>
      </c>
      <c r="E9" t="s">
        <v>5</v>
      </c>
    </row>
    <row r="10" spans="1:31" s="1" customFormat="1" ht="17" x14ac:dyDescent="0.2">
      <c r="A10" s="11" t="s">
        <v>8</v>
      </c>
      <c r="C10" s="7"/>
      <c r="G10" s="21"/>
      <c r="L10" s="21"/>
      <c r="R10" s="21"/>
      <c r="X10" s="21"/>
      <c r="AE10" s="25"/>
    </row>
    <row r="11" spans="1:31" ht="17" x14ac:dyDescent="0.2">
      <c r="A11" s="8" t="s">
        <v>9</v>
      </c>
      <c r="B11">
        <v>1</v>
      </c>
      <c r="C11" s="4" t="s">
        <v>13</v>
      </c>
      <c r="G11" s="18">
        <f t="shared" ref="G11:G70" si="0">IF(D11="A",(B11*E11)/F11,0)</f>
        <v>0</v>
      </c>
      <c r="H11">
        <f t="shared" ref="H11:H70" si="1">IF(D11="AB",(B11*E11)/F11,0)</f>
        <v>0</v>
      </c>
      <c r="I11">
        <f t="shared" ref="I11:I70" si="2">IF(D11="ABC",(B11*E11)/F11,0)</f>
        <v>0</v>
      </c>
      <c r="J11">
        <f t="shared" ref="J11:J70" si="3">IF(D11="ABCD",(B11*E11)/F11,0)</f>
        <v>0</v>
      </c>
      <c r="L11" s="18">
        <f>IF(D11="B",(B11*E11)/F11,0)</f>
        <v>0</v>
      </c>
      <c r="M11">
        <f>IF(D11="AB",(B11*E11)/F11,0)</f>
        <v>0</v>
      </c>
      <c r="N11">
        <f>IF(D11="ABC",(B11*E11)/F11,0)</f>
        <v>0</v>
      </c>
      <c r="O11">
        <f>IF(D11="BC",(B11*E11)/F11,0)</f>
        <v>0</v>
      </c>
      <c r="P11">
        <f>IF(D11="BCD",(B11*E11)/F11,0)</f>
        <v>0</v>
      </c>
      <c r="R11" s="18">
        <f>IF(D11="C",(B11*E11)/F11,0)</f>
        <v>0</v>
      </c>
      <c r="S11">
        <f>IF(D11="ABC",(B11*E11)/F11,0)</f>
        <v>0</v>
      </c>
      <c r="T11">
        <f>IF(D11="BC",(B11*E11)/F11,0)</f>
        <v>0</v>
      </c>
      <c r="U11">
        <f>IF(D11="BCD",(B11*E11)/F11,0)</f>
        <v>0</v>
      </c>
      <c r="V11">
        <f>IF(D11="CD",(B11*E11)/F11,0)</f>
        <v>0</v>
      </c>
      <c r="X11" s="18">
        <f>IF(D11="D",(B11*E11)/F11,0)</f>
        <v>0</v>
      </c>
      <c r="Y11">
        <f>IF(D11="BC",(B11*E11)/F11,0)</f>
        <v>0</v>
      </c>
      <c r="Z11">
        <f>IF(D11="BCD",(B11*E11)/F11,0)</f>
        <v>0</v>
      </c>
      <c r="AA11">
        <f>IF(D11="CD",(B11*E11)/F11,0)</f>
        <v>0</v>
      </c>
    </row>
    <row r="12" spans="1:31" ht="17" x14ac:dyDescent="0.2">
      <c r="A12" s="8" t="s">
        <v>10</v>
      </c>
      <c r="B12">
        <v>10</v>
      </c>
      <c r="C12" s="4" t="s">
        <v>14</v>
      </c>
      <c r="D12" t="s">
        <v>7</v>
      </c>
      <c r="E12">
        <v>1</v>
      </c>
      <c r="F12">
        <v>1</v>
      </c>
      <c r="G12" s="18">
        <f t="shared" si="0"/>
        <v>10</v>
      </c>
      <c r="H12">
        <f t="shared" si="1"/>
        <v>0</v>
      </c>
      <c r="I12">
        <f t="shared" si="2"/>
        <v>0</v>
      </c>
      <c r="J12">
        <f t="shared" si="3"/>
        <v>0</v>
      </c>
      <c r="L12" s="18">
        <f>IF(D12="B",(B12*E12)/F12,0)</f>
        <v>0</v>
      </c>
      <c r="M12">
        <f>IF(D12="AB",(B12*E12)/F12,0)</f>
        <v>0</v>
      </c>
      <c r="N12">
        <f>IF(D12="ABC",(B12*E12)/F12,0)</f>
        <v>0</v>
      </c>
      <c r="O12">
        <f>IF(D12="BC",(B12*E12)/F12,0)</f>
        <v>0</v>
      </c>
      <c r="P12">
        <f>IF(D12="BCD",(B12*E12)/F12,0)</f>
        <v>0</v>
      </c>
      <c r="R12" s="18">
        <f>IF(D12="C",(B12*E12)/F12,0)</f>
        <v>0</v>
      </c>
      <c r="S12">
        <f>IF(D12="ABC",(B12*E12)/F12,0)</f>
        <v>0</v>
      </c>
      <c r="T12">
        <f>IF(D12="BC",(B12*E12)/F12,0)</f>
        <v>0</v>
      </c>
      <c r="U12">
        <f>IF(D12="BCD",(B12*E12)/F12,0)</f>
        <v>0</v>
      </c>
      <c r="V12">
        <f>IF(D12="CD",(B12*E12)/F12,0)</f>
        <v>0</v>
      </c>
      <c r="X12" s="18">
        <f>IF(D12="D",(B12*E12)/F12,0)</f>
        <v>0</v>
      </c>
      <c r="Y12">
        <f>IF(D12="BC",(B12*E12)/F12,0)</f>
        <v>0</v>
      </c>
      <c r="Z12">
        <f>IF(D12="BCD",(B12*E12)/F12,0)</f>
        <v>0</v>
      </c>
      <c r="AA12">
        <f>IF(D12="CD",(B12*E12)/F12,0)</f>
        <v>0</v>
      </c>
    </row>
    <row r="13" spans="1:31" ht="17" x14ac:dyDescent="0.2">
      <c r="A13" s="8" t="s">
        <v>11</v>
      </c>
      <c r="B13">
        <v>1</v>
      </c>
      <c r="C13" s="4" t="s">
        <v>15</v>
      </c>
      <c r="D13" t="s">
        <v>7</v>
      </c>
      <c r="E13">
        <v>0.25</v>
      </c>
      <c r="F13">
        <v>1</v>
      </c>
      <c r="G13" s="18">
        <f t="shared" si="0"/>
        <v>0.25</v>
      </c>
      <c r="H13">
        <f t="shared" si="1"/>
        <v>0</v>
      </c>
      <c r="I13">
        <f t="shared" si="2"/>
        <v>0</v>
      </c>
      <c r="J13">
        <f t="shared" si="3"/>
        <v>0</v>
      </c>
      <c r="L13" s="18">
        <f>IF(D13="B",(B13*E13)/F13,0)</f>
        <v>0</v>
      </c>
      <c r="M13">
        <f>IF(D13="AB",(B13*E13)/F13,0)</f>
        <v>0</v>
      </c>
      <c r="N13">
        <f>IF(D13="ABC",(B13*E13)/F13,0)</f>
        <v>0</v>
      </c>
      <c r="O13">
        <f>IF(D13="BC",(B13*E13)/F13,0)</f>
        <v>0</v>
      </c>
      <c r="P13">
        <f>IF(D13="BCD",(B13*E13)/F13,0)</f>
        <v>0</v>
      </c>
      <c r="R13" s="18">
        <f>IF(D13="C",(B13*E13)/F13,0)</f>
        <v>0</v>
      </c>
      <c r="S13">
        <f>IF(D13="ABC",(B13*E13)/F13,0)</f>
        <v>0</v>
      </c>
      <c r="T13">
        <f>IF(D13="BC",(B13*E13)/F13,0)</f>
        <v>0</v>
      </c>
      <c r="U13">
        <f>IF(D13="BCD",(B13*E13)/F13,0)</f>
        <v>0</v>
      </c>
      <c r="V13">
        <f>IF(D13="CD",(B13*E13)/F13,0)</f>
        <v>0</v>
      </c>
      <c r="X13" s="18">
        <f>IF(D13="D",(B13*E13)/F13,0)</f>
        <v>0</v>
      </c>
      <c r="Y13">
        <f>IF(D13="BC",(B13*E13)/F13,0)</f>
        <v>0</v>
      </c>
      <c r="Z13">
        <f>IF(D13="BCD",(B13*E13)/F13,0)</f>
        <v>0</v>
      </c>
      <c r="AA13">
        <f>IF(D13="CD",(B13*E13)/F13,0)</f>
        <v>0</v>
      </c>
    </row>
    <row r="14" spans="1:31" ht="17" x14ac:dyDescent="0.2">
      <c r="A14" s="8" t="s">
        <v>12</v>
      </c>
      <c r="B14">
        <v>19</v>
      </c>
      <c r="C14" s="4" t="s">
        <v>16</v>
      </c>
      <c r="D14" t="s">
        <v>7</v>
      </c>
      <c r="E14">
        <v>0.75</v>
      </c>
      <c r="F14">
        <v>1</v>
      </c>
      <c r="G14" s="18">
        <f t="shared" si="0"/>
        <v>14.25</v>
      </c>
      <c r="H14">
        <f t="shared" si="1"/>
        <v>0</v>
      </c>
      <c r="I14">
        <f t="shared" si="2"/>
        <v>0</v>
      </c>
      <c r="J14">
        <f t="shared" si="3"/>
        <v>0</v>
      </c>
      <c r="L14" s="18">
        <f>IF(D14="B",(B14*E14)/F14,0)</f>
        <v>0</v>
      </c>
      <c r="M14">
        <f>IF(D14="AB",(B14*E14)/F14,0)</f>
        <v>0</v>
      </c>
      <c r="N14">
        <f>IF(D14="ABC",(B14*E14)/F14,0)</f>
        <v>0</v>
      </c>
      <c r="O14">
        <f>IF(D14="BC",(B14*E14)/F14,0)</f>
        <v>0</v>
      </c>
      <c r="P14">
        <f>IF(D14="BCD",(B14*E14)/F14,0)</f>
        <v>0</v>
      </c>
      <c r="R14" s="18">
        <f>IF(D14="C",(B14*E14)/F14,0)</f>
        <v>0</v>
      </c>
      <c r="S14">
        <f>IF(D14="ABC",(B14*E14)/F14,0)</f>
        <v>0</v>
      </c>
      <c r="T14">
        <f>IF(D14="BC",(B14*E14)/F14,0)</f>
        <v>0</v>
      </c>
      <c r="U14">
        <f>IF(D14="BCD",(B14*E14)/F14,0)</f>
        <v>0</v>
      </c>
      <c r="V14">
        <f>IF(D14="CD",(B14*E14)/F14,0)</f>
        <v>0</v>
      </c>
      <c r="X14" s="18">
        <f>IF(D14="D",(B14*E14)/F14,0)</f>
        <v>0</v>
      </c>
      <c r="Y14">
        <f>IF(D14="BC",(B14*E14)/F14,0)</f>
        <v>0</v>
      </c>
      <c r="Z14">
        <f>IF(D14="BCD",(B14*E14)/F14,0)</f>
        <v>0</v>
      </c>
      <c r="AA14">
        <f>IF(D14="CD",(B14*E14)/F14,0)</f>
        <v>0</v>
      </c>
    </row>
    <row r="15" spans="1:31" x14ac:dyDescent="0.2">
      <c r="K15">
        <f>SUM(G11:J14)</f>
        <v>24.5</v>
      </c>
      <c r="Q15">
        <f>SUM(L11:P14)</f>
        <v>0</v>
      </c>
      <c r="W15">
        <f>SUM(R11:V14)</f>
        <v>0</v>
      </c>
      <c r="AB15">
        <f>SUM(X11:AA14)</f>
        <v>0</v>
      </c>
      <c r="AE15" s="22">
        <f>SUM(K15:AB15)</f>
        <v>24.5</v>
      </c>
    </row>
    <row r="16" spans="1:31" ht="17" x14ac:dyDescent="0.2">
      <c r="B16" t="s">
        <v>2</v>
      </c>
      <c r="C16" s="4" t="s">
        <v>3</v>
      </c>
      <c r="D16" t="s">
        <v>4</v>
      </c>
      <c r="E16" t="s">
        <v>5</v>
      </c>
    </row>
    <row r="17" spans="1:31" s="1" customFormat="1" ht="17" x14ac:dyDescent="0.2">
      <c r="A17" s="11" t="s">
        <v>17</v>
      </c>
      <c r="C17" s="7"/>
      <c r="G17" s="21"/>
      <c r="L17" s="21"/>
      <c r="R17" s="21"/>
      <c r="X17" s="21"/>
      <c r="AE17" s="25"/>
    </row>
    <row r="18" spans="1:31" ht="17" x14ac:dyDescent="0.2">
      <c r="A18" s="8" t="s">
        <v>18</v>
      </c>
      <c r="B18">
        <v>14</v>
      </c>
      <c r="C18" s="4" t="s">
        <v>19</v>
      </c>
      <c r="D18" t="s">
        <v>7</v>
      </c>
      <c r="E18">
        <v>0.5</v>
      </c>
      <c r="F18">
        <v>1</v>
      </c>
      <c r="G18" s="18">
        <f t="shared" si="0"/>
        <v>7</v>
      </c>
      <c r="H18">
        <f t="shared" si="1"/>
        <v>0</v>
      </c>
      <c r="I18">
        <f t="shared" si="2"/>
        <v>0</v>
      </c>
      <c r="J18">
        <f t="shared" si="3"/>
        <v>0</v>
      </c>
      <c r="L18" s="18">
        <f t="shared" ref="L18:L30" si="4">IF(D18="B",(B18*E18)/F18,0)</f>
        <v>0</v>
      </c>
      <c r="M18">
        <f t="shared" ref="M18:M30" si="5">IF(D18="AB",(B18*E18)/F18,0)</f>
        <v>0</v>
      </c>
      <c r="N18">
        <f t="shared" ref="N18:N30" si="6">IF(D18="ABC",(B18*E18)/F18,0)</f>
        <v>0</v>
      </c>
      <c r="O18">
        <f t="shared" ref="O18:O30" si="7">IF(D18="BC",(B18*E18)/F18,0)</f>
        <v>0</v>
      </c>
      <c r="P18">
        <f t="shared" ref="P18:P30" si="8">IF(D18="BCD",(B18*E18)/F18,0)</f>
        <v>0</v>
      </c>
      <c r="R18" s="18">
        <f t="shared" ref="R18:R30" si="9">IF(D18="C",(B18*E18)/F18,0)</f>
        <v>0</v>
      </c>
      <c r="S18">
        <f t="shared" ref="S18:S30" si="10">IF(D18="ABC",(B18*E18)/F18,0)</f>
        <v>0</v>
      </c>
      <c r="T18">
        <f t="shared" ref="T18:T30" si="11">IF(D18="BC",(B18*E18)/F18,0)</f>
        <v>0</v>
      </c>
      <c r="U18">
        <f t="shared" ref="U18:U30" si="12">IF(D18="BCD",(B18*E18)/F18,0)</f>
        <v>0</v>
      </c>
      <c r="V18">
        <f t="shared" ref="V18:V30" si="13">IF(D18="CD",(B18*E18)/F18,0)</f>
        <v>0</v>
      </c>
      <c r="X18" s="18">
        <f t="shared" ref="X18:X30" si="14">IF(D18="D",(B18*E18)/F18,0)</f>
        <v>0</v>
      </c>
      <c r="Y18">
        <f t="shared" ref="Y18:Y30" si="15">IF(D18="BC",(B18*E18)/F18,0)</f>
        <v>0</v>
      </c>
      <c r="Z18">
        <f t="shared" ref="Z18:Z30" si="16">IF(D18="BCD",(B18*E18)/F18,0)</f>
        <v>0</v>
      </c>
      <c r="AA18">
        <f t="shared" ref="AA18:AA30" si="17">IF(D18="CD",(B18*E18)/F18,0)</f>
        <v>0</v>
      </c>
    </row>
    <row r="19" spans="1:31" ht="17" x14ac:dyDescent="0.2">
      <c r="A19" s="8" t="s">
        <v>20</v>
      </c>
      <c r="B19">
        <v>3</v>
      </c>
      <c r="C19" s="4" t="s">
        <v>19</v>
      </c>
      <c r="D19" t="s">
        <v>7</v>
      </c>
      <c r="E19">
        <v>0.5</v>
      </c>
      <c r="F19">
        <v>1</v>
      </c>
      <c r="G19" s="18">
        <f t="shared" si="0"/>
        <v>1.5</v>
      </c>
      <c r="H19">
        <f t="shared" si="1"/>
        <v>0</v>
      </c>
      <c r="I19">
        <f t="shared" si="2"/>
        <v>0</v>
      </c>
      <c r="J19">
        <f t="shared" si="3"/>
        <v>0</v>
      </c>
      <c r="L19" s="18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R19" s="18">
        <f t="shared" si="9"/>
        <v>0</v>
      </c>
      <c r="S19">
        <f t="shared" si="10"/>
        <v>0</v>
      </c>
      <c r="T19">
        <f t="shared" si="11"/>
        <v>0</v>
      </c>
      <c r="U19">
        <f t="shared" si="12"/>
        <v>0</v>
      </c>
      <c r="V19">
        <f t="shared" si="13"/>
        <v>0</v>
      </c>
      <c r="X19" s="18">
        <f t="shared" si="14"/>
        <v>0</v>
      </c>
      <c r="Y19">
        <f t="shared" si="15"/>
        <v>0</v>
      </c>
      <c r="Z19">
        <f t="shared" si="16"/>
        <v>0</v>
      </c>
      <c r="AA19">
        <f t="shared" si="17"/>
        <v>0</v>
      </c>
    </row>
    <row r="20" spans="1:31" ht="17" x14ac:dyDescent="0.2">
      <c r="A20" s="8" t="s">
        <v>21</v>
      </c>
      <c r="B20">
        <v>1</v>
      </c>
      <c r="C20" s="4" t="s">
        <v>19</v>
      </c>
      <c r="D20" t="s">
        <v>7</v>
      </c>
      <c r="E20">
        <v>0.5</v>
      </c>
      <c r="F20">
        <v>1</v>
      </c>
      <c r="G20" s="18">
        <f t="shared" si="0"/>
        <v>0.5</v>
      </c>
      <c r="H20">
        <f t="shared" si="1"/>
        <v>0</v>
      </c>
      <c r="I20">
        <f t="shared" si="2"/>
        <v>0</v>
      </c>
      <c r="J20">
        <f t="shared" si="3"/>
        <v>0</v>
      </c>
      <c r="L20" s="18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R20" s="18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V20">
        <f t="shared" si="13"/>
        <v>0</v>
      </c>
      <c r="X20" s="18">
        <f t="shared" si="14"/>
        <v>0</v>
      </c>
      <c r="Y20">
        <f t="shared" si="15"/>
        <v>0</v>
      </c>
      <c r="Z20">
        <f t="shared" si="16"/>
        <v>0</v>
      </c>
      <c r="AA20">
        <f t="shared" si="17"/>
        <v>0</v>
      </c>
    </row>
    <row r="21" spans="1:31" ht="17" x14ac:dyDescent="0.2">
      <c r="A21" s="8" t="s">
        <v>22</v>
      </c>
      <c r="B21">
        <v>1</v>
      </c>
      <c r="C21" s="4" t="s">
        <v>15</v>
      </c>
      <c r="D21" t="s">
        <v>7</v>
      </c>
      <c r="E21">
        <v>0.25</v>
      </c>
      <c r="F21">
        <v>1</v>
      </c>
      <c r="G21" s="18">
        <f t="shared" si="0"/>
        <v>0.25</v>
      </c>
      <c r="H21">
        <f t="shared" si="1"/>
        <v>0</v>
      </c>
      <c r="I21">
        <f t="shared" si="2"/>
        <v>0</v>
      </c>
      <c r="J21">
        <f t="shared" si="3"/>
        <v>0</v>
      </c>
      <c r="L21" s="18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R21" s="18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X21" s="18">
        <f t="shared" si="14"/>
        <v>0</v>
      </c>
      <c r="Y21">
        <f t="shared" si="15"/>
        <v>0</v>
      </c>
      <c r="Z21">
        <f t="shared" si="16"/>
        <v>0</v>
      </c>
      <c r="AA21">
        <f t="shared" si="17"/>
        <v>0</v>
      </c>
    </row>
    <row r="22" spans="1:31" ht="17" x14ac:dyDescent="0.2">
      <c r="A22" s="8" t="s">
        <v>23</v>
      </c>
      <c r="B22">
        <v>2</v>
      </c>
      <c r="C22" s="4" t="s">
        <v>15</v>
      </c>
      <c r="D22" t="s">
        <v>7</v>
      </c>
      <c r="E22">
        <v>0.25</v>
      </c>
      <c r="F22">
        <v>1</v>
      </c>
      <c r="G22" s="18">
        <f t="shared" si="0"/>
        <v>0.5</v>
      </c>
      <c r="H22">
        <f t="shared" si="1"/>
        <v>0</v>
      </c>
      <c r="I22">
        <f t="shared" si="2"/>
        <v>0</v>
      </c>
      <c r="J22">
        <f t="shared" si="3"/>
        <v>0</v>
      </c>
      <c r="L22" s="18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R22" s="18">
        <f t="shared" si="9"/>
        <v>0</v>
      </c>
      <c r="S22">
        <f t="shared" si="10"/>
        <v>0</v>
      </c>
      <c r="T22">
        <f t="shared" si="11"/>
        <v>0</v>
      </c>
      <c r="U22">
        <f t="shared" si="12"/>
        <v>0</v>
      </c>
      <c r="V22">
        <f t="shared" si="13"/>
        <v>0</v>
      </c>
      <c r="X22" s="18">
        <f t="shared" si="14"/>
        <v>0</v>
      </c>
      <c r="Y22">
        <f t="shared" si="15"/>
        <v>0</v>
      </c>
      <c r="Z22">
        <f t="shared" si="16"/>
        <v>0</v>
      </c>
      <c r="AA22">
        <f t="shared" si="17"/>
        <v>0</v>
      </c>
    </row>
    <row r="23" spans="1:31" ht="17" x14ac:dyDescent="0.2">
      <c r="A23" s="8" t="s">
        <v>24</v>
      </c>
      <c r="B23">
        <v>1</v>
      </c>
      <c r="C23" s="4" t="s">
        <v>15</v>
      </c>
      <c r="D23" t="s">
        <v>7</v>
      </c>
      <c r="E23">
        <v>0.25</v>
      </c>
      <c r="F23">
        <v>1</v>
      </c>
      <c r="G23" s="18">
        <f t="shared" si="0"/>
        <v>0.25</v>
      </c>
      <c r="H23">
        <f t="shared" si="1"/>
        <v>0</v>
      </c>
      <c r="I23">
        <f t="shared" si="2"/>
        <v>0</v>
      </c>
      <c r="J23">
        <f t="shared" si="3"/>
        <v>0</v>
      </c>
      <c r="L23" s="18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R23" s="18">
        <f t="shared" si="9"/>
        <v>0</v>
      </c>
      <c r="S23">
        <f t="shared" si="10"/>
        <v>0</v>
      </c>
      <c r="T23">
        <f t="shared" si="11"/>
        <v>0</v>
      </c>
      <c r="U23">
        <f t="shared" si="12"/>
        <v>0</v>
      </c>
      <c r="V23">
        <f t="shared" si="13"/>
        <v>0</v>
      </c>
      <c r="X23" s="18">
        <f t="shared" si="14"/>
        <v>0</v>
      </c>
      <c r="Y23">
        <f t="shared" si="15"/>
        <v>0</v>
      </c>
      <c r="Z23">
        <f t="shared" si="16"/>
        <v>0</v>
      </c>
      <c r="AA23">
        <f t="shared" si="17"/>
        <v>0</v>
      </c>
    </row>
    <row r="24" spans="1:31" ht="17" x14ac:dyDescent="0.2">
      <c r="A24" s="8" t="s">
        <v>25</v>
      </c>
      <c r="B24">
        <v>1</v>
      </c>
      <c r="C24" s="4" t="s">
        <v>15</v>
      </c>
      <c r="D24" t="s">
        <v>7</v>
      </c>
      <c r="E24">
        <v>0.25</v>
      </c>
      <c r="F24">
        <v>1</v>
      </c>
      <c r="G24" s="18">
        <f t="shared" si="0"/>
        <v>0.25</v>
      </c>
      <c r="H24">
        <f t="shared" si="1"/>
        <v>0</v>
      </c>
      <c r="I24">
        <f t="shared" si="2"/>
        <v>0</v>
      </c>
      <c r="J24">
        <f t="shared" si="3"/>
        <v>0</v>
      </c>
      <c r="L24" s="18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R24" s="18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X24" s="18">
        <f t="shared" si="14"/>
        <v>0</v>
      </c>
      <c r="Y24">
        <f t="shared" si="15"/>
        <v>0</v>
      </c>
      <c r="Z24">
        <f t="shared" si="16"/>
        <v>0</v>
      </c>
      <c r="AA24">
        <f t="shared" si="17"/>
        <v>0</v>
      </c>
    </row>
    <row r="25" spans="1:31" ht="17" x14ac:dyDescent="0.2">
      <c r="A25" s="8" t="s">
        <v>26</v>
      </c>
      <c r="B25">
        <v>3</v>
      </c>
      <c r="C25" s="4" t="s">
        <v>15</v>
      </c>
      <c r="D25" t="s">
        <v>7</v>
      </c>
      <c r="E25">
        <v>0.25</v>
      </c>
      <c r="F25">
        <v>1</v>
      </c>
      <c r="G25" s="18">
        <f t="shared" si="0"/>
        <v>0.75</v>
      </c>
      <c r="H25">
        <f t="shared" si="1"/>
        <v>0</v>
      </c>
      <c r="I25">
        <f t="shared" si="2"/>
        <v>0</v>
      </c>
      <c r="J25">
        <f t="shared" si="3"/>
        <v>0</v>
      </c>
      <c r="L25" s="18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R25" s="18">
        <f t="shared" si="9"/>
        <v>0</v>
      </c>
      <c r="S25">
        <f t="shared" si="10"/>
        <v>0</v>
      </c>
      <c r="T25">
        <f t="shared" si="11"/>
        <v>0</v>
      </c>
      <c r="U25">
        <f t="shared" si="12"/>
        <v>0</v>
      </c>
      <c r="V25">
        <f t="shared" si="13"/>
        <v>0</v>
      </c>
      <c r="X25" s="18">
        <f t="shared" si="14"/>
        <v>0</v>
      </c>
      <c r="Y25">
        <f t="shared" si="15"/>
        <v>0</v>
      </c>
      <c r="Z25">
        <f t="shared" si="16"/>
        <v>0</v>
      </c>
      <c r="AA25">
        <f t="shared" si="17"/>
        <v>0</v>
      </c>
    </row>
    <row r="26" spans="1:31" ht="17" x14ac:dyDescent="0.2">
      <c r="A26" s="8" t="s">
        <v>27</v>
      </c>
      <c r="B26">
        <v>1</v>
      </c>
      <c r="C26" s="4" t="s">
        <v>15</v>
      </c>
      <c r="D26" t="s">
        <v>7</v>
      </c>
      <c r="E26">
        <v>0.25</v>
      </c>
      <c r="F26">
        <v>1</v>
      </c>
      <c r="G26" s="18">
        <f t="shared" si="0"/>
        <v>0.25</v>
      </c>
      <c r="H26">
        <f t="shared" si="1"/>
        <v>0</v>
      </c>
      <c r="I26">
        <f t="shared" si="2"/>
        <v>0</v>
      </c>
      <c r="J26">
        <f t="shared" si="3"/>
        <v>0</v>
      </c>
      <c r="L26" s="18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R26" s="18">
        <f t="shared" si="9"/>
        <v>0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0</v>
      </c>
      <c r="X26" s="18">
        <f t="shared" si="14"/>
        <v>0</v>
      </c>
      <c r="Y26">
        <f t="shared" si="15"/>
        <v>0</v>
      </c>
      <c r="Z26">
        <f t="shared" si="16"/>
        <v>0</v>
      </c>
      <c r="AA26">
        <f t="shared" si="17"/>
        <v>0</v>
      </c>
    </row>
    <row r="27" spans="1:31" ht="17" x14ac:dyDescent="0.2">
      <c r="A27" s="8" t="s">
        <v>28</v>
      </c>
      <c r="B27">
        <v>1</v>
      </c>
      <c r="C27" s="4" t="s">
        <v>19</v>
      </c>
      <c r="D27" t="s">
        <v>7</v>
      </c>
      <c r="E27">
        <v>0.5</v>
      </c>
      <c r="F27">
        <v>1</v>
      </c>
      <c r="G27" s="18">
        <f t="shared" si="0"/>
        <v>0.5</v>
      </c>
      <c r="H27">
        <f t="shared" si="1"/>
        <v>0</v>
      </c>
      <c r="I27">
        <f t="shared" si="2"/>
        <v>0</v>
      </c>
      <c r="J27">
        <f t="shared" si="3"/>
        <v>0</v>
      </c>
      <c r="L27" s="18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R27" s="18">
        <f t="shared" si="9"/>
        <v>0</v>
      </c>
      <c r="S27">
        <f t="shared" si="10"/>
        <v>0</v>
      </c>
      <c r="T27">
        <f t="shared" si="11"/>
        <v>0</v>
      </c>
      <c r="U27">
        <f t="shared" si="12"/>
        <v>0</v>
      </c>
      <c r="V27">
        <f t="shared" si="13"/>
        <v>0</v>
      </c>
      <c r="X27" s="18">
        <f t="shared" si="14"/>
        <v>0</v>
      </c>
      <c r="Y27">
        <f t="shared" si="15"/>
        <v>0</v>
      </c>
      <c r="Z27">
        <f t="shared" si="16"/>
        <v>0</v>
      </c>
      <c r="AA27">
        <f t="shared" si="17"/>
        <v>0</v>
      </c>
    </row>
    <row r="28" spans="1:31" ht="17" x14ac:dyDescent="0.2">
      <c r="A28" s="8" t="s">
        <v>29</v>
      </c>
      <c r="B28">
        <v>1</v>
      </c>
      <c r="C28" s="4" t="s">
        <v>19</v>
      </c>
      <c r="D28" t="s">
        <v>7</v>
      </c>
      <c r="E28">
        <v>0.5</v>
      </c>
      <c r="F28">
        <v>1</v>
      </c>
      <c r="G28" s="18">
        <f t="shared" si="0"/>
        <v>0.5</v>
      </c>
      <c r="H28">
        <f t="shared" si="1"/>
        <v>0</v>
      </c>
      <c r="I28">
        <f t="shared" si="2"/>
        <v>0</v>
      </c>
      <c r="J28">
        <f t="shared" si="3"/>
        <v>0</v>
      </c>
      <c r="L28" s="1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R28" s="1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X28" s="18">
        <f t="shared" si="14"/>
        <v>0</v>
      </c>
      <c r="Y28">
        <f t="shared" si="15"/>
        <v>0</v>
      </c>
      <c r="Z28">
        <f t="shared" si="16"/>
        <v>0</v>
      </c>
      <c r="AA28">
        <f t="shared" si="17"/>
        <v>0</v>
      </c>
    </row>
    <row r="29" spans="1:31" ht="17" x14ac:dyDescent="0.2">
      <c r="A29" s="8" t="s">
        <v>30</v>
      </c>
      <c r="B29">
        <v>3</v>
      </c>
      <c r="C29" s="4" t="s">
        <v>19</v>
      </c>
      <c r="D29" t="s">
        <v>7</v>
      </c>
      <c r="E29">
        <v>0.5</v>
      </c>
      <c r="F29">
        <v>1</v>
      </c>
      <c r="G29" s="18">
        <f t="shared" si="0"/>
        <v>1.5</v>
      </c>
      <c r="H29">
        <f t="shared" si="1"/>
        <v>0</v>
      </c>
      <c r="I29">
        <f t="shared" si="2"/>
        <v>0</v>
      </c>
      <c r="J29">
        <f t="shared" si="3"/>
        <v>0</v>
      </c>
      <c r="L29" s="18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R29" s="18">
        <f t="shared" si="9"/>
        <v>0</v>
      </c>
      <c r="S29">
        <f t="shared" si="10"/>
        <v>0</v>
      </c>
      <c r="T29">
        <f t="shared" si="11"/>
        <v>0</v>
      </c>
      <c r="U29">
        <f t="shared" si="12"/>
        <v>0</v>
      </c>
      <c r="V29">
        <f t="shared" si="13"/>
        <v>0</v>
      </c>
      <c r="X29" s="18">
        <f t="shared" si="14"/>
        <v>0</v>
      </c>
      <c r="Y29">
        <f t="shared" si="15"/>
        <v>0</v>
      </c>
      <c r="Z29">
        <f t="shared" si="16"/>
        <v>0</v>
      </c>
      <c r="AA29">
        <f t="shared" si="17"/>
        <v>0</v>
      </c>
    </row>
    <row r="30" spans="1:31" ht="17" x14ac:dyDescent="0.2">
      <c r="A30" s="8" t="s">
        <v>31</v>
      </c>
      <c r="B30">
        <v>1</v>
      </c>
      <c r="C30" s="4" t="s">
        <v>19</v>
      </c>
      <c r="D30" t="s">
        <v>7</v>
      </c>
      <c r="E30">
        <v>0.5</v>
      </c>
      <c r="F30">
        <v>1</v>
      </c>
      <c r="G30" s="18">
        <f t="shared" si="0"/>
        <v>0.5</v>
      </c>
      <c r="H30">
        <f t="shared" si="1"/>
        <v>0</v>
      </c>
      <c r="I30">
        <f t="shared" si="2"/>
        <v>0</v>
      </c>
      <c r="J30">
        <f t="shared" si="3"/>
        <v>0</v>
      </c>
      <c r="L30" s="18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R30" s="18">
        <f t="shared" si="9"/>
        <v>0</v>
      </c>
      <c r="S30">
        <f t="shared" si="10"/>
        <v>0</v>
      </c>
      <c r="T30">
        <f t="shared" si="11"/>
        <v>0</v>
      </c>
      <c r="U30">
        <f t="shared" si="12"/>
        <v>0</v>
      </c>
      <c r="V30">
        <f t="shared" si="13"/>
        <v>0</v>
      </c>
      <c r="X30" s="18">
        <f t="shared" si="14"/>
        <v>0</v>
      </c>
      <c r="Y30">
        <f t="shared" si="15"/>
        <v>0</v>
      </c>
      <c r="Z30">
        <f t="shared" si="16"/>
        <v>0</v>
      </c>
      <c r="AA30">
        <f t="shared" si="17"/>
        <v>0</v>
      </c>
    </row>
    <row r="31" spans="1:31" x14ac:dyDescent="0.2">
      <c r="K31">
        <f>SUM(G18:J30)</f>
        <v>14.25</v>
      </c>
      <c r="Q31">
        <f>SUM(L18:P30)</f>
        <v>0</v>
      </c>
      <c r="W31">
        <f>SUM(R18:V30)</f>
        <v>0</v>
      </c>
      <c r="AB31">
        <f>SUM(X18:AA30)</f>
        <v>0</v>
      </c>
      <c r="AE31" s="22">
        <f>SUM(K31:AB31)</f>
        <v>14.25</v>
      </c>
    </row>
    <row r="32" spans="1:31" ht="17" x14ac:dyDescent="0.2">
      <c r="B32" t="s">
        <v>2</v>
      </c>
      <c r="C32" s="4" t="s">
        <v>3</v>
      </c>
      <c r="D32" t="s">
        <v>4</v>
      </c>
      <c r="E32" t="s">
        <v>5</v>
      </c>
    </row>
    <row r="33" spans="1:31" s="1" customFormat="1" ht="17" x14ac:dyDescent="0.2">
      <c r="A33" s="11" t="s">
        <v>32</v>
      </c>
      <c r="C33" s="7"/>
      <c r="G33" s="21"/>
      <c r="L33" s="21"/>
      <c r="R33" s="21"/>
      <c r="X33" s="21"/>
      <c r="AE33" s="25"/>
    </row>
    <row r="34" spans="1:31" ht="17" x14ac:dyDescent="0.2">
      <c r="A34" s="8" t="s">
        <v>11</v>
      </c>
      <c r="B34">
        <v>20</v>
      </c>
      <c r="C34" s="4" t="s">
        <v>33</v>
      </c>
      <c r="D34" t="s">
        <v>7</v>
      </c>
      <c r="E34">
        <v>0.25</v>
      </c>
      <c r="F34">
        <v>1</v>
      </c>
      <c r="G34" s="18">
        <f t="shared" si="0"/>
        <v>5</v>
      </c>
      <c r="H34">
        <f t="shared" si="1"/>
        <v>0</v>
      </c>
      <c r="I34">
        <f t="shared" si="2"/>
        <v>0</v>
      </c>
      <c r="J34">
        <f t="shared" si="3"/>
        <v>0</v>
      </c>
      <c r="L34" s="18">
        <f t="shared" ref="L34:L40" si="18">IF(D34="B",(B34*E34)/F34,0)</f>
        <v>0</v>
      </c>
      <c r="M34">
        <f t="shared" ref="M34:M40" si="19">IF(D34="AB",(B34*E34)/F34,0)</f>
        <v>0</v>
      </c>
      <c r="N34">
        <f t="shared" ref="N34:N40" si="20">IF(D34="ABC",(B34*E34)/F34,0)</f>
        <v>0</v>
      </c>
      <c r="O34">
        <f t="shared" ref="O34:O40" si="21">IF(D34="BC",(B34*E34)/F34,0)</f>
        <v>0</v>
      </c>
      <c r="P34">
        <f t="shared" ref="P34:P40" si="22">IF(D34="BCD",(B34*E34)/F34,0)</f>
        <v>0</v>
      </c>
      <c r="R34" s="18">
        <f t="shared" ref="R34:R40" si="23">IF(D34="C",(B34*E34)/F34,0)</f>
        <v>0</v>
      </c>
      <c r="S34">
        <f t="shared" ref="S34:S40" si="24">IF(D34="ABC",(B34*E34)/F34,0)</f>
        <v>0</v>
      </c>
      <c r="T34">
        <f t="shared" ref="T34:T40" si="25">IF(D34="BC",(B34*E34)/F34,0)</f>
        <v>0</v>
      </c>
      <c r="U34">
        <f t="shared" ref="U34:U40" si="26">IF(D34="BCD",(B34*E34)/F34,0)</f>
        <v>0</v>
      </c>
      <c r="V34">
        <f t="shared" ref="V34:V40" si="27">IF(D34="CD",(B34*E34)/F34,0)</f>
        <v>0</v>
      </c>
      <c r="X34" s="18">
        <f t="shared" ref="X34:X40" si="28">IF(D34="D",(B34*E34)/F34,0)</f>
        <v>0</v>
      </c>
      <c r="Y34">
        <f t="shared" ref="Y34:Y40" si="29">IF(D34="BC",(B34*E34)/F34,0)</f>
        <v>0</v>
      </c>
      <c r="Z34">
        <f t="shared" ref="Z34:Z40" si="30">IF(D34="BCD",(B34*E34)/F34,0)</f>
        <v>0</v>
      </c>
      <c r="AA34">
        <f t="shared" ref="AA34:AA40" si="31">IF(D34="CD",(B34*E34)/F34,0)</f>
        <v>0</v>
      </c>
    </row>
    <row r="35" spans="1:31" ht="17" x14ac:dyDescent="0.2">
      <c r="A35" s="8" t="s">
        <v>23</v>
      </c>
      <c r="B35">
        <v>88</v>
      </c>
      <c r="C35" s="4" t="s">
        <v>34</v>
      </c>
      <c r="D35" t="s">
        <v>7</v>
      </c>
      <c r="E35">
        <v>0.125</v>
      </c>
      <c r="F35">
        <v>1</v>
      </c>
      <c r="G35" s="18">
        <f t="shared" si="0"/>
        <v>11</v>
      </c>
      <c r="H35">
        <f t="shared" si="1"/>
        <v>0</v>
      </c>
      <c r="I35">
        <f t="shared" si="2"/>
        <v>0</v>
      </c>
      <c r="J35">
        <f t="shared" si="3"/>
        <v>0</v>
      </c>
      <c r="L35" s="18">
        <f t="shared" si="18"/>
        <v>0</v>
      </c>
      <c r="M35">
        <f t="shared" si="19"/>
        <v>0</v>
      </c>
      <c r="N35">
        <f t="shared" si="20"/>
        <v>0</v>
      </c>
      <c r="O35">
        <f t="shared" si="21"/>
        <v>0</v>
      </c>
      <c r="P35">
        <f t="shared" si="22"/>
        <v>0</v>
      </c>
      <c r="R35" s="18">
        <f t="shared" si="23"/>
        <v>0</v>
      </c>
      <c r="S35">
        <f t="shared" si="24"/>
        <v>0</v>
      </c>
      <c r="T35">
        <f t="shared" si="25"/>
        <v>0</v>
      </c>
      <c r="U35">
        <f t="shared" si="26"/>
        <v>0</v>
      </c>
      <c r="V35">
        <f t="shared" si="27"/>
        <v>0</v>
      </c>
      <c r="X35" s="18">
        <f t="shared" si="28"/>
        <v>0</v>
      </c>
      <c r="Y35">
        <f t="shared" si="29"/>
        <v>0</v>
      </c>
      <c r="Z35">
        <f t="shared" si="30"/>
        <v>0</v>
      </c>
      <c r="AA35">
        <f t="shared" si="31"/>
        <v>0</v>
      </c>
    </row>
    <row r="36" spans="1:31" ht="17" x14ac:dyDescent="0.2">
      <c r="A36" s="8" t="s">
        <v>35</v>
      </c>
      <c r="B36">
        <v>45</v>
      </c>
      <c r="C36" s="4" t="s">
        <v>36</v>
      </c>
      <c r="D36" t="s">
        <v>7</v>
      </c>
      <c r="E36">
        <v>0.125</v>
      </c>
      <c r="F36">
        <v>1</v>
      </c>
      <c r="G36" s="18">
        <f t="shared" si="0"/>
        <v>5.625</v>
      </c>
      <c r="H36">
        <f t="shared" si="1"/>
        <v>0</v>
      </c>
      <c r="I36">
        <f t="shared" si="2"/>
        <v>0</v>
      </c>
      <c r="J36">
        <f t="shared" si="3"/>
        <v>0</v>
      </c>
      <c r="L36" s="18">
        <f t="shared" si="18"/>
        <v>0</v>
      </c>
      <c r="M36">
        <f t="shared" si="19"/>
        <v>0</v>
      </c>
      <c r="N36">
        <f t="shared" si="20"/>
        <v>0</v>
      </c>
      <c r="O36">
        <f t="shared" si="21"/>
        <v>0</v>
      </c>
      <c r="P36">
        <f t="shared" si="22"/>
        <v>0</v>
      </c>
      <c r="R36" s="18">
        <f t="shared" si="23"/>
        <v>0</v>
      </c>
      <c r="S36">
        <f t="shared" si="24"/>
        <v>0</v>
      </c>
      <c r="T36">
        <f t="shared" si="25"/>
        <v>0</v>
      </c>
      <c r="U36">
        <f t="shared" si="26"/>
        <v>0</v>
      </c>
      <c r="V36">
        <f t="shared" si="27"/>
        <v>0</v>
      </c>
      <c r="X36" s="18">
        <f t="shared" si="28"/>
        <v>0</v>
      </c>
      <c r="Y36">
        <f t="shared" si="29"/>
        <v>0</v>
      </c>
      <c r="Z36">
        <f t="shared" si="30"/>
        <v>0</v>
      </c>
      <c r="AA36">
        <f t="shared" si="31"/>
        <v>0</v>
      </c>
    </row>
    <row r="37" spans="1:31" ht="17" x14ac:dyDescent="0.2">
      <c r="A37" s="8" t="s">
        <v>26</v>
      </c>
      <c r="B37">
        <v>26</v>
      </c>
      <c r="C37" s="4" t="s">
        <v>36</v>
      </c>
      <c r="D37" t="s">
        <v>7</v>
      </c>
      <c r="E37">
        <v>0.125</v>
      </c>
      <c r="F37">
        <v>1</v>
      </c>
      <c r="G37" s="18">
        <f t="shared" si="0"/>
        <v>3.25</v>
      </c>
      <c r="H37">
        <f t="shared" si="1"/>
        <v>0</v>
      </c>
      <c r="I37">
        <f t="shared" si="2"/>
        <v>0</v>
      </c>
      <c r="J37">
        <f t="shared" si="3"/>
        <v>0</v>
      </c>
      <c r="L37" s="18">
        <f t="shared" si="18"/>
        <v>0</v>
      </c>
      <c r="M37">
        <f t="shared" si="19"/>
        <v>0</v>
      </c>
      <c r="N37">
        <f t="shared" si="20"/>
        <v>0</v>
      </c>
      <c r="O37">
        <f t="shared" si="21"/>
        <v>0</v>
      </c>
      <c r="P37">
        <f t="shared" si="22"/>
        <v>0</v>
      </c>
      <c r="R37" s="18">
        <f t="shared" si="23"/>
        <v>0</v>
      </c>
      <c r="S37">
        <f t="shared" si="24"/>
        <v>0</v>
      </c>
      <c r="T37">
        <f t="shared" si="25"/>
        <v>0</v>
      </c>
      <c r="U37">
        <f t="shared" si="26"/>
        <v>0</v>
      </c>
      <c r="V37">
        <f t="shared" si="27"/>
        <v>0</v>
      </c>
      <c r="X37" s="18">
        <f t="shared" si="28"/>
        <v>0</v>
      </c>
      <c r="Y37">
        <f t="shared" si="29"/>
        <v>0</v>
      </c>
      <c r="Z37">
        <f t="shared" si="30"/>
        <v>0</v>
      </c>
      <c r="AA37">
        <f t="shared" si="31"/>
        <v>0</v>
      </c>
    </row>
    <row r="38" spans="1:31" ht="17" x14ac:dyDescent="0.2">
      <c r="A38" s="8" t="s">
        <v>27</v>
      </c>
      <c r="B38">
        <v>15</v>
      </c>
      <c r="C38" s="4" t="s">
        <v>19</v>
      </c>
      <c r="D38" t="s">
        <v>7</v>
      </c>
      <c r="E38">
        <v>0.5</v>
      </c>
      <c r="F38">
        <v>1</v>
      </c>
      <c r="G38" s="18">
        <f t="shared" si="0"/>
        <v>7.5</v>
      </c>
      <c r="H38">
        <f t="shared" si="1"/>
        <v>0</v>
      </c>
      <c r="I38">
        <f t="shared" si="2"/>
        <v>0</v>
      </c>
      <c r="J38">
        <f t="shared" si="3"/>
        <v>0</v>
      </c>
      <c r="L38" s="18">
        <f t="shared" si="18"/>
        <v>0</v>
      </c>
      <c r="M38">
        <f t="shared" si="19"/>
        <v>0</v>
      </c>
      <c r="N38">
        <f t="shared" si="20"/>
        <v>0</v>
      </c>
      <c r="O38">
        <f t="shared" si="21"/>
        <v>0</v>
      </c>
      <c r="P38">
        <f t="shared" si="22"/>
        <v>0</v>
      </c>
      <c r="R38" s="18">
        <f t="shared" si="23"/>
        <v>0</v>
      </c>
      <c r="S38">
        <f t="shared" si="24"/>
        <v>0</v>
      </c>
      <c r="T38">
        <f t="shared" si="25"/>
        <v>0</v>
      </c>
      <c r="U38">
        <f t="shared" si="26"/>
        <v>0</v>
      </c>
      <c r="V38">
        <f t="shared" si="27"/>
        <v>0</v>
      </c>
      <c r="X38" s="18">
        <f t="shared" si="28"/>
        <v>0</v>
      </c>
      <c r="Y38">
        <f t="shared" si="29"/>
        <v>0</v>
      </c>
      <c r="Z38">
        <f t="shared" si="30"/>
        <v>0</v>
      </c>
      <c r="AA38">
        <f t="shared" si="31"/>
        <v>0</v>
      </c>
    </row>
    <row r="39" spans="1:31" ht="17" x14ac:dyDescent="0.2">
      <c r="A39" s="8" t="s">
        <v>31</v>
      </c>
      <c r="B39">
        <v>2</v>
      </c>
      <c r="C39" s="4" t="s">
        <v>14</v>
      </c>
      <c r="D39" t="s">
        <v>7</v>
      </c>
      <c r="E39">
        <v>1</v>
      </c>
      <c r="F39">
        <v>1</v>
      </c>
      <c r="G39" s="18">
        <f t="shared" si="0"/>
        <v>2</v>
      </c>
      <c r="H39">
        <f t="shared" si="1"/>
        <v>0</v>
      </c>
      <c r="I39">
        <f t="shared" si="2"/>
        <v>0</v>
      </c>
      <c r="J39">
        <f t="shared" si="3"/>
        <v>0</v>
      </c>
      <c r="L39" s="18">
        <f t="shared" si="18"/>
        <v>0</v>
      </c>
      <c r="M39">
        <f t="shared" si="19"/>
        <v>0</v>
      </c>
      <c r="N39">
        <f t="shared" si="20"/>
        <v>0</v>
      </c>
      <c r="O39">
        <f t="shared" si="21"/>
        <v>0</v>
      </c>
      <c r="P39">
        <f t="shared" si="22"/>
        <v>0</v>
      </c>
      <c r="R39" s="18">
        <f t="shared" si="23"/>
        <v>0</v>
      </c>
      <c r="S39">
        <f t="shared" si="24"/>
        <v>0</v>
      </c>
      <c r="T39">
        <f t="shared" si="25"/>
        <v>0</v>
      </c>
      <c r="U39">
        <f t="shared" si="26"/>
        <v>0</v>
      </c>
      <c r="V39">
        <f t="shared" si="27"/>
        <v>0</v>
      </c>
      <c r="X39" s="18">
        <f t="shared" si="28"/>
        <v>0</v>
      </c>
      <c r="Y39">
        <f t="shared" si="29"/>
        <v>0</v>
      </c>
      <c r="Z39">
        <f t="shared" si="30"/>
        <v>0</v>
      </c>
      <c r="AA39">
        <f t="shared" si="31"/>
        <v>0</v>
      </c>
    </row>
    <row r="40" spans="1:31" ht="17" x14ac:dyDescent="0.2">
      <c r="A40" s="8" t="s">
        <v>37</v>
      </c>
      <c r="B40">
        <v>2</v>
      </c>
      <c r="C40" s="4" t="s">
        <v>15</v>
      </c>
      <c r="D40" t="s">
        <v>7</v>
      </c>
      <c r="E40">
        <v>0.25</v>
      </c>
      <c r="F40">
        <v>1</v>
      </c>
      <c r="G40" s="18">
        <f t="shared" si="0"/>
        <v>0.5</v>
      </c>
      <c r="H40">
        <f t="shared" si="1"/>
        <v>0</v>
      </c>
      <c r="I40">
        <f t="shared" si="2"/>
        <v>0</v>
      </c>
      <c r="J40">
        <f t="shared" si="3"/>
        <v>0</v>
      </c>
      <c r="L40" s="18">
        <f t="shared" si="18"/>
        <v>0</v>
      </c>
      <c r="M40">
        <f t="shared" si="19"/>
        <v>0</v>
      </c>
      <c r="N40">
        <f t="shared" si="20"/>
        <v>0</v>
      </c>
      <c r="O40">
        <f t="shared" si="21"/>
        <v>0</v>
      </c>
      <c r="P40">
        <f t="shared" si="22"/>
        <v>0</v>
      </c>
      <c r="R40" s="18">
        <f t="shared" si="23"/>
        <v>0</v>
      </c>
      <c r="S40">
        <f t="shared" si="24"/>
        <v>0</v>
      </c>
      <c r="T40">
        <f t="shared" si="25"/>
        <v>0</v>
      </c>
      <c r="U40">
        <f t="shared" si="26"/>
        <v>0</v>
      </c>
      <c r="V40">
        <f t="shared" si="27"/>
        <v>0</v>
      </c>
      <c r="X40" s="18">
        <f t="shared" si="28"/>
        <v>0</v>
      </c>
      <c r="Y40">
        <f t="shared" si="29"/>
        <v>0</v>
      </c>
      <c r="Z40">
        <f t="shared" si="30"/>
        <v>0</v>
      </c>
      <c r="AA40">
        <f t="shared" si="31"/>
        <v>0</v>
      </c>
    </row>
    <row r="41" spans="1:31" x14ac:dyDescent="0.2">
      <c r="K41">
        <f>SUM(G34:J40)</f>
        <v>34.875</v>
      </c>
      <c r="Q41">
        <f>SUM(L34:P40)</f>
        <v>0</v>
      </c>
      <c r="W41">
        <f>SUM(R34:V40)</f>
        <v>0</v>
      </c>
      <c r="AB41">
        <f>SUM(X34:AA40)</f>
        <v>0</v>
      </c>
      <c r="AE41" s="22">
        <f>SUM(K31:AB31)</f>
        <v>14.25</v>
      </c>
    </row>
    <row r="42" spans="1:31" s="2" customFormat="1" ht="34" x14ac:dyDescent="0.2">
      <c r="A42" s="9" t="s">
        <v>38</v>
      </c>
      <c r="C42" s="5"/>
      <c r="G42" s="19"/>
      <c r="L42" s="19"/>
      <c r="R42" s="19"/>
      <c r="X42" s="19"/>
      <c r="AE42" s="23"/>
    </row>
    <row r="44" spans="1:31" ht="17" x14ac:dyDescent="0.2">
      <c r="B44" t="s">
        <v>2</v>
      </c>
      <c r="C44" s="4" t="s">
        <v>3</v>
      </c>
      <c r="D44" t="s">
        <v>4</v>
      </c>
      <c r="E44" t="s">
        <v>5</v>
      </c>
    </row>
    <row r="45" spans="1:31" s="1" customFormat="1" ht="17" x14ac:dyDescent="0.2">
      <c r="A45" s="11" t="s">
        <v>40</v>
      </c>
      <c r="B45" s="1">
        <v>1870</v>
      </c>
      <c r="C45" s="7"/>
      <c r="G45" s="21"/>
      <c r="L45" s="21"/>
      <c r="R45" s="21"/>
      <c r="X45" s="21"/>
      <c r="AE45" s="25"/>
    </row>
    <row r="46" spans="1:31" ht="17" x14ac:dyDescent="0.2">
      <c r="A46" s="8" t="s">
        <v>41</v>
      </c>
      <c r="B46">
        <v>2</v>
      </c>
      <c r="C46" s="4" t="s">
        <v>42</v>
      </c>
      <c r="D46" t="s">
        <v>7</v>
      </c>
      <c r="E46">
        <v>1</v>
      </c>
      <c r="F46">
        <v>1</v>
      </c>
      <c r="G46" s="18">
        <f t="shared" si="0"/>
        <v>2</v>
      </c>
      <c r="H46">
        <f t="shared" si="1"/>
        <v>0</v>
      </c>
      <c r="I46">
        <f t="shared" si="2"/>
        <v>0</v>
      </c>
      <c r="J46">
        <f t="shared" si="3"/>
        <v>0</v>
      </c>
      <c r="L46" s="18">
        <f t="shared" ref="L46:L75" si="32">IF(D46="B",(B46*E46)/F46,0)</f>
        <v>0</v>
      </c>
      <c r="M46">
        <f t="shared" ref="M46:M75" si="33">IF(D46="AB",(B46*E46)/F46,0)</f>
        <v>0</v>
      </c>
      <c r="N46">
        <f t="shared" ref="N46:N75" si="34">IF(D46="ABC",(B46*E46)/F46,0)</f>
        <v>0</v>
      </c>
      <c r="O46">
        <f t="shared" ref="O46:O75" si="35">IF(D46="BC",(B46*E46)/F46,0)</f>
        <v>0</v>
      </c>
      <c r="P46">
        <f t="shared" ref="P46:P75" si="36">IF(D46="BCD",(B46*E46)/F46,0)</f>
        <v>0</v>
      </c>
      <c r="R46" s="18">
        <f t="shared" ref="R46:R75" si="37">IF(D46="C",(B46*E46)/F46,0)</f>
        <v>0</v>
      </c>
      <c r="S46">
        <f t="shared" ref="S46:S75" si="38">IF(D46="ABC",(B46*E46)/F46,0)</f>
        <v>0</v>
      </c>
      <c r="T46">
        <f t="shared" ref="T46:T75" si="39">IF(D46="BC",(B46*E46)/F46,0)</f>
        <v>0</v>
      </c>
      <c r="U46">
        <f t="shared" ref="U46:U75" si="40">IF(D46="BCD",(B46*E46)/F46,0)</f>
        <v>0</v>
      </c>
      <c r="V46">
        <f t="shared" ref="V46:V75" si="41">IF(D46="CD",(B46*E46)/F46,0)</f>
        <v>0</v>
      </c>
      <c r="X46" s="18">
        <f t="shared" ref="X46:X75" si="42">IF(D46="D",(B46*E46)/F46,0)</f>
        <v>0</v>
      </c>
      <c r="Y46">
        <f t="shared" ref="Y46:Y75" si="43">IF(D46="BC",(B46*E46)/F46,0)</f>
        <v>0</v>
      </c>
      <c r="Z46">
        <f t="shared" ref="Z46:Z75" si="44">IF(D46="BCD",(B46*E46)/F46,0)</f>
        <v>0</v>
      </c>
      <c r="AA46">
        <f t="shared" ref="AA46:AA75" si="45">IF(D46="CD",(B46*E46)/F46,0)</f>
        <v>0</v>
      </c>
    </row>
    <row r="47" spans="1:31" ht="17" x14ac:dyDescent="0.2">
      <c r="A47" s="8" t="s">
        <v>43</v>
      </c>
      <c r="B47">
        <v>2</v>
      </c>
      <c r="C47" s="4" t="s">
        <v>45</v>
      </c>
      <c r="D47" t="s">
        <v>7</v>
      </c>
      <c r="E47">
        <v>1</v>
      </c>
      <c r="F47">
        <v>1</v>
      </c>
      <c r="G47" s="18">
        <f t="shared" si="0"/>
        <v>2</v>
      </c>
      <c r="H47">
        <f t="shared" si="1"/>
        <v>0</v>
      </c>
      <c r="I47">
        <f t="shared" si="2"/>
        <v>0</v>
      </c>
      <c r="J47">
        <f t="shared" si="3"/>
        <v>0</v>
      </c>
      <c r="L47" s="18">
        <f t="shared" si="32"/>
        <v>0</v>
      </c>
      <c r="M47">
        <f t="shared" si="33"/>
        <v>0</v>
      </c>
      <c r="N47">
        <f t="shared" si="34"/>
        <v>0</v>
      </c>
      <c r="O47">
        <f t="shared" si="35"/>
        <v>0</v>
      </c>
      <c r="P47">
        <f t="shared" si="36"/>
        <v>0</v>
      </c>
      <c r="R47" s="18">
        <f t="shared" si="37"/>
        <v>0</v>
      </c>
      <c r="S47">
        <f t="shared" si="38"/>
        <v>0</v>
      </c>
      <c r="T47">
        <f t="shared" si="39"/>
        <v>0</v>
      </c>
      <c r="U47">
        <f t="shared" si="40"/>
        <v>0</v>
      </c>
      <c r="V47">
        <f t="shared" si="41"/>
        <v>0</v>
      </c>
      <c r="X47" s="18">
        <f t="shared" si="42"/>
        <v>0</v>
      </c>
      <c r="Y47">
        <f t="shared" si="43"/>
        <v>0</v>
      </c>
      <c r="Z47">
        <f t="shared" si="44"/>
        <v>0</v>
      </c>
      <c r="AA47">
        <f t="shared" si="45"/>
        <v>0</v>
      </c>
    </row>
    <row r="48" spans="1:31" ht="17" x14ac:dyDescent="0.2">
      <c r="A48" s="8" t="s">
        <v>44</v>
      </c>
      <c r="B48">
        <v>8</v>
      </c>
      <c r="C48" s="4" t="s">
        <v>46</v>
      </c>
      <c r="D48" t="s">
        <v>297</v>
      </c>
      <c r="E48">
        <v>1</v>
      </c>
      <c r="F48">
        <v>1</v>
      </c>
      <c r="G48" s="1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L48" s="18">
        <f t="shared" si="32"/>
        <v>0</v>
      </c>
      <c r="M48">
        <f t="shared" si="33"/>
        <v>0</v>
      </c>
      <c r="N48">
        <f t="shared" si="34"/>
        <v>0</v>
      </c>
      <c r="O48">
        <f t="shared" si="35"/>
        <v>0</v>
      </c>
      <c r="P48">
        <f t="shared" si="36"/>
        <v>0</v>
      </c>
      <c r="R48" s="18">
        <f t="shared" si="37"/>
        <v>8</v>
      </c>
      <c r="S48">
        <f t="shared" si="38"/>
        <v>0</v>
      </c>
      <c r="T48">
        <f t="shared" si="39"/>
        <v>0</v>
      </c>
      <c r="U48">
        <f t="shared" si="40"/>
        <v>0</v>
      </c>
      <c r="V48">
        <f t="shared" si="41"/>
        <v>0</v>
      </c>
      <c r="X48" s="18">
        <f t="shared" si="42"/>
        <v>0</v>
      </c>
      <c r="Y48">
        <f t="shared" si="43"/>
        <v>0</v>
      </c>
      <c r="Z48">
        <f t="shared" si="44"/>
        <v>0</v>
      </c>
      <c r="AA48">
        <f t="shared" si="45"/>
        <v>0</v>
      </c>
    </row>
    <row r="49" spans="1:27" ht="34" x14ac:dyDescent="0.2">
      <c r="A49" s="8" t="s">
        <v>47</v>
      </c>
      <c r="B49">
        <v>17</v>
      </c>
      <c r="C49" s="4" t="s">
        <v>48</v>
      </c>
      <c r="D49" t="s">
        <v>298</v>
      </c>
      <c r="E49">
        <v>1</v>
      </c>
      <c r="F49">
        <v>3</v>
      </c>
      <c r="G49" s="18">
        <f t="shared" si="0"/>
        <v>0</v>
      </c>
      <c r="H49">
        <f t="shared" si="1"/>
        <v>0</v>
      </c>
      <c r="I49">
        <f t="shared" si="2"/>
        <v>5.666666666666667</v>
      </c>
      <c r="J49">
        <f t="shared" si="3"/>
        <v>0</v>
      </c>
      <c r="L49" s="18">
        <f t="shared" si="32"/>
        <v>0</v>
      </c>
      <c r="M49">
        <f t="shared" si="33"/>
        <v>0</v>
      </c>
      <c r="N49">
        <f t="shared" si="34"/>
        <v>5.666666666666667</v>
      </c>
      <c r="O49">
        <f t="shared" si="35"/>
        <v>0</v>
      </c>
      <c r="P49">
        <f t="shared" si="36"/>
        <v>0</v>
      </c>
      <c r="R49" s="18">
        <f t="shared" si="37"/>
        <v>0</v>
      </c>
      <c r="S49">
        <f t="shared" si="38"/>
        <v>5.666666666666667</v>
      </c>
      <c r="T49">
        <f t="shared" si="39"/>
        <v>0</v>
      </c>
      <c r="U49">
        <f t="shared" si="40"/>
        <v>0</v>
      </c>
      <c r="V49">
        <f t="shared" si="41"/>
        <v>0</v>
      </c>
      <c r="X49" s="18">
        <f t="shared" si="42"/>
        <v>0</v>
      </c>
      <c r="Y49">
        <f t="shared" si="43"/>
        <v>0</v>
      </c>
      <c r="Z49">
        <f t="shared" si="44"/>
        <v>0</v>
      </c>
      <c r="AA49">
        <f t="shared" si="45"/>
        <v>0</v>
      </c>
    </row>
    <row r="50" spans="1:27" ht="17" x14ac:dyDescent="0.2">
      <c r="A50" s="8" t="s">
        <v>49</v>
      </c>
      <c r="B50">
        <v>4</v>
      </c>
      <c r="C50" s="4" t="s">
        <v>50</v>
      </c>
      <c r="D50" t="s">
        <v>299</v>
      </c>
      <c r="E50">
        <v>1</v>
      </c>
      <c r="F50">
        <v>2</v>
      </c>
      <c r="G50" s="18">
        <f t="shared" si="0"/>
        <v>0</v>
      </c>
      <c r="H50">
        <f t="shared" si="1"/>
        <v>2</v>
      </c>
      <c r="I50">
        <f t="shared" si="2"/>
        <v>0</v>
      </c>
      <c r="J50">
        <f t="shared" si="3"/>
        <v>0</v>
      </c>
      <c r="L50" s="18">
        <f t="shared" si="32"/>
        <v>0</v>
      </c>
      <c r="M50">
        <f t="shared" si="33"/>
        <v>2</v>
      </c>
      <c r="N50">
        <f t="shared" si="34"/>
        <v>0</v>
      </c>
      <c r="O50">
        <f t="shared" si="35"/>
        <v>0</v>
      </c>
      <c r="P50">
        <f t="shared" si="36"/>
        <v>0</v>
      </c>
      <c r="R50" s="18">
        <f t="shared" si="37"/>
        <v>0</v>
      </c>
      <c r="S50">
        <f t="shared" si="38"/>
        <v>0</v>
      </c>
      <c r="T50">
        <f t="shared" si="39"/>
        <v>0</v>
      </c>
      <c r="U50">
        <f t="shared" si="40"/>
        <v>0</v>
      </c>
      <c r="V50">
        <f t="shared" si="41"/>
        <v>0</v>
      </c>
      <c r="X50" s="18">
        <f t="shared" si="42"/>
        <v>0</v>
      </c>
      <c r="Y50">
        <f t="shared" si="43"/>
        <v>0</v>
      </c>
      <c r="Z50">
        <f t="shared" si="44"/>
        <v>0</v>
      </c>
      <c r="AA50">
        <f t="shared" si="45"/>
        <v>0</v>
      </c>
    </row>
    <row r="51" spans="1:27" ht="17" x14ac:dyDescent="0.2">
      <c r="A51" s="8" t="s">
        <v>51</v>
      </c>
      <c r="B51">
        <v>3</v>
      </c>
      <c r="C51" s="4" t="s">
        <v>52</v>
      </c>
      <c r="D51" t="s">
        <v>299</v>
      </c>
      <c r="E51">
        <v>1</v>
      </c>
      <c r="F51">
        <v>2</v>
      </c>
      <c r="G51" s="18">
        <f t="shared" si="0"/>
        <v>0</v>
      </c>
      <c r="H51">
        <f t="shared" si="1"/>
        <v>1.5</v>
      </c>
      <c r="I51">
        <f t="shared" si="2"/>
        <v>0</v>
      </c>
      <c r="J51">
        <f t="shared" si="3"/>
        <v>0</v>
      </c>
      <c r="L51" s="18">
        <f t="shared" si="32"/>
        <v>0</v>
      </c>
      <c r="M51">
        <f t="shared" si="33"/>
        <v>1.5</v>
      </c>
      <c r="N51">
        <f t="shared" si="34"/>
        <v>0</v>
      </c>
      <c r="O51">
        <f t="shared" si="35"/>
        <v>0</v>
      </c>
      <c r="P51">
        <f t="shared" si="36"/>
        <v>0</v>
      </c>
      <c r="R51" s="18">
        <f t="shared" si="37"/>
        <v>0</v>
      </c>
      <c r="S51">
        <f t="shared" si="38"/>
        <v>0</v>
      </c>
      <c r="T51">
        <f t="shared" si="39"/>
        <v>0</v>
      </c>
      <c r="U51">
        <f t="shared" si="40"/>
        <v>0</v>
      </c>
      <c r="V51">
        <f t="shared" si="41"/>
        <v>0</v>
      </c>
      <c r="X51" s="18">
        <f t="shared" si="42"/>
        <v>0</v>
      </c>
      <c r="Y51">
        <f t="shared" si="43"/>
        <v>0</v>
      </c>
      <c r="Z51">
        <f t="shared" si="44"/>
        <v>0</v>
      </c>
      <c r="AA51">
        <f t="shared" si="45"/>
        <v>0</v>
      </c>
    </row>
    <row r="52" spans="1:27" ht="17" x14ac:dyDescent="0.2">
      <c r="A52" s="8" t="s">
        <v>53</v>
      </c>
      <c r="B52">
        <v>17</v>
      </c>
      <c r="C52" s="4" t="s">
        <v>56</v>
      </c>
      <c r="D52" t="s">
        <v>300</v>
      </c>
      <c r="E52">
        <v>1</v>
      </c>
      <c r="F52">
        <v>1</v>
      </c>
      <c r="G52" s="18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L52" s="18">
        <f t="shared" si="32"/>
        <v>17</v>
      </c>
      <c r="M52">
        <f t="shared" si="33"/>
        <v>0</v>
      </c>
      <c r="N52">
        <f t="shared" si="34"/>
        <v>0</v>
      </c>
      <c r="O52">
        <f t="shared" si="35"/>
        <v>0</v>
      </c>
      <c r="P52">
        <f t="shared" si="36"/>
        <v>0</v>
      </c>
      <c r="R52" s="18">
        <f t="shared" si="37"/>
        <v>0</v>
      </c>
      <c r="S52">
        <f t="shared" si="38"/>
        <v>0</v>
      </c>
      <c r="T52">
        <f t="shared" si="39"/>
        <v>0</v>
      </c>
      <c r="U52">
        <f t="shared" si="40"/>
        <v>0</v>
      </c>
      <c r="V52">
        <f t="shared" si="41"/>
        <v>0</v>
      </c>
      <c r="X52" s="18">
        <f t="shared" si="42"/>
        <v>0</v>
      </c>
      <c r="Y52">
        <f t="shared" si="43"/>
        <v>0</v>
      </c>
      <c r="Z52">
        <f t="shared" si="44"/>
        <v>0</v>
      </c>
      <c r="AA52">
        <f t="shared" si="45"/>
        <v>0</v>
      </c>
    </row>
    <row r="53" spans="1:27" ht="17" x14ac:dyDescent="0.2">
      <c r="A53" s="8" t="s">
        <v>55</v>
      </c>
      <c r="B53">
        <v>14</v>
      </c>
      <c r="C53" s="4" t="s">
        <v>57</v>
      </c>
      <c r="D53" t="s">
        <v>7</v>
      </c>
      <c r="E53">
        <v>1</v>
      </c>
      <c r="F53">
        <v>1</v>
      </c>
      <c r="G53" s="18">
        <f t="shared" si="0"/>
        <v>14</v>
      </c>
      <c r="H53">
        <f t="shared" si="1"/>
        <v>0</v>
      </c>
      <c r="I53">
        <f t="shared" si="2"/>
        <v>0</v>
      </c>
      <c r="J53">
        <f t="shared" si="3"/>
        <v>0</v>
      </c>
      <c r="L53" s="18">
        <f t="shared" si="32"/>
        <v>0</v>
      </c>
      <c r="M53">
        <f t="shared" si="33"/>
        <v>0</v>
      </c>
      <c r="N53">
        <f t="shared" si="34"/>
        <v>0</v>
      </c>
      <c r="O53">
        <f t="shared" si="35"/>
        <v>0</v>
      </c>
      <c r="P53">
        <f t="shared" si="36"/>
        <v>0</v>
      </c>
      <c r="R53" s="18">
        <f t="shared" si="37"/>
        <v>0</v>
      </c>
      <c r="S53">
        <f t="shared" si="38"/>
        <v>0</v>
      </c>
      <c r="T53">
        <f t="shared" si="39"/>
        <v>0</v>
      </c>
      <c r="U53">
        <f t="shared" si="40"/>
        <v>0</v>
      </c>
      <c r="V53">
        <f t="shared" si="41"/>
        <v>0</v>
      </c>
      <c r="X53" s="18">
        <f t="shared" si="42"/>
        <v>0</v>
      </c>
      <c r="Y53">
        <f t="shared" si="43"/>
        <v>0</v>
      </c>
      <c r="Z53">
        <f t="shared" si="44"/>
        <v>0</v>
      </c>
      <c r="AA53">
        <f t="shared" si="45"/>
        <v>0</v>
      </c>
    </row>
    <row r="54" spans="1:27" ht="17" x14ac:dyDescent="0.2">
      <c r="A54" s="8" t="s">
        <v>58</v>
      </c>
      <c r="B54">
        <v>1</v>
      </c>
      <c r="C54" s="4" t="s">
        <v>59</v>
      </c>
      <c r="D54" t="s">
        <v>299</v>
      </c>
      <c r="E54">
        <v>1</v>
      </c>
      <c r="F54">
        <v>2</v>
      </c>
      <c r="G54" s="18">
        <f t="shared" si="0"/>
        <v>0</v>
      </c>
      <c r="H54">
        <f t="shared" si="1"/>
        <v>0.5</v>
      </c>
      <c r="I54">
        <f t="shared" si="2"/>
        <v>0</v>
      </c>
      <c r="J54">
        <f t="shared" si="3"/>
        <v>0</v>
      </c>
      <c r="L54" s="18">
        <f t="shared" si="32"/>
        <v>0</v>
      </c>
      <c r="M54">
        <f t="shared" si="33"/>
        <v>0.5</v>
      </c>
      <c r="N54">
        <f t="shared" si="34"/>
        <v>0</v>
      </c>
      <c r="O54">
        <f t="shared" si="35"/>
        <v>0</v>
      </c>
      <c r="P54">
        <f t="shared" si="36"/>
        <v>0</v>
      </c>
      <c r="R54" s="18">
        <f t="shared" si="37"/>
        <v>0</v>
      </c>
      <c r="S54">
        <f t="shared" si="38"/>
        <v>0</v>
      </c>
      <c r="T54">
        <f t="shared" si="39"/>
        <v>0</v>
      </c>
      <c r="U54">
        <f t="shared" si="40"/>
        <v>0</v>
      </c>
      <c r="V54">
        <f t="shared" si="41"/>
        <v>0</v>
      </c>
      <c r="X54" s="18">
        <f t="shared" si="42"/>
        <v>0</v>
      </c>
      <c r="Y54">
        <f t="shared" si="43"/>
        <v>0</v>
      </c>
      <c r="Z54">
        <f t="shared" si="44"/>
        <v>0</v>
      </c>
      <c r="AA54">
        <f t="shared" si="45"/>
        <v>0</v>
      </c>
    </row>
    <row r="55" spans="1:27" ht="17" x14ac:dyDescent="0.2">
      <c r="A55" s="8" t="s">
        <v>60</v>
      </c>
      <c r="B55">
        <v>88</v>
      </c>
      <c r="C55" s="4" t="s">
        <v>59</v>
      </c>
      <c r="D55" t="s">
        <v>299</v>
      </c>
      <c r="E55">
        <v>1</v>
      </c>
      <c r="F55">
        <v>2</v>
      </c>
      <c r="G55" s="18">
        <f t="shared" si="0"/>
        <v>0</v>
      </c>
      <c r="H55">
        <f t="shared" si="1"/>
        <v>44</v>
      </c>
      <c r="I55">
        <f t="shared" si="2"/>
        <v>0</v>
      </c>
      <c r="J55">
        <f t="shared" si="3"/>
        <v>0</v>
      </c>
      <c r="L55" s="18">
        <f t="shared" si="32"/>
        <v>0</v>
      </c>
      <c r="M55">
        <f t="shared" si="33"/>
        <v>44</v>
      </c>
      <c r="N55">
        <f t="shared" si="34"/>
        <v>0</v>
      </c>
      <c r="O55">
        <f t="shared" si="35"/>
        <v>0</v>
      </c>
      <c r="P55">
        <f t="shared" si="36"/>
        <v>0</v>
      </c>
      <c r="R55" s="18">
        <f t="shared" si="37"/>
        <v>0</v>
      </c>
      <c r="S55">
        <f t="shared" si="38"/>
        <v>0</v>
      </c>
      <c r="T55">
        <f t="shared" si="39"/>
        <v>0</v>
      </c>
      <c r="U55">
        <f t="shared" si="40"/>
        <v>0</v>
      </c>
      <c r="V55">
        <f t="shared" si="41"/>
        <v>0</v>
      </c>
      <c r="X55" s="18">
        <f t="shared" si="42"/>
        <v>0</v>
      </c>
      <c r="Y55">
        <f t="shared" si="43"/>
        <v>0</v>
      </c>
      <c r="Z55">
        <f t="shared" si="44"/>
        <v>0</v>
      </c>
      <c r="AA55">
        <f t="shared" si="45"/>
        <v>0</v>
      </c>
    </row>
    <row r="56" spans="1:27" ht="17" x14ac:dyDescent="0.2">
      <c r="A56" s="8" t="s">
        <v>61</v>
      </c>
      <c r="B56">
        <v>2</v>
      </c>
      <c r="C56" s="4" t="s">
        <v>62</v>
      </c>
      <c r="D56" t="s">
        <v>299</v>
      </c>
      <c r="E56">
        <v>1</v>
      </c>
      <c r="F56">
        <v>2</v>
      </c>
      <c r="G56" s="18">
        <f t="shared" si="0"/>
        <v>0</v>
      </c>
      <c r="H56">
        <f t="shared" si="1"/>
        <v>1</v>
      </c>
      <c r="I56">
        <f t="shared" si="2"/>
        <v>0</v>
      </c>
      <c r="J56">
        <f t="shared" si="3"/>
        <v>0</v>
      </c>
      <c r="L56" s="18">
        <f t="shared" si="32"/>
        <v>0</v>
      </c>
      <c r="M56">
        <f t="shared" si="33"/>
        <v>1</v>
      </c>
      <c r="N56">
        <f t="shared" si="34"/>
        <v>0</v>
      </c>
      <c r="O56">
        <f t="shared" si="35"/>
        <v>0</v>
      </c>
      <c r="P56">
        <f t="shared" si="36"/>
        <v>0</v>
      </c>
      <c r="R56" s="18">
        <f t="shared" si="37"/>
        <v>0</v>
      </c>
      <c r="S56">
        <f t="shared" si="38"/>
        <v>0</v>
      </c>
      <c r="T56">
        <f t="shared" si="39"/>
        <v>0</v>
      </c>
      <c r="U56">
        <f t="shared" si="40"/>
        <v>0</v>
      </c>
      <c r="V56">
        <f t="shared" si="41"/>
        <v>0</v>
      </c>
      <c r="X56" s="18">
        <f t="shared" si="42"/>
        <v>0</v>
      </c>
      <c r="Y56">
        <f t="shared" si="43"/>
        <v>0</v>
      </c>
      <c r="Z56">
        <f t="shared" si="44"/>
        <v>0</v>
      </c>
      <c r="AA56">
        <f t="shared" si="45"/>
        <v>0</v>
      </c>
    </row>
    <row r="57" spans="1:27" ht="17" x14ac:dyDescent="0.2">
      <c r="A57" s="8" t="s">
        <v>63</v>
      </c>
      <c r="B57">
        <v>12</v>
      </c>
      <c r="C57" s="4" t="s">
        <v>64</v>
      </c>
      <c r="D57" t="s">
        <v>299</v>
      </c>
      <c r="E57">
        <v>1</v>
      </c>
      <c r="F57">
        <v>2</v>
      </c>
      <c r="G57" s="18">
        <f t="shared" si="0"/>
        <v>0</v>
      </c>
      <c r="H57">
        <f t="shared" si="1"/>
        <v>6</v>
      </c>
      <c r="I57">
        <f t="shared" si="2"/>
        <v>0</v>
      </c>
      <c r="J57">
        <f t="shared" si="3"/>
        <v>0</v>
      </c>
      <c r="L57" s="18">
        <f t="shared" si="32"/>
        <v>0</v>
      </c>
      <c r="M57">
        <f t="shared" si="33"/>
        <v>6</v>
      </c>
      <c r="N57">
        <f t="shared" si="34"/>
        <v>0</v>
      </c>
      <c r="O57">
        <f t="shared" si="35"/>
        <v>0</v>
      </c>
      <c r="P57">
        <f t="shared" si="36"/>
        <v>0</v>
      </c>
      <c r="R57" s="18">
        <f t="shared" si="37"/>
        <v>0</v>
      </c>
      <c r="S57">
        <f t="shared" si="38"/>
        <v>0</v>
      </c>
      <c r="T57">
        <f t="shared" si="39"/>
        <v>0</v>
      </c>
      <c r="U57">
        <f t="shared" si="40"/>
        <v>0</v>
      </c>
      <c r="V57">
        <f t="shared" si="41"/>
        <v>0</v>
      </c>
      <c r="X57" s="18">
        <f t="shared" si="42"/>
        <v>0</v>
      </c>
      <c r="Y57">
        <f t="shared" si="43"/>
        <v>0</v>
      </c>
      <c r="Z57">
        <f t="shared" si="44"/>
        <v>0</v>
      </c>
      <c r="AA57">
        <f t="shared" si="45"/>
        <v>0</v>
      </c>
    </row>
    <row r="58" spans="1:27" ht="17" x14ac:dyDescent="0.2">
      <c r="A58" s="8" t="s">
        <v>65</v>
      </c>
      <c r="B58">
        <v>2</v>
      </c>
      <c r="C58" s="4" t="s">
        <v>66</v>
      </c>
      <c r="D58" t="s">
        <v>299</v>
      </c>
      <c r="E58">
        <v>1</v>
      </c>
      <c r="F58">
        <v>2</v>
      </c>
      <c r="G58" s="18">
        <f t="shared" si="0"/>
        <v>0</v>
      </c>
      <c r="H58">
        <f t="shared" si="1"/>
        <v>1</v>
      </c>
      <c r="I58">
        <f t="shared" si="2"/>
        <v>0</v>
      </c>
      <c r="J58">
        <f t="shared" si="3"/>
        <v>0</v>
      </c>
      <c r="L58" s="18">
        <f t="shared" si="32"/>
        <v>0</v>
      </c>
      <c r="M58">
        <f t="shared" si="33"/>
        <v>1</v>
      </c>
      <c r="N58">
        <f t="shared" si="34"/>
        <v>0</v>
      </c>
      <c r="O58">
        <f t="shared" si="35"/>
        <v>0</v>
      </c>
      <c r="P58">
        <f t="shared" si="36"/>
        <v>0</v>
      </c>
      <c r="R58" s="18">
        <f t="shared" si="37"/>
        <v>0</v>
      </c>
      <c r="S58">
        <f t="shared" si="38"/>
        <v>0</v>
      </c>
      <c r="T58">
        <f t="shared" si="39"/>
        <v>0</v>
      </c>
      <c r="U58">
        <f t="shared" si="40"/>
        <v>0</v>
      </c>
      <c r="V58">
        <f t="shared" si="41"/>
        <v>0</v>
      </c>
      <c r="X58" s="18">
        <f t="shared" si="42"/>
        <v>0</v>
      </c>
      <c r="Y58">
        <f t="shared" si="43"/>
        <v>0</v>
      </c>
      <c r="Z58">
        <f t="shared" si="44"/>
        <v>0</v>
      </c>
      <c r="AA58">
        <f t="shared" si="45"/>
        <v>0</v>
      </c>
    </row>
    <row r="59" spans="1:27" ht="17" x14ac:dyDescent="0.2">
      <c r="A59" s="8" t="s">
        <v>67</v>
      </c>
      <c r="B59">
        <v>48</v>
      </c>
      <c r="C59" s="4" t="s">
        <v>68</v>
      </c>
      <c r="D59" t="s">
        <v>299</v>
      </c>
      <c r="E59">
        <v>1</v>
      </c>
      <c r="F59">
        <v>2</v>
      </c>
      <c r="G59" s="18">
        <f t="shared" si="0"/>
        <v>0</v>
      </c>
      <c r="H59">
        <f t="shared" si="1"/>
        <v>24</v>
      </c>
      <c r="I59">
        <f t="shared" si="2"/>
        <v>0</v>
      </c>
      <c r="J59">
        <f t="shared" si="3"/>
        <v>0</v>
      </c>
      <c r="L59" s="18">
        <f t="shared" si="32"/>
        <v>0</v>
      </c>
      <c r="M59">
        <f t="shared" si="33"/>
        <v>24</v>
      </c>
      <c r="N59">
        <f t="shared" si="34"/>
        <v>0</v>
      </c>
      <c r="O59">
        <f t="shared" si="35"/>
        <v>0</v>
      </c>
      <c r="P59">
        <f t="shared" si="36"/>
        <v>0</v>
      </c>
      <c r="R59" s="18">
        <f t="shared" si="37"/>
        <v>0</v>
      </c>
      <c r="S59">
        <f t="shared" si="38"/>
        <v>0</v>
      </c>
      <c r="T59">
        <f t="shared" si="39"/>
        <v>0</v>
      </c>
      <c r="U59">
        <f t="shared" si="40"/>
        <v>0</v>
      </c>
      <c r="V59">
        <f t="shared" si="41"/>
        <v>0</v>
      </c>
      <c r="X59" s="18">
        <f t="shared" si="42"/>
        <v>0</v>
      </c>
      <c r="Y59">
        <f t="shared" si="43"/>
        <v>0</v>
      </c>
      <c r="Z59">
        <f t="shared" si="44"/>
        <v>0</v>
      </c>
      <c r="AA59">
        <f t="shared" si="45"/>
        <v>0</v>
      </c>
    </row>
    <row r="60" spans="1:27" ht="34" x14ac:dyDescent="0.2">
      <c r="A60" s="8" t="s">
        <v>69</v>
      </c>
      <c r="B60">
        <v>1</v>
      </c>
      <c r="C60" s="4" t="s">
        <v>70</v>
      </c>
      <c r="D60" t="s">
        <v>300</v>
      </c>
      <c r="E60">
        <v>1</v>
      </c>
      <c r="F60">
        <v>1</v>
      </c>
      <c r="G60" s="18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L60" s="18">
        <f t="shared" si="32"/>
        <v>1</v>
      </c>
      <c r="M60">
        <f t="shared" si="33"/>
        <v>0</v>
      </c>
      <c r="N60">
        <f t="shared" si="34"/>
        <v>0</v>
      </c>
      <c r="O60">
        <f t="shared" si="35"/>
        <v>0</v>
      </c>
      <c r="P60">
        <f t="shared" si="36"/>
        <v>0</v>
      </c>
      <c r="R60" s="18">
        <f t="shared" si="37"/>
        <v>0</v>
      </c>
      <c r="S60">
        <f t="shared" si="38"/>
        <v>0</v>
      </c>
      <c r="T60">
        <f t="shared" si="39"/>
        <v>0</v>
      </c>
      <c r="U60">
        <f t="shared" si="40"/>
        <v>0</v>
      </c>
      <c r="V60">
        <f t="shared" si="41"/>
        <v>0</v>
      </c>
      <c r="X60" s="18">
        <f t="shared" si="42"/>
        <v>0</v>
      </c>
      <c r="Y60">
        <f t="shared" si="43"/>
        <v>0</v>
      </c>
      <c r="Z60">
        <f t="shared" si="44"/>
        <v>0</v>
      </c>
      <c r="AA60">
        <f t="shared" si="45"/>
        <v>0</v>
      </c>
    </row>
    <row r="61" spans="1:27" ht="17" x14ac:dyDescent="0.2">
      <c r="A61" s="8" t="s">
        <v>71</v>
      </c>
      <c r="B61">
        <v>15</v>
      </c>
      <c r="C61" s="4" t="s">
        <v>72</v>
      </c>
      <c r="D61" t="s">
        <v>301</v>
      </c>
      <c r="E61">
        <v>1</v>
      </c>
      <c r="F61">
        <v>2</v>
      </c>
      <c r="G61" s="18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L61" s="18">
        <f t="shared" si="32"/>
        <v>0</v>
      </c>
      <c r="M61">
        <f t="shared" si="33"/>
        <v>0</v>
      </c>
      <c r="N61">
        <f t="shared" si="34"/>
        <v>0</v>
      </c>
      <c r="O61">
        <f t="shared" si="35"/>
        <v>7.5</v>
      </c>
      <c r="P61">
        <f t="shared" si="36"/>
        <v>0</v>
      </c>
      <c r="R61" s="18">
        <f t="shared" si="37"/>
        <v>0</v>
      </c>
      <c r="S61">
        <f t="shared" si="38"/>
        <v>0</v>
      </c>
      <c r="T61">
        <f t="shared" si="39"/>
        <v>7.5</v>
      </c>
      <c r="U61">
        <f t="shared" si="40"/>
        <v>0</v>
      </c>
      <c r="V61">
        <f t="shared" si="41"/>
        <v>0</v>
      </c>
      <c r="X61" s="18">
        <f t="shared" si="42"/>
        <v>0</v>
      </c>
      <c r="Y61">
        <f t="shared" si="43"/>
        <v>7.5</v>
      </c>
      <c r="Z61">
        <f t="shared" si="44"/>
        <v>0</v>
      </c>
      <c r="AA61">
        <f t="shared" si="45"/>
        <v>0</v>
      </c>
    </row>
    <row r="62" spans="1:27" ht="17" x14ac:dyDescent="0.2">
      <c r="A62" s="8" t="s">
        <v>73</v>
      </c>
      <c r="B62">
        <v>54</v>
      </c>
      <c r="C62" s="4" t="s">
        <v>74</v>
      </c>
      <c r="D62" t="s">
        <v>299</v>
      </c>
      <c r="E62">
        <v>1</v>
      </c>
      <c r="F62">
        <v>2</v>
      </c>
      <c r="G62" s="18">
        <f t="shared" si="0"/>
        <v>0</v>
      </c>
      <c r="H62">
        <f t="shared" si="1"/>
        <v>27</v>
      </c>
      <c r="I62">
        <f t="shared" si="2"/>
        <v>0</v>
      </c>
      <c r="J62">
        <f t="shared" si="3"/>
        <v>0</v>
      </c>
      <c r="L62" s="18">
        <f t="shared" si="32"/>
        <v>0</v>
      </c>
      <c r="M62">
        <f t="shared" si="33"/>
        <v>27</v>
      </c>
      <c r="N62">
        <f t="shared" si="34"/>
        <v>0</v>
      </c>
      <c r="O62">
        <f t="shared" si="35"/>
        <v>0</v>
      </c>
      <c r="P62">
        <f t="shared" si="36"/>
        <v>0</v>
      </c>
      <c r="R62" s="18">
        <f t="shared" si="37"/>
        <v>0</v>
      </c>
      <c r="S62">
        <f t="shared" si="38"/>
        <v>0</v>
      </c>
      <c r="T62">
        <f t="shared" si="39"/>
        <v>0</v>
      </c>
      <c r="U62">
        <f t="shared" si="40"/>
        <v>0</v>
      </c>
      <c r="V62">
        <f t="shared" si="41"/>
        <v>0</v>
      </c>
      <c r="X62" s="18">
        <f t="shared" si="42"/>
        <v>0</v>
      </c>
      <c r="Y62">
        <f t="shared" si="43"/>
        <v>0</v>
      </c>
      <c r="Z62">
        <f t="shared" si="44"/>
        <v>0</v>
      </c>
      <c r="AA62">
        <f t="shared" si="45"/>
        <v>0</v>
      </c>
    </row>
    <row r="63" spans="1:27" ht="17" x14ac:dyDescent="0.2">
      <c r="A63" s="8" t="s">
        <v>75</v>
      </c>
      <c r="B63">
        <v>4</v>
      </c>
      <c r="C63" s="4" t="s">
        <v>62</v>
      </c>
      <c r="D63" t="s">
        <v>299</v>
      </c>
      <c r="E63">
        <v>1</v>
      </c>
      <c r="F63">
        <v>2</v>
      </c>
      <c r="G63" s="18">
        <f t="shared" si="0"/>
        <v>0</v>
      </c>
      <c r="H63">
        <f t="shared" si="1"/>
        <v>2</v>
      </c>
      <c r="I63">
        <f t="shared" si="2"/>
        <v>0</v>
      </c>
      <c r="J63">
        <f t="shared" si="3"/>
        <v>0</v>
      </c>
      <c r="L63" s="18">
        <f t="shared" si="32"/>
        <v>0</v>
      </c>
      <c r="M63">
        <f t="shared" si="33"/>
        <v>2</v>
      </c>
      <c r="N63">
        <f t="shared" si="34"/>
        <v>0</v>
      </c>
      <c r="O63">
        <f t="shared" si="35"/>
        <v>0</v>
      </c>
      <c r="P63">
        <f t="shared" si="36"/>
        <v>0</v>
      </c>
      <c r="R63" s="18">
        <f t="shared" si="37"/>
        <v>0</v>
      </c>
      <c r="S63">
        <f t="shared" si="38"/>
        <v>0</v>
      </c>
      <c r="T63">
        <f t="shared" si="39"/>
        <v>0</v>
      </c>
      <c r="U63">
        <f t="shared" si="40"/>
        <v>0</v>
      </c>
      <c r="V63">
        <f t="shared" si="41"/>
        <v>0</v>
      </c>
      <c r="X63" s="18">
        <f t="shared" si="42"/>
        <v>0</v>
      </c>
      <c r="Y63">
        <f t="shared" si="43"/>
        <v>0</v>
      </c>
      <c r="Z63">
        <f t="shared" si="44"/>
        <v>0</v>
      </c>
      <c r="AA63">
        <f t="shared" si="45"/>
        <v>0</v>
      </c>
    </row>
    <row r="64" spans="1:27" ht="17" x14ac:dyDescent="0.2">
      <c r="A64" s="8" t="s">
        <v>77</v>
      </c>
      <c r="B64">
        <v>1</v>
      </c>
      <c r="C64" s="4" t="s">
        <v>66</v>
      </c>
      <c r="D64" t="s">
        <v>299</v>
      </c>
      <c r="E64">
        <v>1</v>
      </c>
      <c r="F64">
        <v>2</v>
      </c>
      <c r="G64" s="18">
        <f t="shared" si="0"/>
        <v>0</v>
      </c>
      <c r="H64">
        <f t="shared" si="1"/>
        <v>0.5</v>
      </c>
      <c r="I64">
        <f t="shared" si="2"/>
        <v>0</v>
      </c>
      <c r="J64">
        <f t="shared" si="3"/>
        <v>0</v>
      </c>
      <c r="L64" s="18">
        <f t="shared" si="32"/>
        <v>0</v>
      </c>
      <c r="M64">
        <f t="shared" si="33"/>
        <v>0.5</v>
      </c>
      <c r="N64">
        <f t="shared" si="34"/>
        <v>0</v>
      </c>
      <c r="O64">
        <f t="shared" si="35"/>
        <v>0</v>
      </c>
      <c r="P64">
        <f t="shared" si="36"/>
        <v>0</v>
      </c>
      <c r="R64" s="18">
        <f t="shared" si="37"/>
        <v>0</v>
      </c>
      <c r="S64">
        <f t="shared" si="38"/>
        <v>0</v>
      </c>
      <c r="T64">
        <f t="shared" si="39"/>
        <v>0</v>
      </c>
      <c r="U64">
        <f t="shared" si="40"/>
        <v>0</v>
      </c>
      <c r="V64">
        <f t="shared" si="41"/>
        <v>0</v>
      </c>
      <c r="X64" s="18">
        <f t="shared" si="42"/>
        <v>0</v>
      </c>
      <c r="Y64">
        <f t="shared" si="43"/>
        <v>0</v>
      </c>
      <c r="Z64">
        <f t="shared" si="44"/>
        <v>0</v>
      </c>
      <c r="AA64">
        <f t="shared" si="45"/>
        <v>0</v>
      </c>
    </row>
    <row r="65" spans="1:31" ht="17" x14ac:dyDescent="0.2">
      <c r="A65" s="8" t="s">
        <v>78</v>
      </c>
      <c r="B65">
        <v>25</v>
      </c>
      <c r="C65" s="4" t="s">
        <v>79</v>
      </c>
      <c r="D65" t="s">
        <v>300</v>
      </c>
      <c r="E65">
        <v>1</v>
      </c>
      <c r="F65">
        <v>1</v>
      </c>
      <c r="G65" s="18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  <c r="L65" s="18">
        <f t="shared" si="32"/>
        <v>25</v>
      </c>
      <c r="M65">
        <f t="shared" si="33"/>
        <v>0</v>
      </c>
      <c r="N65">
        <f t="shared" si="34"/>
        <v>0</v>
      </c>
      <c r="O65">
        <f t="shared" si="35"/>
        <v>0</v>
      </c>
      <c r="P65">
        <f t="shared" si="36"/>
        <v>0</v>
      </c>
      <c r="R65" s="18">
        <f t="shared" si="37"/>
        <v>0</v>
      </c>
      <c r="S65">
        <f t="shared" si="38"/>
        <v>0</v>
      </c>
      <c r="T65">
        <f t="shared" si="39"/>
        <v>0</v>
      </c>
      <c r="U65">
        <f t="shared" si="40"/>
        <v>0</v>
      </c>
      <c r="V65">
        <f t="shared" si="41"/>
        <v>0</v>
      </c>
      <c r="X65" s="18">
        <f t="shared" si="42"/>
        <v>0</v>
      </c>
      <c r="Y65">
        <f t="shared" si="43"/>
        <v>0</v>
      </c>
      <c r="Z65">
        <f t="shared" si="44"/>
        <v>0</v>
      </c>
      <c r="AA65">
        <f t="shared" si="45"/>
        <v>0</v>
      </c>
    </row>
    <row r="66" spans="1:31" ht="17" x14ac:dyDescent="0.2">
      <c r="A66" s="8" t="s">
        <v>80</v>
      </c>
      <c r="B66">
        <v>19</v>
      </c>
      <c r="C66" s="4" t="s">
        <v>81</v>
      </c>
      <c r="D66" t="s">
        <v>301</v>
      </c>
      <c r="E66">
        <v>1</v>
      </c>
      <c r="F66">
        <v>2</v>
      </c>
      <c r="G66" s="18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L66" s="18">
        <f t="shared" si="32"/>
        <v>0</v>
      </c>
      <c r="M66">
        <f t="shared" si="33"/>
        <v>0</v>
      </c>
      <c r="N66">
        <f t="shared" si="34"/>
        <v>0</v>
      </c>
      <c r="O66">
        <f t="shared" si="35"/>
        <v>9.5</v>
      </c>
      <c r="P66">
        <f t="shared" si="36"/>
        <v>0</v>
      </c>
      <c r="R66" s="18">
        <f t="shared" si="37"/>
        <v>0</v>
      </c>
      <c r="S66">
        <f t="shared" si="38"/>
        <v>0</v>
      </c>
      <c r="T66">
        <f t="shared" si="39"/>
        <v>9.5</v>
      </c>
      <c r="U66">
        <f t="shared" si="40"/>
        <v>0</v>
      </c>
      <c r="V66">
        <f t="shared" si="41"/>
        <v>0</v>
      </c>
      <c r="X66" s="18">
        <f t="shared" si="42"/>
        <v>0</v>
      </c>
      <c r="Y66">
        <f t="shared" si="43"/>
        <v>9.5</v>
      </c>
      <c r="Z66">
        <f t="shared" si="44"/>
        <v>0</v>
      </c>
      <c r="AA66">
        <f t="shared" si="45"/>
        <v>0</v>
      </c>
    </row>
    <row r="67" spans="1:31" ht="17" x14ac:dyDescent="0.2">
      <c r="A67" s="8" t="s">
        <v>82</v>
      </c>
      <c r="B67">
        <v>2</v>
      </c>
      <c r="C67" s="4" t="s">
        <v>83</v>
      </c>
      <c r="D67" t="s">
        <v>301</v>
      </c>
      <c r="E67">
        <v>1</v>
      </c>
      <c r="F67">
        <v>2</v>
      </c>
      <c r="G67" s="18">
        <f t="shared" si="0"/>
        <v>0</v>
      </c>
      <c r="H67">
        <f t="shared" si="1"/>
        <v>0</v>
      </c>
      <c r="I67">
        <f t="shared" si="2"/>
        <v>0</v>
      </c>
      <c r="J67">
        <f t="shared" si="3"/>
        <v>0</v>
      </c>
      <c r="L67" s="18">
        <f t="shared" si="32"/>
        <v>0</v>
      </c>
      <c r="M67">
        <f t="shared" si="33"/>
        <v>0</v>
      </c>
      <c r="N67">
        <f t="shared" si="34"/>
        <v>0</v>
      </c>
      <c r="O67">
        <f t="shared" si="35"/>
        <v>1</v>
      </c>
      <c r="P67">
        <f t="shared" si="36"/>
        <v>0</v>
      </c>
      <c r="R67" s="18">
        <f t="shared" si="37"/>
        <v>0</v>
      </c>
      <c r="S67">
        <f t="shared" si="38"/>
        <v>0</v>
      </c>
      <c r="T67">
        <f t="shared" si="39"/>
        <v>1</v>
      </c>
      <c r="U67">
        <f t="shared" si="40"/>
        <v>0</v>
      </c>
      <c r="V67">
        <f t="shared" si="41"/>
        <v>0</v>
      </c>
      <c r="X67" s="18">
        <f t="shared" si="42"/>
        <v>0</v>
      </c>
      <c r="Y67">
        <f t="shared" si="43"/>
        <v>1</v>
      </c>
      <c r="Z67">
        <f t="shared" si="44"/>
        <v>0</v>
      </c>
      <c r="AA67">
        <f t="shared" si="45"/>
        <v>0</v>
      </c>
    </row>
    <row r="68" spans="1:31" ht="34" x14ac:dyDescent="0.2">
      <c r="A68" s="8" t="s">
        <v>84</v>
      </c>
      <c r="B68">
        <v>7</v>
      </c>
      <c r="C68" s="4" t="s">
        <v>70</v>
      </c>
      <c r="D68" t="s">
        <v>300</v>
      </c>
      <c r="E68">
        <v>1</v>
      </c>
      <c r="F68">
        <v>1</v>
      </c>
      <c r="G68" s="18">
        <f t="shared" si="0"/>
        <v>0</v>
      </c>
      <c r="H68">
        <f t="shared" si="1"/>
        <v>0</v>
      </c>
      <c r="I68">
        <f t="shared" si="2"/>
        <v>0</v>
      </c>
      <c r="J68">
        <f t="shared" si="3"/>
        <v>0</v>
      </c>
      <c r="L68" s="18">
        <f t="shared" si="32"/>
        <v>7</v>
      </c>
      <c r="M68">
        <f t="shared" si="33"/>
        <v>0</v>
      </c>
      <c r="N68">
        <f t="shared" si="34"/>
        <v>0</v>
      </c>
      <c r="O68">
        <f t="shared" si="35"/>
        <v>0</v>
      </c>
      <c r="P68">
        <f t="shared" si="36"/>
        <v>0</v>
      </c>
      <c r="R68" s="1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X68" s="18">
        <f t="shared" si="42"/>
        <v>0</v>
      </c>
      <c r="Y68">
        <f t="shared" si="43"/>
        <v>0</v>
      </c>
      <c r="Z68">
        <f t="shared" si="44"/>
        <v>0</v>
      </c>
      <c r="AA68">
        <f t="shared" si="45"/>
        <v>0</v>
      </c>
    </row>
    <row r="69" spans="1:31" ht="17" x14ac:dyDescent="0.2">
      <c r="A69" s="8" t="s">
        <v>85</v>
      </c>
      <c r="B69">
        <v>2</v>
      </c>
      <c r="C69" s="4" t="s">
        <v>86</v>
      </c>
      <c r="D69" t="s">
        <v>300</v>
      </c>
      <c r="E69">
        <v>1</v>
      </c>
      <c r="F69">
        <v>1</v>
      </c>
      <c r="G69" s="18">
        <f t="shared" si="0"/>
        <v>0</v>
      </c>
      <c r="H69">
        <f t="shared" si="1"/>
        <v>0</v>
      </c>
      <c r="I69">
        <f t="shared" si="2"/>
        <v>0</v>
      </c>
      <c r="J69">
        <f t="shared" si="3"/>
        <v>0</v>
      </c>
      <c r="L69" s="18">
        <f t="shared" si="32"/>
        <v>2</v>
      </c>
      <c r="M69">
        <f t="shared" si="33"/>
        <v>0</v>
      </c>
      <c r="N69">
        <f t="shared" si="34"/>
        <v>0</v>
      </c>
      <c r="O69">
        <f t="shared" si="35"/>
        <v>0</v>
      </c>
      <c r="P69">
        <f t="shared" si="36"/>
        <v>0</v>
      </c>
      <c r="R69" s="18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0</v>
      </c>
      <c r="V69">
        <f t="shared" si="41"/>
        <v>0</v>
      </c>
      <c r="X69" s="18">
        <f t="shared" si="42"/>
        <v>0</v>
      </c>
      <c r="Y69">
        <f t="shared" si="43"/>
        <v>0</v>
      </c>
      <c r="Z69">
        <f t="shared" si="44"/>
        <v>0</v>
      </c>
      <c r="AA69">
        <f t="shared" si="45"/>
        <v>0</v>
      </c>
    </row>
    <row r="70" spans="1:31" ht="34" x14ac:dyDescent="0.2">
      <c r="A70" s="8" t="s">
        <v>87</v>
      </c>
      <c r="B70">
        <v>26</v>
      </c>
      <c r="C70" s="4" t="s">
        <v>70</v>
      </c>
      <c r="D70" t="s">
        <v>300</v>
      </c>
      <c r="E70">
        <v>1</v>
      </c>
      <c r="F70">
        <v>1</v>
      </c>
      <c r="G70" s="18">
        <f t="shared" si="0"/>
        <v>0</v>
      </c>
      <c r="H70">
        <f t="shared" si="1"/>
        <v>0</v>
      </c>
      <c r="I70">
        <f t="shared" si="2"/>
        <v>0</v>
      </c>
      <c r="J70">
        <f t="shared" si="3"/>
        <v>0</v>
      </c>
      <c r="L70" s="18">
        <f t="shared" si="32"/>
        <v>26</v>
      </c>
      <c r="M70">
        <f t="shared" si="33"/>
        <v>0</v>
      </c>
      <c r="N70">
        <f t="shared" si="34"/>
        <v>0</v>
      </c>
      <c r="O70">
        <f t="shared" si="35"/>
        <v>0</v>
      </c>
      <c r="P70">
        <f t="shared" si="36"/>
        <v>0</v>
      </c>
      <c r="R70" s="18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X70" s="18">
        <f t="shared" si="42"/>
        <v>0</v>
      </c>
      <c r="Y70">
        <f t="shared" si="43"/>
        <v>0</v>
      </c>
      <c r="Z70">
        <f t="shared" si="44"/>
        <v>0</v>
      </c>
      <c r="AA70">
        <f t="shared" si="45"/>
        <v>0</v>
      </c>
    </row>
    <row r="71" spans="1:31" ht="34" x14ac:dyDescent="0.2">
      <c r="A71" s="8" t="s">
        <v>88</v>
      </c>
      <c r="B71">
        <v>18</v>
      </c>
      <c r="C71" s="4" t="s">
        <v>89</v>
      </c>
      <c r="D71" t="s">
        <v>301</v>
      </c>
      <c r="E71">
        <v>1</v>
      </c>
      <c r="F71">
        <v>2</v>
      </c>
      <c r="G71" s="18">
        <f t="shared" ref="G71:G134" si="46">IF(D71="A",(B71*E71)/F71,0)</f>
        <v>0</v>
      </c>
      <c r="H71">
        <f t="shared" ref="H71:H134" si="47">IF(D71="AB",(B71*E71)/F71,0)</f>
        <v>0</v>
      </c>
      <c r="I71">
        <f t="shared" ref="I71:I134" si="48">IF(D71="ABC",(B71*E71)/F71,0)</f>
        <v>0</v>
      </c>
      <c r="J71">
        <f t="shared" ref="J71:J134" si="49">IF(D71="ABCD",(B71*E71)/F71,0)</f>
        <v>0</v>
      </c>
      <c r="L71" s="18">
        <f t="shared" si="32"/>
        <v>0</v>
      </c>
      <c r="M71">
        <f t="shared" si="33"/>
        <v>0</v>
      </c>
      <c r="N71">
        <f t="shared" si="34"/>
        <v>0</v>
      </c>
      <c r="O71">
        <f t="shared" si="35"/>
        <v>9</v>
      </c>
      <c r="P71">
        <f t="shared" si="36"/>
        <v>0</v>
      </c>
      <c r="R71" s="18">
        <f t="shared" si="37"/>
        <v>0</v>
      </c>
      <c r="S71">
        <f t="shared" si="38"/>
        <v>0</v>
      </c>
      <c r="T71">
        <f t="shared" si="39"/>
        <v>9</v>
      </c>
      <c r="U71">
        <f t="shared" si="40"/>
        <v>0</v>
      </c>
      <c r="V71">
        <f t="shared" si="41"/>
        <v>0</v>
      </c>
      <c r="X71" s="18">
        <f t="shared" si="42"/>
        <v>0</v>
      </c>
      <c r="Y71">
        <f t="shared" si="43"/>
        <v>9</v>
      </c>
      <c r="Z71">
        <f t="shared" si="44"/>
        <v>0</v>
      </c>
      <c r="AA71">
        <f t="shared" si="45"/>
        <v>0</v>
      </c>
    </row>
    <row r="72" spans="1:31" ht="34" x14ac:dyDescent="0.2">
      <c r="A72" s="8" t="s">
        <v>90</v>
      </c>
      <c r="B72">
        <v>20</v>
      </c>
      <c r="C72" s="4" t="s">
        <v>91</v>
      </c>
      <c r="D72" t="s">
        <v>299</v>
      </c>
      <c r="E72">
        <v>1</v>
      </c>
      <c r="F72">
        <v>2</v>
      </c>
      <c r="G72" s="18">
        <f t="shared" si="46"/>
        <v>0</v>
      </c>
      <c r="H72">
        <f t="shared" si="47"/>
        <v>10</v>
      </c>
      <c r="I72">
        <f t="shared" si="48"/>
        <v>0</v>
      </c>
      <c r="J72">
        <f t="shared" si="49"/>
        <v>0</v>
      </c>
      <c r="L72" s="18">
        <f t="shared" si="32"/>
        <v>0</v>
      </c>
      <c r="M72">
        <f t="shared" si="33"/>
        <v>10</v>
      </c>
      <c r="N72">
        <f t="shared" si="34"/>
        <v>0</v>
      </c>
      <c r="O72">
        <f t="shared" si="35"/>
        <v>0</v>
      </c>
      <c r="P72">
        <f t="shared" si="36"/>
        <v>0</v>
      </c>
      <c r="R72" s="18">
        <f t="shared" si="37"/>
        <v>0</v>
      </c>
      <c r="S72">
        <f t="shared" si="38"/>
        <v>0</v>
      </c>
      <c r="T72">
        <f t="shared" si="39"/>
        <v>0</v>
      </c>
      <c r="U72">
        <f t="shared" si="40"/>
        <v>0</v>
      </c>
      <c r="V72">
        <f t="shared" si="41"/>
        <v>0</v>
      </c>
      <c r="X72" s="18">
        <f t="shared" si="42"/>
        <v>0</v>
      </c>
      <c r="Y72">
        <f t="shared" si="43"/>
        <v>0</v>
      </c>
      <c r="Z72">
        <f t="shared" si="44"/>
        <v>0</v>
      </c>
      <c r="AA72">
        <f t="shared" si="45"/>
        <v>0</v>
      </c>
    </row>
    <row r="73" spans="1:31" ht="17" x14ac:dyDescent="0.2">
      <c r="A73" s="8" t="s">
        <v>92</v>
      </c>
      <c r="B73">
        <v>18</v>
      </c>
      <c r="C73" s="4" t="s">
        <v>93</v>
      </c>
      <c r="D73" t="s">
        <v>301</v>
      </c>
      <c r="E73">
        <v>1</v>
      </c>
      <c r="F73">
        <v>2</v>
      </c>
      <c r="G73" s="18">
        <f t="shared" si="46"/>
        <v>0</v>
      </c>
      <c r="H73">
        <f t="shared" si="47"/>
        <v>0</v>
      </c>
      <c r="I73">
        <f t="shared" si="48"/>
        <v>0</v>
      </c>
      <c r="J73">
        <f t="shared" si="49"/>
        <v>0</v>
      </c>
      <c r="L73" s="18">
        <f t="shared" si="32"/>
        <v>0</v>
      </c>
      <c r="M73">
        <f t="shared" si="33"/>
        <v>0</v>
      </c>
      <c r="N73">
        <f t="shared" si="34"/>
        <v>0</v>
      </c>
      <c r="O73">
        <f t="shared" si="35"/>
        <v>9</v>
      </c>
      <c r="P73">
        <f t="shared" si="36"/>
        <v>0</v>
      </c>
      <c r="R73" s="18">
        <f t="shared" si="37"/>
        <v>0</v>
      </c>
      <c r="S73">
        <f t="shared" si="38"/>
        <v>0</v>
      </c>
      <c r="T73">
        <f t="shared" si="39"/>
        <v>9</v>
      </c>
      <c r="U73">
        <f t="shared" si="40"/>
        <v>0</v>
      </c>
      <c r="V73">
        <f t="shared" si="41"/>
        <v>0</v>
      </c>
      <c r="X73" s="18">
        <f t="shared" si="42"/>
        <v>0</v>
      </c>
      <c r="Y73">
        <f t="shared" si="43"/>
        <v>9</v>
      </c>
      <c r="Z73">
        <f t="shared" si="44"/>
        <v>0</v>
      </c>
      <c r="AA73">
        <f t="shared" si="45"/>
        <v>0</v>
      </c>
    </row>
    <row r="74" spans="1:31" ht="34" x14ac:dyDescent="0.2">
      <c r="A74" s="8" t="s">
        <v>94</v>
      </c>
      <c r="B74">
        <v>1</v>
      </c>
      <c r="C74" s="4" t="s">
        <v>95</v>
      </c>
      <c r="D74" t="s">
        <v>302</v>
      </c>
      <c r="E74">
        <v>0.75</v>
      </c>
      <c r="F74">
        <v>3</v>
      </c>
      <c r="G74" s="18">
        <f t="shared" si="46"/>
        <v>0</v>
      </c>
      <c r="H74">
        <f t="shared" si="47"/>
        <v>0</v>
      </c>
      <c r="I74">
        <f t="shared" si="48"/>
        <v>0</v>
      </c>
      <c r="J74">
        <f t="shared" si="49"/>
        <v>0</v>
      </c>
      <c r="L74" s="18">
        <f t="shared" si="32"/>
        <v>0</v>
      </c>
      <c r="M74">
        <f t="shared" si="33"/>
        <v>0</v>
      </c>
      <c r="N74">
        <f t="shared" si="34"/>
        <v>0</v>
      </c>
      <c r="O74">
        <f t="shared" si="35"/>
        <v>0</v>
      </c>
      <c r="P74">
        <f t="shared" si="36"/>
        <v>0.25</v>
      </c>
      <c r="R74" s="18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0.25</v>
      </c>
      <c r="V74">
        <f t="shared" si="41"/>
        <v>0</v>
      </c>
      <c r="X74" s="18">
        <f t="shared" si="42"/>
        <v>0</v>
      </c>
      <c r="Y74">
        <f t="shared" si="43"/>
        <v>0</v>
      </c>
      <c r="Z74">
        <f t="shared" si="44"/>
        <v>0.25</v>
      </c>
      <c r="AA74">
        <f t="shared" si="45"/>
        <v>0</v>
      </c>
    </row>
    <row r="75" spans="1:31" ht="34" x14ac:dyDescent="0.2">
      <c r="A75" s="8" t="s">
        <v>96</v>
      </c>
      <c r="B75">
        <v>2</v>
      </c>
      <c r="C75" s="4" t="s">
        <v>97</v>
      </c>
      <c r="D75" t="s">
        <v>302</v>
      </c>
      <c r="E75">
        <v>0.75</v>
      </c>
      <c r="F75">
        <v>3</v>
      </c>
      <c r="G75" s="18">
        <f t="shared" si="46"/>
        <v>0</v>
      </c>
      <c r="H75">
        <f t="shared" si="47"/>
        <v>0</v>
      </c>
      <c r="I75">
        <f t="shared" si="48"/>
        <v>0</v>
      </c>
      <c r="J75">
        <f t="shared" si="49"/>
        <v>0</v>
      </c>
      <c r="L75" s="18">
        <f t="shared" si="32"/>
        <v>0</v>
      </c>
      <c r="M75">
        <f t="shared" si="33"/>
        <v>0</v>
      </c>
      <c r="N75">
        <f t="shared" si="34"/>
        <v>0</v>
      </c>
      <c r="O75">
        <f t="shared" si="35"/>
        <v>0</v>
      </c>
      <c r="P75">
        <f t="shared" si="36"/>
        <v>0.5</v>
      </c>
      <c r="R75" s="18">
        <f t="shared" si="37"/>
        <v>0</v>
      </c>
      <c r="S75">
        <f t="shared" si="38"/>
        <v>0</v>
      </c>
      <c r="T75">
        <f t="shared" si="39"/>
        <v>0</v>
      </c>
      <c r="U75">
        <f t="shared" si="40"/>
        <v>0.5</v>
      </c>
      <c r="V75">
        <f t="shared" si="41"/>
        <v>0</v>
      </c>
      <c r="X75" s="18">
        <f t="shared" si="42"/>
        <v>0</v>
      </c>
      <c r="Y75">
        <f t="shared" si="43"/>
        <v>0</v>
      </c>
      <c r="Z75">
        <f t="shared" si="44"/>
        <v>0.5</v>
      </c>
      <c r="AA75">
        <f t="shared" si="45"/>
        <v>0</v>
      </c>
    </row>
    <row r="76" spans="1:31" x14ac:dyDescent="0.2">
      <c r="K76">
        <f>SUM(G46:J75)</f>
        <v>143.16666666666669</v>
      </c>
      <c r="Q76">
        <f>SUM(L46:P75)</f>
        <v>239.91666666666669</v>
      </c>
      <c r="W76">
        <f>SUM(R46:V75)</f>
        <v>50.416666666666671</v>
      </c>
      <c r="AB76">
        <f>SUM(X46:AA75)</f>
        <v>36.75</v>
      </c>
      <c r="AE76" s="22">
        <f>SUM(K76:AB76)</f>
        <v>470.25000000000006</v>
      </c>
    </row>
    <row r="77" spans="1:31" ht="17" x14ac:dyDescent="0.2">
      <c r="B77" t="s">
        <v>2</v>
      </c>
      <c r="C77" s="4" t="s">
        <v>3</v>
      </c>
      <c r="D77" t="s">
        <v>4</v>
      </c>
      <c r="E77" t="s">
        <v>5</v>
      </c>
    </row>
    <row r="78" spans="1:31" s="1" customFormat="1" ht="51" x14ac:dyDescent="0.2">
      <c r="A78" s="11" t="s">
        <v>99</v>
      </c>
      <c r="C78" s="7" t="s">
        <v>66</v>
      </c>
      <c r="G78" s="21"/>
      <c r="L78" s="21"/>
      <c r="R78" s="21"/>
      <c r="X78" s="21"/>
      <c r="AE78" s="25"/>
    </row>
    <row r="79" spans="1:31" x14ac:dyDescent="0.2">
      <c r="B79">
        <v>44</v>
      </c>
      <c r="G79" s="18">
        <f t="shared" si="46"/>
        <v>0</v>
      </c>
      <c r="H79">
        <f t="shared" si="47"/>
        <v>0</v>
      </c>
      <c r="I79">
        <f t="shared" si="48"/>
        <v>0</v>
      </c>
      <c r="J79">
        <f t="shared" si="49"/>
        <v>0</v>
      </c>
      <c r="L79" s="18">
        <f>IF(D79="B",(B79*E79)/F79,0)</f>
        <v>0</v>
      </c>
      <c r="M79">
        <f>IF(D79="AB",(B79*E79)/F79,0)</f>
        <v>0</v>
      </c>
      <c r="N79">
        <f>IF(D79="ABC",(B79*E79)/F79,0)</f>
        <v>0</v>
      </c>
      <c r="O79">
        <f>IF(D79="BC",(B79*E79)/F79,0)</f>
        <v>0</v>
      </c>
      <c r="P79">
        <f>IF(D79="BCD",(B79*E79)/F79,0)</f>
        <v>0</v>
      </c>
      <c r="R79" s="18">
        <f>IF(D79="C",(B79*E79)/F79,0)</f>
        <v>0</v>
      </c>
      <c r="S79">
        <f>IF(D79="ABC",(B79*E79)/F79,0)</f>
        <v>0</v>
      </c>
      <c r="T79">
        <f>IF(D79="BC",(B79*E79)/F79,0)</f>
        <v>0</v>
      </c>
      <c r="U79">
        <f>IF(D79="BCD",(B79*E79)/F79,0)</f>
        <v>0</v>
      </c>
      <c r="V79">
        <f>IF(D79="CD",(B79*E79)/F79,0)</f>
        <v>0</v>
      </c>
      <c r="X79" s="18">
        <f>IF(D79="D",(B79*E79)/F79,0)</f>
        <v>0</v>
      </c>
      <c r="Y79">
        <f>IF(D79="BC",(B79*E79)/F79,0)</f>
        <v>0</v>
      </c>
      <c r="Z79">
        <f>IF(D79="BCD",(B79*E79)/F79,0)</f>
        <v>0</v>
      </c>
      <c r="AA79">
        <f>IF(D79="CD",(B79*E79)/F79,0)</f>
        <v>0</v>
      </c>
    </row>
    <row r="80" spans="1:31" x14ac:dyDescent="0.2">
      <c r="K80">
        <f>SUM(G79:J79)</f>
        <v>0</v>
      </c>
      <c r="Q80">
        <f>SUM(L79:P79)</f>
        <v>0</v>
      </c>
      <c r="W80">
        <f>SUM(R79:V79)</f>
        <v>0</v>
      </c>
      <c r="AB80">
        <f>SUM(X79:AA79)</f>
        <v>0</v>
      </c>
      <c r="AE80" s="22">
        <f>SUM(K80:AB80)</f>
        <v>0</v>
      </c>
    </row>
    <row r="81" spans="1:31" ht="17" x14ac:dyDescent="0.2">
      <c r="B81" t="s">
        <v>2</v>
      </c>
      <c r="C81" s="4" t="s">
        <v>3</v>
      </c>
      <c r="D81" t="s">
        <v>4</v>
      </c>
      <c r="E81" t="s">
        <v>5</v>
      </c>
    </row>
    <row r="82" spans="1:31" s="1" customFormat="1" ht="17" x14ac:dyDescent="0.2">
      <c r="A82" s="11" t="s">
        <v>100</v>
      </c>
      <c r="B82" s="1" t="s">
        <v>101</v>
      </c>
      <c r="C82" s="7" t="s">
        <v>102</v>
      </c>
      <c r="G82" s="21"/>
      <c r="L82" s="21"/>
      <c r="R82" s="21"/>
      <c r="X82" s="21"/>
      <c r="AE82" s="25"/>
    </row>
    <row r="83" spans="1:31" ht="17" x14ac:dyDescent="0.2">
      <c r="A83" s="8" t="s">
        <v>103</v>
      </c>
      <c r="B83">
        <v>94</v>
      </c>
      <c r="C83" s="4" t="s">
        <v>110</v>
      </c>
      <c r="D83" t="s">
        <v>302</v>
      </c>
      <c r="E83">
        <v>0.75</v>
      </c>
      <c r="F83">
        <v>3</v>
      </c>
      <c r="G83" s="18">
        <f t="shared" si="46"/>
        <v>0</v>
      </c>
      <c r="H83">
        <f t="shared" si="47"/>
        <v>0</v>
      </c>
      <c r="I83">
        <f t="shared" si="48"/>
        <v>0</v>
      </c>
      <c r="J83">
        <f t="shared" si="49"/>
        <v>0</v>
      </c>
      <c r="L83" s="18">
        <f t="shared" ref="L83:L106" si="50">IF(D83="B",(B83*E83)/F83,0)</f>
        <v>0</v>
      </c>
      <c r="M83">
        <f t="shared" ref="M83:M106" si="51">IF(D83="AB",(B83*E83)/F83,0)</f>
        <v>0</v>
      </c>
      <c r="N83">
        <f t="shared" ref="N83:N106" si="52">IF(D83="ABC",(B83*E83)/F83,0)</f>
        <v>0</v>
      </c>
      <c r="O83">
        <f t="shared" ref="O83:O106" si="53">IF(D83="BC",(B83*E83)/F83,0)</f>
        <v>0</v>
      </c>
      <c r="P83">
        <f t="shared" ref="P83:P106" si="54">IF(D83="BCD",(B83*E83)/F83,0)</f>
        <v>23.5</v>
      </c>
      <c r="R83" s="18">
        <f t="shared" ref="R83:R106" si="55">IF(D83="C",(B83*E83)/F83,0)</f>
        <v>0</v>
      </c>
      <c r="S83">
        <f t="shared" ref="S83:S106" si="56">IF(D83="ABC",(B83*E83)/F83,0)</f>
        <v>0</v>
      </c>
      <c r="T83">
        <f t="shared" ref="T83:T106" si="57">IF(D83="BC",(B83*E83)/F83,0)</f>
        <v>0</v>
      </c>
      <c r="U83">
        <f t="shared" ref="U83:U106" si="58">IF(D83="BCD",(B83*E83)/F83,0)</f>
        <v>23.5</v>
      </c>
      <c r="V83">
        <f t="shared" ref="V83:V106" si="59">IF(D83="CD",(B83*E83)/F83,0)</f>
        <v>0</v>
      </c>
      <c r="X83" s="18">
        <f t="shared" ref="X83:X106" si="60">IF(D83="D",(B83*E83)/F83,0)</f>
        <v>0</v>
      </c>
      <c r="Y83">
        <f t="shared" ref="Y83:Y106" si="61">IF(D83="BC",(B83*E83)/F83,0)</f>
        <v>0</v>
      </c>
      <c r="Z83">
        <f t="shared" ref="Z83:Z106" si="62">IF(D83="BCD",(B83*E83)/F83,0)</f>
        <v>23.5</v>
      </c>
      <c r="AA83">
        <f t="shared" ref="AA83:AA106" si="63">IF(D83="CD",(B83*E83)/F83,0)</f>
        <v>0</v>
      </c>
    </row>
    <row r="84" spans="1:31" ht="17" x14ac:dyDescent="0.2">
      <c r="A84" s="8" t="s">
        <v>104</v>
      </c>
      <c r="B84">
        <v>4</v>
      </c>
      <c r="C84" s="4" t="s">
        <v>110</v>
      </c>
      <c r="D84" t="s">
        <v>302</v>
      </c>
      <c r="E84">
        <v>0.75</v>
      </c>
      <c r="F84">
        <v>3</v>
      </c>
      <c r="G84" s="18">
        <f t="shared" si="46"/>
        <v>0</v>
      </c>
      <c r="H84">
        <f t="shared" si="47"/>
        <v>0</v>
      </c>
      <c r="I84">
        <f t="shared" si="48"/>
        <v>0</v>
      </c>
      <c r="J84">
        <f t="shared" si="49"/>
        <v>0</v>
      </c>
      <c r="L84" s="18">
        <f t="shared" si="50"/>
        <v>0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1</v>
      </c>
      <c r="R84" s="18">
        <f t="shared" si="55"/>
        <v>0</v>
      </c>
      <c r="S84">
        <f t="shared" si="56"/>
        <v>0</v>
      </c>
      <c r="T84">
        <f t="shared" si="57"/>
        <v>0</v>
      </c>
      <c r="U84">
        <f t="shared" si="58"/>
        <v>1</v>
      </c>
      <c r="V84">
        <f t="shared" si="59"/>
        <v>0</v>
      </c>
      <c r="X84" s="18">
        <f t="shared" si="60"/>
        <v>0</v>
      </c>
      <c r="Y84">
        <f t="shared" si="61"/>
        <v>0</v>
      </c>
      <c r="Z84">
        <f t="shared" si="62"/>
        <v>1</v>
      </c>
      <c r="AA84">
        <f t="shared" si="63"/>
        <v>0</v>
      </c>
    </row>
    <row r="85" spans="1:31" ht="17" x14ac:dyDescent="0.2">
      <c r="A85" s="8" t="s">
        <v>105</v>
      </c>
      <c r="B85">
        <v>16</v>
      </c>
      <c r="C85" s="4" t="s">
        <v>110</v>
      </c>
      <c r="D85" t="s">
        <v>302</v>
      </c>
      <c r="E85">
        <v>0.75</v>
      </c>
      <c r="F85">
        <v>3</v>
      </c>
      <c r="G85" s="18">
        <f t="shared" si="46"/>
        <v>0</v>
      </c>
      <c r="H85">
        <f t="shared" si="47"/>
        <v>0</v>
      </c>
      <c r="I85">
        <f t="shared" si="48"/>
        <v>0</v>
      </c>
      <c r="J85">
        <f t="shared" si="49"/>
        <v>0</v>
      </c>
      <c r="L85" s="18">
        <f t="shared" si="50"/>
        <v>0</v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4</v>
      </c>
      <c r="R85" s="18">
        <f t="shared" si="55"/>
        <v>0</v>
      </c>
      <c r="S85">
        <f t="shared" si="56"/>
        <v>0</v>
      </c>
      <c r="T85">
        <f t="shared" si="57"/>
        <v>0</v>
      </c>
      <c r="U85">
        <f t="shared" si="58"/>
        <v>4</v>
      </c>
      <c r="V85">
        <f t="shared" si="59"/>
        <v>0</v>
      </c>
      <c r="X85" s="18">
        <f t="shared" si="60"/>
        <v>0</v>
      </c>
      <c r="Y85">
        <f t="shared" si="61"/>
        <v>0</v>
      </c>
      <c r="Z85">
        <f t="shared" si="62"/>
        <v>4</v>
      </c>
      <c r="AA85">
        <f t="shared" si="63"/>
        <v>0</v>
      </c>
    </row>
    <row r="86" spans="1:31" ht="17" x14ac:dyDescent="0.2">
      <c r="A86" s="8" t="s">
        <v>106</v>
      </c>
      <c r="B86">
        <v>41</v>
      </c>
      <c r="C86" s="4" t="s">
        <v>110</v>
      </c>
      <c r="D86" t="s">
        <v>302</v>
      </c>
      <c r="E86">
        <v>0.75</v>
      </c>
      <c r="F86">
        <v>3</v>
      </c>
      <c r="G86" s="18">
        <f t="shared" si="46"/>
        <v>0</v>
      </c>
      <c r="H86">
        <f t="shared" si="47"/>
        <v>0</v>
      </c>
      <c r="I86">
        <f t="shared" si="48"/>
        <v>0</v>
      </c>
      <c r="J86">
        <f t="shared" si="49"/>
        <v>0</v>
      </c>
      <c r="L86" s="18">
        <f t="shared" si="50"/>
        <v>0</v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10.25</v>
      </c>
      <c r="R86" s="18">
        <f t="shared" si="55"/>
        <v>0</v>
      </c>
      <c r="S86">
        <f t="shared" si="56"/>
        <v>0</v>
      </c>
      <c r="T86">
        <f t="shared" si="57"/>
        <v>0</v>
      </c>
      <c r="U86">
        <f t="shared" si="58"/>
        <v>10.25</v>
      </c>
      <c r="V86">
        <f t="shared" si="59"/>
        <v>0</v>
      </c>
      <c r="X86" s="18">
        <f t="shared" si="60"/>
        <v>0</v>
      </c>
      <c r="Y86">
        <f t="shared" si="61"/>
        <v>0</v>
      </c>
      <c r="Z86">
        <f t="shared" si="62"/>
        <v>10.25</v>
      </c>
      <c r="AA86">
        <f t="shared" si="63"/>
        <v>0</v>
      </c>
    </row>
    <row r="87" spans="1:31" ht="17" x14ac:dyDescent="0.2">
      <c r="A87" s="8" t="s">
        <v>107</v>
      </c>
      <c r="B87">
        <v>12</v>
      </c>
      <c r="C87" s="4" t="s">
        <v>110</v>
      </c>
      <c r="D87" t="s">
        <v>302</v>
      </c>
      <c r="E87">
        <v>0.75</v>
      </c>
      <c r="F87">
        <v>3</v>
      </c>
      <c r="G87" s="18">
        <f t="shared" si="46"/>
        <v>0</v>
      </c>
      <c r="H87">
        <f t="shared" si="47"/>
        <v>0</v>
      </c>
      <c r="I87">
        <f t="shared" si="48"/>
        <v>0</v>
      </c>
      <c r="J87">
        <f t="shared" si="49"/>
        <v>0</v>
      </c>
      <c r="L87" s="18">
        <f t="shared" si="50"/>
        <v>0</v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3</v>
      </c>
      <c r="R87" s="18">
        <f t="shared" si="55"/>
        <v>0</v>
      </c>
      <c r="S87">
        <f t="shared" si="56"/>
        <v>0</v>
      </c>
      <c r="T87">
        <f t="shared" si="57"/>
        <v>0</v>
      </c>
      <c r="U87">
        <f t="shared" si="58"/>
        <v>3</v>
      </c>
      <c r="V87">
        <f t="shared" si="59"/>
        <v>0</v>
      </c>
      <c r="X87" s="18">
        <f t="shared" si="60"/>
        <v>0</v>
      </c>
      <c r="Y87">
        <f t="shared" si="61"/>
        <v>0</v>
      </c>
      <c r="Z87">
        <f t="shared" si="62"/>
        <v>3</v>
      </c>
      <c r="AA87">
        <f t="shared" si="63"/>
        <v>0</v>
      </c>
    </row>
    <row r="88" spans="1:31" ht="17" x14ac:dyDescent="0.2">
      <c r="A88" s="8" t="s">
        <v>108</v>
      </c>
      <c r="B88">
        <v>33</v>
      </c>
      <c r="C88" s="4" t="s">
        <v>110</v>
      </c>
      <c r="D88" t="s">
        <v>302</v>
      </c>
      <c r="E88">
        <v>0.75</v>
      </c>
      <c r="F88">
        <v>3</v>
      </c>
      <c r="G88" s="18">
        <f t="shared" si="46"/>
        <v>0</v>
      </c>
      <c r="H88">
        <f t="shared" si="47"/>
        <v>0</v>
      </c>
      <c r="I88">
        <f t="shared" si="48"/>
        <v>0</v>
      </c>
      <c r="J88">
        <f t="shared" si="49"/>
        <v>0</v>
      </c>
      <c r="L88" s="18">
        <f t="shared" si="50"/>
        <v>0</v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8.25</v>
      </c>
      <c r="R88" s="18">
        <f t="shared" si="55"/>
        <v>0</v>
      </c>
      <c r="S88">
        <f t="shared" si="56"/>
        <v>0</v>
      </c>
      <c r="T88">
        <f t="shared" si="57"/>
        <v>0</v>
      </c>
      <c r="U88">
        <f t="shared" si="58"/>
        <v>8.25</v>
      </c>
      <c r="V88">
        <f t="shared" si="59"/>
        <v>0</v>
      </c>
      <c r="X88" s="18">
        <f t="shared" si="60"/>
        <v>0</v>
      </c>
      <c r="Y88">
        <f t="shared" si="61"/>
        <v>0</v>
      </c>
      <c r="Z88">
        <f t="shared" si="62"/>
        <v>8.25</v>
      </c>
      <c r="AA88">
        <f t="shared" si="63"/>
        <v>0</v>
      </c>
    </row>
    <row r="89" spans="1:31" ht="17" x14ac:dyDescent="0.2">
      <c r="A89" s="8" t="s">
        <v>109</v>
      </c>
      <c r="B89">
        <v>76</v>
      </c>
      <c r="C89" s="4" t="s">
        <v>110</v>
      </c>
      <c r="D89" t="s">
        <v>302</v>
      </c>
      <c r="E89">
        <v>0.75</v>
      </c>
      <c r="F89">
        <v>3</v>
      </c>
      <c r="G89" s="18">
        <f t="shared" si="46"/>
        <v>0</v>
      </c>
      <c r="H89">
        <f t="shared" si="47"/>
        <v>0</v>
      </c>
      <c r="I89">
        <f t="shared" si="48"/>
        <v>0</v>
      </c>
      <c r="J89">
        <f t="shared" si="49"/>
        <v>0</v>
      </c>
      <c r="L89" s="18">
        <f t="shared" si="50"/>
        <v>0</v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19</v>
      </c>
      <c r="R89" s="18">
        <f t="shared" si="55"/>
        <v>0</v>
      </c>
      <c r="S89">
        <f t="shared" si="56"/>
        <v>0</v>
      </c>
      <c r="T89">
        <f t="shared" si="57"/>
        <v>0</v>
      </c>
      <c r="U89">
        <f t="shared" si="58"/>
        <v>19</v>
      </c>
      <c r="V89">
        <f t="shared" si="59"/>
        <v>0</v>
      </c>
      <c r="X89" s="18">
        <f t="shared" si="60"/>
        <v>0</v>
      </c>
      <c r="Y89">
        <f t="shared" si="61"/>
        <v>0</v>
      </c>
      <c r="Z89">
        <f t="shared" si="62"/>
        <v>19</v>
      </c>
      <c r="AA89">
        <f t="shared" si="63"/>
        <v>0</v>
      </c>
    </row>
    <row r="90" spans="1:31" ht="17" x14ac:dyDescent="0.2">
      <c r="A90" s="8" t="s">
        <v>111</v>
      </c>
      <c r="B90">
        <v>14</v>
      </c>
      <c r="C90" s="4" t="s">
        <v>112</v>
      </c>
      <c r="D90" t="s">
        <v>303</v>
      </c>
      <c r="E90">
        <v>0.5</v>
      </c>
      <c r="F90">
        <v>1</v>
      </c>
      <c r="G90" s="18">
        <f t="shared" si="46"/>
        <v>0</v>
      </c>
      <c r="H90">
        <f t="shared" si="47"/>
        <v>0</v>
      </c>
      <c r="I90">
        <f t="shared" si="48"/>
        <v>0</v>
      </c>
      <c r="J90">
        <f t="shared" si="49"/>
        <v>0</v>
      </c>
      <c r="L90" s="18">
        <f t="shared" si="50"/>
        <v>0</v>
      </c>
      <c r="M90">
        <f t="shared" si="51"/>
        <v>0</v>
      </c>
      <c r="N90">
        <f t="shared" si="52"/>
        <v>0</v>
      </c>
      <c r="O90">
        <f t="shared" si="53"/>
        <v>0</v>
      </c>
      <c r="P90">
        <f t="shared" si="54"/>
        <v>0</v>
      </c>
      <c r="R90" s="18">
        <f t="shared" si="55"/>
        <v>0</v>
      </c>
      <c r="S90">
        <f t="shared" si="56"/>
        <v>0</v>
      </c>
      <c r="T90">
        <f t="shared" si="57"/>
        <v>0</v>
      </c>
      <c r="U90">
        <f t="shared" si="58"/>
        <v>0</v>
      </c>
      <c r="V90">
        <f t="shared" si="59"/>
        <v>0</v>
      </c>
      <c r="X90" s="18">
        <f t="shared" si="60"/>
        <v>7</v>
      </c>
      <c r="Y90">
        <f t="shared" si="61"/>
        <v>0</v>
      </c>
      <c r="Z90">
        <f t="shared" si="62"/>
        <v>0</v>
      </c>
      <c r="AA90">
        <f t="shared" si="63"/>
        <v>0</v>
      </c>
    </row>
    <row r="91" spans="1:31" ht="17" x14ac:dyDescent="0.2">
      <c r="A91" s="8" t="s">
        <v>113</v>
      </c>
      <c r="B91">
        <v>2</v>
      </c>
      <c r="C91" s="4" t="s">
        <v>112</v>
      </c>
      <c r="D91" t="s">
        <v>303</v>
      </c>
      <c r="E91">
        <v>0.5</v>
      </c>
      <c r="F91">
        <v>1</v>
      </c>
      <c r="G91" s="18">
        <f t="shared" si="46"/>
        <v>0</v>
      </c>
      <c r="H91">
        <f t="shared" si="47"/>
        <v>0</v>
      </c>
      <c r="I91">
        <f t="shared" si="48"/>
        <v>0</v>
      </c>
      <c r="J91">
        <f t="shared" si="49"/>
        <v>0</v>
      </c>
      <c r="L91" s="18">
        <f t="shared" si="50"/>
        <v>0</v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R91" s="18">
        <f t="shared" si="55"/>
        <v>0</v>
      </c>
      <c r="S91">
        <f t="shared" si="56"/>
        <v>0</v>
      </c>
      <c r="T91">
        <f t="shared" si="57"/>
        <v>0</v>
      </c>
      <c r="U91">
        <f t="shared" si="58"/>
        <v>0</v>
      </c>
      <c r="V91">
        <f t="shared" si="59"/>
        <v>0</v>
      </c>
      <c r="X91" s="18">
        <f t="shared" si="60"/>
        <v>1</v>
      </c>
      <c r="Y91">
        <f t="shared" si="61"/>
        <v>0</v>
      </c>
      <c r="Z91">
        <f t="shared" si="62"/>
        <v>0</v>
      </c>
      <c r="AA91">
        <f t="shared" si="63"/>
        <v>0</v>
      </c>
    </row>
    <row r="92" spans="1:31" ht="17" x14ac:dyDescent="0.2">
      <c r="A92" s="8" t="s">
        <v>114</v>
      </c>
      <c r="B92">
        <v>2</v>
      </c>
      <c r="C92" s="4" t="s">
        <v>112</v>
      </c>
      <c r="D92" t="s">
        <v>303</v>
      </c>
      <c r="E92">
        <v>0.5</v>
      </c>
      <c r="F92">
        <v>1</v>
      </c>
      <c r="G92" s="18">
        <f t="shared" si="46"/>
        <v>0</v>
      </c>
      <c r="H92">
        <f t="shared" si="47"/>
        <v>0</v>
      </c>
      <c r="I92">
        <f t="shared" si="48"/>
        <v>0</v>
      </c>
      <c r="J92">
        <f t="shared" si="49"/>
        <v>0</v>
      </c>
      <c r="L92" s="18">
        <f t="shared" si="50"/>
        <v>0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0</v>
      </c>
      <c r="R92" s="18">
        <f t="shared" si="55"/>
        <v>0</v>
      </c>
      <c r="S92">
        <f t="shared" si="56"/>
        <v>0</v>
      </c>
      <c r="T92">
        <f t="shared" si="57"/>
        <v>0</v>
      </c>
      <c r="U92">
        <f t="shared" si="58"/>
        <v>0</v>
      </c>
      <c r="V92">
        <f t="shared" si="59"/>
        <v>0</v>
      </c>
      <c r="X92" s="18">
        <f t="shared" si="60"/>
        <v>1</v>
      </c>
      <c r="Y92">
        <f t="shared" si="61"/>
        <v>0</v>
      </c>
      <c r="Z92">
        <f t="shared" si="62"/>
        <v>0</v>
      </c>
      <c r="AA92">
        <f t="shared" si="63"/>
        <v>0</v>
      </c>
    </row>
    <row r="93" spans="1:31" ht="17" x14ac:dyDescent="0.2">
      <c r="A93" s="8" t="s">
        <v>115</v>
      </c>
      <c r="B93">
        <v>11</v>
      </c>
      <c r="C93" s="4" t="s">
        <v>112</v>
      </c>
      <c r="D93" t="s">
        <v>303</v>
      </c>
      <c r="E93">
        <v>0.5</v>
      </c>
      <c r="F93">
        <v>1</v>
      </c>
      <c r="G93" s="18">
        <f t="shared" si="46"/>
        <v>0</v>
      </c>
      <c r="H93">
        <f t="shared" si="47"/>
        <v>0</v>
      </c>
      <c r="I93">
        <f t="shared" si="48"/>
        <v>0</v>
      </c>
      <c r="J93">
        <f t="shared" si="49"/>
        <v>0</v>
      </c>
      <c r="L93" s="18">
        <f t="shared" si="50"/>
        <v>0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R93" s="18">
        <f t="shared" si="55"/>
        <v>0</v>
      </c>
      <c r="S93">
        <f t="shared" si="56"/>
        <v>0</v>
      </c>
      <c r="T93">
        <f t="shared" si="57"/>
        <v>0</v>
      </c>
      <c r="U93">
        <f t="shared" si="58"/>
        <v>0</v>
      </c>
      <c r="V93">
        <f t="shared" si="59"/>
        <v>0</v>
      </c>
      <c r="X93" s="18">
        <f t="shared" si="60"/>
        <v>5.5</v>
      </c>
      <c r="Y93">
        <f t="shared" si="61"/>
        <v>0</v>
      </c>
      <c r="Z93">
        <f t="shared" si="62"/>
        <v>0</v>
      </c>
      <c r="AA93">
        <f t="shared" si="63"/>
        <v>0</v>
      </c>
    </row>
    <row r="94" spans="1:31" ht="17" x14ac:dyDescent="0.2">
      <c r="A94" s="8" t="s">
        <v>116</v>
      </c>
      <c r="B94">
        <v>56</v>
      </c>
      <c r="C94" s="4" t="s">
        <v>117</v>
      </c>
      <c r="D94" t="s">
        <v>303</v>
      </c>
      <c r="E94">
        <v>0.25</v>
      </c>
      <c r="F94">
        <v>1</v>
      </c>
      <c r="G94" s="18">
        <f t="shared" si="46"/>
        <v>0</v>
      </c>
      <c r="H94">
        <f t="shared" si="47"/>
        <v>0</v>
      </c>
      <c r="I94">
        <f t="shared" si="48"/>
        <v>0</v>
      </c>
      <c r="J94">
        <f t="shared" si="49"/>
        <v>0</v>
      </c>
      <c r="L94" s="18">
        <f t="shared" si="50"/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R94" s="18">
        <f t="shared" si="55"/>
        <v>0</v>
      </c>
      <c r="S94">
        <f t="shared" si="56"/>
        <v>0</v>
      </c>
      <c r="T94">
        <f t="shared" si="57"/>
        <v>0</v>
      </c>
      <c r="U94">
        <f t="shared" si="58"/>
        <v>0</v>
      </c>
      <c r="V94">
        <f t="shared" si="59"/>
        <v>0</v>
      </c>
      <c r="X94" s="18">
        <f t="shared" si="60"/>
        <v>14</v>
      </c>
      <c r="Y94">
        <f t="shared" si="61"/>
        <v>0</v>
      </c>
      <c r="Z94">
        <f t="shared" si="62"/>
        <v>0</v>
      </c>
      <c r="AA94">
        <f t="shared" si="63"/>
        <v>0</v>
      </c>
    </row>
    <row r="95" spans="1:31" ht="17" x14ac:dyDescent="0.2">
      <c r="A95" s="8" t="s">
        <v>118</v>
      </c>
      <c r="B95">
        <v>2</v>
      </c>
      <c r="C95" s="4" t="s">
        <v>117</v>
      </c>
      <c r="D95" t="s">
        <v>303</v>
      </c>
      <c r="E95">
        <v>0.25</v>
      </c>
      <c r="F95">
        <v>1</v>
      </c>
      <c r="G95" s="18">
        <f t="shared" si="46"/>
        <v>0</v>
      </c>
      <c r="H95">
        <f t="shared" si="47"/>
        <v>0</v>
      </c>
      <c r="I95">
        <f t="shared" si="48"/>
        <v>0</v>
      </c>
      <c r="J95">
        <f t="shared" si="49"/>
        <v>0</v>
      </c>
      <c r="L95" s="18">
        <f t="shared" si="50"/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R95" s="18">
        <f t="shared" si="55"/>
        <v>0</v>
      </c>
      <c r="S95">
        <f t="shared" si="56"/>
        <v>0</v>
      </c>
      <c r="T95">
        <f t="shared" si="57"/>
        <v>0</v>
      </c>
      <c r="U95">
        <f t="shared" si="58"/>
        <v>0</v>
      </c>
      <c r="V95">
        <f t="shared" si="59"/>
        <v>0</v>
      </c>
      <c r="X95" s="18">
        <f t="shared" si="60"/>
        <v>0.5</v>
      </c>
      <c r="Y95">
        <f t="shared" si="61"/>
        <v>0</v>
      </c>
      <c r="Z95">
        <f t="shared" si="62"/>
        <v>0</v>
      </c>
      <c r="AA95">
        <f t="shared" si="63"/>
        <v>0</v>
      </c>
    </row>
    <row r="96" spans="1:31" ht="17" x14ac:dyDescent="0.2">
      <c r="A96" s="8" t="s">
        <v>119</v>
      </c>
      <c r="B96">
        <v>183</v>
      </c>
      <c r="C96" s="4" t="s">
        <v>117</v>
      </c>
      <c r="D96" t="s">
        <v>303</v>
      </c>
      <c r="E96">
        <v>0.25</v>
      </c>
      <c r="F96">
        <v>1</v>
      </c>
      <c r="G96" s="18">
        <f t="shared" si="46"/>
        <v>0</v>
      </c>
      <c r="H96">
        <f t="shared" si="47"/>
        <v>0</v>
      </c>
      <c r="I96">
        <f t="shared" si="48"/>
        <v>0</v>
      </c>
      <c r="J96">
        <f t="shared" si="49"/>
        <v>0</v>
      </c>
      <c r="L96" s="18">
        <f t="shared" si="50"/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R96" s="18">
        <f t="shared" si="55"/>
        <v>0</v>
      </c>
      <c r="S96">
        <f t="shared" si="56"/>
        <v>0</v>
      </c>
      <c r="T96">
        <f t="shared" si="57"/>
        <v>0</v>
      </c>
      <c r="U96">
        <f t="shared" si="58"/>
        <v>0</v>
      </c>
      <c r="V96">
        <f t="shared" si="59"/>
        <v>0</v>
      </c>
      <c r="X96" s="18">
        <f t="shared" si="60"/>
        <v>45.75</v>
      </c>
      <c r="Y96">
        <f t="shared" si="61"/>
        <v>0</v>
      </c>
      <c r="Z96">
        <f t="shared" si="62"/>
        <v>0</v>
      </c>
      <c r="AA96">
        <f t="shared" si="63"/>
        <v>0</v>
      </c>
    </row>
    <row r="97" spans="1:31" ht="17" x14ac:dyDescent="0.2">
      <c r="A97" s="8" t="s">
        <v>120</v>
      </c>
      <c r="B97">
        <v>3</v>
      </c>
      <c r="C97" s="4" t="s">
        <v>121</v>
      </c>
      <c r="D97" t="s">
        <v>302</v>
      </c>
      <c r="E97">
        <v>0.75</v>
      </c>
      <c r="F97">
        <v>3</v>
      </c>
      <c r="G97" s="18">
        <f t="shared" si="46"/>
        <v>0</v>
      </c>
      <c r="H97">
        <f t="shared" si="47"/>
        <v>0</v>
      </c>
      <c r="I97">
        <f t="shared" si="48"/>
        <v>0</v>
      </c>
      <c r="J97">
        <f t="shared" si="49"/>
        <v>0</v>
      </c>
      <c r="L97" s="18">
        <f t="shared" si="50"/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0.75</v>
      </c>
      <c r="R97" s="18">
        <f t="shared" si="55"/>
        <v>0</v>
      </c>
      <c r="S97">
        <f t="shared" si="56"/>
        <v>0</v>
      </c>
      <c r="T97">
        <f t="shared" si="57"/>
        <v>0</v>
      </c>
      <c r="U97">
        <f t="shared" si="58"/>
        <v>0.75</v>
      </c>
      <c r="V97">
        <f t="shared" si="59"/>
        <v>0</v>
      </c>
      <c r="X97" s="18">
        <f t="shared" si="60"/>
        <v>0</v>
      </c>
      <c r="Y97">
        <f t="shared" si="61"/>
        <v>0</v>
      </c>
      <c r="Z97">
        <f t="shared" si="62"/>
        <v>0.75</v>
      </c>
      <c r="AA97">
        <f t="shared" si="63"/>
        <v>0</v>
      </c>
    </row>
    <row r="98" spans="1:31" ht="17" x14ac:dyDescent="0.2">
      <c r="A98" s="8" t="s">
        <v>122</v>
      </c>
      <c r="B98">
        <v>6</v>
      </c>
      <c r="C98" s="4" t="s">
        <v>123</v>
      </c>
      <c r="D98" t="s">
        <v>303</v>
      </c>
      <c r="E98">
        <v>0.5</v>
      </c>
      <c r="F98">
        <v>1</v>
      </c>
      <c r="G98" s="18">
        <f t="shared" si="46"/>
        <v>0</v>
      </c>
      <c r="H98">
        <f t="shared" si="47"/>
        <v>0</v>
      </c>
      <c r="I98">
        <f t="shared" si="48"/>
        <v>0</v>
      </c>
      <c r="J98">
        <f t="shared" si="49"/>
        <v>0</v>
      </c>
      <c r="L98" s="18">
        <f t="shared" si="50"/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R98" s="18">
        <f t="shared" si="55"/>
        <v>0</v>
      </c>
      <c r="S98">
        <f t="shared" si="56"/>
        <v>0</v>
      </c>
      <c r="T98">
        <f t="shared" si="57"/>
        <v>0</v>
      </c>
      <c r="U98">
        <f t="shared" si="58"/>
        <v>0</v>
      </c>
      <c r="V98">
        <f t="shared" si="59"/>
        <v>0</v>
      </c>
      <c r="X98" s="18">
        <f t="shared" si="60"/>
        <v>3</v>
      </c>
      <c r="Y98">
        <f t="shared" si="61"/>
        <v>0</v>
      </c>
      <c r="Z98">
        <f t="shared" si="62"/>
        <v>0</v>
      </c>
      <c r="AA98">
        <f t="shared" si="63"/>
        <v>0</v>
      </c>
    </row>
    <row r="99" spans="1:31" ht="17" x14ac:dyDescent="0.2">
      <c r="A99" s="8" t="s">
        <v>124</v>
      </c>
      <c r="B99">
        <v>3</v>
      </c>
      <c r="C99" s="4" t="s">
        <v>123</v>
      </c>
      <c r="D99" t="s">
        <v>303</v>
      </c>
      <c r="E99">
        <v>0.5</v>
      </c>
      <c r="F99">
        <v>1</v>
      </c>
      <c r="G99" s="18">
        <f t="shared" si="46"/>
        <v>0</v>
      </c>
      <c r="H99">
        <f t="shared" si="47"/>
        <v>0</v>
      </c>
      <c r="I99">
        <f t="shared" si="48"/>
        <v>0</v>
      </c>
      <c r="J99">
        <f t="shared" si="49"/>
        <v>0</v>
      </c>
      <c r="L99" s="18">
        <f t="shared" si="50"/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R99" s="18">
        <f t="shared" si="55"/>
        <v>0</v>
      </c>
      <c r="S99">
        <f t="shared" si="56"/>
        <v>0</v>
      </c>
      <c r="T99">
        <f t="shared" si="57"/>
        <v>0</v>
      </c>
      <c r="U99">
        <f t="shared" si="58"/>
        <v>0</v>
      </c>
      <c r="V99">
        <f t="shared" si="59"/>
        <v>0</v>
      </c>
      <c r="X99" s="18">
        <f t="shared" si="60"/>
        <v>1.5</v>
      </c>
      <c r="Y99">
        <f t="shared" si="61"/>
        <v>0</v>
      </c>
      <c r="Z99">
        <f t="shared" si="62"/>
        <v>0</v>
      </c>
      <c r="AA99">
        <f t="shared" si="63"/>
        <v>0</v>
      </c>
    </row>
    <row r="100" spans="1:31" ht="17" x14ac:dyDescent="0.2">
      <c r="A100" s="8" t="s">
        <v>125</v>
      </c>
      <c r="B100">
        <v>209</v>
      </c>
      <c r="C100" s="4" t="s">
        <v>126</v>
      </c>
      <c r="D100" t="s">
        <v>303</v>
      </c>
      <c r="E100">
        <v>0.25</v>
      </c>
      <c r="F100">
        <v>1</v>
      </c>
      <c r="G100" s="18">
        <f t="shared" si="46"/>
        <v>0</v>
      </c>
      <c r="H100">
        <f t="shared" si="47"/>
        <v>0</v>
      </c>
      <c r="I100">
        <f t="shared" si="48"/>
        <v>0</v>
      </c>
      <c r="J100">
        <f t="shared" si="49"/>
        <v>0</v>
      </c>
      <c r="L100" s="18">
        <f t="shared" si="50"/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R100" s="18">
        <f t="shared" si="55"/>
        <v>0</v>
      </c>
      <c r="S100">
        <f t="shared" si="56"/>
        <v>0</v>
      </c>
      <c r="T100">
        <f t="shared" si="57"/>
        <v>0</v>
      </c>
      <c r="U100">
        <f t="shared" si="58"/>
        <v>0</v>
      </c>
      <c r="V100">
        <f t="shared" si="59"/>
        <v>0</v>
      </c>
      <c r="X100" s="18">
        <f t="shared" si="60"/>
        <v>52.25</v>
      </c>
      <c r="Y100">
        <f t="shared" si="61"/>
        <v>0</v>
      </c>
      <c r="Z100">
        <f t="shared" si="62"/>
        <v>0</v>
      </c>
      <c r="AA100">
        <f t="shared" si="63"/>
        <v>0</v>
      </c>
    </row>
    <row r="101" spans="1:31" ht="17" x14ac:dyDescent="0.2">
      <c r="A101" s="8" t="s">
        <v>127</v>
      </c>
      <c r="B101">
        <v>4</v>
      </c>
      <c r="C101" s="4" t="s">
        <v>126</v>
      </c>
      <c r="D101" t="s">
        <v>303</v>
      </c>
      <c r="E101">
        <v>0.25</v>
      </c>
      <c r="F101">
        <v>1</v>
      </c>
      <c r="G101" s="18">
        <f t="shared" si="46"/>
        <v>0</v>
      </c>
      <c r="H101">
        <f t="shared" si="47"/>
        <v>0</v>
      </c>
      <c r="I101">
        <f t="shared" si="48"/>
        <v>0</v>
      </c>
      <c r="J101">
        <f t="shared" si="49"/>
        <v>0</v>
      </c>
      <c r="L101" s="18">
        <f t="shared" si="50"/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R101" s="18">
        <f t="shared" si="55"/>
        <v>0</v>
      </c>
      <c r="S101">
        <f t="shared" si="56"/>
        <v>0</v>
      </c>
      <c r="T101">
        <f t="shared" si="57"/>
        <v>0</v>
      </c>
      <c r="U101">
        <f t="shared" si="58"/>
        <v>0</v>
      </c>
      <c r="V101">
        <f t="shared" si="59"/>
        <v>0</v>
      </c>
      <c r="X101" s="18">
        <f t="shared" si="60"/>
        <v>1</v>
      </c>
      <c r="Y101">
        <f t="shared" si="61"/>
        <v>0</v>
      </c>
      <c r="Z101">
        <f t="shared" si="62"/>
        <v>0</v>
      </c>
      <c r="AA101">
        <f t="shared" si="63"/>
        <v>0</v>
      </c>
    </row>
    <row r="102" spans="1:31" ht="17" x14ac:dyDescent="0.2">
      <c r="A102" s="8" t="s">
        <v>98</v>
      </c>
      <c r="B102">
        <v>6</v>
      </c>
      <c r="C102" s="4" t="s">
        <v>126</v>
      </c>
      <c r="D102" t="s">
        <v>303</v>
      </c>
      <c r="E102">
        <v>0.25</v>
      </c>
      <c r="F102">
        <v>1</v>
      </c>
      <c r="G102" s="18">
        <f t="shared" si="46"/>
        <v>0</v>
      </c>
      <c r="H102">
        <f t="shared" si="47"/>
        <v>0</v>
      </c>
      <c r="I102">
        <f t="shared" si="48"/>
        <v>0</v>
      </c>
      <c r="J102">
        <f t="shared" si="49"/>
        <v>0</v>
      </c>
      <c r="L102" s="18">
        <f t="shared" si="50"/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R102" s="18">
        <f t="shared" si="55"/>
        <v>0</v>
      </c>
      <c r="S102">
        <f t="shared" si="56"/>
        <v>0</v>
      </c>
      <c r="T102">
        <f t="shared" si="57"/>
        <v>0</v>
      </c>
      <c r="U102">
        <f t="shared" si="58"/>
        <v>0</v>
      </c>
      <c r="V102">
        <f t="shared" si="59"/>
        <v>0</v>
      </c>
      <c r="X102" s="18">
        <f t="shared" si="60"/>
        <v>1.5</v>
      </c>
      <c r="Y102">
        <f t="shared" si="61"/>
        <v>0</v>
      </c>
      <c r="Z102">
        <f t="shared" si="62"/>
        <v>0</v>
      </c>
      <c r="AA102">
        <f t="shared" si="63"/>
        <v>0</v>
      </c>
    </row>
    <row r="103" spans="1:31" ht="17" x14ac:dyDescent="0.2">
      <c r="A103" s="8" t="s">
        <v>128</v>
      </c>
      <c r="B103">
        <v>6</v>
      </c>
      <c r="C103" s="4" t="s">
        <v>126</v>
      </c>
      <c r="D103" t="s">
        <v>303</v>
      </c>
      <c r="E103">
        <v>0.25</v>
      </c>
      <c r="F103">
        <v>1</v>
      </c>
      <c r="G103" s="18">
        <f t="shared" si="46"/>
        <v>0</v>
      </c>
      <c r="H103">
        <f t="shared" si="47"/>
        <v>0</v>
      </c>
      <c r="I103">
        <f t="shared" si="48"/>
        <v>0</v>
      </c>
      <c r="J103">
        <f t="shared" si="49"/>
        <v>0</v>
      </c>
      <c r="L103" s="18">
        <f t="shared" si="50"/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R103" s="18">
        <f t="shared" si="55"/>
        <v>0</v>
      </c>
      <c r="S103">
        <f t="shared" si="56"/>
        <v>0</v>
      </c>
      <c r="T103">
        <f t="shared" si="57"/>
        <v>0</v>
      </c>
      <c r="U103">
        <f t="shared" si="58"/>
        <v>0</v>
      </c>
      <c r="V103">
        <f t="shared" si="59"/>
        <v>0</v>
      </c>
      <c r="X103" s="18">
        <f t="shared" si="60"/>
        <v>1.5</v>
      </c>
      <c r="Y103">
        <f t="shared" si="61"/>
        <v>0</v>
      </c>
      <c r="Z103">
        <f t="shared" si="62"/>
        <v>0</v>
      </c>
      <c r="AA103">
        <f t="shared" si="63"/>
        <v>0</v>
      </c>
    </row>
    <row r="104" spans="1:31" ht="17" x14ac:dyDescent="0.2">
      <c r="A104" s="8" t="s">
        <v>129</v>
      </c>
      <c r="B104">
        <v>30</v>
      </c>
      <c r="C104" s="4" t="s">
        <v>126</v>
      </c>
      <c r="D104" t="s">
        <v>303</v>
      </c>
      <c r="E104">
        <v>0.25</v>
      </c>
      <c r="F104">
        <v>1</v>
      </c>
      <c r="G104" s="18">
        <f t="shared" si="46"/>
        <v>0</v>
      </c>
      <c r="H104">
        <f t="shared" si="47"/>
        <v>0</v>
      </c>
      <c r="I104">
        <f t="shared" si="48"/>
        <v>0</v>
      </c>
      <c r="J104">
        <f t="shared" si="49"/>
        <v>0</v>
      </c>
      <c r="L104" s="18">
        <f t="shared" si="50"/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R104" s="18">
        <f t="shared" si="55"/>
        <v>0</v>
      </c>
      <c r="S104">
        <f t="shared" si="56"/>
        <v>0</v>
      </c>
      <c r="T104">
        <f t="shared" si="57"/>
        <v>0</v>
      </c>
      <c r="U104">
        <f t="shared" si="58"/>
        <v>0</v>
      </c>
      <c r="V104">
        <f t="shared" si="59"/>
        <v>0</v>
      </c>
      <c r="X104" s="18">
        <f t="shared" si="60"/>
        <v>7.5</v>
      </c>
      <c r="Y104">
        <f t="shared" si="61"/>
        <v>0</v>
      </c>
      <c r="Z104">
        <f t="shared" si="62"/>
        <v>0</v>
      </c>
      <c r="AA104">
        <f t="shared" si="63"/>
        <v>0</v>
      </c>
    </row>
    <row r="105" spans="1:31" ht="17" x14ac:dyDescent="0.2">
      <c r="A105" s="8" t="s">
        <v>130</v>
      </c>
      <c r="B105">
        <v>2</v>
      </c>
      <c r="C105" s="4" t="s">
        <v>126</v>
      </c>
      <c r="D105" t="s">
        <v>303</v>
      </c>
      <c r="E105">
        <v>0.25</v>
      </c>
      <c r="F105">
        <v>1</v>
      </c>
      <c r="G105" s="18">
        <f t="shared" si="46"/>
        <v>0</v>
      </c>
      <c r="H105">
        <f t="shared" si="47"/>
        <v>0</v>
      </c>
      <c r="I105">
        <f t="shared" si="48"/>
        <v>0</v>
      </c>
      <c r="J105">
        <f t="shared" si="49"/>
        <v>0</v>
      </c>
      <c r="L105" s="18">
        <f t="shared" si="50"/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R105" s="18">
        <f t="shared" si="55"/>
        <v>0</v>
      </c>
      <c r="S105">
        <f t="shared" si="56"/>
        <v>0</v>
      </c>
      <c r="T105">
        <f t="shared" si="57"/>
        <v>0</v>
      </c>
      <c r="U105">
        <f t="shared" si="58"/>
        <v>0</v>
      </c>
      <c r="V105">
        <f t="shared" si="59"/>
        <v>0</v>
      </c>
      <c r="X105" s="18">
        <f t="shared" si="60"/>
        <v>0.5</v>
      </c>
      <c r="Y105">
        <f t="shared" si="61"/>
        <v>0</v>
      </c>
      <c r="Z105">
        <f t="shared" si="62"/>
        <v>0</v>
      </c>
      <c r="AA105">
        <f t="shared" si="63"/>
        <v>0</v>
      </c>
    </row>
    <row r="106" spans="1:31" ht="17" x14ac:dyDescent="0.2">
      <c r="A106" s="8" t="s">
        <v>131</v>
      </c>
      <c r="B106">
        <v>12</v>
      </c>
      <c r="C106" s="4" t="s">
        <v>126</v>
      </c>
      <c r="D106" t="s">
        <v>303</v>
      </c>
      <c r="E106">
        <v>0.25</v>
      </c>
      <c r="F106">
        <v>1</v>
      </c>
      <c r="G106" s="18">
        <f t="shared" si="46"/>
        <v>0</v>
      </c>
      <c r="H106">
        <f t="shared" si="47"/>
        <v>0</v>
      </c>
      <c r="I106">
        <f t="shared" si="48"/>
        <v>0</v>
      </c>
      <c r="J106">
        <f t="shared" si="49"/>
        <v>0</v>
      </c>
      <c r="L106" s="18">
        <f t="shared" si="50"/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R106" s="18">
        <f t="shared" si="55"/>
        <v>0</v>
      </c>
      <c r="S106">
        <f t="shared" si="56"/>
        <v>0</v>
      </c>
      <c r="T106">
        <f t="shared" si="57"/>
        <v>0</v>
      </c>
      <c r="U106">
        <f t="shared" si="58"/>
        <v>0</v>
      </c>
      <c r="V106">
        <f t="shared" si="59"/>
        <v>0</v>
      </c>
      <c r="X106" s="18">
        <f t="shared" si="60"/>
        <v>3</v>
      </c>
      <c r="Y106">
        <f t="shared" si="61"/>
        <v>0</v>
      </c>
      <c r="Z106">
        <f t="shared" si="62"/>
        <v>0</v>
      </c>
      <c r="AA106">
        <f t="shared" si="63"/>
        <v>0</v>
      </c>
    </row>
    <row r="107" spans="1:31" x14ac:dyDescent="0.2">
      <c r="K107">
        <f>SUM(G83:J106)</f>
        <v>0</v>
      </c>
      <c r="Q107">
        <f>SUM(L83:P106)</f>
        <v>69.75</v>
      </c>
      <c r="W107">
        <f>SUM(R83:V106)</f>
        <v>69.75</v>
      </c>
      <c r="AB107">
        <f>SUM(X83:AA106)</f>
        <v>216.25</v>
      </c>
      <c r="AE107" s="22">
        <f>SUM(K107:AB107)</f>
        <v>355.75</v>
      </c>
    </row>
    <row r="108" spans="1:31" s="2" customFormat="1" ht="17" x14ac:dyDescent="0.2">
      <c r="A108" s="9" t="s">
        <v>132</v>
      </c>
      <c r="C108" s="5"/>
      <c r="G108" s="19"/>
      <c r="L108" s="19"/>
      <c r="R108" s="19"/>
      <c r="X108" s="19"/>
      <c r="AE108" s="23"/>
    </row>
    <row r="110" spans="1:31" ht="17" x14ac:dyDescent="0.2">
      <c r="B110" t="s">
        <v>2</v>
      </c>
      <c r="C110" s="4" t="s">
        <v>3</v>
      </c>
      <c r="D110" t="s">
        <v>4</v>
      </c>
      <c r="E110" t="s">
        <v>5</v>
      </c>
    </row>
    <row r="111" spans="1:31" s="1" customFormat="1" ht="17" x14ac:dyDescent="0.2">
      <c r="A111" s="11" t="s">
        <v>133</v>
      </c>
      <c r="B111" s="1" t="s">
        <v>134</v>
      </c>
      <c r="C111" s="7" t="s">
        <v>135</v>
      </c>
      <c r="G111" s="21"/>
      <c r="L111" s="21"/>
      <c r="R111" s="21"/>
      <c r="X111" s="21"/>
      <c r="AE111" s="25"/>
    </row>
    <row r="112" spans="1:31" ht="17" x14ac:dyDescent="0.2">
      <c r="A112" s="8" t="s">
        <v>18</v>
      </c>
      <c r="B112">
        <v>27</v>
      </c>
      <c r="C112" s="4" t="s">
        <v>160</v>
      </c>
      <c r="G112" s="18">
        <f t="shared" si="46"/>
        <v>0</v>
      </c>
      <c r="H112">
        <f t="shared" si="47"/>
        <v>0</v>
      </c>
      <c r="I112">
        <f t="shared" si="48"/>
        <v>0</v>
      </c>
      <c r="J112">
        <f t="shared" si="49"/>
        <v>0</v>
      </c>
      <c r="L112" s="18">
        <f t="shared" ref="L112:L143" si="64">IF(D112="B",(B112*E112)/F112,0)</f>
        <v>0</v>
      </c>
      <c r="M112">
        <f t="shared" ref="M112:M143" si="65">IF(D112="AB",(B112*E112)/F112,0)</f>
        <v>0</v>
      </c>
      <c r="N112">
        <f t="shared" ref="N112:N143" si="66">IF(D112="ABC",(B112*E112)/F112,0)</f>
        <v>0</v>
      </c>
      <c r="O112">
        <f t="shared" ref="O112:O143" si="67">IF(D112="BC",(B112*E112)/F112,0)</f>
        <v>0</v>
      </c>
      <c r="P112">
        <f t="shared" ref="P112:P143" si="68">IF(D112="BCD",(B112*E112)/F112,0)</f>
        <v>0</v>
      </c>
      <c r="R112" s="18">
        <f t="shared" ref="R112:R143" si="69">IF(D112="C",(B112*E112)/F112,0)</f>
        <v>0</v>
      </c>
      <c r="S112">
        <f t="shared" ref="S112:S143" si="70">IF(D112="ABC",(B112*E112)/F112,0)</f>
        <v>0</v>
      </c>
      <c r="T112">
        <f t="shared" ref="T112:T143" si="71">IF(D112="BC",(B112*E112)/F112,0)</f>
        <v>0</v>
      </c>
      <c r="U112">
        <f t="shared" ref="U112:U143" si="72">IF(D112="BCD",(B112*E112)/F112,0)</f>
        <v>0</v>
      </c>
      <c r="V112">
        <f t="shared" ref="V112:V143" si="73">IF(D112="CD",(B112*E112)/F112,0)</f>
        <v>0</v>
      </c>
      <c r="X112" s="18">
        <f t="shared" ref="X112:X143" si="74">IF(D112="D",(B112*E112)/F112,0)</f>
        <v>0</v>
      </c>
      <c r="Y112">
        <f t="shared" ref="Y112:Y143" si="75">IF(D112="BC",(B112*E112)/F112,0)</f>
        <v>0</v>
      </c>
      <c r="Z112">
        <f t="shared" ref="Z112:Z143" si="76">IF(D112="BCD",(B112*E112)/F112,0)</f>
        <v>0</v>
      </c>
      <c r="AA112">
        <f t="shared" ref="AA112:AA143" si="77">IF(D112="CD",(B112*E112)/F112,0)</f>
        <v>0</v>
      </c>
    </row>
    <row r="113" spans="1:27" ht="17" x14ac:dyDescent="0.2">
      <c r="A113" s="8" t="s">
        <v>136</v>
      </c>
      <c r="B113">
        <f>29+69</f>
        <v>98</v>
      </c>
      <c r="C113" s="4" t="s">
        <v>161</v>
      </c>
      <c r="D113" t="s">
        <v>7</v>
      </c>
      <c r="E113">
        <v>1</v>
      </c>
      <c r="F113">
        <v>1</v>
      </c>
      <c r="G113" s="18">
        <f t="shared" si="46"/>
        <v>98</v>
      </c>
      <c r="H113">
        <f t="shared" si="47"/>
        <v>0</v>
      </c>
      <c r="I113">
        <f t="shared" si="48"/>
        <v>0</v>
      </c>
      <c r="J113">
        <f t="shared" si="49"/>
        <v>0</v>
      </c>
      <c r="L113" s="18">
        <f t="shared" si="64"/>
        <v>0</v>
      </c>
      <c r="M113">
        <f t="shared" si="65"/>
        <v>0</v>
      </c>
      <c r="N113">
        <f t="shared" si="66"/>
        <v>0</v>
      </c>
      <c r="O113">
        <f t="shared" si="67"/>
        <v>0</v>
      </c>
      <c r="P113">
        <f t="shared" si="68"/>
        <v>0</v>
      </c>
      <c r="R113" s="18">
        <f t="shared" si="69"/>
        <v>0</v>
      </c>
      <c r="S113">
        <f t="shared" si="70"/>
        <v>0</v>
      </c>
      <c r="T113">
        <f t="shared" si="71"/>
        <v>0</v>
      </c>
      <c r="U113">
        <f t="shared" si="72"/>
        <v>0</v>
      </c>
      <c r="V113">
        <f t="shared" si="73"/>
        <v>0</v>
      </c>
      <c r="X113" s="18">
        <f t="shared" si="74"/>
        <v>0</v>
      </c>
      <c r="Y113">
        <f t="shared" si="75"/>
        <v>0</v>
      </c>
      <c r="Z113">
        <f t="shared" si="76"/>
        <v>0</v>
      </c>
      <c r="AA113">
        <f t="shared" si="77"/>
        <v>0</v>
      </c>
    </row>
    <row r="114" spans="1:27" ht="17" x14ac:dyDescent="0.2">
      <c r="A114" s="8" t="s">
        <v>137</v>
      </c>
      <c r="B114">
        <f>29+18</f>
        <v>47</v>
      </c>
      <c r="C114" s="4" t="s">
        <v>161</v>
      </c>
      <c r="D114" t="s">
        <v>7</v>
      </c>
      <c r="E114">
        <v>1</v>
      </c>
      <c r="F114">
        <v>1</v>
      </c>
      <c r="G114" s="18">
        <f t="shared" si="46"/>
        <v>47</v>
      </c>
      <c r="H114">
        <f t="shared" si="47"/>
        <v>0</v>
      </c>
      <c r="I114">
        <f t="shared" si="48"/>
        <v>0</v>
      </c>
      <c r="J114">
        <f t="shared" si="49"/>
        <v>0</v>
      </c>
      <c r="L114" s="18">
        <f t="shared" si="64"/>
        <v>0</v>
      </c>
      <c r="M114">
        <f t="shared" si="65"/>
        <v>0</v>
      </c>
      <c r="N114">
        <f t="shared" si="66"/>
        <v>0</v>
      </c>
      <c r="O114">
        <f t="shared" si="67"/>
        <v>0</v>
      </c>
      <c r="P114">
        <f t="shared" si="68"/>
        <v>0</v>
      </c>
      <c r="R114" s="18">
        <f t="shared" si="69"/>
        <v>0</v>
      </c>
      <c r="S114">
        <f t="shared" si="70"/>
        <v>0</v>
      </c>
      <c r="T114">
        <f t="shared" si="71"/>
        <v>0</v>
      </c>
      <c r="U114">
        <f t="shared" si="72"/>
        <v>0</v>
      </c>
      <c r="V114">
        <f t="shared" si="73"/>
        <v>0</v>
      </c>
      <c r="X114" s="18">
        <f t="shared" si="74"/>
        <v>0</v>
      </c>
      <c r="Y114">
        <f t="shared" si="75"/>
        <v>0</v>
      </c>
      <c r="Z114">
        <f t="shared" si="76"/>
        <v>0</v>
      </c>
      <c r="AA114">
        <f t="shared" si="77"/>
        <v>0</v>
      </c>
    </row>
    <row r="115" spans="1:27" ht="17" x14ac:dyDescent="0.2">
      <c r="A115" s="8" t="s">
        <v>138</v>
      </c>
      <c r="B115">
        <f>116+18</f>
        <v>134</v>
      </c>
      <c r="C115" s="4" t="s">
        <v>161</v>
      </c>
      <c r="D115" t="s">
        <v>7</v>
      </c>
      <c r="E115">
        <v>1</v>
      </c>
      <c r="F115">
        <v>1</v>
      </c>
      <c r="G115" s="18">
        <f t="shared" si="46"/>
        <v>134</v>
      </c>
      <c r="H115">
        <f t="shared" si="47"/>
        <v>0</v>
      </c>
      <c r="I115">
        <f t="shared" si="48"/>
        <v>0</v>
      </c>
      <c r="J115">
        <f t="shared" si="49"/>
        <v>0</v>
      </c>
      <c r="L115" s="18">
        <f t="shared" si="64"/>
        <v>0</v>
      </c>
      <c r="M115">
        <f t="shared" si="65"/>
        <v>0</v>
      </c>
      <c r="N115">
        <f t="shared" si="66"/>
        <v>0</v>
      </c>
      <c r="O115">
        <f t="shared" si="67"/>
        <v>0</v>
      </c>
      <c r="P115">
        <f t="shared" si="68"/>
        <v>0</v>
      </c>
      <c r="R115" s="18">
        <f t="shared" si="69"/>
        <v>0</v>
      </c>
      <c r="S115">
        <f t="shared" si="70"/>
        <v>0</v>
      </c>
      <c r="T115">
        <f t="shared" si="71"/>
        <v>0</v>
      </c>
      <c r="U115">
        <f t="shared" si="72"/>
        <v>0</v>
      </c>
      <c r="V115">
        <f t="shared" si="73"/>
        <v>0</v>
      </c>
      <c r="X115" s="18">
        <f t="shared" si="74"/>
        <v>0</v>
      </c>
      <c r="Y115">
        <f t="shared" si="75"/>
        <v>0</v>
      </c>
      <c r="Z115">
        <f t="shared" si="76"/>
        <v>0</v>
      </c>
      <c r="AA115">
        <f t="shared" si="77"/>
        <v>0</v>
      </c>
    </row>
    <row r="116" spans="1:27" ht="17" x14ac:dyDescent="0.2">
      <c r="A116" s="8" t="s">
        <v>22</v>
      </c>
      <c r="B116">
        <v>4</v>
      </c>
      <c r="C116" s="4" t="s">
        <v>161</v>
      </c>
      <c r="D116" t="s">
        <v>7</v>
      </c>
      <c r="E116">
        <v>1</v>
      </c>
      <c r="F116">
        <v>1</v>
      </c>
      <c r="G116" s="18">
        <f t="shared" si="46"/>
        <v>4</v>
      </c>
      <c r="H116">
        <f t="shared" si="47"/>
        <v>0</v>
      </c>
      <c r="I116">
        <f t="shared" si="48"/>
        <v>0</v>
      </c>
      <c r="J116">
        <f t="shared" si="49"/>
        <v>0</v>
      </c>
      <c r="L116" s="18">
        <f t="shared" si="64"/>
        <v>0</v>
      </c>
      <c r="M116">
        <f t="shared" si="65"/>
        <v>0</v>
      </c>
      <c r="N116">
        <f t="shared" si="66"/>
        <v>0</v>
      </c>
      <c r="O116">
        <f t="shared" si="67"/>
        <v>0</v>
      </c>
      <c r="P116">
        <f t="shared" si="68"/>
        <v>0</v>
      </c>
      <c r="R116" s="18">
        <f t="shared" si="69"/>
        <v>0</v>
      </c>
      <c r="S116">
        <f t="shared" si="70"/>
        <v>0</v>
      </c>
      <c r="T116">
        <f t="shared" si="71"/>
        <v>0</v>
      </c>
      <c r="U116">
        <f t="shared" si="72"/>
        <v>0</v>
      </c>
      <c r="V116">
        <f t="shared" si="73"/>
        <v>0</v>
      </c>
      <c r="X116" s="18">
        <f t="shared" si="74"/>
        <v>0</v>
      </c>
      <c r="Y116">
        <f t="shared" si="75"/>
        <v>0</v>
      </c>
      <c r="Z116">
        <f t="shared" si="76"/>
        <v>0</v>
      </c>
      <c r="AA116">
        <f t="shared" si="77"/>
        <v>0</v>
      </c>
    </row>
    <row r="117" spans="1:27" ht="17" x14ac:dyDescent="0.2">
      <c r="A117" s="8" t="s">
        <v>23</v>
      </c>
      <c r="B117">
        <v>1</v>
      </c>
      <c r="C117" s="4" t="s">
        <v>54</v>
      </c>
      <c r="D117" t="s">
        <v>7</v>
      </c>
      <c r="E117">
        <v>1</v>
      </c>
      <c r="F117">
        <v>1</v>
      </c>
      <c r="G117" s="18">
        <f t="shared" si="46"/>
        <v>1</v>
      </c>
      <c r="H117">
        <f t="shared" si="47"/>
        <v>0</v>
      </c>
      <c r="I117">
        <f t="shared" si="48"/>
        <v>0</v>
      </c>
      <c r="J117">
        <f t="shared" si="49"/>
        <v>0</v>
      </c>
      <c r="L117" s="18">
        <f t="shared" si="64"/>
        <v>0</v>
      </c>
      <c r="M117">
        <f t="shared" si="65"/>
        <v>0</v>
      </c>
      <c r="N117">
        <f t="shared" si="66"/>
        <v>0</v>
      </c>
      <c r="O117">
        <f t="shared" si="67"/>
        <v>0</v>
      </c>
      <c r="P117">
        <f t="shared" si="68"/>
        <v>0</v>
      </c>
      <c r="R117" s="18">
        <f t="shared" si="69"/>
        <v>0</v>
      </c>
      <c r="S117">
        <f t="shared" si="70"/>
        <v>0</v>
      </c>
      <c r="T117">
        <f t="shared" si="71"/>
        <v>0</v>
      </c>
      <c r="U117">
        <f t="shared" si="72"/>
        <v>0</v>
      </c>
      <c r="V117">
        <f t="shared" si="73"/>
        <v>0</v>
      </c>
      <c r="X117" s="18">
        <f t="shared" si="74"/>
        <v>0</v>
      </c>
      <c r="Y117">
        <f t="shared" si="75"/>
        <v>0</v>
      </c>
      <c r="Z117">
        <f t="shared" si="76"/>
        <v>0</v>
      </c>
      <c r="AA117">
        <f t="shared" si="77"/>
        <v>0</v>
      </c>
    </row>
    <row r="118" spans="1:27" ht="17" x14ac:dyDescent="0.2">
      <c r="A118" s="8" t="s">
        <v>24</v>
      </c>
      <c r="B118">
        <v>2</v>
      </c>
      <c r="C118" s="4" t="s">
        <v>14</v>
      </c>
      <c r="D118" t="s">
        <v>7</v>
      </c>
      <c r="E118">
        <v>1</v>
      </c>
      <c r="F118">
        <v>1</v>
      </c>
      <c r="G118" s="18">
        <f t="shared" si="46"/>
        <v>2</v>
      </c>
      <c r="H118">
        <f t="shared" si="47"/>
        <v>0</v>
      </c>
      <c r="I118">
        <f t="shared" si="48"/>
        <v>0</v>
      </c>
      <c r="J118">
        <f t="shared" si="49"/>
        <v>0</v>
      </c>
      <c r="L118" s="18">
        <f t="shared" si="64"/>
        <v>0</v>
      </c>
      <c r="M118">
        <f t="shared" si="65"/>
        <v>0</v>
      </c>
      <c r="N118">
        <f t="shared" si="66"/>
        <v>0</v>
      </c>
      <c r="O118">
        <f t="shared" si="67"/>
        <v>0</v>
      </c>
      <c r="P118">
        <f t="shared" si="68"/>
        <v>0</v>
      </c>
      <c r="R118" s="18">
        <f t="shared" si="69"/>
        <v>0</v>
      </c>
      <c r="S118">
        <f t="shared" si="70"/>
        <v>0</v>
      </c>
      <c r="T118">
        <f t="shared" si="71"/>
        <v>0</v>
      </c>
      <c r="U118">
        <f t="shared" si="72"/>
        <v>0</v>
      </c>
      <c r="V118">
        <f t="shared" si="73"/>
        <v>0</v>
      </c>
      <c r="X118" s="18">
        <f t="shared" si="74"/>
        <v>0</v>
      </c>
      <c r="Y118">
        <f t="shared" si="75"/>
        <v>0</v>
      </c>
      <c r="Z118">
        <f t="shared" si="76"/>
        <v>0</v>
      </c>
      <c r="AA118">
        <f t="shared" si="77"/>
        <v>0</v>
      </c>
    </row>
    <row r="119" spans="1:27" ht="17" x14ac:dyDescent="0.2">
      <c r="A119" s="8" t="s">
        <v>12</v>
      </c>
      <c r="B119">
        <v>1</v>
      </c>
      <c r="C119" s="4" t="s">
        <v>54</v>
      </c>
      <c r="D119" t="s">
        <v>7</v>
      </c>
      <c r="E119">
        <v>1</v>
      </c>
      <c r="F119">
        <v>1</v>
      </c>
      <c r="G119" s="18">
        <f t="shared" si="46"/>
        <v>1</v>
      </c>
      <c r="H119">
        <f t="shared" si="47"/>
        <v>0</v>
      </c>
      <c r="I119">
        <f t="shared" si="48"/>
        <v>0</v>
      </c>
      <c r="J119">
        <f t="shared" si="49"/>
        <v>0</v>
      </c>
      <c r="L119" s="18">
        <f t="shared" si="64"/>
        <v>0</v>
      </c>
      <c r="M119">
        <f t="shared" si="65"/>
        <v>0</v>
      </c>
      <c r="N119">
        <f t="shared" si="66"/>
        <v>0</v>
      </c>
      <c r="O119">
        <f t="shared" si="67"/>
        <v>0</v>
      </c>
      <c r="P119">
        <f t="shared" si="68"/>
        <v>0</v>
      </c>
      <c r="R119" s="18">
        <f t="shared" si="69"/>
        <v>0</v>
      </c>
      <c r="S119">
        <f t="shared" si="70"/>
        <v>0</v>
      </c>
      <c r="T119">
        <f t="shared" si="71"/>
        <v>0</v>
      </c>
      <c r="U119">
        <f t="shared" si="72"/>
        <v>0</v>
      </c>
      <c r="V119">
        <f t="shared" si="73"/>
        <v>0</v>
      </c>
      <c r="X119" s="18">
        <f t="shared" si="74"/>
        <v>0</v>
      </c>
      <c r="Y119">
        <f t="shared" si="75"/>
        <v>0</v>
      </c>
      <c r="Z119">
        <f t="shared" si="76"/>
        <v>0</v>
      </c>
      <c r="AA119">
        <f t="shared" si="77"/>
        <v>0</v>
      </c>
    </row>
    <row r="120" spans="1:27" ht="17" x14ac:dyDescent="0.2">
      <c r="A120" s="8" t="s">
        <v>25</v>
      </c>
      <c r="B120">
        <v>1</v>
      </c>
      <c r="C120" s="4" t="s">
        <v>162</v>
      </c>
      <c r="D120" t="s">
        <v>7</v>
      </c>
      <c r="E120">
        <v>1</v>
      </c>
      <c r="F120">
        <v>1</v>
      </c>
      <c r="G120" s="18">
        <f t="shared" si="46"/>
        <v>1</v>
      </c>
      <c r="H120">
        <f t="shared" si="47"/>
        <v>0</v>
      </c>
      <c r="I120">
        <f t="shared" si="48"/>
        <v>0</v>
      </c>
      <c r="J120">
        <f t="shared" si="49"/>
        <v>0</v>
      </c>
      <c r="L120" s="18">
        <f t="shared" si="64"/>
        <v>0</v>
      </c>
      <c r="M120">
        <f t="shared" si="65"/>
        <v>0</v>
      </c>
      <c r="N120">
        <f t="shared" si="66"/>
        <v>0</v>
      </c>
      <c r="O120">
        <f t="shared" si="67"/>
        <v>0</v>
      </c>
      <c r="P120">
        <f t="shared" si="68"/>
        <v>0</v>
      </c>
      <c r="R120" s="18">
        <f t="shared" si="69"/>
        <v>0</v>
      </c>
      <c r="S120">
        <f t="shared" si="70"/>
        <v>0</v>
      </c>
      <c r="T120">
        <f t="shared" si="71"/>
        <v>0</v>
      </c>
      <c r="U120">
        <f t="shared" si="72"/>
        <v>0</v>
      </c>
      <c r="V120">
        <f t="shared" si="73"/>
        <v>0</v>
      </c>
      <c r="X120" s="18">
        <f t="shared" si="74"/>
        <v>0</v>
      </c>
      <c r="Y120">
        <f t="shared" si="75"/>
        <v>0</v>
      </c>
      <c r="Z120">
        <f t="shared" si="76"/>
        <v>0</v>
      </c>
      <c r="AA120">
        <f t="shared" si="77"/>
        <v>0</v>
      </c>
    </row>
    <row r="121" spans="1:27" ht="17" x14ac:dyDescent="0.2">
      <c r="A121" s="8" t="s">
        <v>35</v>
      </c>
      <c r="B121">
        <v>31</v>
      </c>
      <c r="C121" s="4" t="s">
        <v>54</v>
      </c>
      <c r="D121" t="s">
        <v>7</v>
      </c>
      <c r="E121">
        <v>1</v>
      </c>
      <c r="F121">
        <v>1</v>
      </c>
      <c r="G121" s="18">
        <f t="shared" si="46"/>
        <v>31</v>
      </c>
      <c r="H121">
        <f t="shared" si="47"/>
        <v>0</v>
      </c>
      <c r="I121">
        <f t="shared" si="48"/>
        <v>0</v>
      </c>
      <c r="J121">
        <f t="shared" si="49"/>
        <v>0</v>
      </c>
      <c r="L121" s="18">
        <f t="shared" si="64"/>
        <v>0</v>
      </c>
      <c r="M121">
        <f t="shared" si="65"/>
        <v>0</v>
      </c>
      <c r="N121">
        <f t="shared" si="66"/>
        <v>0</v>
      </c>
      <c r="O121">
        <f t="shared" si="67"/>
        <v>0</v>
      </c>
      <c r="P121">
        <f t="shared" si="68"/>
        <v>0</v>
      </c>
      <c r="R121" s="18">
        <f t="shared" si="69"/>
        <v>0</v>
      </c>
      <c r="S121">
        <f t="shared" si="70"/>
        <v>0</v>
      </c>
      <c r="T121">
        <f t="shared" si="71"/>
        <v>0</v>
      </c>
      <c r="U121">
        <f t="shared" si="72"/>
        <v>0</v>
      </c>
      <c r="V121">
        <f t="shared" si="73"/>
        <v>0</v>
      </c>
      <c r="X121" s="18">
        <f t="shared" si="74"/>
        <v>0</v>
      </c>
      <c r="Y121">
        <f t="shared" si="75"/>
        <v>0</v>
      </c>
      <c r="Z121">
        <f t="shared" si="76"/>
        <v>0</v>
      </c>
      <c r="AA121">
        <f t="shared" si="77"/>
        <v>0</v>
      </c>
    </row>
    <row r="122" spans="1:27" ht="17" x14ac:dyDescent="0.2">
      <c r="A122" s="8" t="s">
        <v>26</v>
      </c>
      <c r="B122">
        <v>1</v>
      </c>
      <c r="C122" s="4" t="s">
        <v>66</v>
      </c>
      <c r="D122" t="s">
        <v>299</v>
      </c>
      <c r="E122">
        <v>1</v>
      </c>
      <c r="F122">
        <v>2</v>
      </c>
      <c r="G122" s="18">
        <f t="shared" si="46"/>
        <v>0</v>
      </c>
      <c r="H122">
        <f t="shared" si="47"/>
        <v>0.5</v>
      </c>
      <c r="I122">
        <f t="shared" si="48"/>
        <v>0</v>
      </c>
      <c r="J122">
        <f t="shared" si="49"/>
        <v>0</v>
      </c>
      <c r="L122" s="18">
        <f t="shared" si="64"/>
        <v>0</v>
      </c>
      <c r="M122">
        <f t="shared" si="65"/>
        <v>0.5</v>
      </c>
      <c r="N122">
        <f t="shared" si="66"/>
        <v>0</v>
      </c>
      <c r="O122">
        <f t="shared" si="67"/>
        <v>0</v>
      </c>
      <c r="P122">
        <f t="shared" si="68"/>
        <v>0</v>
      </c>
      <c r="R122" s="18">
        <f t="shared" si="69"/>
        <v>0</v>
      </c>
      <c r="S122">
        <f t="shared" si="70"/>
        <v>0</v>
      </c>
      <c r="T122">
        <f t="shared" si="71"/>
        <v>0</v>
      </c>
      <c r="U122">
        <f t="shared" si="72"/>
        <v>0</v>
      </c>
      <c r="V122">
        <f t="shared" si="73"/>
        <v>0</v>
      </c>
      <c r="X122" s="18">
        <f t="shared" si="74"/>
        <v>0</v>
      </c>
      <c r="Y122">
        <f t="shared" si="75"/>
        <v>0</v>
      </c>
      <c r="Z122">
        <f t="shared" si="76"/>
        <v>0</v>
      </c>
      <c r="AA122">
        <f t="shared" si="77"/>
        <v>0</v>
      </c>
    </row>
    <row r="123" spans="1:27" ht="17" x14ac:dyDescent="0.2">
      <c r="A123" s="8" t="s">
        <v>27</v>
      </c>
      <c r="B123">
        <v>1</v>
      </c>
      <c r="C123" s="4" t="s">
        <v>162</v>
      </c>
      <c r="D123" t="s">
        <v>7</v>
      </c>
      <c r="E123">
        <v>1</v>
      </c>
      <c r="F123">
        <v>1</v>
      </c>
      <c r="G123" s="18">
        <f t="shared" si="46"/>
        <v>1</v>
      </c>
      <c r="H123">
        <f t="shared" si="47"/>
        <v>0</v>
      </c>
      <c r="I123">
        <f t="shared" si="48"/>
        <v>0</v>
      </c>
      <c r="J123">
        <f t="shared" si="49"/>
        <v>0</v>
      </c>
      <c r="L123" s="18">
        <f t="shared" si="64"/>
        <v>0</v>
      </c>
      <c r="M123">
        <f t="shared" si="65"/>
        <v>0</v>
      </c>
      <c r="N123">
        <f t="shared" si="66"/>
        <v>0</v>
      </c>
      <c r="O123">
        <f t="shared" si="67"/>
        <v>0</v>
      </c>
      <c r="P123">
        <f t="shared" si="68"/>
        <v>0</v>
      </c>
      <c r="R123" s="18">
        <f t="shared" si="69"/>
        <v>0</v>
      </c>
      <c r="S123">
        <f t="shared" si="70"/>
        <v>0</v>
      </c>
      <c r="T123">
        <f t="shared" si="71"/>
        <v>0</v>
      </c>
      <c r="U123">
        <f t="shared" si="72"/>
        <v>0</v>
      </c>
      <c r="V123">
        <f t="shared" si="73"/>
        <v>0</v>
      </c>
      <c r="X123" s="18">
        <f t="shared" si="74"/>
        <v>0</v>
      </c>
      <c r="Y123">
        <f t="shared" si="75"/>
        <v>0</v>
      </c>
      <c r="Z123">
        <f t="shared" si="76"/>
        <v>0</v>
      </c>
      <c r="AA123">
        <f t="shared" si="77"/>
        <v>0</v>
      </c>
    </row>
    <row r="124" spans="1:27" ht="17" x14ac:dyDescent="0.2">
      <c r="A124" s="8" t="s">
        <v>28</v>
      </c>
      <c r="B124">
        <v>1</v>
      </c>
      <c r="C124" s="4" t="s">
        <v>163</v>
      </c>
      <c r="D124" t="s">
        <v>300</v>
      </c>
      <c r="E124">
        <v>1</v>
      </c>
      <c r="F124">
        <v>1</v>
      </c>
      <c r="G124" s="18">
        <f t="shared" si="46"/>
        <v>0</v>
      </c>
      <c r="H124">
        <f t="shared" si="47"/>
        <v>0</v>
      </c>
      <c r="I124">
        <f t="shared" si="48"/>
        <v>0</v>
      </c>
      <c r="J124">
        <f t="shared" si="49"/>
        <v>0</v>
      </c>
      <c r="L124" s="18">
        <f t="shared" si="64"/>
        <v>1</v>
      </c>
      <c r="M124">
        <f t="shared" si="65"/>
        <v>0</v>
      </c>
      <c r="N124">
        <f t="shared" si="66"/>
        <v>0</v>
      </c>
      <c r="O124">
        <f t="shared" si="67"/>
        <v>0</v>
      </c>
      <c r="P124">
        <f t="shared" si="68"/>
        <v>0</v>
      </c>
      <c r="R124" s="18">
        <f t="shared" si="69"/>
        <v>0</v>
      </c>
      <c r="S124">
        <f t="shared" si="70"/>
        <v>0</v>
      </c>
      <c r="T124">
        <f t="shared" si="71"/>
        <v>0</v>
      </c>
      <c r="U124">
        <f t="shared" si="72"/>
        <v>0</v>
      </c>
      <c r="V124">
        <f t="shared" si="73"/>
        <v>0</v>
      </c>
      <c r="X124" s="18">
        <f t="shared" si="74"/>
        <v>0</v>
      </c>
      <c r="Y124">
        <f t="shared" si="75"/>
        <v>0</v>
      </c>
      <c r="Z124">
        <f t="shared" si="76"/>
        <v>0</v>
      </c>
      <c r="AA124">
        <f t="shared" si="77"/>
        <v>0</v>
      </c>
    </row>
    <row r="125" spans="1:27" ht="17" x14ac:dyDescent="0.2">
      <c r="A125" s="8" t="s">
        <v>29</v>
      </c>
      <c r="B125">
        <v>1</v>
      </c>
      <c r="C125" s="4" t="s">
        <v>164</v>
      </c>
      <c r="D125" t="s">
        <v>7</v>
      </c>
      <c r="E125">
        <v>1</v>
      </c>
      <c r="F125">
        <v>1</v>
      </c>
      <c r="G125" s="18">
        <f t="shared" si="46"/>
        <v>1</v>
      </c>
      <c r="H125">
        <f t="shared" si="47"/>
        <v>0</v>
      </c>
      <c r="I125">
        <f t="shared" si="48"/>
        <v>0</v>
      </c>
      <c r="J125">
        <f t="shared" si="49"/>
        <v>0</v>
      </c>
      <c r="L125" s="18">
        <f t="shared" si="64"/>
        <v>0</v>
      </c>
      <c r="M125">
        <f t="shared" si="65"/>
        <v>0</v>
      </c>
      <c r="N125">
        <f t="shared" si="66"/>
        <v>0</v>
      </c>
      <c r="O125">
        <f t="shared" si="67"/>
        <v>0</v>
      </c>
      <c r="P125">
        <f t="shared" si="68"/>
        <v>0</v>
      </c>
      <c r="R125" s="18">
        <f t="shared" si="69"/>
        <v>0</v>
      </c>
      <c r="S125">
        <f t="shared" si="70"/>
        <v>0</v>
      </c>
      <c r="T125">
        <f t="shared" si="71"/>
        <v>0</v>
      </c>
      <c r="U125">
        <f t="shared" si="72"/>
        <v>0</v>
      </c>
      <c r="V125">
        <f t="shared" si="73"/>
        <v>0</v>
      </c>
      <c r="X125" s="18">
        <f t="shared" si="74"/>
        <v>0</v>
      </c>
      <c r="Y125">
        <f t="shared" si="75"/>
        <v>0</v>
      </c>
      <c r="Z125">
        <f t="shared" si="76"/>
        <v>0</v>
      </c>
      <c r="AA125">
        <f t="shared" si="77"/>
        <v>0</v>
      </c>
    </row>
    <row r="126" spans="1:27" ht="17" x14ac:dyDescent="0.2">
      <c r="A126" s="8" t="s">
        <v>30</v>
      </c>
      <c r="B126">
        <v>1</v>
      </c>
      <c r="C126" s="4" t="s">
        <v>54</v>
      </c>
      <c r="D126" t="s">
        <v>7</v>
      </c>
      <c r="E126">
        <v>1</v>
      </c>
      <c r="F126">
        <v>1</v>
      </c>
      <c r="G126" s="18">
        <f t="shared" si="46"/>
        <v>1</v>
      </c>
      <c r="H126">
        <f t="shared" si="47"/>
        <v>0</v>
      </c>
      <c r="I126">
        <f t="shared" si="48"/>
        <v>0</v>
      </c>
      <c r="J126">
        <f t="shared" si="49"/>
        <v>0</v>
      </c>
      <c r="L126" s="18">
        <f t="shared" si="64"/>
        <v>0</v>
      </c>
      <c r="M126">
        <f t="shared" si="65"/>
        <v>0</v>
      </c>
      <c r="N126">
        <f t="shared" si="66"/>
        <v>0</v>
      </c>
      <c r="O126">
        <f t="shared" si="67"/>
        <v>0</v>
      </c>
      <c r="P126">
        <f t="shared" si="68"/>
        <v>0</v>
      </c>
      <c r="R126" s="18">
        <f t="shared" si="69"/>
        <v>0</v>
      </c>
      <c r="S126">
        <f t="shared" si="70"/>
        <v>0</v>
      </c>
      <c r="T126">
        <f t="shared" si="71"/>
        <v>0</v>
      </c>
      <c r="U126">
        <f t="shared" si="72"/>
        <v>0</v>
      </c>
      <c r="V126">
        <f t="shared" si="73"/>
        <v>0</v>
      </c>
      <c r="X126" s="18">
        <f t="shared" si="74"/>
        <v>0</v>
      </c>
      <c r="Y126">
        <f t="shared" si="75"/>
        <v>0</v>
      </c>
      <c r="Z126">
        <f t="shared" si="76"/>
        <v>0</v>
      </c>
      <c r="AA126">
        <f t="shared" si="77"/>
        <v>0</v>
      </c>
    </row>
    <row r="127" spans="1:27" ht="17" x14ac:dyDescent="0.2">
      <c r="A127" s="8" t="s">
        <v>31</v>
      </c>
      <c r="B127">
        <v>1</v>
      </c>
      <c r="C127" s="4" t="s">
        <v>66</v>
      </c>
      <c r="D127" t="s">
        <v>299</v>
      </c>
      <c r="E127">
        <v>1</v>
      </c>
      <c r="F127">
        <v>2</v>
      </c>
      <c r="G127" s="18">
        <f t="shared" si="46"/>
        <v>0</v>
      </c>
      <c r="H127">
        <f t="shared" si="47"/>
        <v>0.5</v>
      </c>
      <c r="I127">
        <f t="shared" si="48"/>
        <v>0</v>
      </c>
      <c r="J127">
        <f t="shared" si="49"/>
        <v>0</v>
      </c>
      <c r="L127" s="18">
        <f t="shared" si="64"/>
        <v>0</v>
      </c>
      <c r="M127">
        <f t="shared" si="65"/>
        <v>0.5</v>
      </c>
      <c r="N127">
        <f t="shared" si="66"/>
        <v>0</v>
      </c>
      <c r="O127">
        <f t="shared" si="67"/>
        <v>0</v>
      </c>
      <c r="P127">
        <f t="shared" si="68"/>
        <v>0</v>
      </c>
      <c r="R127" s="18">
        <f t="shared" si="69"/>
        <v>0</v>
      </c>
      <c r="S127">
        <f t="shared" si="70"/>
        <v>0</v>
      </c>
      <c r="T127">
        <f t="shared" si="71"/>
        <v>0</v>
      </c>
      <c r="U127">
        <f t="shared" si="72"/>
        <v>0</v>
      </c>
      <c r="V127">
        <f t="shared" si="73"/>
        <v>0</v>
      </c>
      <c r="X127" s="18">
        <f t="shared" si="74"/>
        <v>0</v>
      </c>
      <c r="Y127">
        <f t="shared" si="75"/>
        <v>0</v>
      </c>
      <c r="Z127">
        <f t="shared" si="76"/>
        <v>0</v>
      </c>
      <c r="AA127">
        <f t="shared" si="77"/>
        <v>0</v>
      </c>
    </row>
    <row r="128" spans="1:27" ht="17" x14ac:dyDescent="0.2">
      <c r="A128" s="8" t="s">
        <v>165</v>
      </c>
      <c r="B128">
        <v>1</v>
      </c>
      <c r="C128" s="4" t="s">
        <v>162</v>
      </c>
      <c r="D128" t="s">
        <v>7</v>
      </c>
      <c r="E128">
        <v>1</v>
      </c>
      <c r="F128">
        <v>1</v>
      </c>
      <c r="G128" s="18">
        <f t="shared" si="46"/>
        <v>1</v>
      </c>
      <c r="H128">
        <f t="shared" si="47"/>
        <v>0</v>
      </c>
      <c r="I128">
        <f t="shared" si="48"/>
        <v>0</v>
      </c>
      <c r="J128">
        <f t="shared" si="49"/>
        <v>0</v>
      </c>
      <c r="L128" s="18">
        <f t="shared" si="64"/>
        <v>0</v>
      </c>
      <c r="M128">
        <f t="shared" si="65"/>
        <v>0</v>
      </c>
      <c r="N128">
        <f t="shared" si="66"/>
        <v>0</v>
      </c>
      <c r="O128">
        <f t="shared" si="67"/>
        <v>0</v>
      </c>
      <c r="P128">
        <f t="shared" si="68"/>
        <v>0</v>
      </c>
      <c r="R128" s="18">
        <f t="shared" si="69"/>
        <v>0</v>
      </c>
      <c r="S128">
        <f t="shared" si="70"/>
        <v>0</v>
      </c>
      <c r="T128">
        <f t="shared" si="71"/>
        <v>0</v>
      </c>
      <c r="U128">
        <f t="shared" si="72"/>
        <v>0</v>
      </c>
      <c r="V128">
        <f t="shared" si="73"/>
        <v>0</v>
      </c>
      <c r="X128" s="18">
        <f t="shared" si="74"/>
        <v>0</v>
      </c>
      <c r="Y128">
        <f t="shared" si="75"/>
        <v>0</v>
      </c>
      <c r="Z128">
        <f t="shared" si="76"/>
        <v>0</v>
      </c>
      <c r="AA128">
        <f t="shared" si="77"/>
        <v>0</v>
      </c>
    </row>
    <row r="129" spans="1:27" ht="17" x14ac:dyDescent="0.2">
      <c r="A129" s="8" t="s">
        <v>166</v>
      </c>
      <c r="B129">
        <v>1</v>
      </c>
      <c r="C129" s="4" t="s">
        <v>162</v>
      </c>
      <c r="D129" t="s">
        <v>7</v>
      </c>
      <c r="E129">
        <v>1</v>
      </c>
      <c r="F129">
        <v>1</v>
      </c>
      <c r="G129" s="18">
        <f t="shared" si="46"/>
        <v>1</v>
      </c>
      <c r="H129">
        <f t="shared" si="47"/>
        <v>0</v>
      </c>
      <c r="I129">
        <f t="shared" si="48"/>
        <v>0</v>
      </c>
      <c r="J129">
        <f t="shared" si="49"/>
        <v>0</v>
      </c>
      <c r="L129" s="18">
        <f t="shared" si="64"/>
        <v>0</v>
      </c>
      <c r="M129">
        <f t="shared" si="65"/>
        <v>0</v>
      </c>
      <c r="N129">
        <f t="shared" si="66"/>
        <v>0</v>
      </c>
      <c r="O129">
        <f t="shared" si="67"/>
        <v>0</v>
      </c>
      <c r="P129">
        <f t="shared" si="68"/>
        <v>0</v>
      </c>
      <c r="R129" s="18">
        <f t="shared" si="69"/>
        <v>0</v>
      </c>
      <c r="S129">
        <f t="shared" si="70"/>
        <v>0</v>
      </c>
      <c r="T129">
        <f t="shared" si="71"/>
        <v>0</v>
      </c>
      <c r="U129">
        <f t="shared" si="72"/>
        <v>0</v>
      </c>
      <c r="V129">
        <f t="shared" si="73"/>
        <v>0</v>
      </c>
      <c r="X129" s="18">
        <f t="shared" si="74"/>
        <v>0</v>
      </c>
      <c r="Y129">
        <f t="shared" si="75"/>
        <v>0</v>
      </c>
      <c r="Z129">
        <f t="shared" si="76"/>
        <v>0</v>
      </c>
      <c r="AA129">
        <f t="shared" si="77"/>
        <v>0</v>
      </c>
    </row>
    <row r="130" spans="1:27" ht="17" x14ac:dyDescent="0.2">
      <c r="A130" s="8" t="s">
        <v>167</v>
      </c>
      <c r="B130">
        <v>1</v>
      </c>
      <c r="C130" s="4" t="s">
        <v>54</v>
      </c>
      <c r="D130" t="s">
        <v>7</v>
      </c>
      <c r="E130">
        <v>1</v>
      </c>
      <c r="F130">
        <v>1</v>
      </c>
      <c r="G130" s="18">
        <f t="shared" si="46"/>
        <v>1</v>
      </c>
      <c r="H130">
        <f t="shared" si="47"/>
        <v>0</v>
      </c>
      <c r="I130">
        <f t="shared" si="48"/>
        <v>0</v>
      </c>
      <c r="J130">
        <f t="shared" si="49"/>
        <v>0</v>
      </c>
      <c r="L130" s="18">
        <f t="shared" si="64"/>
        <v>0</v>
      </c>
      <c r="M130">
        <f t="shared" si="65"/>
        <v>0</v>
      </c>
      <c r="N130">
        <f t="shared" si="66"/>
        <v>0</v>
      </c>
      <c r="O130">
        <f t="shared" si="67"/>
        <v>0</v>
      </c>
      <c r="P130">
        <f t="shared" si="68"/>
        <v>0</v>
      </c>
      <c r="R130" s="18">
        <f t="shared" si="69"/>
        <v>0</v>
      </c>
      <c r="S130">
        <f t="shared" si="70"/>
        <v>0</v>
      </c>
      <c r="T130">
        <f t="shared" si="71"/>
        <v>0</v>
      </c>
      <c r="U130">
        <f t="shared" si="72"/>
        <v>0</v>
      </c>
      <c r="V130">
        <f t="shared" si="73"/>
        <v>0</v>
      </c>
      <c r="X130" s="18">
        <f t="shared" si="74"/>
        <v>0</v>
      </c>
      <c r="Y130">
        <f t="shared" si="75"/>
        <v>0</v>
      </c>
      <c r="Z130">
        <f t="shared" si="76"/>
        <v>0</v>
      </c>
      <c r="AA130">
        <f t="shared" si="77"/>
        <v>0</v>
      </c>
    </row>
    <row r="131" spans="1:27" ht="17" x14ac:dyDescent="0.2">
      <c r="A131" s="8" t="s">
        <v>37</v>
      </c>
      <c r="B131">
        <v>153</v>
      </c>
      <c r="C131" s="4" t="s">
        <v>163</v>
      </c>
      <c r="D131" t="s">
        <v>300</v>
      </c>
      <c r="E131">
        <v>1</v>
      </c>
      <c r="F131">
        <v>1</v>
      </c>
      <c r="G131" s="18">
        <f t="shared" si="46"/>
        <v>0</v>
      </c>
      <c r="H131">
        <f t="shared" si="47"/>
        <v>0</v>
      </c>
      <c r="I131">
        <f t="shared" si="48"/>
        <v>0</v>
      </c>
      <c r="J131">
        <f t="shared" si="49"/>
        <v>0</v>
      </c>
      <c r="L131" s="18">
        <f t="shared" si="64"/>
        <v>153</v>
      </c>
      <c r="M131">
        <f t="shared" si="65"/>
        <v>0</v>
      </c>
      <c r="N131">
        <f t="shared" si="66"/>
        <v>0</v>
      </c>
      <c r="O131">
        <f t="shared" si="67"/>
        <v>0</v>
      </c>
      <c r="P131">
        <f t="shared" si="68"/>
        <v>0</v>
      </c>
      <c r="R131" s="18">
        <f t="shared" si="69"/>
        <v>0</v>
      </c>
      <c r="S131">
        <f t="shared" si="70"/>
        <v>0</v>
      </c>
      <c r="T131">
        <f t="shared" si="71"/>
        <v>0</v>
      </c>
      <c r="U131">
        <f t="shared" si="72"/>
        <v>0</v>
      </c>
      <c r="V131">
        <f t="shared" si="73"/>
        <v>0</v>
      </c>
      <c r="X131" s="18">
        <f t="shared" si="74"/>
        <v>0</v>
      </c>
      <c r="Y131">
        <f t="shared" si="75"/>
        <v>0</v>
      </c>
      <c r="Z131">
        <f t="shared" si="76"/>
        <v>0</v>
      </c>
      <c r="AA131">
        <f t="shared" si="77"/>
        <v>0</v>
      </c>
    </row>
    <row r="132" spans="1:27" ht="17" x14ac:dyDescent="0.2">
      <c r="A132" s="8" t="s">
        <v>139</v>
      </c>
      <c r="B132">
        <v>5</v>
      </c>
      <c r="C132" s="4" t="s">
        <v>163</v>
      </c>
      <c r="D132" t="s">
        <v>300</v>
      </c>
      <c r="E132">
        <v>1</v>
      </c>
      <c r="F132">
        <v>1</v>
      </c>
      <c r="G132" s="18">
        <f t="shared" si="46"/>
        <v>0</v>
      </c>
      <c r="H132">
        <f t="shared" si="47"/>
        <v>0</v>
      </c>
      <c r="I132">
        <f t="shared" si="48"/>
        <v>0</v>
      </c>
      <c r="J132">
        <f t="shared" si="49"/>
        <v>0</v>
      </c>
      <c r="L132" s="18">
        <f t="shared" si="64"/>
        <v>5</v>
      </c>
      <c r="M132">
        <f t="shared" si="65"/>
        <v>0</v>
      </c>
      <c r="N132">
        <f t="shared" si="66"/>
        <v>0</v>
      </c>
      <c r="O132">
        <f t="shared" si="67"/>
        <v>0</v>
      </c>
      <c r="P132">
        <f t="shared" si="68"/>
        <v>0</v>
      </c>
      <c r="R132" s="18">
        <f t="shared" si="69"/>
        <v>0</v>
      </c>
      <c r="S132">
        <f t="shared" si="70"/>
        <v>0</v>
      </c>
      <c r="T132">
        <f t="shared" si="71"/>
        <v>0</v>
      </c>
      <c r="U132">
        <f t="shared" si="72"/>
        <v>0</v>
      </c>
      <c r="V132">
        <f t="shared" si="73"/>
        <v>0</v>
      </c>
      <c r="X132" s="18">
        <f t="shared" si="74"/>
        <v>0</v>
      </c>
      <c r="Y132">
        <f t="shared" si="75"/>
        <v>0</v>
      </c>
      <c r="Z132">
        <f t="shared" si="76"/>
        <v>0</v>
      </c>
      <c r="AA132">
        <f t="shared" si="77"/>
        <v>0</v>
      </c>
    </row>
    <row r="133" spans="1:27" ht="17" x14ac:dyDescent="0.2">
      <c r="A133" s="8" t="s">
        <v>140</v>
      </c>
      <c r="B133">
        <v>2</v>
      </c>
      <c r="C133" s="4" t="s">
        <v>54</v>
      </c>
      <c r="D133" t="s">
        <v>7</v>
      </c>
      <c r="E133">
        <v>1</v>
      </c>
      <c r="F133">
        <v>1</v>
      </c>
      <c r="G133" s="18">
        <f t="shared" si="46"/>
        <v>2</v>
      </c>
      <c r="H133">
        <f t="shared" si="47"/>
        <v>0</v>
      </c>
      <c r="I133">
        <f t="shared" si="48"/>
        <v>0</v>
      </c>
      <c r="J133">
        <f t="shared" si="49"/>
        <v>0</v>
      </c>
      <c r="L133" s="18">
        <f t="shared" si="64"/>
        <v>0</v>
      </c>
      <c r="M133">
        <f t="shared" si="65"/>
        <v>0</v>
      </c>
      <c r="N133">
        <f t="shared" si="66"/>
        <v>0</v>
      </c>
      <c r="O133">
        <f t="shared" si="67"/>
        <v>0</v>
      </c>
      <c r="P133">
        <f t="shared" si="68"/>
        <v>0</v>
      </c>
      <c r="R133" s="18">
        <f t="shared" si="69"/>
        <v>0</v>
      </c>
      <c r="S133">
        <f t="shared" si="70"/>
        <v>0</v>
      </c>
      <c r="T133">
        <f t="shared" si="71"/>
        <v>0</v>
      </c>
      <c r="U133">
        <f t="shared" si="72"/>
        <v>0</v>
      </c>
      <c r="V133">
        <f t="shared" si="73"/>
        <v>0</v>
      </c>
      <c r="X133" s="18">
        <f t="shared" si="74"/>
        <v>0</v>
      </c>
      <c r="Y133">
        <f t="shared" si="75"/>
        <v>0</v>
      </c>
      <c r="Z133">
        <f t="shared" si="76"/>
        <v>0</v>
      </c>
      <c r="AA133">
        <f t="shared" si="77"/>
        <v>0</v>
      </c>
    </row>
    <row r="134" spans="1:27" ht="17" x14ac:dyDescent="0.2">
      <c r="A134" s="8" t="s">
        <v>168</v>
      </c>
      <c r="B134">
        <v>1</v>
      </c>
      <c r="C134" s="4" t="s">
        <v>54</v>
      </c>
      <c r="D134" t="s">
        <v>7</v>
      </c>
      <c r="E134">
        <v>1</v>
      </c>
      <c r="F134">
        <v>1</v>
      </c>
      <c r="G134" s="18">
        <f t="shared" si="46"/>
        <v>1</v>
      </c>
      <c r="H134">
        <f t="shared" si="47"/>
        <v>0</v>
      </c>
      <c r="I134">
        <f t="shared" si="48"/>
        <v>0</v>
      </c>
      <c r="J134">
        <f t="shared" si="49"/>
        <v>0</v>
      </c>
      <c r="L134" s="18">
        <f t="shared" si="64"/>
        <v>0</v>
      </c>
      <c r="M134">
        <f t="shared" si="65"/>
        <v>0</v>
      </c>
      <c r="N134">
        <f t="shared" si="66"/>
        <v>0</v>
      </c>
      <c r="O134">
        <f t="shared" si="67"/>
        <v>0</v>
      </c>
      <c r="P134">
        <f t="shared" si="68"/>
        <v>0</v>
      </c>
      <c r="R134" s="18">
        <f t="shared" si="69"/>
        <v>0</v>
      </c>
      <c r="S134">
        <f t="shared" si="70"/>
        <v>0</v>
      </c>
      <c r="T134">
        <f t="shared" si="71"/>
        <v>0</v>
      </c>
      <c r="U134">
        <f t="shared" si="72"/>
        <v>0</v>
      </c>
      <c r="V134">
        <f t="shared" si="73"/>
        <v>0</v>
      </c>
      <c r="X134" s="18">
        <f t="shared" si="74"/>
        <v>0</v>
      </c>
      <c r="Y134">
        <f t="shared" si="75"/>
        <v>0</v>
      </c>
      <c r="Z134">
        <f t="shared" si="76"/>
        <v>0</v>
      </c>
      <c r="AA134">
        <f t="shared" si="77"/>
        <v>0</v>
      </c>
    </row>
    <row r="135" spans="1:27" ht="34" x14ac:dyDescent="0.2">
      <c r="A135" s="8" t="s">
        <v>169</v>
      </c>
      <c r="B135">
        <v>1</v>
      </c>
      <c r="C135" s="4" t="s">
        <v>170</v>
      </c>
      <c r="D135" t="s">
        <v>299</v>
      </c>
      <c r="E135">
        <v>1</v>
      </c>
      <c r="F135">
        <v>2</v>
      </c>
      <c r="G135" s="18">
        <f t="shared" ref="G135:G196" si="78">IF(D135="A",(B135*E135)/F135,0)</f>
        <v>0</v>
      </c>
      <c r="H135">
        <f t="shared" ref="H135:H196" si="79">IF(D135="AB",(B135*E135)/F135,0)</f>
        <v>0.5</v>
      </c>
      <c r="I135">
        <f t="shared" ref="I135:I196" si="80">IF(D135="ABC",(B135*E135)/F135,0)</f>
        <v>0</v>
      </c>
      <c r="J135">
        <f t="shared" ref="J135:J196" si="81">IF(D135="ABCD",(B135*E135)/F135,0)</f>
        <v>0</v>
      </c>
      <c r="L135" s="18">
        <f t="shared" si="64"/>
        <v>0</v>
      </c>
      <c r="M135">
        <f t="shared" si="65"/>
        <v>0.5</v>
      </c>
      <c r="N135">
        <f t="shared" si="66"/>
        <v>0</v>
      </c>
      <c r="O135">
        <f t="shared" si="67"/>
        <v>0</v>
      </c>
      <c r="P135">
        <f t="shared" si="68"/>
        <v>0</v>
      </c>
      <c r="R135" s="18">
        <f t="shared" si="69"/>
        <v>0</v>
      </c>
      <c r="S135">
        <f t="shared" si="70"/>
        <v>0</v>
      </c>
      <c r="T135">
        <f t="shared" si="71"/>
        <v>0</v>
      </c>
      <c r="U135">
        <f t="shared" si="72"/>
        <v>0</v>
      </c>
      <c r="V135">
        <f t="shared" si="73"/>
        <v>0</v>
      </c>
      <c r="X135" s="18">
        <f t="shared" si="74"/>
        <v>0</v>
      </c>
      <c r="Y135">
        <f t="shared" si="75"/>
        <v>0</v>
      </c>
      <c r="Z135">
        <f t="shared" si="76"/>
        <v>0</v>
      </c>
      <c r="AA135">
        <f t="shared" si="77"/>
        <v>0</v>
      </c>
    </row>
    <row r="136" spans="1:27" ht="17" x14ac:dyDescent="0.2">
      <c r="A136" s="8" t="s">
        <v>171</v>
      </c>
      <c r="B136">
        <v>1</v>
      </c>
      <c r="C136" s="4" t="s">
        <v>172</v>
      </c>
      <c r="D136" t="s">
        <v>300</v>
      </c>
      <c r="E136">
        <v>1</v>
      </c>
      <c r="F136">
        <v>1</v>
      </c>
      <c r="G136" s="18">
        <f t="shared" si="78"/>
        <v>0</v>
      </c>
      <c r="H136">
        <f t="shared" si="79"/>
        <v>0</v>
      </c>
      <c r="I136">
        <f t="shared" si="80"/>
        <v>0</v>
      </c>
      <c r="J136">
        <f t="shared" si="81"/>
        <v>0</v>
      </c>
      <c r="L136" s="18">
        <f t="shared" si="64"/>
        <v>1</v>
      </c>
      <c r="M136">
        <f t="shared" si="65"/>
        <v>0</v>
      </c>
      <c r="N136">
        <f t="shared" si="66"/>
        <v>0</v>
      </c>
      <c r="O136">
        <f t="shared" si="67"/>
        <v>0</v>
      </c>
      <c r="P136">
        <f t="shared" si="68"/>
        <v>0</v>
      </c>
      <c r="R136" s="18">
        <f t="shared" si="69"/>
        <v>0</v>
      </c>
      <c r="S136">
        <f t="shared" si="70"/>
        <v>0</v>
      </c>
      <c r="T136">
        <f t="shared" si="71"/>
        <v>0</v>
      </c>
      <c r="U136">
        <f t="shared" si="72"/>
        <v>0</v>
      </c>
      <c r="V136">
        <f t="shared" si="73"/>
        <v>0</v>
      </c>
      <c r="X136" s="18">
        <f t="shared" si="74"/>
        <v>0</v>
      </c>
      <c r="Y136">
        <f t="shared" si="75"/>
        <v>0</v>
      </c>
      <c r="Z136">
        <f t="shared" si="76"/>
        <v>0</v>
      </c>
      <c r="AA136">
        <f t="shared" si="77"/>
        <v>0</v>
      </c>
    </row>
    <row r="137" spans="1:27" ht="17" x14ac:dyDescent="0.2">
      <c r="A137" s="8" t="s">
        <v>173</v>
      </c>
      <c r="B137">
        <v>1</v>
      </c>
      <c r="C137" s="4" t="s">
        <v>163</v>
      </c>
      <c r="D137" t="s">
        <v>300</v>
      </c>
      <c r="E137">
        <v>1</v>
      </c>
      <c r="F137">
        <v>1</v>
      </c>
      <c r="G137" s="18">
        <f t="shared" si="78"/>
        <v>0</v>
      </c>
      <c r="H137">
        <f t="shared" si="79"/>
        <v>0</v>
      </c>
      <c r="I137">
        <f t="shared" si="80"/>
        <v>0</v>
      </c>
      <c r="J137">
        <f t="shared" si="81"/>
        <v>0</v>
      </c>
      <c r="L137" s="18">
        <f t="shared" si="64"/>
        <v>1</v>
      </c>
      <c r="M137">
        <f t="shared" si="65"/>
        <v>0</v>
      </c>
      <c r="N137">
        <f t="shared" si="66"/>
        <v>0</v>
      </c>
      <c r="O137">
        <f t="shared" si="67"/>
        <v>0</v>
      </c>
      <c r="P137">
        <f t="shared" si="68"/>
        <v>0</v>
      </c>
      <c r="R137" s="18">
        <f t="shared" si="69"/>
        <v>0</v>
      </c>
      <c r="S137">
        <f t="shared" si="70"/>
        <v>0</v>
      </c>
      <c r="T137">
        <f t="shared" si="71"/>
        <v>0</v>
      </c>
      <c r="U137">
        <f t="shared" si="72"/>
        <v>0</v>
      </c>
      <c r="V137">
        <f t="shared" si="73"/>
        <v>0</v>
      </c>
      <c r="X137" s="18">
        <f t="shared" si="74"/>
        <v>0</v>
      </c>
      <c r="Y137">
        <f t="shared" si="75"/>
        <v>0</v>
      </c>
      <c r="Z137">
        <f t="shared" si="76"/>
        <v>0</v>
      </c>
      <c r="AA137">
        <f t="shared" si="77"/>
        <v>0</v>
      </c>
    </row>
    <row r="138" spans="1:27" ht="17" x14ac:dyDescent="0.2">
      <c r="A138" s="8" t="s">
        <v>142</v>
      </c>
      <c r="B138">
        <v>24</v>
      </c>
      <c r="C138" s="4" t="s">
        <v>175</v>
      </c>
      <c r="D138" t="s">
        <v>301</v>
      </c>
      <c r="E138">
        <v>1</v>
      </c>
      <c r="F138">
        <v>2</v>
      </c>
      <c r="G138" s="18">
        <f t="shared" si="78"/>
        <v>0</v>
      </c>
      <c r="H138">
        <f t="shared" si="79"/>
        <v>0</v>
      </c>
      <c r="I138">
        <f t="shared" si="80"/>
        <v>0</v>
      </c>
      <c r="J138">
        <f t="shared" si="81"/>
        <v>0</v>
      </c>
      <c r="L138" s="18">
        <f t="shared" si="64"/>
        <v>0</v>
      </c>
      <c r="M138">
        <f t="shared" si="65"/>
        <v>0</v>
      </c>
      <c r="N138">
        <f t="shared" si="66"/>
        <v>0</v>
      </c>
      <c r="O138">
        <f t="shared" si="67"/>
        <v>12</v>
      </c>
      <c r="P138">
        <f t="shared" si="68"/>
        <v>0</v>
      </c>
      <c r="R138" s="18">
        <f t="shared" si="69"/>
        <v>0</v>
      </c>
      <c r="S138">
        <f t="shared" si="70"/>
        <v>0</v>
      </c>
      <c r="T138">
        <f t="shared" si="71"/>
        <v>12</v>
      </c>
      <c r="U138">
        <f t="shared" si="72"/>
        <v>0</v>
      </c>
      <c r="V138">
        <f t="shared" si="73"/>
        <v>0</v>
      </c>
      <c r="X138" s="18">
        <f t="shared" si="74"/>
        <v>0</v>
      </c>
      <c r="Y138">
        <f t="shared" si="75"/>
        <v>12</v>
      </c>
      <c r="Z138">
        <f t="shared" si="76"/>
        <v>0</v>
      </c>
      <c r="AA138">
        <f t="shared" si="77"/>
        <v>0</v>
      </c>
    </row>
    <row r="139" spans="1:27" ht="17" x14ac:dyDescent="0.2">
      <c r="A139" s="8" t="s">
        <v>143</v>
      </c>
      <c r="B139">
        <v>31</v>
      </c>
      <c r="C139" s="4" t="s">
        <v>66</v>
      </c>
      <c r="D139" t="s">
        <v>299</v>
      </c>
      <c r="E139">
        <v>1</v>
      </c>
      <c r="F139">
        <v>2</v>
      </c>
      <c r="G139" s="18">
        <f t="shared" si="78"/>
        <v>0</v>
      </c>
      <c r="H139">
        <f t="shared" si="79"/>
        <v>15.5</v>
      </c>
      <c r="I139">
        <f t="shared" si="80"/>
        <v>0</v>
      </c>
      <c r="J139">
        <f t="shared" si="81"/>
        <v>0</v>
      </c>
      <c r="L139" s="18">
        <f t="shared" si="64"/>
        <v>0</v>
      </c>
      <c r="M139">
        <f t="shared" si="65"/>
        <v>15.5</v>
      </c>
      <c r="N139">
        <f t="shared" si="66"/>
        <v>0</v>
      </c>
      <c r="O139">
        <f t="shared" si="67"/>
        <v>0</v>
      </c>
      <c r="P139">
        <f t="shared" si="68"/>
        <v>0</v>
      </c>
      <c r="R139" s="18">
        <f t="shared" si="69"/>
        <v>0</v>
      </c>
      <c r="S139">
        <f t="shared" si="70"/>
        <v>0</v>
      </c>
      <c r="T139">
        <f t="shared" si="71"/>
        <v>0</v>
      </c>
      <c r="U139">
        <f t="shared" si="72"/>
        <v>0</v>
      </c>
      <c r="V139">
        <f t="shared" si="73"/>
        <v>0</v>
      </c>
      <c r="X139" s="18">
        <f t="shared" si="74"/>
        <v>0</v>
      </c>
      <c r="Y139">
        <f t="shared" si="75"/>
        <v>0</v>
      </c>
      <c r="Z139">
        <f t="shared" si="76"/>
        <v>0</v>
      </c>
      <c r="AA139">
        <f t="shared" si="77"/>
        <v>0</v>
      </c>
    </row>
    <row r="140" spans="1:27" ht="17" x14ac:dyDescent="0.2">
      <c r="A140" s="8" t="s">
        <v>144</v>
      </c>
      <c r="B140">
        <v>8</v>
      </c>
      <c r="C140" s="4" t="s">
        <v>66</v>
      </c>
      <c r="D140" t="s">
        <v>299</v>
      </c>
      <c r="E140">
        <v>1</v>
      </c>
      <c r="F140">
        <v>2</v>
      </c>
      <c r="G140" s="18">
        <f t="shared" si="78"/>
        <v>0</v>
      </c>
      <c r="H140">
        <f t="shared" si="79"/>
        <v>4</v>
      </c>
      <c r="I140">
        <f t="shared" si="80"/>
        <v>0</v>
      </c>
      <c r="J140">
        <f t="shared" si="81"/>
        <v>0</v>
      </c>
      <c r="L140" s="18">
        <f t="shared" si="64"/>
        <v>0</v>
      </c>
      <c r="M140">
        <f t="shared" si="65"/>
        <v>4</v>
      </c>
      <c r="N140">
        <f t="shared" si="66"/>
        <v>0</v>
      </c>
      <c r="O140">
        <f t="shared" si="67"/>
        <v>0</v>
      </c>
      <c r="P140">
        <f t="shared" si="68"/>
        <v>0</v>
      </c>
      <c r="R140" s="18">
        <f t="shared" si="69"/>
        <v>0</v>
      </c>
      <c r="S140">
        <f t="shared" si="70"/>
        <v>0</v>
      </c>
      <c r="T140">
        <f t="shared" si="71"/>
        <v>0</v>
      </c>
      <c r="U140">
        <f t="shared" si="72"/>
        <v>0</v>
      </c>
      <c r="V140">
        <f t="shared" si="73"/>
        <v>0</v>
      </c>
      <c r="X140" s="18">
        <f t="shared" si="74"/>
        <v>0</v>
      </c>
      <c r="Y140">
        <f t="shared" si="75"/>
        <v>0</v>
      </c>
      <c r="Z140">
        <f t="shared" si="76"/>
        <v>0</v>
      </c>
      <c r="AA140">
        <f t="shared" si="77"/>
        <v>0</v>
      </c>
    </row>
    <row r="141" spans="1:27" ht="17" x14ac:dyDescent="0.2">
      <c r="A141" s="8" t="s">
        <v>174</v>
      </c>
      <c r="B141">
        <v>1</v>
      </c>
      <c r="C141" s="4" t="s">
        <v>54</v>
      </c>
      <c r="D141" t="s">
        <v>7</v>
      </c>
      <c r="E141">
        <v>1</v>
      </c>
      <c r="F141">
        <v>1</v>
      </c>
      <c r="G141" s="18">
        <f t="shared" si="78"/>
        <v>1</v>
      </c>
      <c r="H141">
        <f t="shared" si="79"/>
        <v>0</v>
      </c>
      <c r="I141">
        <f t="shared" si="80"/>
        <v>0</v>
      </c>
      <c r="J141">
        <f t="shared" si="81"/>
        <v>0</v>
      </c>
      <c r="L141" s="18">
        <f t="shared" si="64"/>
        <v>0</v>
      </c>
      <c r="M141">
        <f t="shared" si="65"/>
        <v>0</v>
      </c>
      <c r="N141">
        <f t="shared" si="66"/>
        <v>0</v>
      </c>
      <c r="O141">
        <f t="shared" si="67"/>
        <v>0</v>
      </c>
      <c r="P141">
        <f t="shared" si="68"/>
        <v>0</v>
      </c>
      <c r="R141" s="18">
        <f t="shared" si="69"/>
        <v>0</v>
      </c>
      <c r="S141">
        <f t="shared" si="70"/>
        <v>0</v>
      </c>
      <c r="T141">
        <f t="shared" si="71"/>
        <v>0</v>
      </c>
      <c r="U141">
        <f t="shared" si="72"/>
        <v>0</v>
      </c>
      <c r="V141">
        <f t="shared" si="73"/>
        <v>0</v>
      </c>
      <c r="X141" s="18">
        <f t="shared" si="74"/>
        <v>0</v>
      </c>
      <c r="Y141">
        <f t="shared" si="75"/>
        <v>0</v>
      </c>
      <c r="Z141">
        <f t="shared" si="76"/>
        <v>0</v>
      </c>
      <c r="AA141">
        <f t="shared" si="77"/>
        <v>0</v>
      </c>
    </row>
    <row r="142" spans="1:27" ht="17" x14ac:dyDescent="0.2">
      <c r="A142" s="8" t="s">
        <v>141</v>
      </c>
      <c r="B142">
        <v>3</v>
      </c>
      <c r="C142" s="4" t="s">
        <v>163</v>
      </c>
      <c r="D142" t="s">
        <v>300</v>
      </c>
      <c r="E142">
        <v>1</v>
      </c>
      <c r="F142">
        <v>1</v>
      </c>
      <c r="G142" s="18">
        <f t="shared" si="78"/>
        <v>0</v>
      </c>
      <c r="H142">
        <f t="shared" si="79"/>
        <v>0</v>
      </c>
      <c r="I142">
        <f t="shared" si="80"/>
        <v>0</v>
      </c>
      <c r="J142">
        <f t="shared" si="81"/>
        <v>0</v>
      </c>
      <c r="L142" s="18">
        <f t="shared" si="64"/>
        <v>3</v>
      </c>
      <c r="M142">
        <f t="shared" si="65"/>
        <v>0</v>
      </c>
      <c r="N142">
        <f t="shared" si="66"/>
        <v>0</v>
      </c>
      <c r="O142">
        <f t="shared" si="67"/>
        <v>0</v>
      </c>
      <c r="P142">
        <f t="shared" si="68"/>
        <v>0</v>
      </c>
      <c r="R142" s="18">
        <f t="shared" si="69"/>
        <v>0</v>
      </c>
      <c r="S142">
        <f t="shared" si="70"/>
        <v>0</v>
      </c>
      <c r="T142">
        <f t="shared" si="71"/>
        <v>0</v>
      </c>
      <c r="U142">
        <f t="shared" si="72"/>
        <v>0</v>
      </c>
      <c r="V142">
        <f t="shared" si="73"/>
        <v>0</v>
      </c>
      <c r="X142" s="18">
        <f t="shared" si="74"/>
        <v>0</v>
      </c>
      <c r="Y142">
        <f t="shared" si="75"/>
        <v>0</v>
      </c>
      <c r="Z142">
        <f t="shared" si="76"/>
        <v>0</v>
      </c>
      <c r="AA142">
        <f t="shared" si="77"/>
        <v>0</v>
      </c>
    </row>
    <row r="143" spans="1:27" ht="17" x14ac:dyDescent="0.2">
      <c r="A143" s="8" t="s">
        <v>145</v>
      </c>
      <c r="B143">
        <v>17</v>
      </c>
      <c r="C143" s="4" t="s">
        <v>66</v>
      </c>
      <c r="D143" t="s">
        <v>299</v>
      </c>
      <c r="E143">
        <v>1</v>
      </c>
      <c r="F143">
        <v>2</v>
      </c>
      <c r="G143" s="18">
        <f t="shared" si="78"/>
        <v>0</v>
      </c>
      <c r="H143">
        <f t="shared" si="79"/>
        <v>8.5</v>
      </c>
      <c r="I143">
        <f t="shared" si="80"/>
        <v>0</v>
      </c>
      <c r="J143">
        <f t="shared" si="81"/>
        <v>0</v>
      </c>
      <c r="L143" s="18">
        <f t="shared" si="64"/>
        <v>0</v>
      </c>
      <c r="M143">
        <f t="shared" si="65"/>
        <v>8.5</v>
      </c>
      <c r="N143">
        <f t="shared" si="66"/>
        <v>0</v>
      </c>
      <c r="O143">
        <f t="shared" si="67"/>
        <v>0</v>
      </c>
      <c r="P143">
        <f t="shared" si="68"/>
        <v>0</v>
      </c>
      <c r="R143" s="18">
        <f t="shared" si="69"/>
        <v>0</v>
      </c>
      <c r="S143">
        <f t="shared" si="70"/>
        <v>0</v>
      </c>
      <c r="T143">
        <f t="shared" si="71"/>
        <v>0</v>
      </c>
      <c r="U143">
        <f t="shared" si="72"/>
        <v>0</v>
      </c>
      <c r="V143">
        <f t="shared" si="73"/>
        <v>0</v>
      </c>
      <c r="X143" s="18">
        <f t="shared" si="74"/>
        <v>0</v>
      </c>
      <c r="Y143">
        <f t="shared" si="75"/>
        <v>0</v>
      </c>
      <c r="Z143">
        <f t="shared" si="76"/>
        <v>0</v>
      </c>
      <c r="AA143">
        <f t="shared" si="77"/>
        <v>0</v>
      </c>
    </row>
    <row r="144" spans="1:27" ht="17" x14ac:dyDescent="0.2">
      <c r="A144" s="8" t="s">
        <v>146</v>
      </c>
      <c r="B144">
        <v>7</v>
      </c>
      <c r="C144" s="4" t="s">
        <v>176</v>
      </c>
      <c r="D144" t="s">
        <v>297</v>
      </c>
      <c r="E144">
        <v>1</v>
      </c>
      <c r="F144">
        <v>1</v>
      </c>
      <c r="G144" s="18">
        <f t="shared" si="78"/>
        <v>0</v>
      </c>
      <c r="H144">
        <f t="shared" si="79"/>
        <v>0</v>
      </c>
      <c r="I144">
        <f t="shared" si="80"/>
        <v>0</v>
      </c>
      <c r="J144">
        <f t="shared" si="81"/>
        <v>0</v>
      </c>
      <c r="L144" s="18">
        <f t="shared" ref="L144:L162" si="82">IF(D144="B",(B144*E144)/F144,0)</f>
        <v>0</v>
      </c>
      <c r="M144">
        <f t="shared" ref="M144:M162" si="83">IF(D144="AB",(B144*E144)/F144,0)</f>
        <v>0</v>
      </c>
      <c r="N144">
        <f t="shared" ref="N144:N162" si="84">IF(D144="ABC",(B144*E144)/F144,0)</f>
        <v>0</v>
      </c>
      <c r="O144">
        <f t="shared" ref="O144:O162" si="85">IF(D144="BC",(B144*E144)/F144,0)</f>
        <v>0</v>
      </c>
      <c r="P144">
        <f t="shared" ref="P144:P162" si="86">IF(D144="BCD",(B144*E144)/F144,0)</f>
        <v>0</v>
      </c>
      <c r="R144" s="18">
        <f t="shared" ref="R144:R162" si="87">IF(D144="C",(B144*E144)/F144,0)</f>
        <v>7</v>
      </c>
      <c r="S144">
        <f t="shared" ref="S144:S162" si="88">IF(D144="ABC",(B144*E144)/F144,0)</f>
        <v>0</v>
      </c>
      <c r="T144">
        <f t="shared" ref="T144:T162" si="89">IF(D144="BC",(B144*E144)/F144,0)</f>
        <v>0</v>
      </c>
      <c r="U144">
        <f t="shared" ref="U144:U162" si="90">IF(D144="BCD",(B144*E144)/F144,0)</f>
        <v>0</v>
      </c>
      <c r="V144">
        <f t="shared" ref="V144:V162" si="91">IF(D144="CD",(B144*E144)/F144,0)</f>
        <v>0</v>
      </c>
      <c r="X144" s="18">
        <f t="shared" ref="X144:X162" si="92">IF(D144="D",(B144*E144)/F144,0)</f>
        <v>0</v>
      </c>
      <c r="Y144">
        <f t="shared" ref="Y144:Y162" si="93">IF(D144="BC",(B144*E144)/F144,0)</f>
        <v>0</v>
      </c>
      <c r="Z144">
        <f t="shared" ref="Z144:Z162" si="94">IF(D144="BCD",(B144*E144)/F144,0)</f>
        <v>0</v>
      </c>
      <c r="AA144">
        <f t="shared" ref="AA144:AA162" si="95">IF(D144="CD",(B144*E144)/F144,0)</f>
        <v>0</v>
      </c>
    </row>
    <row r="145" spans="1:27" ht="17" x14ac:dyDescent="0.2">
      <c r="A145" s="8" t="s">
        <v>177</v>
      </c>
      <c r="B145">
        <v>1</v>
      </c>
      <c r="C145" s="4" t="s">
        <v>163</v>
      </c>
      <c r="D145" t="s">
        <v>300</v>
      </c>
      <c r="E145">
        <v>1</v>
      </c>
      <c r="F145">
        <v>1</v>
      </c>
      <c r="G145" s="18">
        <f t="shared" si="78"/>
        <v>0</v>
      </c>
      <c r="H145">
        <f t="shared" si="79"/>
        <v>0</v>
      </c>
      <c r="I145">
        <f t="shared" si="80"/>
        <v>0</v>
      </c>
      <c r="J145">
        <f t="shared" si="81"/>
        <v>0</v>
      </c>
      <c r="L145" s="18">
        <f t="shared" si="82"/>
        <v>1</v>
      </c>
      <c r="M145">
        <f t="shared" si="83"/>
        <v>0</v>
      </c>
      <c r="N145">
        <f t="shared" si="84"/>
        <v>0</v>
      </c>
      <c r="O145">
        <f t="shared" si="85"/>
        <v>0</v>
      </c>
      <c r="P145">
        <f t="shared" si="86"/>
        <v>0</v>
      </c>
      <c r="R145" s="18">
        <f t="shared" si="87"/>
        <v>0</v>
      </c>
      <c r="S145">
        <f t="shared" si="88"/>
        <v>0</v>
      </c>
      <c r="T145">
        <f t="shared" si="89"/>
        <v>0</v>
      </c>
      <c r="U145">
        <f t="shared" si="90"/>
        <v>0</v>
      </c>
      <c r="V145">
        <f t="shared" si="91"/>
        <v>0</v>
      </c>
      <c r="X145" s="18">
        <f t="shared" si="92"/>
        <v>0</v>
      </c>
      <c r="Y145">
        <f t="shared" si="93"/>
        <v>0</v>
      </c>
      <c r="Z145">
        <f t="shared" si="94"/>
        <v>0</v>
      </c>
      <c r="AA145">
        <f t="shared" si="95"/>
        <v>0</v>
      </c>
    </row>
    <row r="146" spans="1:27" ht="17" x14ac:dyDescent="0.2">
      <c r="A146" s="8" t="s">
        <v>147</v>
      </c>
      <c r="B146">
        <v>6</v>
      </c>
      <c r="C146" s="4" t="s">
        <v>163</v>
      </c>
      <c r="D146" t="s">
        <v>300</v>
      </c>
      <c r="E146">
        <v>1</v>
      </c>
      <c r="F146">
        <v>1</v>
      </c>
      <c r="G146" s="18">
        <f t="shared" si="78"/>
        <v>0</v>
      </c>
      <c r="H146">
        <f t="shared" si="79"/>
        <v>0</v>
      </c>
      <c r="I146">
        <f t="shared" si="80"/>
        <v>0</v>
      </c>
      <c r="J146">
        <f t="shared" si="81"/>
        <v>0</v>
      </c>
      <c r="L146" s="18">
        <f t="shared" si="82"/>
        <v>6</v>
      </c>
      <c r="M146">
        <f t="shared" si="83"/>
        <v>0</v>
      </c>
      <c r="N146">
        <f t="shared" si="84"/>
        <v>0</v>
      </c>
      <c r="O146">
        <f t="shared" si="85"/>
        <v>0</v>
      </c>
      <c r="P146">
        <f t="shared" si="86"/>
        <v>0</v>
      </c>
      <c r="R146" s="18">
        <f t="shared" si="87"/>
        <v>0</v>
      </c>
      <c r="S146">
        <f t="shared" si="88"/>
        <v>0</v>
      </c>
      <c r="T146">
        <f t="shared" si="89"/>
        <v>0</v>
      </c>
      <c r="U146">
        <f t="shared" si="90"/>
        <v>0</v>
      </c>
      <c r="V146">
        <f t="shared" si="91"/>
        <v>0</v>
      </c>
      <c r="X146" s="18">
        <f t="shared" si="92"/>
        <v>0</v>
      </c>
      <c r="Y146">
        <f t="shared" si="93"/>
        <v>0</v>
      </c>
      <c r="Z146">
        <f t="shared" si="94"/>
        <v>0</v>
      </c>
      <c r="AA146">
        <f t="shared" si="95"/>
        <v>0</v>
      </c>
    </row>
    <row r="147" spans="1:27" ht="17" x14ac:dyDescent="0.2">
      <c r="A147" s="8" t="s">
        <v>178</v>
      </c>
      <c r="B147">
        <v>1</v>
      </c>
      <c r="C147" s="4" t="s">
        <v>66</v>
      </c>
      <c r="D147" t="s">
        <v>299</v>
      </c>
      <c r="E147">
        <v>1</v>
      </c>
      <c r="F147">
        <v>2</v>
      </c>
      <c r="G147" s="18">
        <f t="shared" si="78"/>
        <v>0</v>
      </c>
      <c r="H147">
        <f t="shared" si="79"/>
        <v>0.5</v>
      </c>
      <c r="I147">
        <f t="shared" si="80"/>
        <v>0</v>
      </c>
      <c r="J147">
        <f t="shared" si="81"/>
        <v>0</v>
      </c>
      <c r="L147" s="18">
        <f t="shared" si="82"/>
        <v>0</v>
      </c>
      <c r="M147">
        <f t="shared" si="83"/>
        <v>0.5</v>
      </c>
      <c r="N147">
        <f t="shared" si="84"/>
        <v>0</v>
      </c>
      <c r="O147">
        <f t="shared" si="85"/>
        <v>0</v>
      </c>
      <c r="P147">
        <f t="shared" si="86"/>
        <v>0</v>
      </c>
      <c r="R147" s="18">
        <f t="shared" si="87"/>
        <v>0</v>
      </c>
      <c r="S147">
        <f t="shared" si="88"/>
        <v>0</v>
      </c>
      <c r="T147">
        <f t="shared" si="89"/>
        <v>0</v>
      </c>
      <c r="U147">
        <f t="shared" si="90"/>
        <v>0</v>
      </c>
      <c r="V147">
        <f t="shared" si="91"/>
        <v>0</v>
      </c>
      <c r="X147" s="18">
        <f t="shared" si="92"/>
        <v>0</v>
      </c>
      <c r="Y147">
        <f t="shared" si="93"/>
        <v>0</v>
      </c>
      <c r="Z147">
        <f t="shared" si="94"/>
        <v>0</v>
      </c>
      <c r="AA147">
        <f t="shared" si="95"/>
        <v>0</v>
      </c>
    </row>
    <row r="148" spans="1:27" ht="17" x14ac:dyDescent="0.2">
      <c r="A148" s="8" t="s">
        <v>179</v>
      </c>
      <c r="B148">
        <v>1</v>
      </c>
      <c r="C148" s="4" t="s">
        <v>180</v>
      </c>
      <c r="D148" t="s">
        <v>300</v>
      </c>
      <c r="E148">
        <v>1</v>
      </c>
      <c r="F148">
        <v>1</v>
      </c>
      <c r="G148" s="18">
        <f t="shared" si="78"/>
        <v>0</v>
      </c>
      <c r="H148">
        <f t="shared" si="79"/>
        <v>0</v>
      </c>
      <c r="I148">
        <f t="shared" si="80"/>
        <v>0</v>
      </c>
      <c r="J148">
        <f t="shared" si="81"/>
        <v>0</v>
      </c>
      <c r="L148" s="18">
        <f t="shared" si="82"/>
        <v>1</v>
      </c>
      <c r="M148">
        <f t="shared" si="83"/>
        <v>0</v>
      </c>
      <c r="N148">
        <f t="shared" si="84"/>
        <v>0</v>
      </c>
      <c r="O148">
        <f t="shared" si="85"/>
        <v>0</v>
      </c>
      <c r="P148">
        <f t="shared" si="86"/>
        <v>0</v>
      </c>
      <c r="R148" s="18">
        <f t="shared" si="87"/>
        <v>0</v>
      </c>
      <c r="S148">
        <f t="shared" si="88"/>
        <v>0</v>
      </c>
      <c r="T148">
        <f t="shared" si="89"/>
        <v>0</v>
      </c>
      <c r="U148">
        <f t="shared" si="90"/>
        <v>0</v>
      </c>
      <c r="V148">
        <f t="shared" si="91"/>
        <v>0</v>
      </c>
      <c r="X148" s="18">
        <f t="shared" si="92"/>
        <v>0</v>
      </c>
      <c r="Y148">
        <f t="shared" si="93"/>
        <v>0</v>
      </c>
      <c r="Z148">
        <f t="shared" si="94"/>
        <v>0</v>
      </c>
      <c r="AA148">
        <f t="shared" si="95"/>
        <v>0</v>
      </c>
    </row>
    <row r="149" spans="1:27" ht="34" x14ac:dyDescent="0.2">
      <c r="A149" s="8" t="s">
        <v>148</v>
      </c>
      <c r="B149">
        <v>18</v>
      </c>
      <c r="C149" s="4" t="s">
        <v>170</v>
      </c>
      <c r="D149" t="s">
        <v>300</v>
      </c>
      <c r="E149">
        <v>1</v>
      </c>
      <c r="F149">
        <v>1</v>
      </c>
      <c r="G149" s="18">
        <f t="shared" si="78"/>
        <v>0</v>
      </c>
      <c r="H149">
        <f t="shared" si="79"/>
        <v>0</v>
      </c>
      <c r="I149">
        <f t="shared" si="80"/>
        <v>0</v>
      </c>
      <c r="J149">
        <f t="shared" si="81"/>
        <v>0</v>
      </c>
      <c r="L149" s="18">
        <f t="shared" si="82"/>
        <v>18</v>
      </c>
      <c r="M149">
        <f t="shared" si="83"/>
        <v>0</v>
      </c>
      <c r="N149">
        <f t="shared" si="84"/>
        <v>0</v>
      </c>
      <c r="O149">
        <f t="shared" si="85"/>
        <v>0</v>
      </c>
      <c r="P149">
        <f t="shared" si="86"/>
        <v>0</v>
      </c>
      <c r="R149" s="18">
        <f t="shared" si="87"/>
        <v>0</v>
      </c>
      <c r="S149">
        <f t="shared" si="88"/>
        <v>0</v>
      </c>
      <c r="T149">
        <f t="shared" si="89"/>
        <v>0</v>
      </c>
      <c r="U149">
        <f t="shared" si="90"/>
        <v>0</v>
      </c>
      <c r="V149">
        <f t="shared" si="91"/>
        <v>0</v>
      </c>
      <c r="X149" s="18">
        <f t="shared" si="92"/>
        <v>0</v>
      </c>
      <c r="Y149">
        <f t="shared" si="93"/>
        <v>0</v>
      </c>
      <c r="Z149">
        <f t="shared" si="94"/>
        <v>0</v>
      </c>
      <c r="AA149">
        <f t="shared" si="95"/>
        <v>0</v>
      </c>
    </row>
    <row r="150" spans="1:27" ht="17" x14ac:dyDescent="0.2">
      <c r="A150" s="8" t="s">
        <v>181</v>
      </c>
      <c r="B150">
        <v>1</v>
      </c>
      <c r="C150" s="4" t="s">
        <v>163</v>
      </c>
      <c r="D150" t="s">
        <v>300</v>
      </c>
      <c r="E150">
        <v>1</v>
      </c>
      <c r="F150">
        <v>1</v>
      </c>
      <c r="G150" s="18">
        <f t="shared" si="78"/>
        <v>0</v>
      </c>
      <c r="H150">
        <f t="shared" si="79"/>
        <v>0</v>
      </c>
      <c r="I150">
        <f t="shared" si="80"/>
        <v>0</v>
      </c>
      <c r="J150">
        <f t="shared" si="81"/>
        <v>0</v>
      </c>
      <c r="L150" s="18">
        <f t="shared" si="82"/>
        <v>1</v>
      </c>
      <c r="M150">
        <f t="shared" si="83"/>
        <v>0</v>
      </c>
      <c r="N150">
        <f t="shared" si="84"/>
        <v>0</v>
      </c>
      <c r="O150">
        <f t="shared" si="85"/>
        <v>0</v>
      </c>
      <c r="P150">
        <f t="shared" si="86"/>
        <v>0</v>
      </c>
      <c r="R150" s="18">
        <f t="shared" si="87"/>
        <v>0</v>
      </c>
      <c r="S150">
        <f t="shared" si="88"/>
        <v>0</v>
      </c>
      <c r="T150">
        <f t="shared" si="89"/>
        <v>0</v>
      </c>
      <c r="U150">
        <f t="shared" si="90"/>
        <v>0</v>
      </c>
      <c r="V150">
        <f t="shared" si="91"/>
        <v>0</v>
      </c>
      <c r="X150" s="18">
        <f t="shared" si="92"/>
        <v>0</v>
      </c>
      <c r="Y150">
        <f t="shared" si="93"/>
        <v>0</v>
      </c>
      <c r="Z150">
        <f t="shared" si="94"/>
        <v>0</v>
      </c>
      <c r="AA150">
        <f t="shared" si="95"/>
        <v>0</v>
      </c>
    </row>
    <row r="151" spans="1:27" ht="17" x14ac:dyDescent="0.2">
      <c r="A151" s="8" t="s">
        <v>182</v>
      </c>
      <c r="B151">
        <v>1</v>
      </c>
      <c r="C151" s="4" t="s">
        <v>183</v>
      </c>
      <c r="D151" t="s">
        <v>297</v>
      </c>
      <c r="E151">
        <v>1</v>
      </c>
      <c r="F151">
        <v>1</v>
      </c>
      <c r="G151" s="18">
        <f t="shared" si="78"/>
        <v>0</v>
      </c>
      <c r="H151">
        <f t="shared" si="79"/>
        <v>0</v>
      </c>
      <c r="I151">
        <f t="shared" si="80"/>
        <v>0</v>
      </c>
      <c r="J151">
        <f t="shared" si="81"/>
        <v>0</v>
      </c>
      <c r="L151" s="18">
        <f t="shared" si="82"/>
        <v>0</v>
      </c>
      <c r="M151">
        <f t="shared" si="83"/>
        <v>0</v>
      </c>
      <c r="N151">
        <f t="shared" si="84"/>
        <v>0</v>
      </c>
      <c r="O151">
        <f t="shared" si="85"/>
        <v>0</v>
      </c>
      <c r="P151">
        <f t="shared" si="86"/>
        <v>0</v>
      </c>
      <c r="R151" s="18">
        <f t="shared" si="87"/>
        <v>1</v>
      </c>
      <c r="S151">
        <f t="shared" si="88"/>
        <v>0</v>
      </c>
      <c r="T151">
        <f t="shared" si="89"/>
        <v>0</v>
      </c>
      <c r="U151">
        <f t="shared" si="90"/>
        <v>0</v>
      </c>
      <c r="V151">
        <f t="shared" si="91"/>
        <v>0</v>
      </c>
      <c r="X151" s="18">
        <f t="shared" si="92"/>
        <v>0</v>
      </c>
      <c r="Y151">
        <f t="shared" si="93"/>
        <v>0</v>
      </c>
      <c r="Z151">
        <f t="shared" si="94"/>
        <v>0</v>
      </c>
      <c r="AA151">
        <f t="shared" si="95"/>
        <v>0</v>
      </c>
    </row>
    <row r="152" spans="1:27" ht="17" x14ac:dyDescent="0.2">
      <c r="A152" s="8" t="s">
        <v>149</v>
      </c>
      <c r="B152">
        <v>47</v>
      </c>
      <c r="C152" s="4" t="s">
        <v>184</v>
      </c>
      <c r="D152" t="s">
        <v>301</v>
      </c>
      <c r="E152">
        <v>1</v>
      </c>
      <c r="F152">
        <v>2</v>
      </c>
      <c r="G152" s="18">
        <f t="shared" si="78"/>
        <v>0</v>
      </c>
      <c r="H152">
        <f t="shared" si="79"/>
        <v>0</v>
      </c>
      <c r="I152">
        <f t="shared" si="80"/>
        <v>0</v>
      </c>
      <c r="J152">
        <f t="shared" si="81"/>
        <v>0</v>
      </c>
      <c r="L152" s="18">
        <f t="shared" si="82"/>
        <v>0</v>
      </c>
      <c r="M152">
        <f t="shared" si="83"/>
        <v>0</v>
      </c>
      <c r="N152">
        <f t="shared" si="84"/>
        <v>0</v>
      </c>
      <c r="O152">
        <f t="shared" si="85"/>
        <v>23.5</v>
      </c>
      <c r="P152">
        <f t="shared" si="86"/>
        <v>0</v>
      </c>
      <c r="R152" s="18">
        <f t="shared" si="87"/>
        <v>0</v>
      </c>
      <c r="S152">
        <f t="shared" si="88"/>
        <v>0</v>
      </c>
      <c r="T152">
        <f t="shared" si="89"/>
        <v>23.5</v>
      </c>
      <c r="U152">
        <f t="shared" si="90"/>
        <v>0</v>
      </c>
      <c r="V152">
        <f t="shared" si="91"/>
        <v>0</v>
      </c>
      <c r="X152" s="18">
        <f t="shared" si="92"/>
        <v>0</v>
      </c>
      <c r="Y152">
        <f t="shared" si="93"/>
        <v>23.5</v>
      </c>
      <c r="Z152">
        <f t="shared" si="94"/>
        <v>0</v>
      </c>
      <c r="AA152">
        <f t="shared" si="95"/>
        <v>0</v>
      </c>
    </row>
    <row r="153" spans="1:27" ht="17" x14ac:dyDescent="0.2">
      <c r="A153" s="8" t="s">
        <v>150</v>
      </c>
      <c r="B153">
        <v>16</v>
      </c>
      <c r="C153" s="4" t="s">
        <v>183</v>
      </c>
      <c r="D153" t="s">
        <v>303</v>
      </c>
      <c r="E153">
        <v>1</v>
      </c>
      <c r="F153">
        <v>1</v>
      </c>
      <c r="G153" s="18">
        <f t="shared" si="78"/>
        <v>0</v>
      </c>
      <c r="H153">
        <f t="shared" si="79"/>
        <v>0</v>
      </c>
      <c r="I153">
        <f t="shared" si="80"/>
        <v>0</v>
      </c>
      <c r="J153">
        <f t="shared" si="81"/>
        <v>0</v>
      </c>
      <c r="L153" s="18">
        <f t="shared" si="82"/>
        <v>0</v>
      </c>
      <c r="M153">
        <f t="shared" si="83"/>
        <v>0</v>
      </c>
      <c r="N153">
        <f t="shared" si="84"/>
        <v>0</v>
      </c>
      <c r="O153">
        <f t="shared" si="85"/>
        <v>0</v>
      </c>
      <c r="P153">
        <f t="shared" si="86"/>
        <v>0</v>
      </c>
      <c r="R153" s="18">
        <f t="shared" si="87"/>
        <v>0</v>
      </c>
      <c r="S153">
        <f t="shared" si="88"/>
        <v>0</v>
      </c>
      <c r="T153">
        <f t="shared" si="89"/>
        <v>0</v>
      </c>
      <c r="U153">
        <f t="shared" si="90"/>
        <v>0</v>
      </c>
      <c r="V153">
        <f t="shared" si="91"/>
        <v>0</v>
      </c>
      <c r="X153" s="18">
        <f t="shared" si="92"/>
        <v>16</v>
      </c>
      <c r="Y153">
        <f t="shared" si="93"/>
        <v>0</v>
      </c>
      <c r="Z153">
        <f t="shared" si="94"/>
        <v>0</v>
      </c>
      <c r="AA153">
        <f t="shared" si="95"/>
        <v>0</v>
      </c>
    </row>
    <row r="154" spans="1:27" ht="17" x14ac:dyDescent="0.2">
      <c r="A154" s="8" t="s">
        <v>151</v>
      </c>
      <c r="B154">
        <v>4</v>
      </c>
      <c r="C154" s="4" t="s">
        <v>176</v>
      </c>
      <c r="D154" t="s">
        <v>297</v>
      </c>
      <c r="E154">
        <v>1</v>
      </c>
      <c r="F154">
        <v>1</v>
      </c>
      <c r="G154" s="18">
        <f t="shared" si="78"/>
        <v>0</v>
      </c>
      <c r="H154">
        <f t="shared" si="79"/>
        <v>0</v>
      </c>
      <c r="I154">
        <f t="shared" si="80"/>
        <v>0</v>
      </c>
      <c r="J154">
        <f t="shared" si="81"/>
        <v>0</v>
      </c>
      <c r="L154" s="18">
        <f t="shared" si="82"/>
        <v>0</v>
      </c>
      <c r="M154">
        <f t="shared" si="83"/>
        <v>0</v>
      </c>
      <c r="N154">
        <f t="shared" si="84"/>
        <v>0</v>
      </c>
      <c r="O154">
        <f t="shared" si="85"/>
        <v>0</v>
      </c>
      <c r="P154">
        <f t="shared" si="86"/>
        <v>0</v>
      </c>
      <c r="R154" s="18">
        <f t="shared" si="87"/>
        <v>4</v>
      </c>
      <c r="S154">
        <f t="shared" si="88"/>
        <v>0</v>
      </c>
      <c r="T154">
        <f t="shared" si="89"/>
        <v>0</v>
      </c>
      <c r="U154">
        <f t="shared" si="90"/>
        <v>0</v>
      </c>
      <c r="V154">
        <f t="shared" si="91"/>
        <v>0</v>
      </c>
      <c r="X154" s="18">
        <f t="shared" si="92"/>
        <v>0</v>
      </c>
      <c r="Y154">
        <f t="shared" si="93"/>
        <v>0</v>
      </c>
      <c r="Z154">
        <f t="shared" si="94"/>
        <v>0</v>
      </c>
      <c r="AA154">
        <f t="shared" si="95"/>
        <v>0</v>
      </c>
    </row>
    <row r="155" spans="1:27" ht="17" x14ac:dyDescent="0.2">
      <c r="A155" s="8" t="s">
        <v>152</v>
      </c>
      <c r="B155">
        <v>14</v>
      </c>
      <c r="C155" s="4" t="s">
        <v>123</v>
      </c>
      <c r="D155" t="s">
        <v>303</v>
      </c>
      <c r="E155">
        <v>0.5</v>
      </c>
      <c r="F155">
        <v>1</v>
      </c>
      <c r="G155" s="18">
        <f t="shared" si="78"/>
        <v>0</v>
      </c>
      <c r="H155">
        <f t="shared" si="79"/>
        <v>0</v>
      </c>
      <c r="I155">
        <f t="shared" si="80"/>
        <v>0</v>
      </c>
      <c r="J155">
        <f t="shared" si="81"/>
        <v>0</v>
      </c>
      <c r="L155" s="18">
        <f t="shared" si="82"/>
        <v>0</v>
      </c>
      <c r="M155">
        <f t="shared" si="83"/>
        <v>0</v>
      </c>
      <c r="N155">
        <f t="shared" si="84"/>
        <v>0</v>
      </c>
      <c r="O155">
        <f t="shared" si="85"/>
        <v>0</v>
      </c>
      <c r="P155">
        <f t="shared" si="86"/>
        <v>0</v>
      </c>
      <c r="R155" s="18">
        <f t="shared" si="87"/>
        <v>0</v>
      </c>
      <c r="S155">
        <f t="shared" si="88"/>
        <v>0</v>
      </c>
      <c r="T155">
        <f t="shared" si="89"/>
        <v>0</v>
      </c>
      <c r="U155">
        <f t="shared" si="90"/>
        <v>0</v>
      </c>
      <c r="V155">
        <f t="shared" si="91"/>
        <v>0</v>
      </c>
      <c r="X155" s="18">
        <f t="shared" si="92"/>
        <v>7</v>
      </c>
      <c r="Y155">
        <f t="shared" si="93"/>
        <v>0</v>
      </c>
      <c r="Z155">
        <f t="shared" si="94"/>
        <v>0</v>
      </c>
      <c r="AA155">
        <f t="shared" si="95"/>
        <v>0</v>
      </c>
    </row>
    <row r="156" spans="1:27" ht="17" x14ac:dyDescent="0.2">
      <c r="A156" s="8" t="s">
        <v>153</v>
      </c>
      <c r="B156">
        <v>9</v>
      </c>
      <c r="C156" s="4" t="s">
        <v>123</v>
      </c>
      <c r="D156" t="s">
        <v>303</v>
      </c>
      <c r="E156">
        <v>0.5</v>
      </c>
      <c r="F156">
        <v>1</v>
      </c>
      <c r="G156" s="18">
        <f t="shared" si="78"/>
        <v>0</v>
      </c>
      <c r="H156">
        <f t="shared" si="79"/>
        <v>0</v>
      </c>
      <c r="I156">
        <f t="shared" si="80"/>
        <v>0</v>
      </c>
      <c r="J156">
        <f t="shared" si="81"/>
        <v>0</v>
      </c>
      <c r="L156" s="18">
        <f t="shared" si="82"/>
        <v>0</v>
      </c>
      <c r="M156">
        <f t="shared" si="83"/>
        <v>0</v>
      </c>
      <c r="N156">
        <f t="shared" si="84"/>
        <v>0</v>
      </c>
      <c r="O156">
        <f t="shared" si="85"/>
        <v>0</v>
      </c>
      <c r="P156">
        <f t="shared" si="86"/>
        <v>0</v>
      </c>
      <c r="R156" s="18">
        <f t="shared" si="87"/>
        <v>0</v>
      </c>
      <c r="S156">
        <f t="shared" si="88"/>
        <v>0</v>
      </c>
      <c r="T156">
        <f t="shared" si="89"/>
        <v>0</v>
      </c>
      <c r="U156">
        <f t="shared" si="90"/>
        <v>0</v>
      </c>
      <c r="V156">
        <f t="shared" si="91"/>
        <v>0</v>
      </c>
      <c r="X156" s="18">
        <f t="shared" si="92"/>
        <v>4.5</v>
      </c>
      <c r="Y156">
        <f t="shared" si="93"/>
        <v>0</v>
      </c>
      <c r="Z156">
        <f t="shared" si="94"/>
        <v>0</v>
      </c>
      <c r="AA156">
        <f t="shared" si="95"/>
        <v>0</v>
      </c>
    </row>
    <row r="157" spans="1:27" ht="17" x14ac:dyDescent="0.2">
      <c r="A157" s="8" t="s">
        <v>185</v>
      </c>
      <c r="B157">
        <v>1</v>
      </c>
      <c r="C157" s="4" t="s">
        <v>186</v>
      </c>
      <c r="D157" t="s">
        <v>303</v>
      </c>
      <c r="E157">
        <v>1</v>
      </c>
      <c r="F157">
        <v>1</v>
      </c>
      <c r="G157" s="18">
        <f t="shared" si="78"/>
        <v>0</v>
      </c>
      <c r="H157">
        <f t="shared" si="79"/>
        <v>0</v>
      </c>
      <c r="I157">
        <f t="shared" si="80"/>
        <v>0</v>
      </c>
      <c r="J157">
        <f t="shared" si="81"/>
        <v>0</v>
      </c>
      <c r="L157" s="18">
        <f t="shared" si="82"/>
        <v>0</v>
      </c>
      <c r="M157">
        <f t="shared" si="83"/>
        <v>0</v>
      </c>
      <c r="N157">
        <f t="shared" si="84"/>
        <v>0</v>
      </c>
      <c r="O157">
        <f t="shared" si="85"/>
        <v>0</v>
      </c>
      <c r="P157">
        <f t="shared" si="86"/>
        <v>0</v>
      </c>
      <c r="R157" s="18">
        <f t="shared" si="87"/>
        <v>0</v>
      </c>
      <c r="S157">
        <f t="shared" si="88"/>
        <v>0</v>
      </c>
      <c r="T157">
        <f t="shared" si="89"/>
        <v>0</v>
      </c>
      <c r="U157">
        <f t="shared" si="90"/>
        <v>0</v>
      </c>
      <c r="V157">
        <f t="shared" si="91"/>
        <v>0</v>
      </c>
      <c r="X157" s="18">
        <f t="shared" si="92"/>
        <v>1</v>
      </c>
      <c r="Y157">
        <f t="shared" si="93"/>
        <v>0</v>
      </c>
      <c r="Z157">
        <f t="shared" si="94"/>
        <v>0</v>
      </c>
      <c r="AA157">
        <f t="shared" si="95"/>
        <v>0</v>
      </c>
    </row>
    <row r="158" spans="1:27" ht="17" x14ac:dyDescent="0.2">
      <c r="A158" s="8" t="s">
        <v>187</v>
      </c>
      <c r="B158">
        <v>1</v>
      </c>
      <c r="C158" s="4" t="s">
        <v>123</v>
      </c>
      <c r="D158" t="s">
        <v>303</v>
      </c>
      <c r="E158">
        <v>0.5</v>
      </c>
      <c r="F158">
        <v>1</v>
      </c>
      <c r="G158" s="18">
        <f t="shared" si="78"/>
        <v>0</v>
      </c>
      <c r="H158">
        <f t="shared" si="79"/>
        <v>0</v>
      </c>
      <c r="I158">
        <f t="shared" si="80"/>
        <v>0</v>
      </c>
      <c r="J158">
        <f t="shared" si="81"/>
        <v>0</v>
      </c>
      <c r="L158" s="18">
        <f t="shared" si="82"/>
        <v>0</v>
      </c>
      <c r="M158">
        <f t="shared" si="83"/>
        <v>0</v>
      </c>
      <c r="N158">
        <f t="shared" si="84"/>
        <v>0</v>
      </c>
      <c r="O158">
        <f t="shared" si="85"/>
        <v>0</v>
      </c>
      <c r="P158">
        <f t="shared" si="86"/>
        <v>0</v>
      </c>
      <c r="R158" s="18">
        <f t="shared" si="87"/>
        <v>0</v>
      </c>
      <c r="S158">
        <f t="shared" si="88"/>
        <v>0</v>
      </c>
      <c r="T158">
        <f t="shared" si="89"/>
        <v>0</v>
      </c>
      <c r="U158">
        <f t="shared" si="90"/>
        <v>0</v>
      </c>
      <c r="V158">
        <f t="shared" si="91"/>
        <v>0</v>
      </c>
      <c r="X158" s="18">
        <f t="shared" si="92"/>
        <v>0.5</v>
      </c>
      <c r="Y158">
        <f t="shared" si="93"/>
        <v>0</v>
      </c>
      <c r="Z158">
        <f t="shared" si="94"/>
        <v>0</v>
      </c>
      <c r="AA158">
        <f t="shared" si="95"/>
        <v>0</v>
      </c>
    </row>
    <row r="159" spans="1:27" ht="17" x14ac:dyDescent="0.2">
      <c r="A159" s="8" t="s">
        <v>188</v>
      </c>
      <c r="B159">
        <v>1</v>
      </c>
      <c r="C159" s="4" t="s">
        <v>189</v>
      </c>
      <c r="D159" t="s">
        <v>303</v>
      </c>
      <c r="E159">
        <v>1</v>
      </c>
      <c r="F159">
        <v>1</v>
      </c>
      <c r="G159" s="18">
        <f t="shared" si="78"/>
        <v>0</v>
      </c>
      <c r="H159">
        <f t="shared" si="79"/>
        <v>0</v>
      </c>
      <c r="I159">
        <f t="shared" si="80"/>
        <v>0</v>
      </c>
      <c r="J159">
        <f t="shared" si="81"/>
        <v>0</v>
      </c>
      <c r="L159" s="18">
        <f t="shared" si="82"/>
        <v>0</v>
      </c>
      <c r="M159">
        <f t="shared" si="83"/>
        <v>0</v>
      </c>
      <c r="N159">
        <f t="shared" si="84"/>
        <v>0</v>
      </c>
      <c r="O159">
        <f t="shared" si="85"/>
        <v>0</v>
      </c>
      <c r="P159">
        <f t="shared" si="86"/>
        <v>0</v>
      </c>
      <c r="R159" s="18">
        <f t="shared" si="87"/>
        <v>0</v>
      </c>
      <c r="S159">
        <f t="shared" si="88"/>
        <v>0</v>
      </c>
      <c r="T159">
        <f t="shared" si="89"/>
        <v>0</v>
      </c>
      <c r="U159">
        <f t="shared" si="90"/>
        <v>0</v>
      </c>
      <c r="V159">
        <f t="shared" si="91"/>
        <v>0</v>
      </c>
      <c r="X159" s="18">
        <f t="shared" si="92"/>
        <v>1</v>
      </c>
      <c r="Y159">
        <f t="shared" si="93"/>
        <v>0</v>
      </c>
      <c r="Z159">
        <f t="shared" si="94"/>
        <v>0</v>
      </c>
      <c r="AA159">
        <f t="shared" si="95"/>
        <v>0</v>
      </c>
    </row>
    <row r="160" spans="1:27" ht="17" x14ac:dyDescent="0.2">
      <c r="A160" s="8" t="s">
        <v>190</v>
      </c>
      <c r="B160">
        <v>1</v>
      </c>
      <c r="C160" s="4" t="s">
        <v>183</v>
      </c>
      <c r="D160" t="s">
        <v>303</v>
      </c>
      <c r="E160">
        <v>1</v>
      </c>
      <c r="F160">
        <v>1</v>
      </c>
      <c r="G160" s="18">
        <f t="shared" si="78"/>
        <v>0</v>
      </c>
      <c r="H160">
        <f t="shared" si="79"/>
        <v>0</v>
      </c>
      <c r="I160">
        <f t="shared" si="80"/>
        <v>0</v>
      </c>
      <c r="J160">
        <f t="shared" si="81"/>
        <v>0</v>
      </c>
      <c r="L160" s="18">
        <f t="shared" si="82"/>
        <v>0</v>
      </c>
      <c r="M160">
        <f t="shared" si="83"/>
        <v>0</v>
      </c>
      <c r="N160">
        <f t="shared" si="84"/>
        <v>0</v>
      </c>
      <c r="O160">
        <f t="shared" si="85"/>
        <v>0</v>
      </c>
      <c r="P160">
        <f t="shared" si="86"/>
        <v>0</v>
      </c>
      <c r="R160" s="18">
        <f t="shared" si="87"/>
        <v>0</v>
      </c>
      <c r="S160">
        <f t="shared" si="88"/>
        <v>0</v>
      </c>
      <c r="T160">
        <f t="shared" si="89"/>
        <v>0</v>
      </c>
      <c r="U160">
        <f t="shared" si="90"/>
        <v>0</v>
      </c>
      <c r="V160">
        <f t="shared" si="91"/>
        <v>0</v>
      </c>
      <c r="X160" s="18">
        <f t="shared" si="92"/>
        <v>1</v>
      </c>
      <c r="Y160">
        <f t="shared" si="93"/>
        <v>0</v>
      </c>
      <c r="Z160">
        <f t="shared" si="94"/>
        <v>0</v>
      </c>
      <c r="AA160">
        <f t="shared" si="95"/>
        <v>0</v>
      </c>
    </row>
    <row r="161" spans="1:31" ht="17" x14ac:dyDescent="0.2">
      <c r="A161" s="8" t="s">
        <v>191</v>
      </c>
      <c r="B161">
        <v>1</v>
      </c>
      <c r="C161" s="4" t="s">
        <v>183</v>
      </c>
      <c r="D161" t="s">
        <v>303</v>
      </c>
      <c r="E161">
        <v>1</v>
      </c>
      <c r="F161">
        <v>1</v>
      </c>
      <c r="G161" s="18">
        <f t="shared" si="78"/>
        <v>0</v>
      </c>
      <c r="H161">
        <f t="shared" si="79"/>
        <v>0</v>
      </c>
      <c r="I161">
        <f t="shared" si="80"/>
        <v>0</v>
      </c>
      <c r="J161">
        <f t="shared" si="81"/>
        <v>0</v>
      </c>
      <c r="L161" s="18">
        <f t="shared" si="82"/>
        <v>0</v>
      </c>
      <c r="M161">
        <f t="shared" si="83"/>
        <v>0</v>
      </c>
      <c r="N161">
        <f t="shared" si="84"/>
        <v>0</v>
      </c>
      <c r="O161">
        <f t="shared" si="85"/>
        <v>0</v>
      </c>
      <c r="P161">
        <f t="shared" si="86"/>
        <v>0</v>
      </c>
      <c r="R161" s="18">
        <f t="shared" si="87"/>
        <v>0</v>
      </c>
      <c r="S161">
        <f t="shared" si="88"/>
        <v>0</v>
      </c>
      <c r="T161">
        <f t="shared" si="89"/>
        <v>0</v>
      </c>
      <c r="U161">
        <f t="shared" si="90"/>
        <v>0</v>
      </c>
      <c r="V161">
        <f t="shared" si="91"/>
        <v>0</v>
      </c>
      <c r="X161" s="18">
        <f t="shared" si="92"/>
        <v>1</v>
      </c>
      <c r="Y161">
        <f t="shared" si="93"/>
        <v>0</v>
      </c>
      <c r="Z161">
        <f t="shared" si="94"/>
        <v>0</v>
      </c>
      <c r="AA161">
        <f t="shared" si="95"/>
        <v>0</v>
      </c>
    </row>
    <row r="162" spans="1:31" ht="17" x14ac:dyDescent="0.2">
      <c r="A162" s="8" t="s">
        <v>192</v>
      </c>
      <c r="B162">
        <v>1</v>
      </c>
      <c r="C162" s="4" t="s">
        <v>193</v>
      </c>
      <c r="D162" t="s">
        <v>303</v>
      </c>
      <c r="E162">
        <v>1</v>
      </c>
      <c r="F162">
        <v>1</v>
      </c>
      <c r="G162" s="18">
        <f t="shared" si="78"/>
        <v>0</v>
      </c>
      <c r="H162">
        <f t="shared" si="79"/>
        <v>0</v>
      </c>
      <c r="I162">
        <f t="shared" si="80"/>
        <v>0</v>
      </c>
      <c r="J162">
        <f t="shared" si="81"/>
        <v>0</v>
      </c>
      <c r="L162" s="18">
        <f t="shared" si="82"/>
        <v>0</v>
      </c>
      <c r="M162">
        <f t="shared" si="83"/>
        <v>0</v>
      </c>
      <c r="N162">
        <f t="shared" si="84"/>
        <v>0</v>
      </c>
      <c r="O162">
        <f t="shared" si="85"/>
        <v>0</v>
      </c>
      <c r="P162">
        <f t="shared" si="86"/>
        <v>0</v>
      </c>
      <c r="R162" s="18">
        <f t="shared" si="87"/>
        <v>0</v>
      </c>
      <c r="S162">
        <f t="shared" si="88"/>
        <v>0</v>
      </c>
      <c r="T162">
        <f t="shared" si="89"/>
        <v>0</v>
      </c>
      <c r="U162">
        <f t="shared" si="90"/>
        <v>0</v>
      </c>
      <c r="V162">
        <f t="shared" si="91"/>
        <v>0</v>
      </c>
      <c r="X162" s="18">
        <f t="shared" si="92"/>
        <v>1</v>
      </c>
      <c r="Y162">
        <f t="shared" si="93"/>
        <v>0</v>
      </c>
      <c r="Z162">
        <f t="shared" si="94"/>
        <v>0</v>
      </c>
      <c r="AA162">
        <f t="shared" si="95"/>
        <v>0</v>
      </c>
    </row>
    <row r="163" spans="1:31" x14ac:dyDescent="0.2">
      <c r="K163">
        <f>SUM(G112:J162)</f>
        <v>359</v>
      </c>
      <c r="Q163">
        <f>SUM(L112:P162)</f>
        <v>256.5</v>
      </c>
      <c r="W163">
        <f>SUM(R112:V162)</f>
        <v>47.5</v>
      </c>
      <c r="AB163">
        <f>SUM(X112:AA162)</f>
        <v>68.5</v>
      </c>
      <c r="AE163" s="22">
        <f>SUM(K163:AB163)</f>
        <v>731.5</v>
      </c>
    </row>
    <row r="164" spans="1:31" ht="17" x14ac:dyDescent="0.2">
      <c r="A164" s="8" t="s">
        <v>154</v>
      </c>
    </row>
    <row r="166" spans="1:31" ht="34" x14ac:dyDescent="0.2">
      <c r="A166" s="8" t="s">
        <v>155</v>
      </c>
      <c r="B166">
        <v>28</v>
      </c>
    </row>
    <row r="167" spans="1:31" ht="34" x14ac:dyDescent="0.2">
      <c r="A167" s="8" t="s">
        <v>156</v>
      </c>
      <c r="B167">
        <v>598</v>
      </c>
    </row>
    <row r="168" spans="1:31" ht="17" x14ac:dyDescent="0.2">
      <c r="A168" s="8" t="s">
        <v>157</v>
      </c>
      <c r="B168">
        <v>88</v>
      </c>
    </row>
    <row r="169" spans="1:31" ht="17" x14ac:dyDescent="0.2">
      <c r="A169" s="8" t="s">
        <v>158</v>
      </c>
      <c r="B169">
        <v>48</v>
      </c>
    </row>
    <row r="170" spans="1:31" ht="17" x14ac:dyDescent="0.2">
      <c r="A170" s="8" t="s">
        <v>159</v>
      </c>
      <c r="B170">
        <v>177</v>
      </c>
    </row>
    <row r="171" spans="1:31" x14ac:dyDescent="0.2">
      <c r="B171">
        <v>803</v>
      </c>
    </row>
    <row r="173" spans="1:31" ht="17" x14ac:dyDescent="0.2">
      <c r="B173" t="s">
        <v>2</v>
      </c>
      <c r="C173" s="4" t="s">
        <v>3</v>
      </c>
      <c r="D173" t="s">
        <v>4</v>
      </c>
      <c r="E173" t="s">
        <v>5</v>
      </c>
    </row>
    <row r="174" spans="1:31" s="1" customFormat="1" ht="17" x14ac:dyDescent="0.2">
      <c r="A174" s="11" t="s">
        <v>194</v>
      </c>
      <c r="B174" s="1" t="s">
        <v>195</v>
      </c>
      <c r="C174" s="7" t="s">
        <v>135</v>
      </c>
      <c r="G174" s="21"/>
      <c r="L174" s="21"/>
      <c r="R174" s="21"/>
      <c r="X174" s="21"/>
      <c r="AE174" s="25"/>
    </row>
    <row r="175" spans="1:31" ht="17" x14ac:dyDescent="0.2">
      <c r="A175" s="8" t="s">
        <v>196</v>
      </c>
      <c r="B175">
        <v>1</v>
      </c>
      <c r="C175" s="4" t="s">
        <v>197</v>
      </c>
      <c r="D175" t="s">
        <v>304</v>
      </c>
      <c r="E175">
        <v>1</v>
      </c>
      <c r="F175">
        <v>2</v>
      </c>
      <c r="G175" s="18">
        <f t="shared" si="78"/>
        <v>0</v>
      </c>
      <c r="H175">
        <f t="shared" si="79"/>
        <v>0</v>
      </c>
      <c r="I175">
        <f t="shared" si="80"/>
        <v>0</v>
      </c>
      <c r="J175">
        <f t="shared" si="81"/>
        <v>0</v>
      </c>
      <c r="L175" s="18">
        <f t="shared" ref="L175:L187" si="96">IF(D175="B",(B175*E175)/F175,0)</f>
        <v>0</v>
      </c>
      <c r="M175">
        <f t="shared" ref="M175:M187" si="97">IF(D175="AB",(B175*E175)/F175,0)</f>
        <v>0</v>
      </c>
      <c r="N175">
        <f t="shared" ref="N175:N187" si="98">IF(D175="ABC",(B175*E175)/F175,0)</f>
        <v>0</v>
      </c>
      <c r="O175">
        <f t="shared" ref="O175:O187" si="99">IF(D175="BC",(B175*E175)/F175,0)</f>
        <v>0</v>
      </c>
      <c r="P175">
        <f t="shared" ref="P175:P187" si="100">IF(D175="BCD",(B175*E175)/F175,0)</f>
        <v>0</v>
      </c>
      <c r="R175" s="18">
        <f t="shared" ref="R175:R187" si="101">IF(D175="C",(B175*E175)/F175,0)</f>
        <v>0</v>
      </c>
      <c r="S175">
        <f t="shared" ref="S175:S187" si="102">IF(D175="ABC",(B175*E175)/F175,0)</f>
        <v>0</v>
      </c>
      <c r="T175">
        <f t="shared" ref="T175:T187" si="103">IF(D175="BC",(B175*E175)/F175,0)</f>
        <v>0</v>
      </c>
      <c r="U175">
        <f t="shared" ref="U175:U187" si="104">IF(D175="BCD",(B175*E175)/F175,0)</f>
        <v>0</v>
      </c>
      <c r="V175">
        <f t="shared" ref="V175:V187" si="105">IF(D175="CD",(B175*E175)/F175,0)</f>
        <v>0.5</v>
      </c>
      <c r="X175" s="18">
        <f t="shared" ref="X175:X187" si="106">IF(D175="D",(B175*E175)/F175,0)</f>
        <v>0</v>
      </c>
      <c r="Y175">
        <f t="shared" ref="Y175:Y187" si="107">IF(D175="BC",(B175*E175)/F175,0)</f>
        <v>0</v>
      </c>
      <c r="Z175">
        <f t="shared" ref="Z175:Z187" si="108">IF(D175="BCD",(B175*E175)/F175,0)</f>
        <v>0</v>
      </c>
      <c r="AA175">
        <f t="shared" ref="AA175:AA187" si="109">IF(D175="CD",(B175*E175)/F175,0)</f>
        <v>0.5</v>
      </c>
    </row>
    <row r="176" spans="1:31" ht="17" x14ac:dyDescent="0.2">
      <c r="A176" s="8" t="s">
        <v>198</v>
      </c>
      <c r="B176">
        <v>1</v>
      </c>
      <c r="C176" s="4" t="s">
        <v>197</v>
      </c>
      <c r="D176" t="s">
        <v>304</v>
      </c>
      <c r="E176">
        <v>1</v>
      </c>
      <c r="F176">
        <v>2</v>
      </c>
      <c r="G176" s="18">
        <f t="shared" si="78"/>
        <v>0</v>
      </c>
      <c r="H176">
        <f t="shared" si="79"/>
        <v>0</v>
      </c>
      <c r="I176">
        <f t="shared" si="80"/>
        <v>0</v>
      </c>
      <c r="J176">
        <f t="shared" si="81"/>
        <v>0</v>
      </c>
      <c r="L176" s="18">
        <f t="shared" si="96"/>
        <v>0</v>
      </c>
      <c r="M176">
        <f t="shared" si="97"/>
        <v>0</v>
      </c>
      <c r="N176">
        <f t="shared" si="98"/>
        <v>0</v>
      </c>
      <c r="O176">
        <f t="shared" si="99"/>
        <v>0</v>
      </c>
      <c r="P176">
        <f t="shared" si="100"/>
        <v>0</v>
      </c>
      <c r="R176" s="18">
        <f t="shared" si="101"/>
        <v>0</v>
      </c>
      <c r="S176">
        <f t="shared" si="102"/>
        <v>0</v>
      </c>
      <c r="T176">
        <f t="shared" si="103"/>
        <v>0</v>
      </c>
      <c r="U176">
        <f t="shared" si="104"/>
        <v>0</v>
      </c>
      <c r="V176">
        <f t="shared" si="105"/>
        <v>0.5</v>
      </c>
      <c r="X176" s="18">
        <f t="shared" si="106"/>
        <v>0</v>
      </c>
      <c r="Y176">
        <f t="shared" si="107"/>
        <v>0</v>
      </c>
      <c r="Z176">
        <f t="shared" si="108"/>
        <v>0</v>
      </c>
      <c r="AA176">
        <f t="shared" si="109"/>
        <v>0.5</v>
      </c>
    </row>
    <row r="177" spans="1:31" ht="17" x14ac:dyDescent="0.2">
      <c r="A177" s="8" t="s">
        <v>199</v>
      </c>
      <c r="B177">
        <v>1</v>
      </c>
      <c r="C177" s="4" t="s">
        <v>186</v>
      </c>
      <c r="D177" t="s">
        <v>303</v>
      </c>
      <c r="E177">
        <v>1</v>
      </c>
      <c r="F177">
        <v>1</v>
      </c>
      <c r="G177" s="18">
        <f t="shared" si="78"/>
        <v>0</v>
      </c>
      <c r="H177">
        <f t="shared" si="79"/>
        <v>0</v>
      </c>
      <c r="I177">
        <f t="shared" si="80"/>
        <v>0</v>
      </c>
      <c r="J177">
        <f t="shared" si="81"/>
        <v>0</v>
      </c>
      <c r="L177" s="18">
        <f t="shared" si="96"/>
        <v>0</v>
      </c>
      <c r="M177">
        <f t="shared" si="97"/>
        <v>0</v>
      </c>
      <c r="N177">
        <f t="shared" si="98"/>
        <v>0</v>
      </c>
      <c r="O177">
        <f t="shared" si="99"/>
        <v>0</v>
      </c>
      <c r="P177">
        <f t="shared" si="100"/>
        <v>0</v>
      </c>
      <c r="R177" s="18">
        <f t="shared" si="101"/>
        <v>0</v>
      </c>
      <c r="S177">
        <f t="shared" si="102"/>
        <v>0</v>
      </c>
      <c r="T177">
        <f t="shared" si="103"/>
        <v>0</v>
      </c>
      <c r="U177">
        <f t="shared" si="104"/>
        <v>0</v>
      </c>
      <c r="V177">
        <f t="shared" si="105"/>
        <v>0</v>
      </c>
      <c r="X177" s="18">
        <f t="shared" si="106"/>
        <v>1</v>
      </c>
      <c r="Y177">
        <f t="shared" si="107"/>
        <v>0</v>
      </c>
      <c r="Z177">
        <f t="shared" si="108"/>
        <v>0</v>
      </c>
      <c r="AA177">
        <f t="shared" si="109"/>
        <v>0</v>
      </c>
    </row>
    <row r="178" spans="1:31" ht="17" x14ac:dyDescent="0.2">
      <c r="A178" s="8" t="s">
        <v>200</v>
      </c>
      <c r="B178">
        <v>1</v>
      </c>
      <c r="C178" s="4" t="s">
        <v>186</v>
      </c>
      <c r="D178" t="s">
        <v>303</v>
      </c>
      <c r="E178">
        <v>1</v>
      </c>
      <c r="F178">
        <v>1</v>
      </c>
      <c r="G178" s="18">
        <f t="shared" si="78"/>
        <v>0</v>
      </c>
      <c r="H178">
        <f t="shared" si="79"/>
        <v>0</v>
      </c>
      <c r="I178">
        <f t="shared" si="80"/>
        <v>0</v>
      </c>
      <c r="J178">
        <f t="shared" si="81"/>
        <v>0</v>
      </c>
      <c r="L178" s="18">
        <f t="shared" si="96"/>
        <v>0</v>
      </c>
      <c r="M178">
        <f t="shared" si="97"/>
        <v>0</v>
      </c>
      <c r="N178">
        <f t="shared" si="98"/>
        <v>0</v>
      </c>
      <c r="O178">
        <f t="shared" si="99"/>
        <v>0</v>
      </c>
      <c r="P178">
        <f t="shared" si="100"/>
        <v>0</v>
      </c>
      <c r="R178" s="18">
        <f t="shared" si="101"/>
        <v>0</v>
      </c>
      <c r="S178">
        <f t="shared" si="102"/>
        <v>0</v>
      </c>
      <c r="T178">
        <f t="shared" si="103"/>
        <v>0</v>
      </c>
      <c r="U178">
        <f t="shared" si="104"/>
        <v>0</v>
      </c>
      <c r="V178">
        <f t="shared" si="105"/>
        <v>0</v>
      </c>
      <c r="X178" s="18">
        <f t="shared" si="106"/>
        <v>1</v>
      </c>
      <c r="Y178">
        <f t="shared" si="107"/>
        <v>0</v>
      </c>
      <c r="Z178">
        <f t="shared" si="108"/>
        <v>0</v>
      </c>
      <c r="AA178">
        <f t="shared" si="109"/>
        <v>0</v>
      </c>
    </row>
    <row r="179" spans="1:31" ht="17" x14ac:dyDescent="0.2">
      <c r="A179" s="8" t="s">
        <v>201</v>
      </c>
      <c r="B179">
        <v>1</v>
      </c>
      <c r="C179" s="4" t="s">
        <v>186</v>
      </c>
      <c r="D179" t="s">
        <v>303</v>
      </c>
      <c r="E179">
        <v>1</v>
      </c>
      <c r="F179">
        <v>1</v>
      </c>
      <c r="G179" s="18">
        <f t="shared" si="78"/>
        <v>0</v>
      </c>
      <c r="H179">
        <f t="shared" si="79"/>
        <v>0</v>
      </c>
      <c r="I179">
        <f t="shared" si="80"/>
        <v>0</v>
      </c>
      <c r="J179">
        <f t="shared" si="81"/>
        <v>0</v>
      </c>
      <c r="L179" s="18">
        <f t="shared" si="96"/>
        <v>0</v>
      </c>
      <c r="M179">
        <f t="shared" si="97"/>
        <v>0</v>
      </c>
      <c r="N179">
        <f t="shared" si="98"/>
        <v>0</v>
      </c>
      <c r="O179">
        <f t="shared" si="99"/>
        <v>0</v>
      </c>
      <c r="P179">
        <f t="shared" si="100"/>
        <v>0</v>
      </c>
      <c r="R179" s="18">
        <f t="shared" si="101"/>
        <v>0</v>
      </c>
      <c r="S179">
        <f t="shared" si="102"/>
        <v>0</v>
      </c>
      <c r="T179">
        <f t="shared" si="103"/>
        <v>0</v>
      </c>
      <c r="U179">
        <f t="shared" si="104"/>
        <v>0</v>
      </c>
      <c r="V179">
        <f t="shared" si="105"/>
        <v>0</v>
      </c>
      <c r="X179" s="18">
        <f t="shared" si="106"/>
        <v>1</v>
      </c>
      <c r="Y179">
        <f t="shared" si="107"/>
        <v>0</v>
      </c>
      <c r="Z179">
        <f t="shared" si="108"/>
        <v>0</v>
      </c>
      <c r="AA179">
        <f t="shared" si="109"/>
        <v>0</v>
      </c>
    </row>
    <row r="180" spans="1:31" ht="17" x14ac:dyDescent="0.2">
      <c r="A180" s="8" t="s">
        <v>202</v>
      </c>
      <c r="B180">
        <v>1</v>
      </c>
      <c r="C180" s="4" t="s">
        <v>203</v>
      </c>
      <c r="D180" t="s">
        <v>303</v>
      </c>
      <c r="E180">
        <v>0.5</v>
      </c>
      <c r="F180">
        <v>1</v>
      </c>
      <c r="G180" s="18">
        <f t="shared" si="78"/>
        <v>0</v>
      </c>
      <c r="H180">
        <f t="shared" si="79"/>
        <v>0</v>
      </c>
      <c r="I180">
        <f t="shared" si="80"/>
        <v>0</v>
      </c>
      <c r="J180">
        <f t="shared" si="81"/>
        <v>0</v>
      </c>
      <c r="L180" s="18">
        <f t="shared" si="96"/>
        <v>0</v>
      </c>
      <c r="M180">
        <f t="shared" si="97"/>
        <v>0</v>
      </c>
      <c r="N180">
        <f t="shared" si="98"/>
        <v>0</v>
      </c>
      <c r="O180">
        <f t="shared" si="99"/>
        <v>0</v>
      </c>
      <c r="P180">
        <f t="shared" si="100"/>
        <v>0</v>
      </c>
      <c r="R180" s="18">
        <f t="shared" si="101"/>
        <v>0</v>
      </c>
      <c r="S180">
        <f t="shared" si="102"/>
        <v>0</v>
      </c>
      <c r="T180">
        <f t="shared" si="103"/>
        <v>0</v>
      </c>
      <c r="U180">
        <f t="shared" si="104"/>
        <v>0</v>
      </c>
      <c r="V180">
        <f t="shared" si="105"/>
        <v>0</v>
      </c>
      <c r="X180" s="18">
        <f t="shared" si="106"/>
        <v>0.5</v>
      </c>
      <c r="Y180">
        <f t="shared" si="107"/>
        <v>0</v>
      </c>
      <c r="Z180">
        <f t="shared" si="108"/>
        <v>0</v>
      </c>
      <c r="AA180">
        <f t="shared" si="109"/>
        <v>0</v>
      </c>
    </row>
    <row r="181" spans="1:31" ht="17" x14ac:dyDescent="0.2">
      <c r="A181" s="8" t="s">
        <v>204</v>
      </c>
      <c r="B181">
        <v>1</v>
      </c>
      <c r="C181" s="4" t="s">
        <v>197</v>
      </c>
      <c r="D181" t="s">
        <v>304</v>
      </c>
      <c r="E181">
        <v>1</v>
      </c>
      <c r="F181">
        <v>2</v>
      </c>
      <c r="G181" s="18">
        <f t="shared" si="78"/>
        <v>0</v>
      </c>
      <c r="H181">
        <f t="shared" si="79"/>
        <v>0</v>
      </c>
      <c r="I181">
        <f t="shared" si="80"/>
        <v>0</v>
      </c>
      <c r="J181">
        <f t="shared" si="81"/>
        <v>0</v>
      </c>
      <c r="L181" s="18">
        <f t="shared" si="96"/>
        <v>0</v>
      </c>
      <c r="M181">
        <f t="shared" si="97"/>
        <v>0</v>
      </c>
      <c r="N181">
        <f t="shared" si="98"/>
        <v>0</v>
      </c>
      <c r="O181">
        <f t="shared" si="99"/>
        <v>0</v>
      </c>
      <c r="P181">
        <f t="shared" si="100"/>
        <v>0</v>
      </c>
      <c r="R181" s="18">
        <f t="shared" si="101"/>
        <v>0</v>
      </c>
      <c r="S181">
        <f t="shared" si="102"/>
        <v>0</v>
      </c>
      <c r="T181">
        <f t="shared" si="103"/>
        <v>0</v>
      </c>
      <c r="U181">
        <f t="shared" si="104"/>
        <v>0</v>
      </c>
      <c r="V181">
        <f t="shared" si="105"/>
        <v>0.5</v>
      </c>
      <c r="X181" s="18">
        <f t="shared" si="106"/>
        <v>0</v>
      </c>
      <c r="Y181">
        <f t="shared" si="107"/>
        <v>0</v>
      </c>
      <c r="Z181">
        <f t="shared" si="108"/>
        <v>0</v>
      </c>
      <c r="AA181">
        <f t="shared" si="109"/>
        <v>0.5</v>
      </c>
    </row>
    <row r="182" spans="1:31" ht="17" x14ac:dyDescent="0.2">
      <c r="A182" s="8" t="s">
        <v>76</v>
      </c>
      <c r="B182">
        <v>1</v>
      </c>
      <c r="C182" s="4" t="s">
        <v>205</v>
      </c>
      <c r="D182" t="s">
        <v>303</v>
      </c>
      <c r="E182">
        <v>0.5</v>
      </c>
      <c r="F182">
        <v>1</v>
      </c>
      <c r="G182" s="18">
        <f t="shared" si="78"/>
        <v>0</v>
      </c>
      <c r="H182">
        <f t="shared" si="79"/>
        <v>0</v>
      </c>
      <c r="I182">
        <f t="shared" si="80"/>
        <v>0</v>
      </c>
      <c r="J182">
        <f t="shared" si="81"/>
        <v>0</v>
      </c>
      <c r="L182" s="18">
        <f t="shared" si="96"/>
        <v>0</v>
      </c>
      <c r="M182">
        <f t="shared" si="97"/>
        <v>0</v>
      </c>
      <c r="N182">
        <f t="shared" si="98"/>
        <v>0</v>
      </c>
      <c r="O182">
        <f t="shared" si="99"/>
        <v>0</v>
      </c>
      <c r="P182">
        <f t="shared" si="100"/>
        <v>0</v>
      </c>
      <c r="R182" s="18">
        <f t="shared" si="101"/>
        <v>0</v>
      </c>
      <c r="S182">
        <f t="shared" si="102"/>
        <v>0</v>
      </c>
      <c r="T182">
        <f t="shared" si="103"/>
        <v>0</v>
      </c>
      <c r="U182">
        <f t="shared" si="104"/>
        <v>0</v>
      </c>
      <c r="V182">
        <f t="shared" si="105"/>
        <v>0</v>
      </c>
      <c r="X182" s="18">
        <f t="shared" si="106"/>
        <v>0.5</v>
      </c>
      <c r="Y182">
        <f t="shared" si="107"/>
        <v>0</v>
      </c>
      <c r="Z182">
        <f t="shared" si="108"/>
        <v>0</v>
      </c>
      <c r="AA182">
        <f t="shared" si="109"/>
        <v>0</v>
      </c>
    </row>
    <row r="183" spans="1:31" ht="17" x14ac:dyDescent="0.2">
      <c r="A183" s="8" t="s">
        <v>206</v>
      </c>
      <c r="B183">
        <v>1</v>
      </c>
      <c r="C183" s="4" t="s">
        <v>197</v>
      </c>
      <c r="D183" t="s">
        <v>304</v>
      </c>
      <c r="E183">
        <v>1</v>
      </c>
      <c r="F183">
        <v>2</v>
      </c>
      <c r="G183" s="18">
        <f t="shared" si="78"/>
        <v>0</v>
      </c>
      <c r="H183">
        <f t="shared" si="79"/>
        <v>0</v>
      </c>
      <c r="I183">
        <f t="shared" si="80"/>
        <v>0</v>
      </c>
      <c r="J183">
        <f t="shared" si="81"/>
        <v>0</v>
      </c>
      <c r="L183" s="18">
        <f t="shared" si="96"/>
        <v>0</v>
      </c>
      <c r="M183">
        <f t="shared" si="97"/>
        <v>0</v>
      </c>
      <c r="N183">
        <f t="shared" si="98"/>
        <v>0</v>
      </c>
      <c r="O183">
        <f t="shared" si="99"/>
        <v>0</v>
      </c>
      <c r="P183">
        <f t="shared" si="100"/>
        <v>0</v>
      </c>
      <c r="R183" s="18">
        <f t="shared" si="101"/>
        <v>0</v>
      </c>
      <c r="S183">
        <f t="shared" si="102"/>
        <v>0</v>
      </c>
      <c r="T183">
        <f t="shared" si="103"/>
        <v>0</v>
      </c>
      <c r="U183">
        <f t="shared" si="104"/>
        <v>0</v>
      </c>
      <c r="V183">
        <f t="shared" si="105"/>
        <v>0.5</v>
      </c>
      <c r="X183" s="18">
        <f t="shared" si="106"/>
        <v>0</v>
      </c>
      <c r="Y183">
        <f t="shared" si="107"/>
        <v>0</v>
      </c>
      <c r="Z183">
        <f t="shared" si="108"/>
        <v>0</v>
      </c>
      <c r="AA183">
        <f t="shared" si="109"/>
        <v>0.5</v>
      </c>
    </row>
    <row r="184" spans="1:31" ht="17" x14ac:dyDescent="0.2">
      <c r="A184" s="8" t="s">
        <v>207</v>
      </c>
      <c r="B184">
        <v>1</v>
      </c>
      <c r="C184" s="4" t="s">
        <v>197</v>
      </c>
      <c r="D184" t="s">
        <v>304</v>
      </c>
      <c r="E184">
        <v>1</v>
      </c>
      <c r="F184">
        <v>2</v>
      </c>
      <c r="G184" s="18">
        <f t="shared" si="78"/>
        <v>0</v>
      </c>
      <c r="H184">
        <f t="shared" si="79"/>
        <v>0</v>
      </c>
      <c r="I184">
        <f t="shared" si="80"/>
        <v>0</v>
      </c>
      <c r="J184">
        <f t="shared" si="81"/>
        <v>0</v>
      </c>
      <c r="L184" s="18">
        <f t="shared" si="96"/>
        <v>0</v>
      </c>
      <c r="M184">
        <f t="shared" si="97"/>
        <v>0</v>
      </c>
      <c r="N184">
        <f t="shared" si="98"/>
        <v>0</v>
      </c>
      <c r="O184">
        <f t="shared" si="99"/>
        <v>0</v>
      </c>
      <c r="P184">
        <f t="shared" si="100"/>
        <v>0</v>
      </c>
      <c r="R184" s="18">
        <f t="shared" si="101"/>
        <v>0</v>
      </c>
      <c r="S184">
        <f t="shared" si="102"/>
        <v>0</v>
      </c>
      <c r="T184">
        <f t="shared" si="103"/>
        <v>0</v>
      </c>
      <c r="U184">
        <f t="shared" si="104"/>
        <v>0</v>
      </c>
      <c r="V184">
        <f t="shared" si="105"/>
        <v>0.5</v>
      </c>
      <c r="X184" s="18">
        <f t="shared" si="106"/>
        <v>0</v>
      </c>
      <c r="Y184">
        <f t="shared" si="107"/>
        <v>0</v>
      </c>
      <c r="Z184">
        <f t="shared" si="108"/>
        <v>0</v>
      </c>
      <c r="AA184">
        <f t="shared" si="109"/>
        <v>0.5</v>
      </c>
    </row>
    <row r="185" spans="1:31" ht="17" x14ac:dyDescent="0.2">
      <c r="A185" s="8" t="s">
        <v>208</v>
      </c>
      <c r="B185">
        <v>1</v>
      </c>
      <c r="C185" s="4" t="s">
        <v>209</v>
      </c>
      <c r="D185" t="s">
        <v>303</v>
      </c>
      <c r="E185">
        <v>1</v>
      </c>
      <c r="F185">
        <v>1</v>
      </c>
      <c r="G185" s="18">
        <f t="shared" si="78"/>
        <v>0</v>
      </c>
      <c r="H185">
        <f t="shared" si="79"/>
        <v>0</v>
      </c>
      <c r="I185">
        <f t="shared" si="80"/>
        <v>0</v>
      </c>
      <c r="J185">
        <f t="shared" si="81"/>
        <v>0</v>
      </c>
      <c r="L185" s="18">
        <f t="shared" si="96"/>
        <v>0</v>
      </c>
      <c r="M185">
        <f t="shared" si="97"/>
        <v>0</v>
      </c>
      <c r="N185">
        <f t="shared" si="98"/>
        <v>0</v>
      </c>
      <c r="O185">
        <f t="shared" si="99"/>
        <v>0</v>
      </c>
      <c r="P185">
        <f t="shared" si="100"/>
        <v>0</v>
      </c>
      <c r="R185" s="18">
        <f t="shared" si="101"/>
        <v>0</v>
      </c>
      <c r="S185">
        <f t="shared" si="102"/>
        <v>0</v>
      </c>
      <c r="T185">
        <f t="shared" si="103"/>
        <v>0</v>
      </c>
      <c r="U185">
        <f t="shared" si="104"/>
        <v>0</v>
      </c>
      <c r="V185">
        <f t="shared" si="105"/>
        <v>0</v>
      </c>
      <c r="X185" s="18">
        <f t="shared" si="106"/>
        <v>1</v>
      </c>
      <c r="Y185">
        <f t="shared" si="107"/>
        <v>0</v>
      </c>
      <c r="Z185">
        <f t="shared" si="108"/>
        <v>0</v>
      </c>
      <c r="AA185">
        <f t="shared" si="109"/>
        <v>0</v>
      </c>
    </row>
    <row r="186" spans="1:31" ht="17" x14ac:dyDescent="0.2">
      <c r="A186" s="8" t="s">
        <v>210</v>
      </c>
      <c r="B186">
        <v>1</v>
      </c>
      <c r="C186" s="4" t="s">
        <v>211</v>
      </c>
      <c r="D186" t="s">
        <v>303</v>
      </c>
      <c r="E186">
        <v>1</v>
      </c>
      <c r="F186">
        <v>1</v>
      </c>
      <c r="G186" s="18">
        <f t="shared" si="78"/>
        <v>0</v>
      </c>
      <c r="H186">
        <f t="shared" si="79"/>
        <v>0</v>
      </c>
      <c r="I186">
        <f t="shared" si="80"/>
        <v>0</v>
      </c>
      <c r="J186">
        <f t="shared" si="81"/>
        <v>0</v>
      </c>
      <c r="L186" s="18">
        <f t="shared" si="96"/>
        <v>0</v>
      </c>
      <c r="M186">
        <f t="shared" si="97"/>
        <v>0</v>
      </c>
      <c r="N186">
        <f t="shared" si="98"/>
        <v>0</v>
      </c>
      <c r="O186">
        <f t="shared" si="99"/>
        <v>0</v>
      </c>
      <c r="P186">
        <f t="shared" si="100"/>
        <v>0</v>
      </c>
      <c r="R186" s="18">
        <f t="shared" si="101"/>
        <v>0</v>
      </c>
      <c r="S186">
        <f t="shared" si="102"/>
        <v>0</v>
      </c>
      <c r="T186">
        <f t="shared" si="103"/>
        <v>0</v>
      </c>
      <c r="U186">
        <f t="shared" si="104"/>
        <v>0</v>
      </c>
      <c r="V186">
        <f t="shared" si="105"/>
        <v>0</v>
      </c>
      <c r="X186" s="18">
        <f t="shared" si="106"/>
        <v>1</v>
      </c>
      <c r="Y186">
        <f t="shared" si="107"/>
        <v>0</v>
      </c>
      <c r="Z186">
        <f t="shared" si="108"/>
        <v>0</v>
      </c>
      <c r="AA186">
        <f t="shared" si="109"/>
        <v>0</v>
      </c>
    </row>
    <row r="187" spans="1:31" ht="17" x14ac:dyDescent="0.2">
      <c r="A187" s="8" t="s">
        <v>212</v>
      </c>
      <c r="B187">
        <v>1</v>
      </c>
      <c r="C187" s="4" t="s">
        <v>123</v>
      </c>
      <c r="D187" t="s">
        <v>303</v>
      </c>
      <c r="E187">
        <v>0.5</v>
      </c>
      <c r="F187">
        <v>1</v>
      </c>
      <c r="G187" s="18">
        <f t="shared" si="78"/>
        <v>0</v>
      </c>
      <c r="H187">
        <f t="shared" si="79"/>
        <v>0</v>
      </c>
      <c r="I187">
        <f t="shared" si="80"/>
        <v>0</v>
      </c>
      <c r="J187">
        <f t="shared" si="81"/>
        <v>0</v>
      </c>
      <c r="L187" s="18">
        <f t="shared" si="96"/>
        <v>0</v>
      </c>
      <c r="M187">
        <f t="shared" si="97"/>
        <v>0</v>
      </c>
      <c r="N187">
        <f t="shared" si="98"/>
        <v>0</v>
      </c>
      <c r="O187">
        <f t="shared" si="99"/>
        <v>0</v>
      </c>
      <c r="P187">
        <f t="shared" si="100"/>
        <v>0</v>
      </c>
      <c r="R187" s="18">
        <f t="shared" si="101"/>
        <v>0</v>
      </c>
      <c r="S187">
        <f t="shared" si="102"/>
        <v>0</v>
      </c>
      <c r="T187">
        <f t="shared" si="103"/>
        <v>0</v>
      </c>
      <c r="U187">
        <f t="shared" si="104"/>
        <v>0</v>
      </c>
      <c r="V187">
        <f t="shared" si="105"/>
        <v>0</v>
      </c>
      <c r="X187" s="18">
        <f t="shared" si="106"/>
        <v>0.5</v>
      </c>
      <c r="Y187">
        <f t="shared" si="107"/>
        <v>0</v>
      </c>
      <c r="Z187">
        <f t="shared" si="108"/>
        <v>0</v>
      </c>
      <c r="AA187">
        <f t="shared" si="109"/>
        <v>0</v>
      </c>
    </row>
    <row r="188" spans="1:31" x14ac:dyDescent="0.2">
      <c r="K188">
        <f>SUM(G175:J187)</f>
        <v>0</v>
      </c>
      <c r="Q188">
        <f>SUM(L175:P187)</f>
        <v>0</v>
      </c>
      <c r="W188">
        <f>SUM(R175:V187)</f>
        <v>2.5</v>
      </c>
      <c r="AB188">
        <f>SUM(X175:AA187)</f>
        <v>9</v>
      </c>
      <c r="AE188" s="22">
        <f>SUM(K188:AB188)</f>
        <v>11.5</v>
      </c>
    </row>
    <row r="189" spans="1:31" ht="17" x14ac:dyDescent="0.2">
      <c r="B189" t="s">
        <v>2</v>
      </c>
      <c r="C189" s="4" t="s">
        <v>3</v>
      </c>
      <c r="D189" t="s">
        <v>4</v>
      </c>
      <c r="E189" t="s">
        <v>5</v>
      </c>
    </row>
    <row r="190" spans="1:31" s="1" customFormat="1" ht="34" x14ac:dyDescent="0.2">
      <c r="A190" s="11" t="s">
        <v>213</v>
      </c>
      <c r="C190" s="7"/>
      <c r="G190" s="21"/>
      <c r="L190" s="21"/>
      <c r="R190" s="21"/>
      <c r="X190" s="21"/>
      <c r="AE190" s="25"/>
    </row>
    <row r="191" spans="1:31" ht="17" x14ac:dyDescent="0.2">
      <c r="A191" s="8" t="s">
        <v>214</v>
      </c>
      <c r="B191">
        <v>1</v>
      </c>
      <c r="C191" s="4" t="s">
        <v>215</v>
      </c>
      <c r="D191" t="s">
        <v>301</v>
      </c>
      <c r="E191">
        <v>1</v>
      </c>
      <c r="F191">
        <v>2</v>
      </c>
      <c r="G191" s="18">
        <f t="shared" si="78"/>
        <v>0</v>
      </c>
      <c r="H191">
        <f t="shared" si="79"/>
        <v>0</v>
      </c>
      <c r="I191">
        <f t="shared" si="80"/>
        <v>0</v>
      </c>
      <c r="J191">
        <f t="shared" si="81"/>
        <v>0</v>
      </c>
      <c r="L191" s="18">
        <f>IF(D191="B",(B191*E191)/F191,0)</f>
        <v>0</v>
      </c>
      <c r="M191">
        <f>IF(D191="AB",(B191*E191)/F191,0)</f>
        <v>0</v>
      </c>
      <c r="N191">
        <f>IF(D191="ABC",(B191*E191)/F191,0)</f>
        <v>0</v>
      </c>
      <c r="O191">
        <f>IF(D191="BC",(B191*E191)/F191,0)</f>
        <v>0.5</v>
      </c>
      <c r="P191">
        <f>IF(D191="BCD",(B191*E191)/F191,0)</f>
        <v>0</v>
      </c>
      <c r="R191" s="18">
        <f>IF(D191="C",(B191*E191)/F191,0)</f>
        <v>0</v>
      </c>
      <c r="S191">
        <f>IF(D191="ABC",(B191*E191)/F191,0)</f>
        <v>0</v>
      </c>
      <c r="T191">
        <f>IF(D191="BC",(B191*E191)/F191,0)</f>
        <v>0.5</v>
      </c>
      <c r="U191">
        <f>IF(D191="BCD",(B191*E191)/F191,0)</f>
        <v>0</v>
      </c>
      <c r="V191">
        <f>IF(D191="CD",(B191*E191)/F191,0)</f>
        <v>0</v>
      </c>
      <c r="X191" s="18">
        <f>IF(D191="D",(B191*E191)/F191,0)</f>
        <v>0</v>
      </c>
      <c r="Y191">
        <f>IF(D191="BC",(B191*E191)/F191,0)</f>
        <v>0.5</v>
      </c>
      <c r="Z191">
        <f>IF(D191="BCD",(B191*E191)/F191,0)</f>
        <v>0</v>
      </c>
      <c r="AA191">
        <f>IF(D191="CD",(B191*E191)/F191,0)</f>
        <v>0</v>
      </c>
    </row>
    <row r="192" spans="1:31" x14ac:dyDescent="0.2">
      <c r="K192">
        <f>SUM(G191:J191)</f>
        <v>0</v>
      </c>
      <c r="Q192">
        <f>SUM(L191:P191)</f>
        <v>0.5</v>
      </c>
      <c r="W192">
        <f>SUM(R191:V191)</f>
        <v>0.5</v>
      </c>
      <c r="AB192">
        <f>SUM(X191:AA191)</f>
        <v>0.5</v>
      </c>
      <c r="AE192" s="22">
        <f>SUM(K192:AB192)</f>
        <v>1.5</v>
      </c>
    </row>
    <row r="193" spans="1:31" ht="17" x14ac:dyDescent="0.2">
      <c r="B193" t="s">
        <v>2</v>
      </c>
      <c r="C193" s="4" t="s">
        <v>3</v>
      </c>
      <c r="D193" t="s">
        <v>4</v>
      </c>
      <c r="E193" t="s">
        <v>5</v>
      </c>
    </row>
    <row r="194" spans="1:31" s="1" customFormat="1" ht="17" x14ac:dyDescent="0.2">
      <c r="A194" s="11" t="s">
        <v>216</v>
      </c>
      <c r="C194" s="7"/>
      <c r="G194" s="21"/>
      <c r="L194" s="21"/>
      <c r="R194" s="21"/>
      <c r="X194" s="21"/>
      <c r="AE194" s="25"/>
    </row>
    <row r="195" spans="1:31" ht="17" x14ac:dyDescent="0.2">
      <c r="A195" s="8" t="s">
        <v>217</v>
      </c>
      <c r="B195">
        <v>1</v>
      </c>
      <c r="C195" t="s">
        <v>218</v>
      </c>
      <c r="D195" t="s">
        <v>297</v>
      </c>
      <c r="E195">
        <v>1</v>
      </c>
      <c r="F195">
        <v>1</v>
      </c>
      <c r="G195" s="18">
        <f t="shared" si="78"/>
        <v>0</v>
      </c>
      <c r="H195">
        <f t="shared" si="79"/>
        <v>0</v>
      </c>
      <c r="I195">
        <f t="shared" si="80"/>
        <v>0</v>
      </c>
      <c r="J195">
        <f t="shared" si="81"/>
        <v>0</v>
      </c>
      <c r="L195" s="18">
        <f>IF(D195="B",(B195*E195)/F195,0)</f>
        <v>0</v>
      </c>
      <c r="M195">
        <f>IF(D195="AB",(B195*E195)/F195,0)</f>
        <v>0</v>
      </c>
      <c r="N195">
        <f>IF(D195="ABC",(B195*E195)/F195,0)</f>
        <v>0</v>
      </c>
      <c r="O195">
        <f>IF(D195="BC",(B195*E195)/F195,0)</f>
        <v>0</v>
      </c>
      <c r="P195">
        <f>IF(D195="BCD",(B195*E195)/F195,0)</f>
        <v>0</v>
      </c>
      <c r="R195" s="18">
        <f>IF(D195="C",(B195*E195)/F195,0)</f>
        <v>1</v>
      </c>
      <c r="S195">
        <f>IF(D195="ABC",(B195*E195)/F195,0)</f>
        <v>0</v>
      </c>
      <c r="T195">
        <f>IF(D195="BC",(B195*E195)/F195,0)</f>
        <v>0</v>
      </c>
      <c r="U195">
        <f>IF(D195="BCD",(B195*E195)/F195,0)</f>
        <v>0</v>
      </c>
      <c r="V195">
        <f>IF(D195="CD",(B195*E195)/F195,0)</f>
        <v>0</v>
      </c>
      <c r="X195" s="18">
        <f>IF(D195="D",(B195*E195)/F195,0)</f>
        <v>0</v>
      </c>
      <c r="Y195">
        <f>IF(D195="BC",(B195*E195)/F195,0)</f>
        <v>0</v>
      </c>
      <c r="Z195">
        <f>IF(D195="BCD",(B195*E195)/F195,0)</f>
        <v>0</v>
      </c>
      <c r="AA195">
        <f>IF(D195="CD",(B195*E195)/F195,0)</f>
        <v>0</v>
      </c>
    </row>
    <row r="196" spans="1:31" ht="17" x14ac:dyDescent="0.2">
      <c r="A196" s="8" t="s">
        <v>219</v>
      </c>
      <c r="B196">
        <v>1</v>
      </c>
      <c r="C196" t="s">
        <v>220</v>
      </c>
      <c r="D196" t="s">
        <v>304</v>
      </c>
      <c r="E196">
        <v>1</v>
      </c>
      <c r="F196">
        <v>2</v>
      </c>
      <c r="G196" s="18">
        <f t="shared" si="78"/>
        <v>0</v>
      </c>
      <c r="H196">
        <f t="shared" si="79"/>
        <v>0</v>
      </c>
      <c r="I196">
        <f t="shared" si="80"/>
        <v>0</v>
      </c>
      <c r="J196">
        <f t="shared" si="81"/>
        <v>0</v>
      </c>
      <c r="L196" s="18">
        <f>IF(D196="B",(B196*E196)/F196,0)</f>
        <v>0</v>
      </c>
      <c r="M196">
        <f>IF(D196="AB",(B196*E196)/F196,0)</f>
        <v>0</v>
      </c>
      <c r="N196">
        <f>IF(D196="ABC",(B196*E196)/F196,0)</f>
        <v>0</v>
      </c>
      <c r="O196">
        <f>IF(D196="BC",(B196*E196)/F196,0)</f>
        <v>0</v>
      </c>
      <c r="P196">
        <f>IF(D196="BCD",(B196*E196)/F196,0)</f>
        <v>0</v>
      </c>
      <c r="R196" s="18">
        <f>IF(D196="C",(B196*E196)/F196,0)</f>
        <v>0</v>
      </c>
      <c r="S196">
        <f>IF(D196="ABC",(B196*E196)/F196,0)</f>
        <v>0</v>
      </c>
      <c r="T196">
        <f>IF(D196="BC",(B196*E196)/F196,0)</f>
        <v>0</v>
      </c>
      <c r="U196">
        <f>IF(D196="BCD",(B196*E196)/F196,0)</f>
        <v>0</v>
      </c>
      <c r="V196">
        <f>IF(D196="CD",(B196*E196)/F196,0)</f>
        <v>0.5</v>
      </c>
      <c r="X196" s="18">
        <f>IF(D196="D",(B196*E196)/F196,0)</f>
        <v>0</v>
      </c>
      <c r="Y196">
        <f>IF(D196="BC",(B196*E196)/F196,0)</f>
        <v>0</v>
      </c>
      <c r="Z196">
        <f>IF(D196="BCD",(B196*E196)/F196,0)</f>
        <v>0</v>
      </c>
      <c r="AA196">
        <f>IF(D196="CD",(B196*E196)/F196,0)</f>
        <v>0.5</v>
      </c>
    </row>
    <row r="197" spans="1:31" x14ac:dyDescent="0.2">
      <c r="K197">
        <f>SUM(G195:J196)</f>
        <v>0</v>
      </c>
      <c r="Q197">
        <f>SUM(L195:P196)</f>
        <v>0</v>
      </c>
      <c r="W197">
        <f>SUM(R195:V196)</f>
        <v>1.5</v>
      </c>
      <c r="AB197">
        <f>SUM(X195:AA196)</f>
        <v>0.5</v>
      </c>
      <c r="AE197" s="22">
        <f>SUM(K197:AB197)</f>
        <v>2</v>
      </c>
    </row>
    <row r="198" spans="1:31" ht="17" x14ac:dyDescent="0.2">
      <c r="A198" s="13"/>
      <c r="B198" s="12" t="s">
        <v>2</v>
      </c>
      <c r="C198" s="14" t="s">
        <v>3</v>
      </c>
      <c r="D198" s="12" t="s">
        <v>4</v>
      </c>
      <c r="E198" s="12" t="s">
        <v>5</v>
      </c>
      <c r="F198" s="12"/>
    </row>
    <row r="199" spans="1:31" s="1" customFormat="1" ht="34" x14ac:dyDescent="0.2">
      <c r="A199" s="15" t="s">
        <v>221</v>
      </c>
      <c r="B199" s="16"/>
      <c r="C199" s="17"/>
      <c r="D199" s="16"/>
      <c r="E199" s="16"/>
      <c r="F199" s="16"/>
      <c r="G199" s="21"/>
      <c r="L199" s="21"/>
      <c r="R199" s="21"/>
      <c r="X199" s="21"/>
      <c r="AE199" s="25"/>
    </row>
    <row r="200" spans="1:31" ht="34" x14ac:dyDescent="0.2">
      <c r="A200" s="8" t="s">
        <v>222</v>
      </c>
      <c r="B200">
        <v>1</v>
      </c>
      <c r="C200" s="4" t="s">
        <v>170</v>
      </c>
      <c r="D200" t="s">
        <v>300</v>
      </c>
      <c r="E200">
        <v>1</v>
      </c>
      <c r="F200">
        <v>1</v>
      </c>
      <c r="G200" s="18">
        <f t="shared" ref="G200:G258" si="110">IF(D200="A",(B200*E200)/F200,0)</f>
        <v>0</v>
      </c>
      <c r="H200">
        <f t="shared" ref="H200:H258" si="111">IF(D200="AB",(B200*E200)/F200,0)</f>
        <v>0</v>
      </c>
      <c r="I200">
        <f t="shared" ref="I200:I258" si="112">IF(D200="ABC",(B200*E200)/F200,0)</f>
        <v>0</v>
      </c>
      <c r="J200">
        <f t="shared" ref="J200:J258" si="113">IF(D200="ABCD",(B200*E200)/F200,0)</f>
        <v>0</v>
      </c>
      <c r="L200" s="18">
        <f>IF(D200="B",(B200*E200)/F200,0)</f>
        <v>1</v>
      </c>
      <c r="M200">
        <f>IF(D200="AB",(B200*E200)/F200,0)</f>
        <v>0</v>
      </c>
      <c r="N200">
        <f>IF(D200="ABC",(B200*E200)/F200,0)</f>
        <v>0</v>
      </c>
      <c r="O200">
        <f>IF(D200="BC",(B200*E200)/F200,0)</f>
        <v>0</v>
      </c>
      <c r="P200">
        <f>IF(D200="BCD",(B200*E200)/F200,0)</f>
        <v>0</v>
      </c>
      <c r="R200" s="18">
        <f>IF(D200="C",(B200*E200)/F200,0)</f>
        <v>0</v>
      </c>
      <c r="S200">
        <f>IF(D200="ABC",(B200*E200)/F200,0)</f>
        <v>0</v>
      </c>
      <c r="T200">
        <f>IF(D200="BC",(B200*E200)/F200,0)</f>
        <v>0</v>
      </c>
      <c r="U200">
        <f>IF(D200="BCD",(B200*E200)/F200,0)</f>
        <v>0</v>
      </c>
      <c r="V200">
        <f>IF(D200="CD",(B200*E200)/F200,0)</f>
        <v>0</v>
      </c>
      <c r="X200" s="18">
        <f>IF(D200="D",(B200*E200)/F200,0)</f>
        <v>0</v>
      </c>
      <c r="Y200">
        <f>IF(D200="BC",(B200*E200)/F200,0)</f>
        <v>0</v>
      </c>
      <c r="Z200">
        <f>IF(D200="BCD",(B200*E200)/F200,0)</f>
        <v>0</v>
      </c>
      <c r="AA200">
        <f>IF(D200="CD",(B200*E200)/F200,0)</f>
        <v>0</v>
      </c>
    </row>
    <row r="201" spans="1:31" ht="17" x14ac:dyDescent="0.2">
      <c r="A201" s="8" t="s">
        <v>223</v>
      </c>
      <c r="B201">
        <v>1</v>
      </c>
      <c r="C201" s="4" t="s">
        <v>224</v>
      </c>
      <c r="D201" t="s">
        <v>300</v>
      </c>
      <c r="E201">
        <v>1</v>
      </c>
      <c r="F201">
        <v>1</v>
      </c>
      <c r="G201" s="18">
        <f t="shared" si="110"/>
        <v>0</v>
      </c>
      <c r="H201">
        <f t="shared" si="111"/>
        <v>0</v>
      </c>
      <c r="I201">
        <f t="shared" si="112"/>
        <v>0</v>
      </c>
      <c r="J201">
        <f t="shared" si="113"/>
        <v>0</v>
      </c>
      <c r="L201" s="18">
        <f>IF(D201="B",(B201*E201)/F201,0)</f>
        <v>1</v>
      </c>
      <c r="M201">
        <f>IF(D201="AB",(B201*E201)/F201,0)</f>
        <v>0</v>
      </c>
      <c r="N201">
        <f>IF(D201="ABC",(B201*E201)/F201,0)</f>
        <v>0</v>
      </c>
      <c r="O201">
        <f>IF(D201="BC",(B201*E201)/F201,0)</f>
        <v>0</v>
      </c>
      <c r="P201">
        <f>IF(D201="BCD",(B201*E201)/F201,0)</f>
        <v>0</v>
      </c>
      <c r="R201" s="18">
        <f>IF(D201="C",(B201*E201)/F201,0)</f>
        <v>0</v>
      </c>
      <c r="S201">
        <f>IF(D201="ABC",(B201*E201)/F201,0)</f>
        <v>0</v>
      </c>
      <c r="T201">
        <f>IF(D201="BC",(B201*E201)/F201,0)</f>
        <v>0</v>
      </c>
      <c r="U201">
        <f>IF(D201="BCD",(B201*E201)/F201,0)</f>
        <v>0</v>
      </c>
      <c r="V201">
        <f>IF(D201="CD",(B201*E201)/F201,0)</f>
        <v>0</v>
      </c>
      <c r="X201" s="18">
        <f>IF(D201="D",(B201*E201)/F201,0)</f>
        <v>0</v>
      </c>
      <c r="Y201">
        <f>IF(D201="BC",(B201*E201)/F201,0)</f>
        <v>0</v>
      </c>
      <c r="Z201">
        <f>IF(D201="BCD",(B201*E201)/F201,0)</f>
        <v>0</v>
      </c>
      <c r="AA201">
        <f>IF(D201="CD",(B201*E201)/F201,0)</f>
        <v>0</v>
      </c>
    </row>
    <row r="202" spans="1:31" ht="17" x14ac:dyDescent="0.2">
      <c r="A202" s="8" t="s">
        <v>225</v>
      </c>
      <c r="B202">
        <v>1</v>
      </c>
      <c r="C202" s="4" t="s">
        <v>226</v>
      </c>
      <c r="D202" t="s">
        <v>7</v>
      </c>
      <c r="E202">
        <v>1</v>
      </c>
      <c r="F202">
        <v>1</v>
      </c>
      <c r="G202" s="18">
        <f t="shared" si="110"/>
        <v>1</v>
      </c>
      <c r="H202">
        <f t="shared" si="111"/>
        <v>0</v>
      </c>
      <c r="I202">
        <f t="shared" si="112"/>
        <v>0</v>
      </c>
      <c r="J202">
        <f t="shared" si="113"/>
        <v>0</v>
      </c>
      <c r="L202" s="18">
        <f>IF(D202="B",(B202*E202)/F202,0)</f>
        <v>0</v>
      </c>
      <c r="M202">
        <f>IF(D202="AB",(B202*E202)/F202,0)</f>
        <v>0</v>
      </c>
      <c r="N202">
        <f>IF(D202="ABC",(B202*E202)/F202,0)</f>
        <v>0</v>
      </c>
      <c r="O202">
        <f>IF(D202="BC",(B202*E202)/F202,0)</f>
        <v>0</v>
      </c>
      <c r="P202">
        <f>IF(D202="BCD",(B202*E202)/F202,0)</f>
        <v>0</v>
      </c>
      <c r="R202" s="18">
        <f>IF(D202="C",(B202*E202)/F202,0)</f>
        <v>0</v>
      </c>
      <c r="S202">
        <f>IF(D202="ABC",(B202*E202)/F202,0)</f>
        <v>0</v>
      </c>
      <c r="T202">
        <f>IF(D202="BC",(B202*E202)/F202,0)</f>
        <v>0</v>
      </c>
      <c r="U202">
        <f>IF(D202="BCD",(B202*E202)/F202,0)</f>
        <v>0</v>
      </c>
      <c r="V202">
        <f>IF(D202="CD",(B202*E202)/F202,0)</f>
        <v>0</v>
      </c>
      <c r="X202" s="18">
        <f>IF(D202="D",(B202*E202)/F202,0)</f>
        <v>0</v>
      </c>
      <c r="Y202">
        <f>IF(D202="BC",(B202*E202)/F202,0)</f>
        <v>0</v>
      </c>
      <c r="Z202">
        <f>IF(D202="BCD",(B202*E202)/F202,0)</f>
        <v>0</v>
      </c>
      <c r="AA202">
        <f>IF(D202="CD",(B202*E202)/F202,0)</f>
        <v>0</v>
      </c>
    </row>
    <row r="203" spans="1:31" x14ac:dyDescent="0.2">
      <c r="K203">
        <f>SUM(G200:J202)</f>
        <v>1</v>
      </c>
      <c r="Q203">
        <f>SUM(L200:P202)</f>
        <v>2</v>
      </c>
      <c r="W203">
        <f>SUM(R200:V202)</f>
        <v>0</v>
      </c>
      <c r="AB203">
        <f>SUM(X200:AA202)</f>
        <v>0</v>
      </c>
      <c r="AE203" s="22">
        <f>SUM(K203:AB203)</f>
        <v>3</v>
      </c>
    </row>
    <row r="204" spans="1:31" ht="17" x14ac:dyDescent="0.2">
      <c r="A204" s="13"/>
      <c r="B204" s="12" t="s">
        <v>2</v>
      </c>
      <c r="C204" s="14" t="s">
        <v>3</v>
      </c>
      <c r="D204" s="12" t="s">
        <v>4</v>
      </c>
      <c r="E204" s="12" t="s">
        <v>5</v>
      </c>
      <c r="F204" s="12"/>
    </row>
    <row r="205" spans="1:31" s="1" customFormat="1" ht="34" x14ac:dyDescent="0.2">
      <c r="A205" s="15" t="s">
        <v>227</v>
      </c>
      <c r="B205" s="16"/>
      <c r="C205" s="17"/>
      <c r="D205" s="16"/>
      <c r="E205" s="16"/>
      <c r="F205" s="16"/>
      <c r="G205" s="21"/>
      <c r="L205" s="21"/>
      <c r="R205" s="21"/>
      <c r="X205" s="21"/>
      <c r="AE205" s="25"/>
    </row>
    <row r="206" spans="1:31" ht="17" x14ac:dyDescent="0.2">
      <c r="A206" s="8" t="s">
        <v>228</v>
      </c>
      <c r="B206">
        <v>1</v>
      </c>
      <c r="C206" s="4" t="s">
        <v>209</v>
      </c>
      <c r="D206" t="s">
        <v>303</v>
      </c>
      <c r="E206">
        <v>1</v>
      </c>
      <c r="F206">
        <v>1</v>
      </c>
      <c r="G206" s="18">
        <f t="shared" si="110"/>
        <v>0</v>
      </c>
      <c r="H206">
        <f t="shared" si="111"/>
        <v>0</v>
      </c>
      <c r="I206">
        <f t="shared" si="112"/>
        <v>0</v>
      </c>
      <c r="J206">
        <f t="shared" si="113"/>
        <v>0</v>
      </c>
      <c r="L206" s="18">
        <f>IF(D206="B",(B206*E206)/F206,0)</f>
        <v>0</v>
      </c>
      <c r="M206">
        <f>IF(D206="AB",(B206*E206)/F206,0)</f>
        <v>0</v>
      </c>
      <c r="N206">
        <f>IF(D206="ABC",(B206*E206)/F206,0)</f>
        <v>0</v>
      </c>
      <c r="O206">
        <f>IF(D206="BC",(B206*E206)/F206,0)</f>
        <v>0</v>
      </c>
      <c r="P206">
        <f>IF(D206="BCD",(B206*E206)/F206,0)</f>
        <v>0</v>
      </c>
      <c r="R206" s="18">
        <f>IF(D206="C",(B206*E206)/F206,0)</f>
        <v>0</v>
      </c>
      <c r="S206">
        <f>IF(D206="ABC",(B206*E206)/F206,0)</f>
        <v>0</v>
      </c>
      <c r="T206">
        <f>IF(D206="BC",(B206*E206)/F206,0)</f>
        <v>0</v>
      </c>
      <c r="U206">
        <f>IF(D206="BCD",(B206*E206)/F206,0)</f>
        <v>0</v>
      </c>
      <c r="V206">
        <f>IF(D206="CD",(B206*E206)/F206,0)</f>
        <v>0</v>
      </c>
      <c r="X206" s="18">
        <f>IF(D206="D",(B206*E206)/F206,0)</f>
        <v>1</v>
      </c>
      <c r="Y206">
        <f>IF(D206="BC",(B206*E206)/F206,0)</f>
        <v>0</v>
      </c>
      <c r="Z206">
        <f>IF(D206="BCD",(B206*E206)/F206,0)</f>
        <v>0</v>
      </c>
      <c r="AA206">
        <f>IF(D206="CD",(B206*E206)/F206,0)</f>
        <v>0</v>
      </c>
    </row>
    <row r="207" spans="1:31" x14ac:dyDescent="0.2">
      <c r="K207">
        <f>SUM(G206:J206)</f>
        <v>0</v>
      </c>
      <c r="Q207">
        <f>SUM(L206:P206)</f>
        <v>0</v>
      </c>
      <c r="W207">
        <f>SUM(R206:V206)</f>
        <v>0</v>
      </c>
      <c r="AB207">
        <f>SUM(X206:AA206)</f>
        <v>1</v>
      </c>
      <c r="AE207" s="22">
        <f>SUM(K207:AB207)</f>
        <v>1</v>
      </c>
    </row>
    <row r="208" spans="1:31" ht="17" x14ac:dyDescent="0.2">
      <c r="A208" s="13"/>
      <c r="B208" s="12" t="s">
        <v>2</v>
      </c>
      <c r="C208" s="14" t="s">
        <v>3</v>
      </c>
      <c r="D208" s="12" t="s">
        <v>4</v>
      </c>
      <c r="E208" s="12" t="s">
        <v>5</v>
      </c>
      <c r="F208" s="12"/>
    </row>
    <row r="209" spans="1:31" s="1" customFormat="1" ht="17" x14ac:dyDescent="0.2">
      <c r="A209" s="15" t="s">
        <v>229</v>
      </c>
      <c r="B209" s="16"/>
      <c r="C209" s="17"/>
      <c r="D209" s="16"/>
      <c r="E209" s="16"/>
      <c r="F209" s="16"/>
      <c r="G209" s="21"/>
      <c r="L209" s="21"/>
      <c r="R209" s="21"/>
      <c r="X209" s="21"/>
      <c r="AE209" s="25"/>
    </row>
    <row r="210" spans="1:31" ht="17" x14ac:dyDescent="0.2">
      <c r="A210" s="8" t="s">
        <v>230</v>
      </c>
      <c r="B210">
        <v>1</v>
      </c>
      <c r="C210" s="4" t="s">
        <v>123</v>
      </c>
      <c r="D210" t="s">
        <v>303</v>
      </c>
      <c r="E210">
        <v>0.5</v>
      </c>
      <c r="F210">
        <v>1</v>
      </c>
      <c r="G210" s="18">
        <f t="shared" si="110"/>
        <v>0</v>
      </c>
      <c r="H210">
        <f t="shared" si="111"/>
        <v>0</v>
      </c>
      <c r="I210">
        <f t="shared" si="112"/>
        <v>0</v>
      </c>
      <c r="J210">
        <f t="shared" si="113"/>
        <v>0</v>
      </c>
      <c r="L210" s="18">
        <f>IF(D210="B",(B210*E210)/F210,0)</f>
        <v>0</v>
      </c>
      <c r="M210">
        <f>IF(D210="AB",(B210*E210)/F210,0)</f>
        <v>0</v>
      </c>
      <c r="N210">
        <f>IF(D210="ABC",(B210*E210)/F210,0)</f>
        <v>0</v>
      </c>
      <c r="O210">
        <f>IF(D210="BC",(B210*E210)/F210,0)</f>
        <v>0</v>
      </c>
      <c r="P210">
        <f>IF(D210="BCD",(B210*E210)/F210,0)</f>
        <v>0</v>
      </c>
      <c r="R210" s="18">
        <f>IF(D210="C",(B210*E210)/F210,0)</f>
        <v>0</v>
      </c>
      <c r="S210">
        <f>IF(D210="ABC",(B210*E210)/F210,0)</f>
        <v>0</v>
      </c>
      <c r="T210">
        <f>IF(D210="BC",(B210*E210)/F210,0)</f>
        <v>0</v>
      </c>
      <c r="U210">
        <f>IF(D210="BCD",(B210*E210)/F210,0)</f>
        <v>0</v>
      </c>
      <c r="V210">
        <f>IF(D210="CD",(B210*E210)/F210,0)</f>
        <v>0</v>
      </c>
      <c r="X210" s="18">
        <f>IF(D210="D",(B210*E210)/F210,0)</f>
        <v>0.5</v>
      </c>
      <c r="Y210">
        <f>IF(D210="BC",(B210*E210)/F210,0)</f>
        <v>0</v>
      </c>
      <c r="Z210">
        <f>IF(D210="BCD",(B210*E210)/F210,0)</f>
        <v>0</v>
      </c>
      <c r="AA210">
        <f>IF(D210="CD",(B210*E210)/F210,0)</f>
        <v>0</v>
      </c>
    </row>
    <row r="211" spans="1:31" ht="17" x14ac:dyDescent="0.2">
      <c r="A211" s="8" t="s">
        <v>231</v>
      </c>
      <c r="B211">
        <v>1</v>
      </c>
      <c r="C211" s="4" t="s">
        <v>180</v>
      </c>
      <c r="D211" t="s">
        <v>300</v>
      </c>
      <c r="E211">
        <v>1</v>
      </c>
      <c r="F211">
        <v>1</v>
      </c>
      <c r="G211" s="18">
        <f t="shared" si="110"/>
        <v>0</v>
      </c>
      <c r="H211">
        <f t="shared" si="111"/>
        <v>0</v>
      </c>
      <c r="I211">
        <f t="shared" si="112"/>
        <v>0</v>
      </c>
      <c r="J211">
        <f t="shared" si="113"/>
        <v>0</v>
      </c>
      <c r="L211" s="18">
        <f>IF(D211="B",(B211*E211)/F211,0)</f>
        <v>1</v>
      </c>
      <c r="M211">
        <f>IF(D211="AB",(B211*E211)/F211,0)</f>
        <v>0</v>
      </c>
      <c r="N211">
        <f>IF(D211="ABC",(B211*E211)/F211,0)</f>
        <v>0</v>
      </c>
      <c r="O211">
        <f>IF(D211="BC",(B211*E211)/F211,0)</f>
        <v>0</v>
      </c>
      <c r="P211">
        <f>IF(D211="BCD",(B211*E211)/F211,0)</f>
        <v>0</v>
      </c>
      <c r="R211" s="18">
        <f>IF(D211="C",(B211*E211)/F211,0)</f>
        <v>0</v>
      </c>
      <c r="S211">
        <f>IF(D211="ABC",(B211*E211)/F211,0)</f>
        <v>0</v>
      </c>
      <c r="T211">
        <f>IF(D211="BC",(B211*E211)/F211,0)</f>
        <v>0</v>
      </c>
      <c r="U211">
        <f>IF(D211="BCD",(B211*E211)/F211,0)</f>
        <v>0</v>
      </c>
      <c r="V211">
        <f>IF(D211="CD",(B211*E211)/F211,0)</f>
        <v>0</v>
      </c>
      <c r="X211" s="18">
        <f>IF(D211="D",(B211*E211)/F211,0)</f>
        <v>0</v>
      </c>
      <c r="Y211">
        <f>IF(D211="BC",(B211*E211)/F211,0)</f>
        <v>0</v>
      </c>
      <c r="Z211">
        <f>IF(D211="BCD",(B211*E211)/F211,0)</f>
        <v>0</v>
      </c>
      <c r="AA211">
        <f>IF(D211="CD",(B211*E211)/F211,0)</f>
        <v>0</v>
      </c>
    </row>
    <row r="212" spans="1:31" ht="17" x14ac:dyDescent="0.2">
      <c r="A212" s="8" t="s">
        <v>232</v>
      </c>
      <c r="B212">
        <v>1</v>
      </c>
      <c r="C212" s="4" t="s">
        <v>157</v>
      </c>
      <c r="D212" t="s">
        <v>301</v>
      </c>
      <c r="E212">
        <v>1</v>
      </c>
      <c r="F212">
        <v>2</v>
      </c>
      <c r="G212" s="18">
        <f t="shared" si="110"/>
        <v>0</v>
      </c>
      <c r="H212">
        <f t="shared" si="111"/>
        <v>0</v>
      </c>
      <c r="I212">
        <f t="shared" si="112"/>
        <v>0</v>
      </c>
      <c r="J212">
        <f t="shared" si="113"/>
        <v>0</v>
      </c>
      <c r="L212" s="18">
        <f>IF(D212="B",(B212*E212)/F212,0)</f>
        <v>0</v>
      </c>
      <c r="M212">
        <f>IF(D212="AB",(B212*E212)/F212,0)</f>
        <v>0</v>
      </c>
      <c r="N212">
        <f>IF(D212="ABC",(B212*E212)/F212,0)</f>
        <v>0</v>
      </c>
      <c r="O212">
        <f>IF(D212="BC",(B212*E212)/F212,0)</f>
        <v>0.5</v>
      </c>
      <c r="P212">
        <f>IF(D212="BCD",(B212*E212)/F212,0)</f>
        <v>0</v>
      </c>
      <c r="R212" s="18">
        <f>IF(D212="C",(B212*E212)/F212,0)</f>
        <v>0</v>
      </c>
      <c r="S212">
        <f>IF(D212="ABC",(B212*E212)/F212,0)</f>
        <v>0</v>
      </c>
      <c r="T212">
        <f>IF(D212="BC",(B212*E212)/F212,0)</f>
        <v>0.5</v>
      </c>
      <c r="U212">
        <f>IF(D212="BCD",(B212*E212)/F212,0)</f>
        <v>0</v>
      </c>
      <c r="V212">
        <f>IF(D212="CD",(B212*E212)/F212,0)</f>
        <v>0</v>
      </c>
      <c r="X212" s="18">
        <f>IF(D212="D",(B212*E212)/F212,0)</f>
        <v>0</v>
      </c>
      <c r="Y212">
        <f>IF(D212="BC",(B212*E212)/F212,0)</f>
        <v>0.5</v>
      </c>
      <c r="Z212">
        <f>IF(D212="BCD",(B212*E212)/F212,0)</f>
        <v>0</v>
      </c>
      <c r="AA212">
        <f>IF(D212="CD",(B212*E212)/F212,0)</f>
        <v>0</v>
      </c>
    </row>
    <row r="213" spans="1:31" x14ac:dyDescent="0.2">
      <c r="K213">
        <f>SUM(G210:J212)</f>
        <v>0</v>
      </c>
      <c r="Q213">
        <f>SUM(L210:P212)</f>
        <v>1.5</v>
      </c>
      <c r="W213">
        <f>SUM(R210:V212)</f>
        <v>0.5</v>
      </c>
      <c r="AB213">
        <f>SUM(X210:AA212)</f>
        <v>1</v>
      </c>
      <c r="AE213" s="22">
        <f>SUM(K213:AB213)</f>
        <v>3</v>
      </c>
    </row>
    <row r="214" spans="1:31" ht="17" x14ac:dyDescent="0.2">
      <c r="A214" s="13"/>
      <c r="B214" s="12" t="s">
        <v>2</v>
      </c>
      <c r="C214" s="14" t="s">
        <v>3</v>
      </c>
      <c r="D214" s="12" t="s">
        <v>4</v>
      </c>
      <c r="E214" s="12" t="s">
        <v>5</v>
      </c>
      <c r="F214" s="12"/>
    </row>
    <row r="215" spans="1:31" s="1" customFormat="1" ht="34" x14ac:dyDescent="0.2">
      <c r="A215" s="15" t="s">
        <v>233</v>
      </c>
      <c r="B215" s="16"/>
      <c r="C215" s="17"/>
      <c r="D215" s="16"/>
      <c r="E215" s="16"/>
      <c r="F215" s="16"/>
      <c r="G215" s="21"/>
      <c r="L215" s="21"/>
      <c r="R215" s="21"/>
      <c r="X215" s="21"/>
      <c r="AE215" s="25"/>
    </row>
    <row r="216" spans="1:31" ht="34" x14ac:dyDescent="0.2">
      <c r="A216" s="8" t="s">
        <v>234</v>
      </c>
      <c r="B216">
        <v>1</v>
      </c>
      <c r="C216" s="4" t="s">
        <v>170</v>
      </c>
      <c r="D216" t="s">
        <v>300</v>
      </c>
      <c r="E216">
        <v>1</v>
      </c>
      <c r="F216">
        <v>1</v>
      </c>
      <c r="G216" s="18">
        <f t="shared" si="110"/>
        <v>0</v>
      </c>
      <c r="H216">
        <f t="shared" si="111"/>
        <v>0</v>
      </c>
      <c r="I216">
        <f t="shared" si="112"/>
        <v>0</v>
      </c>
      <c r="J216">
        <f t="shared" si="113"/>
        <v>0</v>
      </c>
      <c r="L216" s="18">
        <f>IF(D216="B",(B216*E216)/F216,0)</f>
        <v>1</v>
      </c>
      <c r="M216">
        <f>IF(D216="AB",(B216*E216)/F216,0)</f>
        <v>0</v>
      </c>
      <c r="N216">
        <f>IF(D216="ABC",(B216*E216)/F216,0)</f>
        <v>0</v>
      </c>
      <c r="O216">
        <f>IF(D216="BC",(B216*E216)/F216,0)</f>
        <v>0</v>
      </c>
      <c r="P216">
        <f>IF(D216="BCD",(B216*E216)/F216,0)</f>
        <v>0</v>
      </c>
      <c r="R216" s="18">
        <f>IF(D216="C",(B216*E216)/F216,0)</f>
        <v>0</v>
      </c>
      <c r="S216">
        <f>IF(D216="ABC",(B216*E216)/F216,0)</f>
        <v>0</v>
      </c>
      <c r="T216">
        <f>IF(D216="BC",(B216*E216)/F216,0)</f>
        <v>0</v>
      </c>
      <c r="U216">
        <f>IF(D216="BCD",(B216*E216)/F216,0)</f>
        <v>0</v>
      </c>
      <c r="V216">
        <f>IF(D216="CD",(B216*E216)/F216,0)</f>
        <v>0</v>
      </c>
      <c r="X216" s="18">
        <f>IF(D216="D",(B216*E216)/F216,0)</f>
        <v>0</v>
      </c>
      <c r="Y216">
        <f>IF(D216="BC",(B216*E216)/F216,0)</f>
        <v>0</v>
      </c>
      <c r="Z216">
        <f>IF(D216="BCD",(B216*E216)/F216,0)</f>
        <v>0</v>
      </c>
      <c r="AA216">
        <f>IF(D216="CD",(B216*E216)/F216,0)</f>
        <v>0</v>
      </c>
    </row>
    <row r="217" spans="1:31" ht="17" x14ac:dyDescent="0.2">
      <c r="A217" s="8" t="s">
        <v>235</v>
      </c>
      <c r="B217">
        <v>1</v>
      </c>
      <c r="C217" s="4" t="s">
        <v>162</v>
      </c>
      <c r="D217" t="s">
        <v>7</v>
      </c>
      <c r="E217">
        <v>1</v>
      </c>
      <c r="F217">
        <v>1</v>
      </c>
      <c r="G217" s="18">
        <f t="shared" si="110"/>
        <v>1</v>
      </c>
      <c r="H217">
        <f t="shared" si="111"/>
        <v>0</v>
      </c>
      <c r="I217">
        <f t="shared" si="112"/>
        <v>0</v>
      </c>
      <c r="J217">
        <f t="shared" si="113"/>
        <v>0</v>
      </c>
      <c r="L217" s="18">
        <f>IF(D217="B",(B217*E217)/F217,0)</f>
        <v>0</v>
      </c>
      <c r="M217">
        <f>IF(D217="AB",(B217*E217)/F217,0)</f>
        <v>0</v>
      </c>
      <c r="N217">
        <f>IF(D217="ABC",(B217*E217)/F217,0)</f>
        <v>0</v>
      </c>
      <c r="O217">
        <f>IF(D217="BC",(B217*E217)/F217,0)</f>
        <v>0</v>
      </c>
      <c r="P217">
        <f>IF(D217="BCD",(B217*E217)/F217,0)</f>
        <v>0</v>
      </c>
      <c r="R217" s="18">
        <f>IF(D217="C",(B217*E217)/F217,0)</f>
        <v>0</v>
      </c>
      <c r="S217">
        <f>IF(D217="ABC",(B217*E217)/F217,0)</f>
        <v>0</v>
      </c>
      <c r="T217">
        <f>IF(D217="BC",(B217*E217)/F217,0)</f>
        <v>0</v>
      </c>
      <c r="U217">
        <f>IF(D217="BCD",(B217*E217)/F217,0)</f>
        <v>0</v>
      </c>
      <c r="V217">
        <f>IF(D217="CD",(B217*E217)/F217,0)</f>
        <v>0</v>
      </c>
      <c r="X217" s="18">
        <f>IF(D217="D",(B217*E217)/F217,0)</f>
        <v>0</v>
      </c>
      <c r="Y217">
        <f>IF(D217="BC",(B217*E217)/F217,0)</f>
        <v>0</v>
      </c>
      <c r="Z217">
        <f>IF(D217="BCD",(B217*E217)/F217,0)</f>
        <v>0</v>
      </c>
      <c r="AA217">
        <f>IF(D217="CD",(B217*E217)/F217,0)</f>
        <v>0</v>
      </c>
    </row>
    <row r="218" spans="1:31" x14ac:dyDescent="0.2">
      <c r="K218">
        <f>SUM(G216:J217)</f>
        <v>1</v>
      </c>
      <c r="Q218">
        <f>SUM(L216:P217)</f>
        <v>1</v>
      </c>
      <c r="W218">
        <f>SUM(R216:V217)</f>
        <v>0</v>
      </c>
      <c r="AB218">
        <f>SUM(X216:AA217)</f>
        <v>0</v>
      </c>
      <c r="AE218" s="22">
        <f>SUM(K218:AB218)</f>
        <v>2</v>
      </c>
    </row>
    <row r="219" spans="1:31" s="2" customFormat="1" ht="34" x14ac:dyDescent="0.2">
      <c r="A219" s="9" t="s">
        <v>236</v>
      </c>
      <c r="C219" s="5"/>
      <c r="G219" s="19"/>
      <c r="L219" s="19"/>
      <c r="R219" s="19"/>
      <c r="X219" s="19"/>
      <c r="AE219" s="23"/>
    </row>
    <row r="221" spans="1:31" ht="17" x14ac:dyDescent="0.2">
      <c r="B221" t="s">
        <v>2</v>
      </c>
      <c r="C221" s="4" t="s">
        <v>3</v>
      </c>
      <c r="D221" t="s">
        <v>4</v>
      </c>
      <c r="E221" t="s">
        <v>5</v>
      </c>
    </row>
    <row r="222" spans="1:31" s="1" customFormat="1" ht="68" x14ac:dyDescent="0.2">
      <c r="A222" s="11" t="s">
        <v>237</v>
      </c>
      <c r="C222" s="7"/>
      <c r="G222" s="21"/>
      <c r="L222" s="21"/>
      <c r="R222" s="21"/>
      <c r="X222" s="21"/>
      <c r="AE222" s="25"/>
    </row>
    <row r="223" spans="1:31" ht="17" x14ac:dyDescent="0.2">
      <c r="B223">
        <v>2</v>
      </c>
      <c r="C223" s="4" t="s">
        <v>224</v>
      </c>
      <c r="D223" t="s">
        <v>300</v>
      </c>
      <c r="E223">
        <v>1</v>
      </c>
      <c r="F223">
        <v>1</v>
      </c>
      <c r="G223" s="18">
        <f t="shared" si="110"/>
        <v>0</v>
      </c>
      <c r="H223">
        <f t="shared" si="111"/>
        <v>0</v>
      </c>
      <c r="I223">
        <f t="shared" si="112"/>
        <v>0</v>
      </c>
      <c r="J223">
        <f t="shared" si="113"/>
        <v>0</v>
      </c>
      <c r="L223" s="18">
        <f>IF(D223="B",(B223*E223)/F223,0)</f>
        <v>2</v>
      </c>
      <c r="M223">
        <f>IF(D223="AB",(B223*E223)/F223,0)</f>
        <v>0</v>
      </c>
      <c r="N223">
        <f>IF(D223="ABC",(B223*E223)/F223,0)</f>
        <v>0</v>
      </c>
      <c r="O223">
        <f>IF(D223="BC",(B223*E223)/F223,0)</f>
        <v>0</v>
      </c>
      <c r="P223">
        <f>IF(D223="BCD",(B223*E223)/F223,0)</f>
        <v>0</v>
      </c>
      <c r="R223" s="18">
        <f>IF(D223="C",(B223*E223)/F223,0)</f>
        <v>0</v>
      </c>
      <c r="S223">
        <f>IF(D223="ABC",(B223*E223)/F223,0)</f>
        <v>0</v>
      </c>
      <c r="T223">
        <f>IF(D223="BC",(B223*E223)/F223,0)</f>
        <v>0</v>
      </c>
      <c r="U223">
        <f>IF(D223="BCD",(B223*E223)/F223,0)</f>
        <v>0</v>
      </c>
      <c r="V223">
        <f>IF(D223="CD",(B223*E223)/F223,0)</f>
        <v>0</v>
      </c>
      <c r="X223" s="18">
        <f>IF(D223="D",(B223*E223)/F223,0)</f>
        <v>0</v>
      </c>
      <c r="Y223">
        <f>IF(D223="BC",(B223*E223)/F223,0)</f>
        <v>0</v>
      </c>
      <c r="Z223">
        <f>IF(D223="BCD",(B223*E223)/F223,0)</f>
        <v>0</v>
      </c>
      <c r="AA223">
        <f>IF(D223="CD",(B223*E223)/F223,0)</f>
        <v>0</v>
      </c>
    </row>
    <row r="224" spans="1:31" x14ac:dyDescent="0.2">
      <c r="K224">
        <f>SUM(G223:J223)</f>
        <v>0</v>
      </c>
      <c r="Q224">
        <f>SUM(L223:P223)</f>
        <v>2</v>
      </c>
      <c r="W224">
        <f>SUM(R223:V223)</f>
        <v>0</v>
      </c>
      <c r="AB224">
        <f>SUM(X223:AA223)</f>
        <v>0</v>
      </c>
      <c r="AE224" s="22">
        <f>SUM(K224:AB224)</f>
        <v>2</v>
      </c>
    </row>
    <row r="225" spans="1:31" ht="17" x14ac:dyDescent="0.2">
      <c r="B225" t="s">
        <v>2</v>
      </c>
      <c r="C225" s="4" t="s">
        <v>3</v>
      </c>
      <c r="D225" t="s">
        <v>4</v>
      </c>
      <c r="E225" t="s">
        <v>5</v>
      </c>
    </row>
    <row r="226" spans="1:31" s="1" customFormat="1" ht="51" x14ac:dyDescent="0.2">
      <c r="A226" s="11" t="s">
        <v>238</v>
      </c>
      <c r="C226" s="7"/>
      <c r="G226" s="21"/>
      <c r="L226" s="21"/>
      <c r="R226" s="21"/>
      <c r="X226" s="21"/>
      <c r="AE226" s="25"/>
    </row>
    <row r="227" spans="1:31" ht="34" x14ac:dyDescent="0.2">
      <c r="A227" s="8" t="s">
        <v>239</v>
      </c>
      <c r="B227">
        <v>1</v>
      </c>
      <c r="C227" s="4" t="s">
        <v>170</v>
      </c>
      <c r="D227" t="s">
        <v>300</v>
      </c>
      <c r="E227">
        <v>1</v>
      </c>
      <c r="F227">
        <v>1</v>
      </c>
      <c r="G227" s="18">
        <f t="shared" si="110"/>
        <v>0</v>
      </c>
      <c r="H227">
        <f t="shared" si="111"/>
        <v>0</v>
      </c>
      <c r="I227">
        <f t="shared" si="112"/>
        <v>0</v>
      </c>
      <c r="J227">
        <f t="shared" si="113"/>
        <v>0</v>
      </c>
      <c r="L227" s="18">
        <f>IF(D227="B",(B227*E227)/F227,0)</f>
        <v>1</v>
      </c>
      <c r="M227">
        <f>IF(D227="AB",(B227*E227)/F227,0)</f>
        <v>0</v>
      </c>
      <c r="N227">
        <f>IF(D227="ABC",(B227*E227)/F227,0)</f>
        <v>0</v>
      </c>
      <c r="O227">
        <f>IF(D227="BC",(B227*E227)/F227,0)</f>
        <v>0</v>
      </c>
      <c r="P227">
        <f>IF(D227="BCD",(B227*E227)/F227,0)</f>
        <v>0</v>
      </c>
      <c r="R227" s="18">
        <f>IF(D227="C",(B227*E227)/F227,0)</f>
        <v>0</v>
      </c>
      <c r="S227">
        <f>IF(D227="ABC",(B227*E227)/F227,0)</f>
        <v>0</v>
      </c>
      <c r="T227">
        <f>IF(D227="BC",(B227*E227)/F227,0)</f>
        <v>0</v>
      </c>
      <c r="U227">
        <f>IF(D227="BCD",(B227*E227)/F227,0)</f>
        <v>0</v>
      </c>
      <c r="V227">
        <f>IF(D227="CD",(B227*E227)/F227,0)</f>
        <v>0</v>
      </c>
      <c r="X227" s="18">
        <f>IF(D227="D",(B227*E227)/F227,0)</f>
        <v>0</v>
      </c>
      <c r="Y227">
        <f>IF(D227="BC",(B227*E227)/F227,0)</f>
        <v>0</v>
      </c>
      <c r="Z227">
        <f>IF(D227="BCD",(B227*E227)/F227,0)</f>
        <v>0</v>
      </c>
      <c r="AA227">
        <f>IF(D227="CD",(B227*E227)/F227,0)</f>
        <v>0</v>
      </c>
    </row>
    <row r="228" spans="1:31" ht="17" x14ac:dyDescent="0.2">
      <c r="A228" s="8" t="s">
        <v>240</v>
      </c>
      <c r="B228">
        <v>1</v>
      </c>
      <c r="C228" s="4" t="s">
        <v>241</v>
      </c>
      <c r="D228" t="s">
        <v>297</v>
      </c>
      <c r="E228">
        <v>1</v>
      </c>
      <c r="F228">
        <v>1</v>
      </c>
      <c r="G228" s="18">
        <f t="shared" si="110"/>
        <v>0</v>
      </c>
      <c r="H228">
        <f t="shared" si="111"/>
        <v>0</v>
      </c>
      <c r="I228">
        <f t="shared" si="112"/>
        <v>0</v>
      </c>
      <c r="J228">
        <f t="shared" si="113"/>
        <v>0</v>
      </c>
      <c r="L228" s="18">
        <f>IF(D228="B",(B228*E228)/F228,0)</f>
        <v>0</v>
      </c>
      <c r="M228">
        <f>IF(D228="AB",(B228*E228)/F228,0)</f>
        <v>0</v>
      </c>
      <c r="N228">
        <f>IF(D228="ABC",(B228*E228)/F228,0)</f>
        <v>0</v>
      </c>
      <c r="O228">
        <f>IF(D228="BC",(B228*E228)/F228,0)</f>
        <v>0</v>
      </c>
      <c r="P228">
        <f>IF(D228="BCD",(B228*E228)/F228,0)</f>
        <v>0</v>
      </c>
      <c r="R228" s="18">
        <f>IF(D228="C",(B228*E228)/F228,0)</f>
        <v>1</v>
      </c>
      <c r="S228">
        <f>IF(D228="ABC",(B228*E228)/F228,0)</f>
        <v>0</v>
      </c>
      <c r="T228">
        <f>IF(D228="BC",(B228*E228)/F228,0)</f>
        <v>0</v>
      </c>
      <c r="U228">
        <f>IF(D228="BCD",(B228*E228)/F228,0)</f>
        <v>0</v>
      </c>
      <c r="V228">
        <f>IF(D228="CD",(B228*E228)/F228,0)</f>
        <v>0</v>
      </c>
      <c r="X228" s="18">
        <f>IF(D228="D",(B228*E228)/F228,0)</f>
        <v>0</v>
      </c>
      <c r="Y228">
        <f>IF(D228="BC",(B228*E228)/F228,0)</f>
        <v>0</v>
      </c>
      <c r="Z228">
        <f>IF(D228="BCD",(B228*E228)/F228,0)</f>
        <v>0</v>
      </c>
      <c r="AA228">
        <f>IF(D228="CD",(B228*E228)/F228,0)</f>
        <v>0</v>
      </c>
    </row>
    <row r="229" spans="1:31" x14ac:dyDescent="0.2">
      <c r="K229">
        <f>SUM(G227:J228)</f>
        <v>0</v>
      </c>
      <c r="Q229">
        <f>SUM(L227:P228)</f>
        <v>1</v>
      </c>
      <c r="W229">
        <f>SUM(R227:V228)</f>
        <v>1</v>
      </c>
      <c r="AB229">
        <f>SUM(X227:AA228)</f>
        <v>0</v>
      </c>
      <c r="AE229" s="22">
        <f>SUM(K229:AB229)</f>
        <v>2</v>
      </c>
    </row>
    <row r="230" spans="1:31" ht="17" x14ac:dyDescent="0.2">
      <c r="B230" t="s">
        <v>2</v>
      </c>
      <c r="C230" s="4" t="s">
        <v>3</v>
      </c>
      <c r="D230" t="s">
        <v>4</v>
      </c>
      <c r="E230" t="s">
        <v>5</v>
      </c>
    </row>
    <row r="231" spans="1:31" s="1" customFormat="1" ht="51" x14ac:dyDescent="0.2">
      <c r="A231" s="11" t="s">
        <v>242</v>
      </c>
      <c r="C231" s="7"/>
      <c r="G231" s="21"/>
      <c r="L231" s="21"/>
      <c r="R231" s="21"/>
      <c r="X231" s="21"/>
      <c r="AE231" s="25"/>
    </row>
    <row r="232" spans="1:31" ht="17" x14ac:dyDescent="0.2">
      <c r="A232" s="8" t="s">
        <v>243</v>
      </c>
      <c r="B232">
        <v>1</v>
      </c>
      <c r="C232" s="4" t="s">
        <v>162</v>
      </c>
      <c r="D232" t="s">
        <v>7</v>
      </c>
      <c r="E232">
        <v>1</v>
      </c>
      <c r="F232">
        <v>1</v>
      </c>
      <c r="G232" s="18">
        <f t="shared" si="110"/>
        <v>1</v>
      </c>
      <c r="H232">
        <f t="shared" si="111"/>
        <v>0</v>
      </c>
      <c r="I232">
        <f t="shared" si="112"/>
        <v>0</v>
      </c>
      <c r="J232">
        <f t="shared" si="113"/>
        <v>0</v>
      </c>
      <c r="L232" s="18">
        <f>IF(D232="B",(B232*E232)/F232,0)</f>
        <v>0</v>
      </c>
      <c r="M232">
        <f>IF(D232="AB",(B232*E232)/F232,0)</f>
        <v>0</v>
      </c>
      <c r="N232">
        <f>IF(D232="ABC",(B232*E232)/F232,0)</f>
        <v>0</v>
      </c>
      <c r="O232">
        <f>IF(D232="BC",(B232*E232)/F232,0)</f>
        <v>0</v>
      </c>
      <c r="P232">
        <f>IF(D232="BCD",(B232*E232)/F232,0)</f>
        <v>0</v>
      </c>
      <c r="R232" s="18">
        <f>IF(D232="C",(B232*E232)/F232,0)</f>
        <v>0</v>
      </c>
      <c r="S232">
        <f>IF(D232="ABC",(B232*E232)/F232,0)</f>
        <v>0</v>
      </c>
      <c r="T232">
        <f>IF(D232="BC",(B232*E232)/F232,0)</f>
        <v>0</v>
      </c>
      <c r="U232">
        <f>IF(D232="BCD",(B232*E232)/F232,0)</f>
        <v>0</v>
      </c>
      <c r="V232">
        <f>IF(D232="CD",(B232*E232)/F232,0)</f>
        <v>0</v>
      </c>
      <c r="X232" s="18">
        <f>IF(D232="D",(B232*E232)/F232,0)</f>
        <v>0</v>
      </c>
      <c r="Y232">
        <f>IF(D232="BC",(B232*E232)/F232,0)</f>
        <v>0</v>
      </c>
      <c r="Z232">
        <f>IF(D232="BCD",(B232*E232)/F232,0)</f>
        <v>0</v>
      </c>
      <c r="AA232">
        <f>IF(D232="CD",(B232*E232)/F232,0)</f>
        <v>0</v>
      </c>
    </row>
    <row r="233" spans="1:31" x14ac:dyDescent="0.2">
      <c r="K233">
        <f>SUM(G232:J232)</f>
        <v>1</v>
      </c>
      <c r="Q233">
        <f>SUM(L232:P232)</f>
        <v>0</v>
      </c>
      <c r="W233">
        <f>SUM(R232:V232)</f>
        <v>0</v>
      </c>
      <c r="AB233">
        <f>SUM(X232:AA232)</f>
        <v>0</v>
      </c>
      <c r="AE233" s="22">
        <f>SUM(K233:AB233)</f>
        <v>1</v>
      </c>
    </row>
    <row r="234" spans="1:31" ht="17" x14ac:dyDescent="0.2">
      <c r="A234" s="13"/>
      <c r="B234" s="12" t="s">
        <v>2</v>
      </c>
      <c r="C234" s="14" t="s">
        <v>3</v>
      </c>
      <c r="D234" s="12" t="s">
        <v>4</v>
      </c>
      <c r="E234" s="12" t="s">
        <v>5</v>
      </c>
      <c r="F234" s="12"/>
    </row>
    <row r="235" spans="1:31" s="1" customFormat="1" ht="34" x14ac:dyDescent="0.2">
      <c r="A235" s="15" t="s">
        <v>244</v>
      </c>
      <c r="B235" s="16"/>
      <c r="C235" s="17"/>
      <c r="D235" s="16"/>
      <c r="E235" s="16"/>
      <c r="F235" s="16"/>
      <c r="G235" s="21"/>
      <c r="L235" s="21"/>
      <c r="R235" s="21"/>
      <c r="X235" s="21"/>
      <c r="AE235" s="25"/>
    </row>
    <row r="236" spans="1:31" ht="17" x14ac:dyDescent="0.2">
      <c r="A236" s="8" t="s">
        <v>245</v>
      </c>
      <c r="B236">
        <v>1</v>
      </c>
      <c r="C236" s="4" t="s">
        <v>246</v>
      </c>
      <c r="D236" t="s">
        <v>303</v>
      </c>
      <c r="E236">
        <v>0.5</v>
      </c>
      <c r="F236">
        <v>1</v>
      </c>
      <c r="G236" s="18">
        <f t="shared" si="110"/>
        <v>0</v>
      </c>
      <c r="H236">
        <f t="shared" si="111"/>
        <v>0</v>
      </c>
      <c r="I236">
        <f t="shared" si="112"/>
        <v>0</v>
      </c>
      <c r="J236">
        <f t="shared" si="113"/>
        <v>0</v>
      </c>
      <c r="L236" s="18">
        <f>IF(D236="B",(B236*E236)/F236,0)</f>
        <v>0</v>
      </c>
      <c r="M236">
        <f>IF(D236="AB",(B236*E236)/F236,0)</f>
        <v>0</v>
      </c>
      <c r="N236">
        <f>IF(D236="ABC",(B236*E236)/F236,0)</f>
        <v>0</v>
      </c>
      <c r="O236">
        <f>IF(D236="BC",(B236*E236)/F236,0)</f>
        <v>0</v>
      </c>
      <c r="P236">
        <f>IF(D236="BCD",(B236*E236)/F236,0)</f>
        <v>0</v>
      </c>
      <c r="R236" s="18">
        <f>IF(D236="C",(B236*E236)/F236,0)</f>
        <v>0</v>
      </c>
      <c r="S236">
        <f>IF(D236="ABC",(B236*E236)/F236,0)</f>
        <v>0</v>
      </c>
      <c r="T236">
        <f>IF(D236="BC",(B236*E236)/F236,0)</f>
        <v>0</v>
      </c>
      <c r="U236">
        <f>IF(D236="BCD",(B236*E236)/F236,0)</f>
        <v>0</v>
      </c>
      <c r="V236">
        <f>IF(D236="CD",(B236*E236)/F236,0)</f>
        <v>0</v>
      </c>
      <c r="X236" s="18">
        <f>IF(D236="D",(B236*E236)/F236,0)</f>
        <v>0.5</v>
      </c>
      <c r="Y236">
        <f>IF(D236="BC",(B236*E236)/F236,0)</f>
        <v>0</v>
      </c>
      <c r="Z236">
        <f>IF(D236="BCD",(B236*E236)/F236,0)</f>
        <v>0</v>
      </c>
      <c r="AA236">
        <f>IF(D236="CD",(B236*E236)/F236,0)</f>
        <v>0</v>
      </c>
    </row>
    <row r="237" spans="1:31" x14ac:dyDescent="0.2">
      <c r="K237">
        <f>SUM(G236:J236)</f>
        <v>0</v>
      </c>
      <c r="Q237">
        <f>SUM(L236:P236)</f>
        <v>0</v>
      </c>
      <c r="W237">
        <f>SUM(R236:V236)</f>
        <v>0</v>
      </c>
      <c r="AB237">
        <f>SUM(X236:AA236)</f>
        <v>0.5</v>
      </c>
      <c r="AE237" s="22">
        <f>SUM(K237:AB237)</f>
        <v>0.5</v>
      </c>
    </row>
    <row r="238" spans="1:31" ht="17" x14ac:dyDescent="0.2">
      <c r="A238" s="13"/>
      <c r="B238" s="12" t="s">
        <v>2</v>
      </c>
      <c r="C238" s="14" t="s">
        <v>3</v>
      </c>
      <c r="D238" s="12" t="s">
        <v>4</v>
      </c>
      <c r="E238" s="12" t="s">
        <v>5</v>
      </c>
      <c r="F238" s="12"/>
    </row>
    <row r="239" spans="1:31" s="1" customFormat="1" ht="34" x14ac:dyDescent="0.2">
      <c r="A239" s="15" t="s">
        <v>247</v>
      </c>
      <c r="B239" s="16"/>
      <c r="C239" s="17"/>
      <c r="D239" s="16"/>
      <c r="E239" s="16"/>
      <c r="F239" s="16"/>
      <c r="G239" s="21"/>
      <c r="L239" s="21"/>
      <c r="R239" s="21"/>
      <c r="X239" s="21"/>
      <c r="AE239" s="25"/>
    </row>
    <row r="240" spans="1:31" ht="17" x14ac:dyDescent="0.2">
      <c r="A240" s="8" t="s">
        <v>248</v>
      </c>
      <c r="B240">
        <v>1</v>
      </c>
      <c r="C240" s="4" t="s">
        <v>54</v>
      </c>
      <c r="D240" t="s">
        <v>7</v>
      </c>
      <c r="E240">
        <v>1</v>
      </c>
      <c r="F240">
        <v>1</v>
      </c>
      <c r="G240" s="18">
        <f t="shared" si="110"/>
        <v>1</v>
      </c>
      <c r="H240">
        <f t="shared" si="111"/>
        <v>0</v>
      </c>
      <c r="I240">
        <f t="shared" si="112"/>
        <v>0</v>
      </c>
      <c r="J240">
        <f t="shared" si="113"/>
        <v>0</v>
      </c>
      <c r="L240" s="18">
        <f>IF(D240="B",(B240*E240)/F240,0)</f>
        <v>0</v>
      </c>
      <c r="M240">
        <f>IF(D240="AB",(B240*E240)/F240,0)</f>
        <v>0</v>
      </c>
      <c r="N240">
        <f>IF(D240="ABC",(B240*E240)/F240,0)</f>
        <v>0</v>
      </c>
      <c r="O240">
        <f>IF(D240="BC",(B240*E240)/F240,0)</f>
        <v>0</v>
      </c>
      <c r="P240">
        <f>IF(D240="BCD",(B240*E240)/F240,0)</f>
        <v>0</v>
      </c>
      <c r="R240" s="18">
        <f>IF(D240="C",(B240*E240)/F240,0)</f>
        <v>0</v>
      </c>
      <c r="S240">
        <f>IF(D240="ABC",(B240*E240)/F240,0)</f>
        <v>0</v>
      </c>
      <c r="T240">
        <f>IF(D240="BC",(B240*E240)/F240,0)</f>
        <v>0</v>
      </c>
      <c r="U240">
        <f>IF(D240="BCD",(B240*E240)/F240,0)</f>
        <v>0</v>
      </c>
      <c r="V240">
        <f>IF(D240="CD",(B240*E240)/F240,0)</f>
        <v>0</v>
      </c>
      <c r="X240" s="18">
        <f>IF(D240="D",(B240*E240)/F240,0)</f>
        <v>0</v>
      </c>
      <c r="Y240">
        <f>IF(D240="BC",(B240*E240)/F240,0)</f>
        <v>0</v>
      </c>
      <c r="Z240">
        <f>IF(D240="BCD",(B240*E240)/F240,0)</f>
        <v>0</v>
      </c>
      <c r="AA240">
        <f>IF(D240="CD",(B240*E240)/F240,0)</f>
        <v>0</v>
      </c>
    </row>
    <row r="241" spans="1:31" ht="17" x14ac:dyDescent="0.2">
      <c r="A241" s="8" t="s">
        <v>249</v>
      </c>
      <c r="B241">
        <v>1</v>
      </c>
      <c r="C241" s="4" t="s">
        <v>250</v>
      </c>
      <c r="D241" t="s">
        <v>297</v>
      </c>
      <c r="E241">
        <v>1</v>
      </c>
      <c r="F241">
        <v>1</v>
      </c>
      <c r="G241" s="18">
        <f t="shared" si="110"/>
        <v>0</v>
      </c>
      <c r="H241">
        <f t="shared" si="111"/>
        <v>0</v>
      </c>
      <c r="I241">
        <f t="shared" si="112"/>
        <v>0</v>
      </c>
      <c r="J241">
        <f t="shared" si="113"/>
        <v>0</v>
      </c>
      <c r="L241" s="18">
        <f>IF(D241="B",(B241*E241)/F241,0)</f>
        <v>0</v>
      </c>
      <c r="M241">
        <f>IF(D241="AB",(B241*E241)/F241,0)</f>
        <v>0</v>
      </c>
      <c r="N241">
        <f>IF(D241="ABC",(B241*E241)/F241,0)</f>
        <v>0</v>
      </c>
      <c r="O241">
        <f>IF(D241="BC",(B241*E241)/F241,0)</f>
        <v>0</v>
      </c>
      <c r="P241">
        <f>IF(D241="BCD",(B241*E241)/F241,0)</f>
        <v>0</v>
      </c>
      <c r="R241" s="18">
        <f>IF(D241="C",(B241*E241)/F241,0)</f>
        <v>1</v>
      </c>
      <c r="S241">
        <f>IF(D241="ABC",(B241*E241)/F241,0)</f>
        <v>0</v>
      </c>
      <c r="T241">
        <f>IF(D241="BC",(B241*E241)/F241,0)</f>
        <v>0</v>
      </c>
      <c r="U241">
        <f>IF(D241="BCD",(B241*E241)/F241,0)</f>
        <v>0</v>
      </c>
      <c r="V241">
        <f>IF(D241="CD",(B241*E241)/F241,0)</f>
        <v>0</v>
      </c>
      <c r="X241" s="18">
        <f>IF(D241="D",(B241*E241)/F241,0)</f>
        <v>0</v>
      </c>
      <c r="Y241">
        <f>IF(D241="BC",(B241*E241)/F241,0)</f>
        <v>0</v>
      </c>
      <c r="Z241">
        <f>IF(D241="BCD",(B241*E241)/F241,0)</f>
        <v>0</v>
      </c>
      <c r="AA241">
        <f>IF(D241="CD",(B241*E241)/F241,0)</f>
        <v>0</v>
      </c>
    </row>
    <row r="242" spans="1:31" ht="17" x14ac:dyDescent="0.2">
      <c r="A242" s="8" t="s">
        <v>251</v>
      </c>
      <c r="B242">
        <v>1</v>
      </c>
      <c r="C242" s="4" t="s">
        <v>54</v>
      </c>
      <c r="D242" t="s">
        <v>7</v>
      </c>
      <c r="E242">
        <v>1</v>
      </c>
      <c r="F242">
        <v>1</v>
      </c>
      <c r="G242" s="18">
        <f t="shared" si="110"/>
        <v>1</v>
      </c>
      <c r="H242">
        <f t="shared" si="111"/>
        <v>0</v>
      </c>
      <c r="I242">
        <f t="shared" si="112"/>
        <v>0</v>
      </c>
      <c r="J242">
        <f t="shared" si="113"/>
        <v>0</v>
      </c>
      <c r="L242" s="18">
        <f>IF(D242="B",(B242*E242)/F242,0)</f>
        <v>0</v>
      </c>
      <c r="M242">
        <f>IF(D242="AB",(B242*E242)/F242,0)</f>
        <v>0</v>
      </c>
      <c r="N242">
        <f>IF(D242="ABC",(B242*E242)/F242,0)</f>
        <v>0</v>
      </c>
      <c r="O242">
        <f>IF(D242="BC",(B242*E242)/F242,0)</f>
        <v>0</v>
      </c>
      <c r="P242">
        <f>IF(D242="BCD",(B242*E242)/F242,0)</f>
        <v>0</v>
      </c>
      <c r="R242" s="18">
        <f>IF(D242="C",(B242*E242)/F242,0)</f>
        <v>0</v>
      </c>
      <c r="S242">
        <f>IF(D242="ABC",(B242*E242)/F242,0)</f>
        <v>0</v>
      </c>
      <c r="T242">
        <f>IF(D242="BC",(B242*E242)/F242,0)</f>
        <v>0</v>
      </c>
      <c r="U242">
        <f>IF(D242="BCD",(B242*E242)/F242,0)</f>
        <v>0</v>
      </c>
      <c r="V242">
        <f>IF(D242="CD",(B242*E242)/F242,0)</f>
        <v>0</v>
      </c>
      <c r="X242" s="18">
        <f>IF(D242="D",(B242*E242)/F242,0)</f>
        <v>0</v>
      </c>
      <c r="Y242">
        <f>IF(D242="BC",(B242*E242)/F242,0)</f>
        <v>0</v>
      </c>
      <c r="Z242">
        <f>IF(D242="BCD",(B242*E242)/F242,0)</f>
        <v>0</v>
      </c>
      <c r="AA242">
        <f>IF(D242="CD",(B242*E242)/F242,0)</f>
        <v>0</v>
      </c>
    </row>
    <row r="243" spans="1:31" ht="17" x14ac:dyDescent="0.2">
      <c r="A243" s="8" t="s">
        <v>252</v>
      </c>
      <c r="B243">
        <v>1</v>
      </c>
      <c r="C243" s="4" t="s">
        <v>250</v>
      </c>
      <c r="D243" t="s">
        <v>297</v>
      </c>
      <c r="E243">
        <v>1</v>
      </c>
      <c r="F243">
        <v>1</v>
      </c>
      <c r="G243" s="18">
        <f t="shared" si="110"/>
        <v>0</v>
      </c>
      <c r="H243">
        <f t="shared" si="111"/>
        <v>0</v>
      </c>
      <c r="I243">
        <f t="shared" si="112"/>
        <v>0</v>
      </c>
      <c r="J243">
        <f t="shared" si="113"/>
        <v>0</v>
      </c>
      <c r="L243" s="18">
        <f>IF(D243="B",(B243*E243)/F243,0)</f>
        <v>0</v>
      </c>
      <c r="M243">
        <f>IF(D243="AB",(B243*E243)/F243,0)</f>
        <v>0</v>
      </c>
      <c r="N243">
        <f>IF(D243="ABC",(B243*E243)/F243,0)</f>
        <v>0</v>
      </c>
      <c r="O243">
        <f>IF(D243="BC",(B243*E243)/F243,0)</f>
        <v>0</v>
      </c>
      <c r="P243">
        <f>IF(D243="BCD",(B243*E243)/F243,0)</f>
        <v>0</v>
      </c>
      <c r="R243" s="18">
        <f>IF(D243="C",(B243*E243)/F243,0)</f>
        <v>1</v>
      </c>
      <c r="S243">
        <f>IF(D243="ABC",(B243*E243)/F243,0)</f>
        <v>0</v>
      </c>
      <c r="T243">
        <f>IF(D243="BC",(B243*E243)/F243,0)</f>
        <v>0</v>
      </c>
      <c r="U243">
        <f>IF(D243="BCD",(B243*E243)/F243,0)</f>
        <v>0</v>
      </c>
      <c r="V243">
        <f>IF(D243="CD",(B243*E243)/F243,0)</f>
        <v>0</v>
      </c>
      <c r="X243" s="18">
        <f>IF(D243="D",(B243*E243)/F243,0)</f>
        <v>0</v>
      </c>
      <c r="Y243">
        <f>IF(D243="BC",(B243*E243)/F243,0)</f>
        <v>0</v>
      </c>
      <c r="Z243">
        <f>IF(D243="BCD",(B243*E243)/F243,0)</f>
        <v>0</v>
      </c>
      <c r="AA243">
        <f>IF(D243="CD",(B243*E243)/F243,0)</f>
        <v>0</v>
      </c>
    </row>
    <row r="244" spans="1:31" x14ac:dyDescent="0.2">
      <c r="K244">
        <f>SUM(G240:J243)</f>
        <v>2</v>
      </c>
      <c r="Q244">
        <f>SUM(L240:P243)</f>
        <v>0</v>
      </c>
      <c r="W244">
        <f>SUM(R240:V243)</f>
        <v>2</v>
      </c>
      <c r="AB244">
        <f>SUM(X240:AA243)</f>
        <v>0</v>
      </c>
      <c r="AE244" s="22">
        <f>SUM(K244:AB244)</f>
        <v>4</v>
      </c>
    </row>
    <row r="245" spans="1:31" ht="17" x14ac:dyDescent="0.2">
      <c r="A245" s="13"/>
      <c r="B245" s="12" t="s">
        <v>2</v>
      </c>
      <c r="C245" s="14" t="s">
        <v>3</v>
      </c>
      <c r="D245" s="12" t="s">
        <v>4</v>
      </c>
      <c r="E245" s="12" t="s">
        <v>5</v>
      </c>
      <c r="F245" s="12"/>
    </row>
    <row r="246" spans="1:31" s="1" customFormat="1" ht="17" x14ac:dyDescent="0.2">
      <c r="A246" s="15" t="s">
        <v>253</v>
      </c>
      <c r="B246" s="16"/>
      <c r="C246" s="17"/>
      <c r="D246" s="16"/>
      <c r="E246" s="16"/>
      <c r="F246" s="16"/>
      <c r="G246" s="21"/>
      <c r="L246" s="21"/>
      <c r="R246" s="21"/>
      <c r="X246" s="21"/>
      <c r="AE246" s="25"/>
    </row>
    <row r="247" spans="1:31" ht="17" x14ac:dyDescent="0.2">
      <c r="A247" s="8" t="s">
        <v>254</v>
      </c>
      <c r="B247">
        <v>1</v>
      </c>
      <c r="C247" s="4" t="s">
        <v>255</v>
      </c>
      <c r="D247" t="s">
        <v>301</v>
      </c>
      <c r="E247">
        <v>1</v>
      </c>
      <c r="F247">
        <v>2</v>
      </c>
      <c r="G247" s="18">
        <f t="shared" si="110"/>
        <v>0</v>
      </c>
      <c r="H247">
        <f t="shared" si="111"/>
        <v>0</v>
      </c>
      <c r="I247">
        <f t="shared" si="112"/>
        <v>0</v>
      </c>
      <c r="J247">
        <f t="shared" si="113"/>
        <v>0</v>
      </c>
      <c r="L247" s="18">
        <f>IF(D247="B",(B247*E247)/F247,0)</f>
        <v>0</v>
      </c>
      <c r="M247">
        <f>IF(D247="AB",(B247*E247)/F247,0)</f>
        <v>0</v>
      </c>
      <c r="N247">
        <f>IF(D247="ABC",(B247*E247)/F247,0)</f>
        <v>0</v>
      </c>
      <c r="O247">
        <f>IF(D247="BC",(B247*E247)/F247,0)</f>
        <v>0.5</v>
      </c>
      <c r="P247">
        <f>IF(D247="BCD",(B247*E247)/F247,0)</f>
        <v>0</v>
      </c>
      <c r="R247" s="18">
        <f>IF(D247="C",(B247*E247)/F247,0)</f>
        <v>0</v>
      </c>
      <c r="S247">
        <f>IF(D247="ABC",(B247*E247)/F247,0)</f>
        <v>0</v>
      </c>
      <c r="T247">
        <f>IF(D247="BC",(B247*E247)/F247,0)</f>
        <v>0.5</v>
      </c>
      <c r="U247">
        <f>IF(D247="BCD",(B247*E247)/F247,0)</f>
        <v>0</v>
      </c>
      <c r="V247">
        <f>IF(D247="CD",(B247*E247)/F247,0)</f>
        <v>0</v>
      </c>
      <c r="X247" s="18">
        <f>IF(D247="D",(B247*E247)/F247,0)</f>
        <v>0</v>
      </c>
      <c r="Y247">
        <f>IF(D247="BC",(B247*E247)/F247,0)</f>
        <v>0.5</v>
      </c>
      <c r="Z247">
        <f>IF(D247="BCD",(B247*E247)/F247,0)</f>
        <v>0</v>
      </c>
      <c r="AA247">
        <f>IF(D247="CD",(B247*E247)/F247,0)</f>
        <v>0</v>
      </c>
    </row>
    <row r="248" spans="1:31" ht="17" x14ac:dyDescent="0.2">
      <c r="A248" s="8" t="s">
        <v>256</v>
      </c>
      <c r="B248">
        <v>1</v>
      </c>
      <c r="C248" s="4" t="s">
        <v>257</v>
      </c>
      <c r="D248" t="s">
        <v>304</v>
      </c>
      <c r="E248">
        <v>0.66666599999999998</v>
      </c>
      <c r="F248">
        <v>2</v>
      </c>
      <c r="G248" s="18">
        <f t="shared" si="110"/>
        <v>0</v>
      </c>
      <c r="H248">
        <f t="shared" si="111"/>
        <v>0</v>
      </c>
      <c r="I248">
        <f t="shared" si="112"/>
        <v>0</v>
      </c>
      <c r="J248">
        <f t="shared" si="113"/>
        <v>0</v>
      </c>
      <c r="L248" s="18">
        <f>IF(D248="B",(B248*E248)/F248,0)</f>
        <v>0</v>
      </c>
      <c r="M248">
        <f>IF(D248="AB",(B248*E248)/F248,0)</f>
        <v>0</v>
      </c>
      <c r="N248">
        <f>IF(D248="ABC",(B248*E248)/F248,0)</f>
        <v>0</v>
      </c>
      <c r="O248">
        <f>IF(D248="BC",(B248*E248)/F248,0)</f>
        <v>0</v>
      </c>
      <c r="P248">
        <f>IF(D248="BCD",(B248*E248)/F248,0)</f>
        <v>0</v>
      </c>
      <c r="R248" s="18">
        <f>IF(D248="C",(B248*E248)/F248,0)</f>
        <v>0</v>
      </c>
      <c r="S248">
        <f>IF(D248="ABC",(B248*E248)/F248,0)</f>
        <v>0</v>
      </c>
      <c r="T248">
        <f>IF(D248="BC",(B248*E248)/F248,0)</f>
        <v>0</v>
      </c>
      <c r="U248">
        <f>IF(D248="BCD",(B248*E248)/F248,0)</f>
        <v>0</v>
      </c>
      <c r="V248">
        <f>IF(D248="CD",(B248*E248)/F248,0)</f>
        <v>0.33333299999999999</v>
      </c>
      <c r="X248" s="18">
        <f>IF(D248="D",(B248*E248)/F248,0)</f>
        <v>0</v>
      </c>
      <c r="Y248">
        <f>IF(D248="BC",(B248*E248)/F248,0)</f>
        <v>0</v>
      </c>
      <c r="Z248">
        <f>IF(D248="BCD",(B248*E248)/F248,0)</f>
        <v>0</v>
      </c>
      <c r="AA248">
        <f>IF(D248="CD",(B248*E248)/F248,0)</f>
        <v>0.33333299999999999</v>
      </c>
    </row>
    <row r="249" spans="1:31" ht="17" x14ac:dyDescent="0.2">
      <c r="A249" s="8" t="s">
        <v>258</v>
      </c>
      <c r="B249">
        <v>1</v>
      </c>
      <c r="C249" s="4" t="s">
        <v>259</v>
      </c>
      <c r="D249" t="s">
        <v>304</v>
      </c>
      <c r="E249">
        <v>1</v>
      </c>
      <c r="F249">
        <v>2</v>
      </c>
      <c r="G249" s="18">
        <f t="shared" si="110"/>
        <v>0</v>
      </c>
      <c r="H249">
        <f t="shared" si="111"/>
        <v>0</v>
      </c>
      <c r="I249">
        <f t="shared" si="112"/>
        <v>0</v>
      </c>
      <c r="J249">
        <f t="shared" si="113"/>
        <v>0</v>
      </c>
      <c r="L249" s="18">
        <f>IF(D249="B",(B249*E249)/F249,0)</f>
        <v>0</v>
      </c>
      <c r="M249">
        <f>IF(D249="AB",(B249*E249)/F249,0)</f>
        <v>0</v>
      </c>
      <c r="N249">
        <f>IF(D249="ABC",(B249*E249)/F249,0)</f>
        <v>0</v>
      </c>
      <c r="O249">
        <f>IF(D249="BC",(B249*E249)/F249,0)</f>
        <v>0</v>
      </c>
      <c r="P249">
        <f>IF(D249="BCD",(B249*E249)/F249,0)</f>
        <v>0</v>
      </c>
      <c r="R249" s="18">
        <f>IF(D249="C",(B249*E249)/F249,0)</f>
        <v>0</v>
      </c>
      <c r="S249">
        <f>IF(D249="ABC",(B249*E249)/F249,0)</f>
        <v>0</v>
      </c>
      <c r="T249">
        <f>IF(D249="BC",(B249*E249)/F249,0)</f>
        <v>0</v>
      </c>
      <c r="U249">
        <f>IF(D249="BCD",(B249*E249)/F249,0)</f>
        <v>0</v>
      </c>
      <c r="V249">
        <f>IF(D249="CD",(B249*E249)/F249,0)</f>
        <v>0.5</v>
      </c>
      <c r="X249" s="18">
        <f>IF(D249="D",(B249*E249)/F249,0)</f>
        <v>0</v>
      </c>
      <c r="Y249">
        <f>IF(D249="BC",(B249*E249)/F249,0)</f>
        <v>0</v>
      </c>
      <c r="Z249">
        <f>IF(D249="BCD",(B249*E249)/F249,0)</f>
        <v>0</v>
      </c>
      <c r="AA249">
        <f>IF(D249="CD",(B249*E249)/F249,0)</f>
        <v>0.5</v>
      </c>
    </row>
    <row r="250" spans="1:31" ht="17" x14ac:dyDescent="0.2">
      <c r="A250" s="8" t="s">
        <v>260</v>
      </c>
      <c r="B250">
        <v>1</v>
      </c>
      <c r="C250" s="4" t="s">
        <v>259</v>
      </c>
      <c r="D250" t="s">
        <v>304</v>
      </c>
      <c r="E250">
        <v>1</v>
      </c>
      <c r="F250">
        <v>2</v>
      </c>
      <c r="G250" s="18">
        <f t="shared" si="110"/>
        <v>0</v>
      </c>
      <c r="H250">
        <f t="shared" si="111"/>
        <v>0</v>
      </c>
      <c r="I250">
        <f t="shared" si="112"/>
        <v>0</v>
      </c>
      <c r="J250">
        <f t="shared" si="113"/>
        <v>0</v>
      </c>
      <c r="L250" s="18">
        <f>IF(D250="B",(B250*E250)/F250,0)</f>
        <v>0</v>
      </c>
      <c r="M250">
        <f>IF(D250="AB",(B250*E250)/F250,0)</f>
        <v>0</v>
      </c>
      <c r="N250">
        <f>IF(D250="ABC",(B250*E250)/F250,0)</f>
        <v>0</v>
      </c>
      <c r="O250">
        <f>IF(D250="BC",(B250*E250)/F250,0)</f>
        <v>0</v>
      </c>
      <c r="P250">
        <f>IF(D250="BCD",(B250*E250)/F250,0)</f>
        <v>0</v>
      </c>
      <c r="R250" s="18">
        <f>IF(D250="C",(B250*E250)/F250,0)</f>
        <v>0</v>
      </c>
      <c r="S250">
        <f>IF(D250="ABC",(B250*E250)/F250,0)</f>
        <v>0</v>
      </c>
      <c r="T250">
        <f>IF(D250="BC",(B250*E250)/F250,0)</f>
        <v>0</v>
      </c>
      <c r="U250">
        <f>IF(D250="BCD",(B250*E250)/F250,0)</f>
        <v>0</v>
      </c>
      <c r="V250">
        <f>IF(D250="CD",(B250*E250)/F250,0)</f>
        <v>0.5</v>
      </c>
      <c r="X250" s="18">
        <f>IF(D250="D",(B250*E250)/F250,0)</f>
        <v>0</v>
      </c>
      <c r="Y250">
        <f>IF(D250="BC",(B250*E250)/F250,0)</f>
        <v>0</v>
      </c>
      <c r="Z250">
        <f>IF(D250="BCD",(B250*E250)/F250,0)</f>
        <v>0</v>
      </c>
      <c r="AA250">
        <f>IF(D250="CD",(B250*E250)/F250,0)</f>
        <v>0.5</v>
      </c>
    </row>
    <row r="251" spans="1:31" ht="17" x14ac:dyDescent="0.2">
      <c r="A251" s="8" t="s">
        <v>261</v>
      </c>
      <c r="B251">
        <v>1</v>
      </c>
      <c r="C251" s="4" t="s">
        <v>158</v>
      </c>
      <c r="D251" t="s">
        <v>297</v>
      </c>
      <c r="E251">
        <v>1</v>
      </c>
      <c r="F251">
        <v>1</v>
      </c>
      <c r="G251" s="18">
        <f t="shared" si="110"/>
        <v>0</v>
      </c>
      <c r="H251">
        <f t="shared" si="111"/>
        <v>0</v>
      </c>
      <c r="I251">
        <f t="shared" si="112"/>
        <v>0</v>
      </c>
      <c r="J251">
        <f t="shared" si="113"/>
        <v>0</v>
      </c>
      <c r="L251" s="18">
        <f>IF(D251="B",(B251*E251)/F251,0)</f>
        <v>0</v>
      </c>
      <c r="M251">
        <f>IF(D251="AB",(B251*E251)/F251,0)</f>
        <v>0</v>
      </c>
      <c r="N251">
        <f>IF(D251="ABC",(B251*E251)/F251,0)</f>
        <v>0</v>
      </c>
      <c r="O251">
        <f>IF(D251="BC",(B251*E251)/F251,0)</f>
        <v>0</v>
      </c>
      <c r="P251">
        <f>IF(D251="BCD",(B251*E251)/F251,0)</f>
        <v>0</v>
      </c>
      <c r="R251" s="18">
        <f>IF(D251="C",(B251*E251)/F251,0)</f>
        <v>1</v>
      </c>
      <c r="S251">
        <f>IF(D251="ABC",(B251*E251)/F251,0)</f>
        <v>0</v>
      </c>
      <c r="T251">
        <f>IF(D251="BC",(B251*E251)/F251,0)</f>
        <v>0</v>
      </c>
      <c r="U251">
        <f>IF(D251="BCD",(B251*E251)/F251,0)</f>
        <v>0</v>
      </c>
      <c r="V251">
        <f>IF(D251="CD",(B251*E251)/F251,0)</f>
        <v>0</v>
      </c>
      <c r="X251" s="18">
        <f>IF(D251="D",(B251*E251)/F251,0)</f>
        <v>0</v>
      </c>
      <c r="Y251">
        <f>IF(D251="BC",(B251*E251)/F251,0)</f>
        <v>0</v>
      </c>
      <c r="Z251">
        <f>IF(D251="BCD",(B251*E251)/F251,0)</f>
        <v>0</v>
      </c>
      <c r="AA251">
        <f>IF(D251="CD",(B251*E251)/F251,0)</f>
        <v>0</v>
      </c>
    </row>
    <row r="252" spans="1:31" x14ac:dyDescent="0.2">
      <c r="K252">
        <f>SUM(G247:J251)</f>
        <v>0</v>
      </c>
      <c r="Q252">
        <f>SUM(L247:P251)</f>
        <v>0.5</v>
      </c>
      <c r="W252">
        <f>SUM(R247:V251)</f>
        <v>2.8333330000000001</v>
      </c>
      <c r="AB252">
        <f>SUM(X247:AA251)</f>
        <v>1.8333330000000001</v>
      </c>
      <c r="AE252" s="22">
        <f>SUM(K252:AB252)</f>
        <v>5.1666660000000002</v>
      </c>
    </row>
    <row r="253" spans="1:31" s="2" customFormat="1" ht="17" x14ac:dyDescent="0.2">
      <c r="A253" s="9" t="s">
        <v>262</v>
      </c>
      <c r="C253" s="5"/>
      <c r="G253" s="19"/>
      <c r="L253" s="19"/>
      <c r="R253" s="19"/>
      <c r="X253" s="19"/>
      <c r="AE253" s="23"/>
    </row>
    <row r="254" spans="1:31" ht="17" x14ac:dyDescent="0.2">
      <c r="A254" s="13"/>
      <c r="B254" s="12" t="s">
        <v>2</v>
      </c>
      <c r="C254" s="14" t="s">
        <v>3</v>
      </c>
      <c r="D254" s="12" t="s">
        <v>4</v>
      </c>
      <c r="E254" s="12" t="s">
        <v>5</v>
      </c>
      <c r="F254" s="12"/>
    </row>
    <row r="255" spans="1:31" s="1" customFormat="1" ht="17" x14ac:dyDescent="0.2">
      <c r="A255" s="15" t="s">
        <v>263</v>
      </c>
      <c r="B255" s="16"/>
      <c r="C255" s="17"/>
      <c r="D255" s="16"/>
      <c r="E255" s="16" t="s">
        <v>264</v>
      </c>
      <c r="F255" s="16"/>
      <c r="G255" s="21"/>
      <c r="L255" s="21"/>
      <c r="R255" s="21"/>
      <c r="X255" s="21"/>
      <c r="AE255" s="25"/>
    </row>
    <row r="256" spans="1:31" ht="17" x14ac:dyDescent="0.2">
      <c r="A256" s="8" t="s">
        <v>265</v>
      </c>
      <c r="B256">
        <v>1</v>
      </c>
      <c r="C256" s="4" t="s">
        <v>266</v>
      </c>
      <c r="D256" t="s">
        <v>303</v>
      </c>
      <c r="E256">
        <v>0.5</v>
      </c>
      <c r="F256">
        <v>1</v>
      </c>
      <c r="G256" s="18">
        <f t="shared" si="110"/>
        <v>0</v>
      </c>
      <c r="H256">
        <f t="shared" si="111"/>
        <v>0</v>
      </c>
      <c r="I256">
        <f t="shared" si="112"/>
        <v>0</v>
      </c>
      <c r="J256">
        <f t="shared" si="113"/>
        <v>0</v>
      </c>
      <c r="L256" s="18">
        <f>IF(D256="B",(B256*E256)/F256,0)</f>
        <v>0</v>
      </c>
      <c r="M256">
        <f>IF(D256="AB",(B256*E256)/F256,0)</f>
        <v>0</v>
      </c>
      <c r="N256">
        <f>IF(D256="ABC",(B256*E256)/F256,0)</f>
        <v>0</v>
      </c>
      <c r="O256">
        <f>IF(D256="BC",(B256*E256)/F256,0)</f>
        <v>0</v>
      </c>
      <c r="P256">
        <f>IF(D256="BCD",(B256*E256)/F256,0)</f>
        <v>0</v>
      </c>
      <c r="R256" s="18">
        <f>IF(D256="C",(B256*E256)/F256,0)</f>
        <v>0</v>
      </c>
      <c r="S256">
        <f>IF(D256="ABC",(B256*E256)/F256,0)</f>
        <v>0</v>
      </c>
      <c r="T256">
        <f>IF(D256="BC",(B256*E256)/F256,0)</f>
        <v>0</v>
      </c>
      <c r="U256">
        <f>IF(D256="BCD",(B256*E256)/F256,0)</f>
        <v>0</v>
      </c>
      <c r="V256">
        <f>IF(D256="CD",(B256*E256)/F256,0)</f>
        <v>0</v>
      </c>
      <c r="X256" s="18">
        <f>IF(D256="D",(B256*E256)/F256,0)</f>
        <v>0.5</v>
      </c>
      <c r="Y256">
        <f>IF(D256="BC",(B256*E256)/F256,0)</f>
        <v>0</v>
      </c>
      <c r="Z256">
        <f>IF(D256="BCD",(B256*E256)/F256,0)</f>
        <v>0</v>
      </c>
      <c r="AA256">
        <f>IF(D256="CD",(B256*E256)/F256,0)</f>
        <v>0</v>
      </c>
    </row>
    <row r="257" spans="1:31" ht="17" x14ac:dyDescent="0.2">
      <c r="A257" s="8" t="s">
        <v>267</v>
      </c>
      <c r="B257">
        <v>1</v>
      </c>
      <c r="C257" s="4" t="s">
        <v>176</v>
      </c>
      <c r="D257" t="s">
        <v>297</v>
      </c>
      <c r="E257">
        <v>1</v>
      </c>
      <c r="F257">
        <v>1</v>
      </c>
      <c r="G257" s="18">
        <f t="shared" si="110"/>
        <v>0</v>
      </c>
      <c r="H257">
        <f t="shared" si="111"/>
        <v>0</v>
      </c>
      <c r="I257">
        <f t="shared" si="112"/>
        <v>0</v>
      </c>
      <c r="J257">
        <f t="shared" si="113"/>
        <v>0</v>
      </c>
      <c r="L257" s="18">
        <f>IF(D257="B",(B257*E257)/F257,0)</f>
        <v>0</v>
      </c>
      <c r="M257">
        <f>IF(D257="AB",(B257*E257)/F257,0)</f>
        <v>0</v>
      </c>
      <c r="N257">
        <f>IF(D257="ABC",(B257*E257)/F257,0)</f>
        <v>0</v>
      </c>
      <c r="O257">
        <f>IF(D257="BC",(B257*E257)/F257,0)</f>
        <v>0</v>
      </c>
      <c r="P257">
        <f>IF(D257="BCD",(B257*E257)/F257,0)</f>
        <v>0</v>
      </c>
      <c r="R257" s="18">
        <f>IF(D257="C",(B257*E257)/F257,0)</f>
        <v>1</v>
      </c>
      <c r="S257">
        <f>IF(D257="ABC",(B257*E257)/F257,0)</f>
        <v>0</v>
      </c>
      <c r="T257">
        <f>IF(D257="BC",(B257*E257)/F257,0)</f>
        <v>0</v>
      </c>
      <c r="U257">
        <f>IF(D257="BCD",(B257*E257)/F257,0)</f>
        <v>0</v>
      </c>
      <c r="V257">
        <f>IF(D257="CD",(B257*E257)/F257,0)</f>
        <v>0</v>
      </c>
      <c r="X257" s="18">
        <f>IF(D257="D",(B257*E257)/F257,0)</f>
        <v>0</v>
      </c>
      <c r="Y257">
        <f>IF(D257="BC",(B257*E257)/F257,0)</f>
        <v>0</v>
      </c>
      <c r="Z257">
        <f>IF(D257="BCD",(B257*E257)/F257,0)</f>
        <v>0</v>
      </c>
      <c r="AA257">
        <f>IF(D257="CD",(B257*E257)/F257,0)</f>
        <v>0</v>
      </c>
    </row>
    <row r="258" spans="1:31" ht="17" x14ac:dyDescent="0.2">
      <c r="A258" s="8" t="s">
        <v>268</v>
      </c>
      <c r="B258">
        <v>1</v>
      </c>
      <c r="C258" s="4" t="s">
        <v>123</v>
      </c>
      <c r="D258" t="s">
        <v>303</v>
      </c>
      <c r="E258">
        <v>0.5</v>
      </c>
      <c r="F258">
        <v>1</v>
      </c>
      <c r="G258" s="18">
        <f t="shared" si="110"/>
        <v>0</v>
      </c>
      <c r="H258">
        <f t="shared" si="111"/>
        <v>0</v>
      </c>
      <c r="I258">
        <f t="shared" si="112"/>
        <v>0</v>
      </c>
      <c r="J258">
        <f t="shared" si="113"/>
        <v>0</v>
      </c>
      <c r="L258" s="18">
        <f>IF(D258="B",(B258*E258)/F258,0)</f>
        <v>0</v>
      </c>
      <c r="M258">
        <f>IF(D258="AB",(B258*E258)/F258,0)</f>
        <v>0</v>
      </c>
      <c r="N258">
        <f>IF(D258="ABC",(B258*E258)/F258,0)</f>
        <v>0</v>
      </c>
      <c r="O258">
        <f>IF(D258="BC",(B258*E258)/F258,0)</f>
        <v>0</v>
      </c>
      <c r="P258">
        <f>IF(D258="BCD",(B258*E258)/F258,0)</f>
        <v>0</v>
      </c>
      <c r="R258" s="18">
        <f>IF(D258="C",(B258*E258)/F258,0)</f>
        <v>0</v>
      </c>
      <c r="S258">
        <f>IF(D258="ABC",(B258*E258)/F258,0)</f>
        <v>0</v>
      </c>
      <c r="T258">
        <f>IF(D258="BC",(B258*E258)/F258,0)</f>
        <v>0</v>
      </c>
      <c r="U258">
        <f>IF(D258="BCD",(B258*E258)/F258,0)</f>
        <v>0</v>
      </c>
      <c r="V258">
        <f>IF(D258="CD",(B258*E258)/F258,0)</f>
        <v>0</v>
      </c>
      <c r="X258" s="18">
        <f>IF(D258="D",(B258*E258)/F258,0)</f>
        <v>0.5</v>
      </c>
      <c r="Y258">
        <f>IF(D258="BC",(B258*E258)/F258,0)</f>
        <v>0</v>
      </c>
      <c r="Z258">
        <f>IF(D258="BCD",(B258*E258)/F258,0)</f>
        <v>0</v>
      </c>
      <c r="AA258">
        <f>IF(D258="CD",(B258*E258)/F258,0)</f>
        <v>0</v>
      </c>
    </row>
    <row r="259" spans="1:31" x14ac:dyDescent="0.2">
      <c r="K259">
        <f>SUM(G256:J258)</f>
        <v>0</v>
      </c>
      <c r="Q259">
        <f>SUM(L256:P258)</f>
        <v>0</v>
      </c>
      <c r="W259">
        <f>SUM(R256:V259)</f>
        <v>1</v>
      </c>
      <c r="AB259">
        <f>SUM(X256:AA258)</f>
        <v>1</v>
      </c>
      <c r="AE259" s="22">
        <f>SUM(J259:AB259)</f>
        <v>2</v>
      </c>
    </row>
    <row r="260" spans="1:31" ht="17" x14ac:dyDescent="0.2">
      <c r="A260" s="13"/>
      <c r="B260" s="12" t="s">
        <v>2</v>
      </c>
      <c r="C260" s="14" t="s">
        <v>3</v>
      </c>
      <c r="D260" s="12" t="s">
        <v>4</v>
      </c>
      <c r="E260" s="12" t="s">
        <v>5</v>
      </c>
      <c r="F260" s="12"/>
    </row>
    <row r="261" spans="1:31" s="1" customFormat="1" ht="34" x14ac:dyDescent="0.2">
      <c r="A261" s="15" t="s">
        <v>269</v>
      </c>
      <c r="B261" s="16"/>
      <c r="C261" s="17"/>
      <c r="D261" s="16"/>
      <c r="E261" s="16"/>
      <c r="F261" s="16"/>
      <c r="G261" s="21"/>
      <c r="L261" s="21"/>
      <c r="R261" s="21"/>
      <c r="X261" s="21"/>
      <c r="AE261" s="25"/>
    </row>
    <row r="262" spans="1:31" ht="17" x14ac:dyDescent="0.2">
      <c r="A262" s="8" t="s">
        <v>270</v>
      </c>
      <c r="B262">
        <v>1</v>
      </c>
      <c r="C262" s="4" t="s">
        <v>271</v>
      </c>
      <c r="D262" t="s">
        <v>300</v>
      </c>
      <c r="E262">
        <v>1</v>
      </c>
      <c r="F262">
        <v>1</v>
      </c>
      <c r="G262" s="18">
        <f t="shared" ref="G262:G289" si="114">IF(D262="A",(B262*E262)/F262,0)</f>
        <v>0</v>
      </c>
      <c r="H262">
        <f t="shared" ref="H262:H289" si="115">IF(D262="AB",(B262*E262)/F262,0)</f>
        <v>0</v>
      </c>
      <c r="I262">
        <f t="shared" ref="I262:I289" si="116">IF(D262="ABC",(B262*E262)/F262,0)</f>
        <v>0</v>
      </c>
      <c r="J262">
        <f t="shared" ref="J262:J289" si="117">IF(D262="ABCD",(B262*E262)/F262,0)</f>
        <v>0</v>
      </c>
      <c r="L262" s="18">
        <f t="shared" ref="L262:L267" si="118">IF(D262="B",(B262*E262)/F262,0)</f>
        <v>1</v>
      </c>
      <c r="M262">
        <f t="shared" ref="M262:M267" si="119">IF(D262="AB",(B262*E262)/F262,0)</f>
        <v>0</v>
      </c>
      <c r="N262">
        <f t="shared" ref="N262:N267" si="120">IF(D262="ABC",(B262*E262)/F262,0)</f>
        <v>0</v>
      </c>
      <c r="O262">
        <f t="shared" ref="O262:O267" si="121">IF(D262="BC",(B262*E262)/F262,0)</f>
        <v>0</v>
      </c>
      <c r="P262">
        <f t="shared" ref="P262:P267" si="122">IF(D262="BCD",(B262*E262)/F262,0)</f>
        <v>0</v>
      </c>
      <c r="R262" s="18">
        <f t="shared" ref="R262:R267" si="123">IF(D262="C",(B262*E262)/F262,0)</f>
        <v>0</v>
      </c>
      <c r="S262">
        <f t="shared" ref="S262:S267" si="124">IF(D262="ABC",(B262*E262)/F262,0)</f>
        <v>0</v>
      </c>
      <c r="T262">
        <f t="shared" ref="T262:T267" si="125">IF(D262="BC",(B262*E262)/F262,0)</f>
        <v>0</v>
      </c>
      <c r="U262">
        <f t="shared" ref="U262:U267" si="126">IF(D262="BCD",(B262*E262)/F262,0)</f>
        <v>0</v>
      </c>
      <c r="V262">
        <f t="shared" ref="V262:V267" si="127">IF(D262="CD",(B262*E262)/F262,0)</f>
        <v>0</v>
      </c>
      <c r="X262" s="18">
        <f t="shared" ref="X262:X267" si="128">IF(D262="D",(B262*E262)/F262,0)</f>
        <v>0</v>
      </c>
      <c r="Y262">
        <f t="shared" ref="Y262:Y267" si="129">IF(D262="BC",(B262*E262)/F262,0)</f>
        <v>0</v>
      </c>
      <c r="Z262">
        <f t="shared" ref="Z262:Z267" si="130">IF(D262="BCD",(B262*E262)/F262,0)</f>
        <v>0</v>
      </c>
      <c r="AA262">
        <f t="shared" ref="AA262:AA267" si="131">IF(D262="CD",(B262*E262)/F262,0)</f>
        <v>0</v>
      </c>
    </row>
    <row r="263" spans="1:31" ht="17" x14ac:dyDescent="0.2">
      <c r="A263" s="8" t="s">
        <v>272</v>
      </c>
      <c r="B263">
        <v>1</v>
      </c>
      <c r="C263" s="4" t="s">
        <v>273</v>
      </c>
      <c r="D263" t="s">
        <v>304</v>
      </c>
      <c r="E263">
        <v>0.66659999999999997</v>
      </c>
      <c r="F263">
        <v>2</v>
      </c>
      <c r="G263" s="18">
        <f t="shared" si="114"/>
        <v>0</v>
      </c>
      <c r="H263">
        <f t="shared" si="115"/>
        <v>0</v>
      </c>
      <c r="I263">
        <f t="shared" si="116"/>
        <v>0</v>
      </c>
      <c r="J263">
        <f t="shared" si="117"/>
        <v>0</v>
      </c>
      <c r="L263" s="18">
        <f t="shared" si="118"/>
        <v>0</v>
      </c>
      <c r="M263">
        <f t="shared" si="119"/>
        <v>0</v>
      </c>
      <c r="N263">
        <f t="shared" si="120"/>
        <v>0</v>
      </c>
      <c r="O263">
        <f t="shared" si="121"/>
        <v>0</v>
      </c>
      <c r="P263">
        <f t="shared" si="122"/>
        <v>0</v>
      </c>
      <c r="R263" s="18">
        <f t="shared" si="123"/>
        <v>0</v>
      </c>
      <c r="S263">
        <f t="shared" si="124"/>
        <v>0</v>
      </c>
      <c r="T263">
        <f t="shared" si="125"/>
        <v>0</v>
      </c>
      <c r="U263">
        <f t="shared" si="126"/>
        <v>0</v>
      </c>
      <c r="V263">
        <f t="shared" si="127"/>
        <v>0.33329999999999999</v>
      </c>
      <c r="X263" s="18">
        <f t="shared" si="128"/>
        <v>0</v>
      </c>
      <c r="Y263">
        <f t="shared" si="129"/>
        <v>0</v>
      </c>
      <c r="Z263">
        <f t="shared" si="130"/>
        <v>0</v>
      </c>
      <c r="AA263">
        <f t="shared" si="131"/>
        <v>0.33329999999999999</v>
      </c>
    </row>
    <row r="264" spans="1:31" ht="17" x14ac:dyDescent="0.2">
      <c r="A264" s="8" t="s">
        <v>274</v>
      </c>
      <c r="B264">
        <v>1</v>
      </c>
      <c r="C264" s="4" t="s">
        <v>180</v>
      </c>
      <c r="D264" t="s">
        <v>300</v>
      </c>
      <c r="E264">
        <v>1</v>
      </c>
      <c r="F264">
        <v>1</v>
      </c>
      <c r="G264" s="18">
        <f t="shared" si="114"/>
        <v>0</v>
      </c>
      <c r="H264">
        <f t="shared" si="115"/>
        <v>0</v>
      </c>
      <c r="I264">
        <f t="shared" si="116"/>
        <v>0</v>
      </c>
      <c r="J264">
        <f t="shared" si="117"/>
        <v>0</v>
      </c>
      <c r="L264" s="18">
        <f t="shared" si="118"/>
        <v>1</v>
      </c>
      <c r="M264">
        <f t="shared" si="119"/>
        <v>0</v>
      </c>
      <c r="N264">
        <f t="shared" si="120"/>
        <v>0</v>
      </c>
      <c r="O264">
        <f t="shared" si="121"/>
        <v>0</v>
      </c>
      <c r="P264">
        <f t="shared" si="122"/>
        <v>0</v>
      </c>
      <c r="R264" s="18">
        <f t="shared" si="123"/>
        <v>0</v>
      </c>
      <c r="S264">
        <f t="shared" si="124"/>
        <v>0</v>
      </c>
      <c r="T264">
        <f t="shared" si="125"/>
        <v>0</v>
      </c>
      <c r="U264">
        <f t="shared" si="126"/>
        <v>0</v>
      </c>
      <c r="V264">
        <f t="shared" si="127"/>
        <v>0</v>
      </c>
      <c r="X264" s="18">
        <f t="shared" si="128"/>
        <v>0</v>
      </c>
      <c r="Y264">
        <f t="shared" si="129"/>
        <v>0</v>
      </c>
      <c r="Z264">
        <f t="shared" si="130"/>
        <v>0</v>
      </c>
      <c r="AA264">
        <f t="shared" si="131"/>
        <v>0</v>
      </c>
    </row>
    <row r="265" spans="1:31" ht="17" x14ac:dyDescent="0.2">
      <c r="A265" s="8" t="s">
        <v>275</v>
      </c>
      <c r="B265">
        <v>1</v>
      </c>
      <c r="C265" s="4" t="s">
        <v>180</v>
      </c>
      <c r="D265" t="s">
        <v>300</v>
      </c>
      <c r="E265">
        <v>1</v>
      </c>
      <c r="F265">
        <v>1</v>
      </c>
      <c r="G265" s="18">
        <f t="shared" si="114"/>
        <v>0</v>
      </c>
      <c r="H265">
        <f t="shared" si="115"/>
        <v>0</v>
      </c>
      <c r="I265">
        <f t="shared" si="116"/>
        <v>0</v>
      </c>
      <c r="J265">
        <f t="shared" si="117"/>
        <v>0</v>
      </c>
      <c r="L265" s="18">
        <f t="shared" si="118"/>
        <v>1</v>
      </c>
      <c r="M265">
        <f t="shared" si="119"/>
        <v>0</v>
      </c>
      <c r="N265">
        <f t="shared" si="120"/>
        <v>0</v>
      </c>
      <c r="O265">
        <f t="shared" si="121"/>
        <v>0</v>
      </c>
      <c r="P265">
        <f t="shared" si="122"/>
        <v>0</v>
      </c>
      <c r="R265" s="18">
        <f t="shared" si="123"/>
        <v>0</v>
      </c>
      <c r="S265">
        <f t="shared" si="124"/>
        <v>0</v>
      </c>
      <c r="T265">
        <f t="shared" si="125"/>
        <v>0</v>
      </c>
      <c r="U265">
        <f t="shared" si="126"/>
        <v>0</v>
      </c>
      <c r="V265">
        <f t="shared" si="127"/>
        <v>0</v>
      </c>
      <c r="X265" s="18">
        <f t="shared" si="128"/>
        <v>0</v>
      </c>
      <c r="Y265">
        <f t="shared" si="129"/>
        <v>0</v>
      </c>
      <c r="Z265">
        <f t="shared" si="130"/>
        <v>0</v>
      </c>
      <c r="AA265">
        <f t="shared" si="131"/>
        <v>0</v>
      </c>
    </row>
    <row r="266" spans="1:31" ht="17" x14ac:dyDescent="0.2">
      <c r="A266" s="8" t="s">
        <v>276</v>
      </c>
      <c r="B266">
        <v>1</v>
      </c>
      <c r="C266" s="4" t="s">
        <v>180</v>
      </c>
      <c r="D266" t="s">
        <v>300</v>
      </c>
      <c r="E266">
        <v>1</v>
      </c>
      <c r="F266">
        <v>1</v>
      </c>
      <c r="G266" s="18">
        <f t="shared" si="114"/>
        <v>0</v>
      </c>
      <c r="H266">
        <f t="shared" si="115"/>
        <v>0</v>
      </c>
      <c r="I266">
        <f t="shared" si="116"/>
        <v>0</v>
      </c>
      <c r="J266">
        <f t="shared" si="117"/>
        <v>0</v>
      </c>
      <c r="L266" s="18">
        <f t="shared" si="118"/>
        <v>1</v>
      </c>
      <c r="M266">
        <f t="shared" si="119"/>
        <v>0</v>
      </c>
      <c r="N266">
        <f t="shared" si="120"/>
        <v>0</v>
      </c>
      <c r="O266">
        <f t="shared" si="121"/>
        <v>0</v>
      </c>
      <c r="P266">
        <f t="shared" si="122"/>
        <v>0</v>
      </c>
      <c r="R266" s="18">
        <f t="shared" si="123"/>
        <v>0</v>
      </c>
      <c r="S266">
        <f t="shared" si="124"/>
        <v>0</v>
      </c>
      <c r="T266">
        <f t="shared" si="125"/>
        <v>0</v>
      </c>
      <c r="U266">
        <f t="shared" si="126"/>
        <v>0</v>
      </c>
      <c r="V266">
        <f t="shared" si="127"/>
        <v>0</v>
      </c>
      <c r="X266" s="18">
        <f t="shared" si="128"/>
        <v>0</v>
      </c>
      <c r="Y266">
        <f t="shared" si="129"/>
        <v>0</v>
      </c>
      <c r="Z266">
        <f t="shared" si="130"/>
        <v>0</v>
      </c>
      <c r="AA266">
        <f t="shared" si="131"/>
        <v>0</v>
      </c>
    </row>
    <row r="267" spans="1:31" ht="17" x14ac:dyDescent="0.2">
      <c r="A267" s="8" t="s">
        <v>277</v>
      </c>
      <c r="B267">
        <v>1</v>
      </c>
      <c r="C267" s="4" t="s">
        <v>162</v>
      </c>
      <c r="D267" t="s">
        <v>7</v>
      </c>
      <c r="E267">
        <v>1</v>
      </c>
      <c r="F267">
        <v>1</v>
      </c>
      <c r="G267" s="18">
        <f t="shared" si="114"/>
        <v>1</v>
      </c>
      <c r="H267">
        <f t="shared" si="115"/>
        <v>0</v>
      </c>
      <c r="I267">
        <f t="shared" si="116"/>
        <v>0</v>
      </c>
      <c r="J267">
        <f t="shared" si="117"/>
        <v>0</v>
      </c>
      <c r="L267" s="18">
        <f t="shared" si="118"/>
        <v>0</v>
      </c>
      <c r="M267">
        <f t="shared" si="119"/>
        <v>0</v>
      </c>
      <c r="N267">
        <f t="shared" si="120"/>
        <v>0</v>
      </c>
      <c r="O267">
        <f t="shared" si="121"/>
        <v>0</v>
      </c>
      <c r="P267">
        <f t="shared" si="122"/>
        <v>0</v>
      </c>
      <c r="R267" s="18">
        <f t="shared" si="123"/>
        <v>0</v>
      </c>
      <c r="S267">
        <f t="shared" si="124"/>
        <v>0</v>
      </c>
      <c r="T267">
        <f t="shared" si="125"/>
        <v>0</v>
      </c>
      <c r="U267">
        <f t="shared" si="126"/>
        <v>0</v>
      </c>
      <c r="V267">
        <f t="shared" si="127"/>
        <v>0</v>
      </c>
      <c r="X267" s="18">
        <f t="shared" si="128"/>
        <v>0</v>
      </c>
      <c r="Y267">
        <f t="shared" si="129"/>
        <v>0</v>
      </c>
      <c r="Z267">
        <f t="shared" si="130"/>
        <v>0</v>
      </c>
      <c r="AA267">
        <f t="shared" si="131"/>
        <v>0</v>
      </c>
    </row>
    <row r="268" spans="1:31" x14ac:dyDescent="0.2">
      <c r="K268">
        <f>SUM(G262:J267)</f>
        <v>1</v>
      </c>
      <c r="Q268">
        <f>SUM(L262:P267)</f>
        <v>4</v>
      </c>
      <c r="W268">
        <f>SUM(R262:V267)</f>
        <v>0.33329999999999999</v>
      </c>
      <c r="AB268">
        <f>SUM(X262:AA267)</f>
        <v>0.33329999999999999</v>
      </c>
      <c r="AE268" s="22">
        <f>SUM(K268:AB268)</f>
        <v>5.6666000000000007</v>
      </c>
    </row>
    <row r="269" spans="1:31" ht="17" x14ac:dyDescent="0.2">
      <c r="A269" s="13"/>
      <c r="B269" s="12" t="s">
        <v>2</v>
      </c>
      <c r="C269" s="14" t="s">
        <v>3</v>
      </c>
      <c r="D269" s="12" t="s">
        <v>4</v>
      </c>
      <c r="E269" s="12" t="s">
        <v>5</v>
      </c>
      <c r="F269" s="12"/>
    </row>
    <row r="270" spans="1:31" s="1" customFormat="1" ht="34" x14ac:dyDescent="0.2">
      <c r="A270" s="15" t="s">
        <v>278</v>
      </c>
      <c r="B270" s="16"/>
      <c r="C270" s="17"/>
      <c r="D270" s="16"/>
      <c r="E270" s="16"/>
      <c r="F270" s="16"/>
      <c r="G270" s="21"/>
      <c r="L270" s="21"/>
      <c r="R270" s="21"/>
      <c r="X270" s="21"/>
      <c r="AE270" s="25"/>
    </row>
    <row r="271" spans="1:31" ht="17" x14ac:dyDescent="0.2">
      <c r="A271" s="8" t="s">
        <v>279</v>
      </c>
      <c r="B271">
        <v>1</v>
      </c>
      <c r="C271" s="4" t="s">
        <v>209</v>
      </c>
      <c r="D271" t="s">
        <v>303</v>
      </c>
      <c r="E271">
        <v>1</v>
      </c>
      <c r="F271">
        <v>1</v>
      </c>
      <c r="G271" s="18">
        <f t="shared" si="114"/>
        <v>0</v>
      </c>
      <c r="H271">
        <f t="shared" si="115"/>
        <v>0</v>
      </c>
      <c r="I271">
        <f t="shared" si="116"/>
        <v>0</v>
      </c>
      <c r="J271">
        <f t="shared" si="117"/>
        <v>0</v>
      </c>
      <c r="L271" s="18">
        <f t="shared" ref="L271:L276" si="132">IF(D271="B",(B271*E271)/F271,0)</f>
        <v>0</v>
      </c>
      <c r="M271">
        <f t="shared" ref="M271:M276" si="133">IF(D271="AB",(B271*E271)/F271,0)</f>
        <v>0</v>
      </c>
      <c r="N271">
        <f t="shared" ref="N271:N276" si="134">IF(D271="ABC",(B271*E271)/F271,0)</f>
        <v>0</v>
      </c>
      <c r="O271">
        <f t="shared" ref="O271:O276" si="135">IF(D271="BC",(B271*E271)/F271,0)</f>
        <v>0</v>
      </c>
      <c r="P271">
        <f t="shared" ref="P271:P276" si="136">IF(D271="BCD",(B271*E271)/F271,0)</f>
        <v>0</v>
      </c>
      <c r="R271" s="18">
        <f t="shared" ref="R271:R276" si="137">IF(D271="C",(B271*E271)/F271,0)</f>
        <v>0</v>
      </c>
      <c r="S271">
        <f t="shared" ref="S271:S276" si="138">IF(D271="ABC",(B271*E271)/F271,0)</f>
        <v>0</v>
      </c>
      <c r="T271">
        <f t="shared" ref="T271:T276" si="139">IF(D271="BC",(B271*E271)/F271,0)</f>
        <v>0</v>
      </c>
      <c r="U271">
        <f t="shared" ref="U271:U276" si="140">IF(D271="BCD",(B271*E271)/F271,0)</f>
        <v>0</v>
      </c>
      <c r="V271">
        <f t="shared" ref="V271:V276" si="141">IF(D271="CD",(B271*E271)/F271,0)</f>
        <v>0</v>
      </c>
      <c r="X271" s="18">
        <f t="shared" ref="X271:X276" si="142">IF(D271="D",(B271*E271)/F271,0)</f>
        <v>1</v>
      </c>
      <c r="Y271">
        <f t="shared" ref="Y271:Y276" si="143">IF(D271="BC",(B271*E271)/F271,0)</f>
        <v>0</v>
      </c>
      <c r="Z271">
        <f t="shared" ref="Z271:Z276" si="144">IF(D271="BCD",(B271*E271)/F271,0)</f>
        <v>0</v>
      </c>
      <c r="AA271">
        <f t="shared" ref="AA271:AA276" si="145">IF(D271="CD",(B271*E271)/F271,0)</f>
        <v>0</v>
      </c>
    </row>
    <row r="272" spans="1:31" ht="17" x14ac:dyDescent="0.2">
      <c r="A272" s="8" t="s">
        <v>280</v>
      </c>
      <c r="B272">
        <v>1</v>
      </c>
      <c r="C272" s="4" t="s">
        <v>281</v>
      </c>
      <c r="D272" t="s">
        <v>301</v>
      </c>
      <c r="E272">
        <v>1</v>
      </c>
      <c r="F272">
        <v>2</v>
      </c>
      <c r="G272" s="18">
        <f t="shared" si="114"/>
        <v>0</v>
      </c>
      <c r="H272">
        <f t="shared" si="115"/>
        <v>0</v>
      </c>
      <c r="I272">
        <f t="shared" si="116"/>
        <v>0</v>
      </c>
      <c r="J272">
        <f t="shared" si="117"/>
        <v>0</v>
      </c>
      <c r="L272" s="18">
        <f t="shared" si="132"/>
        <v>0</v>
      </c>
      <c r="M272">
        <f t="shared" si="133"/>
        <v>0</v>
      </c>
      <c r="N272">
        <f t="shared" si="134"/>
        <v>0</v>
      </c>
      <c r="O272">
        <f t="shared" si="135"/>
        <v>0.5</v>
      </c>
      <c r="P272">
        <f t="shared" si="136"/>
        <v>0</v>
      </c>
      <c r="R272" s="18">
        <f t="shared" si="137"/>
        <v>0</v>
      </c>
      <c r="S272">
        <f t="shared" si="138"/>
        <v>0</v>
      </c>
      <c r="T272">
        <f t="shared" si="139"/>
        <v>0.5</v>
      </c>
      <c r="U272">
        <f t="shared" si="140"/>
        <v>0</v>
      </c>
      <c r="V272">
        <f t="shared" si="141"/>
        <v>0</v>
      </c>
      <c r="X272" s="18">
        <f t="shared" si="142"/>
        <v>0</v>
      </c>
      <c r="Y272">
        <f t="shared" si="143"/>
        <v>0.5</v>
      </c>
      <c r="Z272">
        <f t="shared" si="144"/>
        <v>0</v>
      </c>
      <c r="AA272">
        <f t="shared" si="145"/>
        <v>0</v>
      </c>
    </row>
    <row r="273" spans="1:31" ht="17" x14ac:dyDescent="0.2">
      <c r="A273" s="8" t="s">
        <v>282</v>
      </c>
      <c r="B273">
        <v>1</v>
      </c>
      <c r="C273" s="4" t="s">
        <v>224</v>
      </c>
      <c r="D273" t="s">
        <v>300</v>
      </c>
      <c r="E273">
        <v>1</v>
      </c>
      <c r="F273">
        <v>1</v>
      </c>
      <c r="G273" s="18">
        <f t="shared" si="114"/>
        <v>0</v>
      </c>
      <c r="H273">
        <f t="shared" si="115"/>
        <v>0</v>
      </c>
      <c r="I273">
        <f t="shared" si="116"/>
        <v>0</v>
      </c>
      <c r="J273">
        <f t="shared" si="117"/>
        <v>0</v>
      </c>
      <c r="L273" s="18">
        <f t="shared" si="132"/>
        <v>1</v>
      </c>
      <c r="M273">
        <f t="shared" si="133"/>
        <v>0</v>
      </c>
      <c r="N273">
        <f t="shared" si="134"/>
        <v>0</v>
      </c>
      <c r="O273">
        <f t="shared" si="135"/>
        <v>0</v>
      </c>
      <c r="P273">
        <f t="shared" si="136"/>
        <v>0</v>
      </c>
      <c r="R273" s="18">
        <f t="shared" si="137"/>
        <v>0</v>
      </c>
      <c r="S273">
        <f t="shared" si="138"/>
        <v>0</v>
      </c>
      <c r="T273">
        <f t="shared" si="139"/>
        <v>0</v>
      </c>
      <c r="U273">
        <f t="shared" si="140"/>
        <v>0</v>
      </c>
      <c r="V273">
        <f t="shared" si="141"/>
        <v>0</v>
      </c>
      <c r="X273" s="18">
        <f t="shared" si="142"/>
        <v>0</v>
      </c>
      <c r="Y273">
        <f t="shared" si="143"/>
        <v>0</v>
      </c>
      <c r="Z273">
        <f t="shared" si="144"/>
        <v>0</v>
      </c>
      <c r="AA273">
        <f t="shared" si="145"/>
        <v>0</v>
      </c>
    </row>
    <row r="274" spans="1:31" ht="17" x14ac:dyDescent="0.2">
      <c r="A274" s="8" t="s">
        <v>283</v>
      </c>
      <c r="B274">
        <v>1</v>
      </c>
      <c r="C274" s="4" t="s">
        <v>284</v>
      </c>
      <c r="D274" t="s">
        <v>301</v>
      </c>
      <c r="E274">
        <v>1</v>
      </c>
      <c r="F274">
        <v>2</v>
      </c>
      <c r="G274" s="18">
        <f t="shared" si="114"/>
        <v>0</v>
      </c>
      <c r="H274">
        <f t="shared" si="115"/>
        <v>0</v>
      </c>
      <c r="I274">
        <f t="shared" si="116"/>
        <v>0</v>
      </c>
      <c r="J274">
        <f t="shared" si="117"/>
        <v>0</v>
      </c>
      <c r="L274" s="18">
        <f t="shared" si="132"/>
        <v>0</v>
      </c>
      <c r="M274">
        <f t="shared" si="133"/>
        <v>0</v>
      </c>
      <c r="N274">
        <f t="shared" si="134"/>
        <v>0</v>
      </c>
      <c r="O274">
        <f t="shared" si="135"/>
        <v>0.5</v>
      </c>
      <c r="P274">
        <f t="shared" si="136"/>
        <v>0</v>
      </c>
      <c r="R274" s="18">
        <f t="shared" si="137"/>
        <v>0</v>
      </c>
      <c r="S274">
        <f t="shared" si="138"/>
        <v>0</v>
      </c>
      <c r="T274">
        <f t="shared" si="139"/>
        <v>0.5</v>
      </c>
      <c r="U274">
        <f t="shared" si="140"/>
        <v>0</v>
      </c>
      <c r="V274">
        <f t="shared" si="141"/>
        <v>0</v>
      </c>
      <c r="X274" s="18">
        <f t="shared" si="142"/>
        <v>0</v>
      </c>
      <c r="Y274">
        <f t="shared" si="143"/>
        <v>0.5</v>
      </c>
      <c r="Z274">
        <f t="shared" si="144"/>
        <v>0</v>
      </c>
      <c r="AA274">
        <f t="shared" si="145"/>
        <v>0</v>
      </c>
    </row>
    <row r="275" spans="1:31" ht="17" x14ac:dyDescent="0.2">
      <c r="A275" s="8" t="s">
        <v>285</v>
      </c>
      <c r="B275">
        <v>1</v>
      </c>
      <c r="C275" s="4" t="s">
        <v>286</v>
      </c>
      <c r="D275" t="s">
        <v>7</v>
      </c>
      <c r="E275">
        <v>1</v>
      </c>
      <c r="F275">
        <v>1</v>
      </c>
      <c r="G275" s="18">
        <f t="shared" si="114"/>
        <v>1</v>
      </c>
      <c r="H275">
        <f t="shared" si="115"/>
        <v>0</v>
      </c>
      <c r="I275">
        <f t="shared" si="116"/>
        <v>0</v>
      </c>
      <c r="J275">
        <f t="shared" si="117"/>
        <v>0</v>
      </c>
      <c r="L275" s="18">
        <f t="shared" si="132"/>
        <v>0</v>
      </c>
      <c r="M275">
        <f t="shared" si="133"/>
        <v>0</v>
      </c>
      <c r="N275">
        <f t="shared" si="134"/>
        <v>0</v>
      </c>
      <c r="O275">
        <f t="shared" si="135"/>
        <v>0</v>
      </c>
      <c r="P275">
        <f t="shared" si="136"/>
        <v>0</v>
      </c>
      <c r="R275" s="18">
        <f t="shared" si="137"/>
        <v>0</v>
      </c>
      <c r="S275">
        <f t="shared" si="138"/>
        <v>0</v>
      </c>
      <c r="T275">
        <f t="shared" si="139"/>
        <v>0</v>
      </c>
      <c r="U275">
        <f t="shared" si="140"/>
        <v>0</v>
      </c>
      <c r="V275">
        <f t="shared" si="141"/>
        <v>0</v>
      </c>
      <c r="X275" s="18">
        <f t="shared" si="142"/>
        <v>0</v>
      </c>
      <c r="Y275">
        <f t="shared" si="143"/>
        <v>0</v>
      </c>
      <c r="Z275">
        <f t="shared" si="144"/>
        <v>0</v>
      </c>
      <c r="AA275">
        <f t="shared" si="145"/>
        <v>0</v>
      </c>
    </row>
    <row r="276" spans="1:31" ht="17" x14ac:dyDescent="0.2">
      <c r="A276" s="8" t="s">
        <v>287</v>
      </c>
      <c r="B276">
        <v>1</v>
      </c>
      <c r="C276" s="4" t="s">
        <v>284</v>
      </c>
      <c r="D276" t="s">
        <v>300</v>
      </c>
      <c r="E276">
        <v>1</v>
      </c>
      <c r="F276">
        <v>1</v>
      </c>
      <c r="G276" s="18">
        <f t="shared" si="114"/>
        <v>0</v>
      </c>
      <c r="H276">
        <f t="shared" si="115"/>
        <v>0</v>
      </c>
      <c r="I276">
        <f t="shared" si="116"/>
        <v>0</v>
      </c>
      <c r="J276">
        <f t="shared" si="117"/>
        <v>0</v>
      </c>
      <c r="L276" s="18">
        <f t="shared" si="132"/>
        <v>1</v>
      </c>
      <c r="M276">
        <f t="shared" si="133"/>
        <v>0</v>
      </c>
      <c r="N276">
        <f t="shared" si="134"/>
        <v>0</v>
      </c>
      <c r="O276">
        <f t="shared" si="135"/>
        <v>0</v>
      </c>
      <c r="P276">
        <f t="shared" si="136"/>
        <v>0</v>
      </c>
      <c r="R276" s="18">
        <f t="shared" si="137"/>
        <v>0</v>
      </c>
      <c r="S276">
        <f t="shared" si="138"/>
        <v>0</v>
      </c>
      <c r="T276">
        <f t="shared" si="139"/>
        <v>0</v>
      </c>
      <c r="U276">
        <f t="shared" si="140"/>
        <v>0</v>
      </c>
      <c r="V276">
        <f t="shared" si="141"/>
        <v>0</v>
      </c>
      <c r="X276" s="18">
        <f t="shared" si="142"/>
        <v>0</v>
      </c>
      <c r="Y276">
        <f t="shared" si="143"/>
        <v>0</v>
      </c>
      <c r="Z276">
        <f t="shared" si="144"/>
        <v>0</v>
      </c>
      <c r="AA276">
        <f t="shared" si="145"/>
        <v>0</v>
      </c>
    </row>
    <row r="277" spans="1:31" x14ac:dyDescent="0.2">
      <c r="K277">
        <f>SUM(G271:J276)</f>
        <v>1</v>
      </c>
      <c r="Q277">
        <f>SUM(L271:P276)</f>
        <v>3</v>
      </c>
      <c r="W277">
        <f>SUM(R271:V276)</f>
        <v>1</v>
      </c>
      <c r="AB277">
        <f>SUM(X271:AA276)</f>
        <v>2</v>
      </c>
      <c r="AE277" s="22">
        <f>SUM(K277:AB277)</f>
        <v>7</v>
      </c>
    </row>
    <row r="278" spans="1:31" ht="17" x14ac:dyDescent="0.2">
      <c r="A278" s="13"/>
      <c r="B278" s="12" t="s">
        <v>2</v>
      </c>
      <c r="C278" s="14" t="s">
        <v>3</v>
      </c>
      <c r="D278" s="12" t="s">
        <v>4</v>
      </c>
      <c r="E278" s="12" t="s">
        <v>5</v>
      </c>
      <c r="F278" s="12"/>
    </row>
    <row r="279" spans="1:31" s="1" customFormat="1" ht="34" x14ac:dyDescent="0.2">
      <c r="A279" s="15" t="s">
        <v>288</v>
      </c>
      <c r="B279" s="16"/>
      <c r="C279" s="17"/>
      <c r="D279" s="16"/>
      <c r="E279" s="16" t="s">
        <v>264</v>
      </c>
      <c r="F279" s="16"/>
      <c r="G279" s="21"/>
      <c r="L279" s="21"/>
      <c r="R279" s="21"/>
      <c r="X279" s="21"/>
      <c r="AE279" s="25"/>
    </row>
    <row r="280" spans="1:31" ht="17" x14ac:dyDescent="0.2">
      <c r="A280" s="8" t="s">
        <v>289</v>
      </c>
      <c r="B280">
        <v>1</v>
      </c>
      <c r="C280" s="4" t="s">
        <v>290</v>
      </c>
      <c r="D280" t="s">
        <v>300</v>
      </c>
      <c r="E280">
        <v>1</v>
      </c>
      <c r="F280">
        <v>1</v>
      </c>
      <c r="G280" s="18">
        <f t="shared" si="114"/>
        <v>0</v>
      </c>
      <c r="H280">
        <f t="shared" si="115"/>
        <v>0</v>
      </c>
      <c r="I280">
        <f t="shared" si="116"/>
        <v>0</v>
      </c>
      <c r="J280">
        <f t="shared" si="117"/>
        <v>0</v>
      </c>
      <c r="L280" s="18">
        <f>IF(D280="B",(B280*E280)/F280,0)</f>
        <v>1</v>
      </c>
      <c r="M280">
        <f>IF(D280="AB",(B280*E280)/F280,0)</f>
        <v>0</v>
      </c>
      <c r="N280">
        <f>IF(D280="ABC",(B280*E280)/F280,0)</f>
        <v>0</v>
      </c>
      <c r="O280">
        <f>IF(D280="BC",(B280*E280)/F280,0)</f>
        <v>0</v>
      </c>
      <c r="P280">
        <f>IF(D280="BCD",(B280*E280)/F280,0)</f>
        <v>0</v>
      </c>
      <c r="R280" s="18">
        <f>IF(D280="C",(B280*E280)/F280,0)</f>
        <v>0</v>
      </c>
      <c r="S280">
        <f>IF(D280="ABC",(B280*E280)/F280,0)</f>
        <v>0</v>
      </c>
      <c r="T280">
        <f>IF(D280="BC",(B280*E280)/F280,0)</f>
        <v>0</v>
      </c>
      <c r="U280">
        <f>IF(D280="BCD",(B280*E280)/F280,0)</f>
        <v>0</v>
      </c>
      <c r="V280">
        <f>IF(D280="CD",(B280*E280)/F280,0)</f>
        <v>0</v>
      </c>
      <c r="X280" s="18">
        <f>IF(D280="D",(B280*E280)/F280,0)</f>
        <v>0</v>
      </c>
      <c r="Y280">
        <f>IF(D280="BC",(B280*E280)/F280,0)</f>
        <v>0</v>
      </c>
      <c r="Z280">
        <f>IF(D280="BCD",(B280*E280)/F280,0)</f>
        <v>0</v>
      </c>
      <c r="AA280">
        <f>IF(D280="CD",(B280*E280)/F280,0)</f>
        <v>0</v>
      </c>
    </row>
    <row r="281" spans="1:31" x14ac:dyDescent="0.2">
      <c r="K281">
        <f>SUM(G280:J280)</f>
        <v>0</v>
      </c>
      <c r="Q281">
        <f>SUM(L280:P280)</f>
        <v>1</v>
      </c>
      <c r="W281">
        <f>SUM(R280:V280)</f>
        <v>0</v>
      </c>
      <c r="AB281">
        <f>SUM(X280:AA280)</f>
        <v>0</v>
      </c>
      <c r="AE281" s="22">
        <f>SUM(K281:AB281)</f>
        <v>1</v>
      </c>
    </row>
    <row r="282" spans="1:31" ht="17" x14ac:dyDescent="0.2">
      <c r="A282" s="13"/>
      <c r="B282" s="12" t="s">
        <v>2</v>
      </c>
      <c r="C282" s="14" t="s">
        <v>3</v>
      </c>
      <c r="D282" s="12" t="s">
        <v>4</v>
      </c>
      <c r="E282" s="12" t="s">
        <v>5</v>
      </c>
      <c r="F282" s="12"/>
    </row>
    <row r="283" spans="1:31" s="1" customFormat="1" ht="17" x14ac:dyDescent="0.2">
      <c r="A283" s="15" t="s">
        <v>291</v>
      </c>
      <c r="B283" s="16"/>
      <c r="C283" s="17"/>
      <c r="D283" s="16"/>
      <c r="E283" s="16"/>
      <c r="F283" s="16"/>
      <c r="G283" s="21"/>
      <c r="L283" s="21"/>
      <c r="R283" s="21"/>
      <c r="X283" s="21"/>
      <c r="AE283" s="25"/>
    </row>
    <row r="284" spans="1:31" ht="17" x14ac:dyDescent="0.2">
      <c r="A284" s="8" t="s">
        <v>292</v>
      </c>
      <c r="B284">
        <v>1</v>
      </c>
      <c r="C284" s="4" t="s">
        <v>293</v>
      </c>
      <c r="D284" t="s">
        <v>297</v>
      </c>
      <c r="E284">
        <v>1</v>
      </c>
      <c r="F284">
        <v>1</v>
      </c>
      <c r="G284" s="18">
        <f t="shared" si="114"/>
        <v>0</v>
      </c>
      <c r="H284">
        <f t="shared" si="115"/>
        <v>0</v>
      </c>
      <c r="I284">
        <f t="shared" si="116"/>
        <v>0</v>
      </c>
      <c r="J284">
        <f t="shared" si="117"/>
        <v>0</v>
      </c>
      <c r="L284" s="18">
        <f>IF(D284="B",(B284*E284)/F284,0)</f>
        <v>0</v>
      </c>
      <c r="M284">
        <f>IF(D284="AB",(B284*E284)/F284,0)</f>
        <v>0</v>
      </c>
      <c r="N284">
        <f>IF(D284="ABC",(B284*E284)/F284,0)</f>
        <v>0</v>
      </c>
      <c r="O284">
        <f>IF(D284="BC",(B284*E284)/F284,0)</f>
        <v>0</v>
      </c>
      <c r="P284">
        <f>IF(D284="BCD",(B284*E284)/F284,0)</f>
        <v>0</v>
      </c>
      <c r="R284" s="18">
        <f>IF(D284="C",(B284*E284)/F284,0)</f>
        <v>1</v>
      </c>
      <c r="S284">
        <f>IF(D284="ABC",(B284*E284)/F284,0)</f>
        <v>0</v>
      </c>
      <c r="T284">
        <f>IF(D284="BC",(B284*E284)/F284,0)</f>
        <v>0</v>
      </c>
      <c r="U284">
        <f>IF(D284="BCD",(B284*E284)/F284,0)</f>
        <v>0</v>
      </c>
      <c r="V284">
        <f>IF(D284="CD",(B284*E284)/F284,0)</f>
        <v>0</v>
      </c>
      <c r="X284" s="18">
        <f>IF(D284="D",(B284*E284)/F284,0)</f>
        <v>0</v>
      </c>
      <c r="Y284">
        <f>IF(D284="BC",(B284*E284)/F284,0)</f>
        <v>0</v>
      </c>
      <c r="Z284">
        <f>IF(D284="BCD",(B284*E284)/F284,0)</f>
        <v>0</v>
      </c>
      <c r="AA284">
        <f>IF(D284="CD",(B284*E284)/F284,0)</f>
        <v>0</v>
      </c>
    </row>
    <row r="285" spans="1:31" ht="17" x14ac:dyDescent="0.2">
      <c r="A285" s="8" t="s">
        <v>294</v>
      </c>
      <c r="B285">
        <v>1</v>
      </c>
      <c r="C285" s="4" t="s">
        <v>180</v>
      </c>
      <c r="D285" t="s">
        <v>300</v>
      </c>
      <c r="E285">
        <v>1</v>
      </c>
      <c r="F285">
        <v>1</v>
      </c>
      <c r="G285" s="18">
        <f t="shared" si="114"/>
        <v>0</v>
      </c>
      <c r="H285">
        <f t="shared" si="115"/>
        <v>0</v>
      </c>
      <c r="I285">
        <f t="shared" si="116"/>
        <v>0</v>
      </c>
      <c r="J285">
        <f t="shared" si="117"/>
        <v>0</v>
      </c>
      <c r="L285" s="18">
        <f>IF(D285="B",(B285*E285)/F285,0)</f>
        <v>1</v>
      </c>
      <c r="M285">
        <f>IF(D285="AB",(B285*E285)/F285,0)</f>
        <v>0</v>
      </c>
      <c r="N285">
        <f>IF(D285="ABC",(B285*E285)/F285,0)</f>
        <v>0</v>
      </c>
      <c r="O285">
        <f>IF(D285="BC",(B285*E285)/F285,0)</f>
        <v>0</v>
      </c>
      <c r="P285">
        <f>IF(D285="BCD",(B285*E285)/F285,0)</f>
        <v>0</v>
      </c>
      <c r="R285" s="18">
        <f>IF(D285="C",(B285*E285)/F285,0)</f>
        <v>0</v>
      </c>
      <c r="S285">
        <f>IF(D285="ABC",(B285*E285)/F285,0)</f>
        <v>0</v>
      </c>
      <c r="T285">
        <f>IF(D285="BC",(B285*E285)/F285,0)</f>
        <v>0</v>
      </c>
      <c r="U285">
        <f>IF(D285="BCD",(B285*E285)/F285,0)</f>
        <v>0</v>
      </c>
      <c r="V285">
        <f>IF(D285="CD",(B285*E285)/F285,0)</f>
        <v>0</v>
      </c>
      <c r="X285" s="18">
        <f>IF(D285="D",(B285*E285)/F285,0)</f>
        <v>0</v>
      </c>
      <c r="Y285">
        <f>IF(D285="BC",(B285*E285)/F285,0)</f>
        <v>0</v>
      </c>
      <c r="Z285">
        <f>IF(D285="BCD",(B285*E285)/F285,0)</f>
        <v>0</v>
      </c>
      <c r="AA285">
        <f>IF(D285="CD",(B285*E285)/F285,0)</f>
        <v>0</v>
      </c>
    </row>
    <row r="286" spans="1:31" x14ac:dyDescent="0.2">
      <c r="K286">
        <f>SUM(G284:J285)</f>
        <v>0</v>
      </c>
      <c r="Q286">
        <f>SUM(L284:P285)</f>
        <v>1</v>
      </c>
      <c r="W286">
        <f>SUM(R284:V285)</f>
        <v>1</v>
      </c>
      <c r="AB286">
        <f>SUM(X284:AA285)</f>
        <v>0</v>
      </c>
      <c r="AE286" s="22">
        <f>SUM(K286:AB286)</f>
        <v>2</v>
      </c>
    </row>
    <row r="287" spans="1:31" ht="17" x14ac:dyDescent="0.2">
      <c r="A287" s="13"/>
      <c r="B287" s="12" t="s">
        <v>2</v>
      </c>
      <c r="C287" s="14" t="s">
        <v>3</v>
      </c>
      <c r="D287" s="12" t="s">
        <v>4</v>
      </c>
      <c r="E287" s="12" t="s">
        <v>5</v>
      </c>
      <c r="F287" s="12"/>
    </row>
    <row r="288" spans="1:31" s="1" customFormat="1" ht="34" x14ac:dyDescent="0.2">
      <c r="A288" s="15" t="s">
        <v>295</v>
      </c>
      <c r="B288" s="16"/>
      <c r="C288" s="17"/>
      <c r="D288" s="16"/>
      <c r="E288" s="16" t="s">
        <v>264</v>
      </c>
      <c r="F288" s="16"/>
      <c r="G288" s="21"/>
      <c r="L288" s="21"/>
      <c r="R288" s="21"/>
      <c r="X288" s="21"/>
      <c r="AE288" s="25"/>
    </row>
    <row r="289" spans="1:33" ht="17" x14ac:dyDescent="0.2">
      <c r="A289" s="8" t="s">
        <v>296</v>
      </c>
      <c r="B289">
        <v>1</v>
      </c>
      <c r="C289" s="4" t="s">
        <v>224</v>
      </c>
      <c r="D289" t="s">
        <v>300</v>
      </c>
      <c r="E289">
        <v>1</v>
      </c>
      <c r="F289">
        <v>1</v>
      </c>
      <c r="G289" s="18">
        <f t="shared" si="114"/>
        <v>0</v>
      </c>
      <c r="H289">
        <f t="shared" si="115"/>
        <v>0</v>
      </c>
      <c r="I289">
        <f t="shared" si="116"/>
        <v>0</v>
      </c>
      <c r="J289">
        <f t="shared" si="117"/>
        <v>0</v>
      </c>
      <c r="L289" s="18">
        <f>IF(D289="B",(B289*E289)/F289,0)</f>
        <v>1</v>
      </c>
      <c r="M289">
        <f>IF(D289="AB",(B289*E289)/F289,0)</f>
        <v>0</v>
      </c>
      <c r="N289">
        <f>IF(D289="ABC",(B289*E289)/F289,0)</f>
        <v>0</v>
      </c>
      <c r="O289">
        <f>IF(D289="BC",(B289*E289)/F289,0)</f>
        <v>0</v>
      </c>
      <c r="P289">
        <f>IF(D289="BCD",(B289*E289)/F289,0)</f>
        <v>0</v>
      </c>
      <c r="R289" s="18">
        <f>IF(D289="C",(B289*E289)/F289,0)</f>
        <v>0</v>
      </c>
      <c r="S289">
        <f>IF(D289="ABC",(B289*E289)/F289,0)</f>
        <v>0</v>
      </c>
      <c r="T289">
        <f>IF(D289="BC",(B289*E289)/F289,0)</f>
        <v>0</v>
      </c>
      <c r="U289">
        <f>IF(D289="BCD",(B289*E289)/F289,0)</f>
        <v>0</v>
      </c>
      <c r="V289">
        <f>IF(D289="CD",(B289*E289)/F289,0)</f>
        <v>0</v>
      </c>
      <c r="X289" s="18">
        <f>IF(D289="D",(B289*E289)/F289,0)</f>
        <v>0</v>
      </c>
      <c r="Y289">
        <f>IF(D289="BC",(B289*E289)/F289,0)</f>
        <v>0</v>
      </c>
      <c r="Z289">
        <f>IF(D289="BCD",(B289*E289)/F289,0)</f>
        <v>0</v>
      </c>
      <c r="AA289">
        <f>IF(D289="CD",(B289*E289)/F289,0)</f>
        <v>0</v>
      </c>
    </row>
    <row r="290" spans="1:33" x14ac:dyDescent="0.2">
      <c r="K290">
        <f>SUM(G289:J289)</f>
        <v>0</v>
      </c>
      <c r="Q290">
        <f>SUM(L289:P289)</f>
        <v>1</v>
      </c>
      <c r="W290">
        <f>SUM(R289:V289)</f>
        <v>0</v>
      </c>
      <c r="AB290">
        <f>SUM(X289:AA289)</f>
        <v>0</v>
      </c>
      <c r="AE290" s="22">
        <f>SUM(K290:AB290)</f>
        <v>1</v>
      </c>
    </row>
    <row r="292" spans="1:33" ht="17" thickBot="1" x14ac:dyDescent="0.25"/>
    <row r="293" spans="1:33" s="27" customFormat="1" ht="18" thickTop="1" thickBot="1" x14ac:dyDescent="0.25">
      <c r="A293" s="26"/>
      <c r="C293" s="28"/>
      <c r="G293" s="29"/>
      <c r="K293" s="27">
        <f>SUM(K7:K290)</f>
        <v>583.04166666666674</v>
      </c>
      <c r="L293" s="29"/>
      <c r="Q293" s="27">
        <f>SUM(Q4:Q290)</f>
        <v>584.66666666666674</v>
      </c>
      <c r="R293" s="29"/>
      <c r="W293" s="27">
        <f>SUM(W4:W290)</f>
        <v>181.8332996666667</v>
      </c>
      <c r="X293" s="29"/>
      <c r="AB293" s="27">
        <f>SUM(AB4:AB290)</f>
        <v>339.16663299999999</v>
      </c>
      <c r="AE293" s="30"/>
      <c r="AG293" s="27">
        <f>SUM(K293:AB293)</f>
        <v>1688.7082660000003</v>
      </c>
    </row>
    <row r="294" spans="1:33" ht="17" thickTop="1" x14ac:dyDescent="0.2"/>
    <row r="295" spans="1:33" x14ac:dyDescent="0.2">
      <c r="AE295" s="22">
        <f>SUM(AE1:AE290)</f>
        <v>1668.0832660000001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B251-0713-9C43-809C-25B58BBDD712}">
  <dimension ref="A1:AG271"/>
  <sheetViews>
    <sheetView topLeftCell="A129" workbookViewId="0">
      <selection activeCell="K194" sqref="K194"/>
    </sheetView>
  </sheetViews>
  <sheetFormatPr baseColWidth="10" defaultRowHeight="16" x14ac:dyDescent="0.2"/>
  <cols>
    <col min="1" max="1" width="19" style="4" customWidth="1"/>
  </cols>
  <sheetData>
    <row r="1" spans="1:31" ht="119" x14ac:dyDescent="0.2">
      <c r="A1" s="8" t="s">
        <v>0</v>
      </c>
      <c r="C1" s="4"/>
      <c r="G1" s="18" t="s">
        <v>7</v>
      </c>
      <c r="L1" s="18" t="s">
        <v>300</v>
      </c>
      <c r="R1" s="18" t="s">
        <v>297</v>
      </c>
      <c r="X1" s="18" t="s">
        <v>303</v>
      </c>
      <c r="AE1" s="22"/>
    </row>
    <row r="2" spans="1:31" x14ac:dyDescent="0.2">
      <c r="A2" s="8"/>
      <c r="C2" s="4"/>
      <c r="G2" s="18" t="s">
        <v>7</v>
      </c>
      <c r="H2" t="s">
        <v>299</v>
      </c>
      <c r="I2" t="s">
        <v>298</v>
      </c>
      <c r="J2" t="s">
        <v>305</v>
      </c>
      <c r="K2" t="s">
        <v>307</v>
      </c>
      <c r="L2" s="18" t="s">
        <v>300</v>
      </c>
      <c r="M2" t="s">
        <v>299</v>
      </c>
      <c r="N2" t="s">
        <v>298</v>
      </c>
      <c r="O2" t="s">
        <v>301</v>
      </c>
      <c r="P2" t="s">
        <v>302</v>
      </c>
      <c r="Q2" t="s">
        <v>307</v>
      </c>
      <c r="R2" s="18" t="s">
        <v>297</v>
      </c>
      <c r="S2" t="s">
        <v>298</v>
      </c>
      <c r="T2" t="s">
        <v>301</v>
      </c>
      <c r="U2" t="s">
        <v>302</v>
      </c>
      <c r="V2" t="s">
        <v>304</v>
      </c>
      <c r="W2" t="s">
        <v>307</v>
      </c>
      <c r="X2" s="18" t="s">
        <v>303</v>
      </c>
      <c r="Y2" t="s">
        <v>301</v>
      </c>
      <c r="Z2" t="s">
        <v>302</v>
      </c>
      <c r="AA2" t="s">
        <v>304</v>
      </c>
      <c r="AB2" t="s">
        <v>307</v>
      </c>
      <c r="AE2" s="22"/>
    </row>
    <row r="3" spans="1:31" s="2" customFormat="1" ht="17" x14ac:dyDescent="0.2">
      <c r="A3" s="5" t="s">
        <v>308</v>
      </c>
    </row>
    <row r="4" spans="1:31" s="1" customFormat="1" ht="17" x14ac:dyDescent="0.2">
      <c r="A4" s="11" t="s">
        <v>1</v>
      </c>
      <c r="C4" s="7"/>
      <c r="G4" s="21"/>
      <c r="L4" s="21"/>
      <c r="R4" s="21"/>
      <c r="X4" s="21"/>
      <c r="AE4" s="25"/>
    </row>
    <row r="5" spans="1:31" ht="17" x14ac:dyDescent="0.2">
      <c r="A5" s="8">
        <v>28</v>
      </c>
      <c r="B5">
        <v>1</v>
      </c>
      <c r="C5" s="4" t="s">
        <v>6</v>
      </c>
      <c r="D5" t="s">
        <v>7</v>
      </c>
      <c r="E5">
        <v>0.25</v>
      </c>
      <c r="F5">
        <v>1</v>
      </c>
      <c r="G5" s="18">
        <v>0.25</v>
      </c>
      <c r="H5">
        <v>0</v>
      </c>
      <c r="I5">
        <v>0</v>
      </c>
      <c r="J5">
        <v>0</v>
      </c>
      <c r="L5" s="18">
        <v>0</v>
      </c>
      <c r="M5">
        <v>0</v>
      </c>
      <c r="N5">
        <v>0</v>
      </c>
      <c r="O5">
        <v>0</v>
      </c>
      <c r="P5">
        <v>0</v>
      </c>
      <c r="R5" s="18">
        <v>0</v>
      </c>
      <c r="S5">
        <v>0</v>
      </c>
      <c r="T5">
        <v>0</v>
      </c>
      <c r="U5">
        <v>0</v>
      </c>
      <c r="V5">
        <v>0</v>
      </c>
      <c r="X5" s="18">
        <v>0</v>
      </c>
      <c r="Y5">
        <v>0</v>
      </c>
      <c r="Z5">
        <v>0</v>
      </c>
      <c r="AA5">
        <v>0</v>
      </c>
      <c r="AE5" s="22"/>
    </row>
    <row r="6" spans="1:31" x14ac:dyDescent="0.2">
      <c r="A6" s="8"/>
      <c r="C6" s="4"/>
      <c r="G6" s="18"/>
      <c r="K6">
        <v>0.25</v>
      </c>
      <c r="L6" s="18"/>
      <c r="Q6">
        <v>0</v>
      </c>
      <c r="R6" s="18"/>
      <c r="W6">
        <v>0</v>
      </c>
      <c r="X6" s="18"/>
      <c r="AB6">
        <v>0</v>
      </c>
      <c r="AE6" s="22"/>
    </row>
    <row r="7" spans="1:31" ht="17" x14ac:dyDescent="0.2">
      <c r="A7" s="8"/>
      <c r="B7" t="s">
        <v>2</v>
      </c>
      <c r="C7" s="4" t="s">
        <v>3</v>
      </c>
      <c r="D7" t="s">
        <v>4</v>
      </c>
      <c r="E7" t="s">
        <v>5</v>
      </c>
      <c r="G7" s="18"/>
      <c r="L7" s="18"/>
      <c r="R7" s="18"/>
      <c r="X7" s="18"/>
      <c r="AE7" s="22"/>
    </row>
    <row r="8" spans="1:31" s="1" customFormat="1" ht="17" x14ac:dyDescent="0.2">
      <c r="A8" s="11" t="s">
        <v>8</v>
      </c>
      <c r="C8" s="7"/>
      <c r="G8" s="21"/>
      <c r="L8" s="21"/>
      <c r="R8" s="21"/>
      <c r="X8" s="21"/>
      <c r="AE8" s="25"/>
    </row>
    <row r="9" spans="1:31" ht="17" x14ac:dyDescent="0.2">
      <c r="A9" s="8" t="s">
        <v>9</v>
      </c>
      <c r="B9">
        <v>1</v>
      </c>
      <c r="C9" s="4" t="s">
        <v>13</v>
      </c>
      <c r="G9" s="18">
        <v>0</v>
      </c>
      <c r="H9">
        <v>0</v>
      </c>
      <c r="I9">
        <v>0</v>
      </c>
      <c r="J9">
        <v>0</v>
      </c>
      <c r="L9" s="18">
        <v>0</v>
      </c>
      <c r="M9">
        <v>0</v>
      </c>
      <c r="N9">
        <v>0</v>
      </c>
      <c r="O9">
        <v>0</v>
      </c>
      <c r="P9">
        <v>0</v>
      </c>
      <c r="R9" s="18">
        <v>0</v>
      </c>
      <c r="S9">
        <v>0</v>
      </c>
      <c r="T9">
        <v>0</v>
      </c>
      <c r="U9">
        <v>0</v>
      </c>
      <c r="V9">
        <v>0</v>
      </c>
      <c r="X9" s="18">
        <v>0</v>
      </c>
      <c r="Y9">
        <v>0</v>
      </c>
      <c r="Z9">
        <v>0</v>
      </c>
      <c r="AA9">
        <v>0</v>
      </c>
      <c r="AE9" s="22"/>
    </row>
    <row r="10" spans="1:31" ht="34" x14ac:dyDescent="0.2">
      <c r="A10" s="8" t="s">
        <v>10</v>
      </c>
      <c r="B10">
        <v>10</v>
      </c>
      <c r="C10" s="4" t="s">
        <v>14</v>
      </c>
      <c r="D10" t="s">
        <v>7</v>
      </c>
      <c r="E10">
        <v>1</v>
      </c>
      <c r="F10">
        <v>1</v>
      </c>
      <c r="G10" s="18">
        <v>10</v>
      </c>
      <c r="H10">
        <v>0</v>
      </c>
      <c r="I10">
        <v>0</v>
      </c>
      <c r="J10">
        <v>0</v>
      </c>
      <c r="L10" s="18">
        <v>0</v>
      </c>
      <c r="M10">
        <v>0</v>
      </c>
      <c r="N10">
        <v>0</v>
      </c>
      <c r="O10">
        <v>0</v>
      </c>
      <c r="P10">
        <v>0</v>
      </c>
      <c r="R10" s="18">
        <v>0</v>
      </c>
      <c r="S10">
        <v>0</v>
      </c>
      <c r="T10">
        <v>0</v>
      </c>
      <c r="U10">
        <v>0</v>
      </c>
      <c r="V10">
        <v>0</v>
      </c>
      <c r="X10" s="18">
        <v>0</v>
      </c>
      <c r="Y10">
        <v>0</v>
      </c>
      <c r="Z10">
        <v>0</v>
      </c>
      <c r="AA10">
        <v>0</v>
      </c>
      <c r="AE10" s="22"/>
    </row>
    <row r="11" spans="1:31" ht="17" x14ac:dyDescent="0.2">
      <c r="A11" s="8" t="s">
        <v>11</v>
      </c>
      <c r="B11">
        <v>1</v>
      </c>
      <c r="C11" s="4" t="s">
        <v>15</v>
      </c>
      <c r="D11" t="s">
        <v>7</v>
      </c>
      <c r="E11">
        <v>0.25</v>
      </c>
      <c r="F11">
        <v>1</v>
      </c>
      <c r="G11" s="18">
        <v>0.25</v>
      </c>
      <c r="H11">
        <v>0</v>
      </c>
      <c r="I11">
        <v>0</v>
      </c>
      <c r="J11">
        <v>0</v>
      </c>
      <c r="L11" s="18">
        <v>0</v>
      </c>
      <c r="M11">
        <v>0</v>
      </c>
      <c r="N11">
        <v>0</v>
      </c>
      <c r="O11">
        <v>0</v>
      </c>
      <c r="P11">
        <v>0</v>
      </c>
      <c r="R11" s="18">
        <v>0</v>
      </c>
      <c r="S11">
        <v>0</v>
      </c>
      <c r="T11">
        <v>0</v>
      </c>
      <c r="U11">
        <v>0</v>
      </c>
      <c r="V11">
        <v>0</v>
      </c>
      <c r="X11" s="18">
        <v>0</v>
      </c>
      <c r="Y11">
        <v>0</v>
      </c>
      <c r="Z11">
        <v>0</v>
      </c>
      <c r="AA11">
        <v>0</v>
      </c>
      <c r="AE11" s="22"/>
    </row>
    <row r="12" spans="1:31" ht="34" x14ac:dyDescent="0.2">
      <c r="A12" s="8" t="s">
        <v>12</v>
      </c>
      <c r="B12">
        <v>19</v>
      </c>
      <c r="C12" s="4" t="s">
        <v>16</v>
      </c>
      <c r="D12" t="s">
        <v>7</v>
      </c>
      <c r="E12">
        <v>0.75</v>
      </c>
      <c r="F12">
        <v>1</v>
      </c>
      <c r="G12" s="18">
        <v>14.25</v>
      </c>
      <c r="H12">
        <v>0</v>
      </c>
      <c r="I12">
        <v>0</v>
      </c>
      <c r="J12">
        <v>0</v>
      </c>
      <c r="L12" s="18">
        <v>0</v>
      </c>
      <c r="M12">
        <v>0</v>
      </c>
      <c r="N12">
        <v>0</v>
      </c>
      <c r="O12">
        <v>0</v>
      </c>
      <c r="P12">
        <v>0</v>
      </c>
      <c r="R12" s="18">
        <v>0</v>
      </c>
      <c r="S12">
        <v>0</v>
      </c>
      <c r="T12">
        <v>0</v>
      </c>
      <c r="U12">
        <v>0</v>
      </c>
      <c r="V12">
        <v>0</v>
      </c>
      <c r="X12" s="18">
        <v>0</v>
      </c>
      <c r="Y12">
        <v>0</v>
      </c>
      <c r="Z12">
        <v>0</v>
      </c>
      <c r="AA12">
        <v>0</v>
      </c>
      <c r="AE12" s="22"/>
    </row>
    <row r="13" spans="1:31" x14ac:dyDescent="0.2">
      <c r="A13" s="8"/>
      <c r="C13" s="4"/>
      <c r="G13" s="18"/>
      <c r="K13">
        <v>24.5</v>
      </c>
      <c r="L13" s="18"/>
      <c r="Q13">
        <v>0</v>
      </c>
      <c r="R13" s="18"/>
      <c r="W13">
        <v>0</v>
      </c>
      <c r="X13" s="18"/>
      <c r="AB13">
        <v>0</v>
      </c>
      <c r="AE13" s="22"/>
    </row>
    <row r="14" spans="1:31" ht="17" x14ac:dyDescent="0.2">
      <c r="A14" s="8"/>
      <c r="B14" t="s">
        <v>2</v>
      </c>
      <c r="C14" s="4" t="s">
        <v>3</v>
      </c>
      <c r="D14" t="s">
        <v>4</v>
      </c>
      <c r="E14" t="s">
        <v>5</v>
      </c>
      <c r="G14" s="18"/>
      <c r="L14" s="18"/>
      <c r="R14" s="18"/>
      <c r="X14" s="18"/>
      <c r="AE14" s="22"/>
    </row>
    <row r="15" spans="1:31" s="1" customFormat="1" ht="17" x14ac:dyDescent="0.2">
      <c r="A15" s="11" t="s">
        <v>17</v>
      </c>
      <c r="C15" s="7"/>
      <c r="G15" s="21"/>
      <c r="L15" s="21"/>
      <c r="R15" s="21"/>
      <c r="X15" s="21"/>
      <c r="AE15" s="25"/>
    </row>
    <row r="16" spans="1:31" ht="17" x14ac:dyDescent="0.2">
      <c r="A16" s="8" t="s">
        <v>18</v>
      </c>
      <c r="B16">
        <v>14</v>
      </c>
      <c r="C16" s="4" t="s">
        <v>19</v>
      </c>
      <c r="D16" t="s">
        <v>7</v>
      </c>
      <c r="E16">
        <v>0.5</v>
      </c>
      <c r="F16">
        <v>1</v>
      </c>
      <c r="G16" s="18">
        <v>7</v>
      </c>
      <c r="H16">
        <v>0</v>
      </c>
      <c r="I16">
        <v>0</v>
      </c>
      <c r="J16">
        <v>0</v>
      </c>
      <c r="L16" s="18">
        <v>0</v>
      </c>
      <c r="M16">
        <v>0</v>
      </c>
      <c r="N16">
        <v>0</v>
      </c>
      <c r="O16">
        <v>0</v>
      </c>
      <c r="P16">
        <v>0</v>
      </c>
      <c r="R16" s="18">
        <v>0</v>
      </c>
      <c r="S16">
        <v>0</v>
      </c>
      <c r="T16">
        <v>0</v>
      </c>
      <c r="U16">
        <v>0</v>
      </c>
      <c r="V16">
        <v>0</v>
      </c>
      <c r="X16" s="18">
        <v>0</v>
      </c>
      <c r="Y16">
        <v>0</v>
      </c>
      <c r="Z16">
        <v>0</v>
      </c>
      <c r="AA16">
        <v>0</v>
      </c>
      <c r="AE16" s="22"/>
    </row>
    <row r="17" spans="1:31" ht="17" x14ac:dyDescent="0.2">
      <c r="A17" s="8" t="s">
        <v>20</v>
      </c>
      <c r="B17">
        <v>3</v>
      </c>
      <c r="C17" s="4" t="s">
        <v>19</v>
      </c>
      <c r="D17" t="s">
        <v>7</v>
      </c>
      <c r="E17">
        <v>0.5</v>
      </c>
      <c r="F17">
        <v>1</v>
      </c>
      <c r="G17" s="18">
        <v>1.5</v>
      </c>
      <c r="H17">
        <v>0</v>
      </c>
      <c r="I17">
        <v>0</v>
      </c>
      <c r="J17">
        <v>0</v>
      </c>
      <c r="L17" s="18">
        <v>0</v>
      </c>
      <c r="M17">
        <v>0</v>
      </c>
      <c r="N17">
        <v>0</v>
      </c>
      <c r="O17">
        <v>0</v>
      </c>
      <c r="P17">
        <v>0</v>
      </c>
      <c r="R17" s="18">
        <v>0</v>
      </c>
      <c r="S17">
        <v>0</v>
      </c>
      <c r="T17">
        <v>0</v>
      </c>
      <c r="U17">
        <v>0</v>
      </c>
      <c r="V17">
        <v>0</v>
      </c>
      <c r="X17" s="18">
        <v>0</v>
      </c>
      <c r="Y17">
        <v>0</v>
      </c>
      <c r="Z17">
        <v>0</v>
      </c>
      <c r="AA17">
        <v>0</v>
      </c>
      <c r="AE17" s="22"/>
    </row>
    <row r="18" spans="1:31" ht="17" x14ac:dyDescent="0.2">
      <c r="A18" s="8" t="s">
        <v>21</v>
      </c>
      <c r="B18">
        <v>1</v>
      </c>
      <c r="C18" s="4" t="s">
        <v>19</v>
      </c>
      <c r="D18" t="s">
        <v>7</v>
      </c>
      <c r="E18">
        <v>0.5</v>
      </c>
      <c r="F18">
        <v>1</v>
      </c>
      <c r="G18" s="18">
        <v>0.5</v>
      </c>
      <c r="H18">
        <v>0</v>
      </c>
      <c r="I18">
        <v>0</v>
      </c>
      <c r="J18">
        <v>0</v>
      </c>
      <c r="L18" s="18">
        <v>0</v>
      </c>
      <c r="M18">
        <v>0</v>
      </c>
      <c r="N18">
        <v>0</v>
      </c>
      <c r="O18">
        <v>0</v>
      </c>
      <c r="P18">
        <v>0</v>
      </c>
      <c r="R18" s="18">
        <v>0</v>
      </c>
      <c r="S18">
        <v>0</v>
      </c>
      <c r="T18">
        <v>0</v>
      </c>
      <c r="U18">
        <v>0</v>
      </c>
      <c r="V18">
        <v>0</v>
      </c>
      <c r="X18" s="18">
        <v>0</v>
      </c>
      <c r="Y18">
        <v>0</v>
      </c>
      <c r="Z18">
        <v>0</v>
      </c>
      <c r="AA18">
        <v>0</v>
      </c>
      <c r="AE18" s="22"/>
    </row>
    <row r="19" spans="1:31" ht="17" x14ac:dyDescent="0.2">
      <c r="A19" s="8" t="s">
        <v>22</v>
      </c>
      <c r="B19">
        <v>1</v>
      </c>
      <c r="C19" s="4" t="s">
        <v>15</v>
      </c>
      <c r="D19" t="s">
        <v>7</v>
      </c>
      <c r="E19">
        <v>0.25</v>
      </c>
      <c r="F19">
        <v>1</v>
      </c>
      <c r="G19" s="18">
        <v>0.25</v>
      </c>
      <c r="H19">
        <v>0</v>
      </c>
      <c r="I19">
        <v>0</v>
      </c>
      <c r="J19">
        <v>0</v>
      </c>
      <c r="L19" s="18">
        <v>0</v>
      </c>
      <c r="M19">
        <v>0</v>
      </c>
      <c r="N19">
        <v>0</v>
      </c>
      <c r="O19">
        <v>0</v>
      </c>
      <c r="P19">
        <v>0</v>
      </c>
      <c r="R19" s="18">
        <v>0</v>
      </c>
      <c r="S19">
        <v>0</v>
      </c>
      <c r="T19">
        <v>0</v>
      </c>
      <c r="U19">
        <v>0</v>
      </c>
      <c r="V19">
        <v>0</v>
      </c>
      <c r="X19" s="18">
        <v>0</v>
      </c>
      <c r="Y19">
        <v>0</v>
      </c>
      <c r="Z19">
        <v>0</v>
      </c>
      <c r="AA19">
        <v>0</v>
      </c>
      <c r="AE19" s="22"/>
    </row>
    <row r="20" spans="1:31" ht="17" x14ac:dyDescent="0.2">
      <c r="A20" s="8" t="s">
        <v>23</v>
      </c>
      <c r="B20">
        <v>2</v>
      </c>
      <c r="C20" s="4" t="s">
        <v>15</v>
      </c>
      <c r="D20" t="s">
        <v>7</v>
      </c>
      <c r="E20">
        <v>0.25</v>
      </c>
      <c r="F20">
        <v>1</v>
      </c>
      <c r="G20" s="18">
        <v>0.5</v>
      </c>
      <c r="H20">
        <v>0</v>
      </c>
      <c r="I20">
        <v>0</v>
      </c>
      <c r="J20">
        <v>0</v>
      </c>
      <c r="L20" s="18">
        <v>0</v>
      </c>
      <c r="M20">
        <v>0</v>
      </c>
      <c r="N20">
        <v>0</v>
      </c>
      <c r="O20">
        <v>0</v>
      </c>
      <c r="P20">
        <v>0</v>
      </c>
      <c r="R20" s="18">
        <v>0</v>
      </c>
      <c r="S20">
        <v>0</v>
      </c>
      <c r="T20">
        <v>0</v>
      </c>
      <c r="U20">
        <v>0</v>
      </c>
      <c r="V20">
        <v>0</v>
      </c>
      <c r="X20" s="18">
        <v>0</v>
      </c>
      <c r="Y20">
        <v>0</v>
      </c>
      <c r="Z20">
        <v>0</v>
      </c>
      <c r="AA20">
        <v>0</v>
      </c>
      <c r="AE20" s="22"/>
    </row>
    <row r="21" spans="1:31" ht="17" x14ac:dyDescent="0.2">
      <c r="A21" s="8" t="s">
        <v>24</v>
      </c>
      <c r="B21">
        <v>1</v>
      </c>
      <c r="C21" s="4" t="s">
        <v>15</v>
      </c>
      <c r="D21" t="s">
        <v>7</v>
      </c>
      <c r="E21">
        <v>0.25</v>
      </c>
      <c r="F21">
        <v>1</v>
      </c>
      <c r="G21" s="18">
        <v>0.25</v>
      </c>
      <c r="H21">
        <v>0</v>
      </c>
      <c r="I21">
        <v>0</v>
      </c>
      <c r="J21">
        <v>0</v>
      </c>
      <c r="L21" s="18">
        <v>0</v>
      </c>
      <c r="M21">
        <v>0</v>
      </c>
      <c r="N21">
        <v>0</v>
      </c>
      <c r="O21">
        <v>0</v>
      </c>
      <c r="P21">
        <v>0</v>
      </c>
      <c r="R21" s="18">
        <v>0</v>
      </c>
      <c r="S21">
        <v>0</v>
      </c>
      <c r="T21">
        <v>0</v>
      </c>
      <c r="U21">
        <v>0</v>
      </c>
      <c r="V21">
        <v>0</v>
      </c>
      <c r="X21" s="18">
        <v>0</v>
      </c>
      <c r="Y21">
        <v>0</v>
      </c>
      <c r="Z21">
        <v>0</v>
      </c>
      <c r="AA21">
        <v>0</v>
      </c>
      <c r="AE21" s="22"/>
    </row>
    <row r="22" spans="1:31" ht="17" x14ac:dyDescent="0.2">
      <c r="A22" s="8" t="s">
        <v>25</v>
      </c>
      <c r="B22">
        <v>1</v>
      </c>
      <c r="C22" s="4" t="s">
        <v>15</v>
      </c>
      <c r="D22" t="s">
        <v>7</v>
      </c>
      <c r="E22">
        <v>0.25</v>
      </c>
      <c r="F22">
        <v>1</v>
      </c>
      <c r="G22" s="18">
        <v>0.25</v>
      </c>
      <c r="H22">
        <v>0</v>
      </c>
      <c r="I22">
        <v>0</v>
      </c>
      <c r="J22">
        <v>0</v>
      </c>
      <c r="L22" s="18">
        <v>0</v>
      </c>
      <c r="M22">
        <v>0</v>
      </c>
      <c r="N22">
        <v>0</v>
      </c>
      <c r="O22">
        <v>0</v>
      </c>
      <c r="P22">
        <v>0</v>
      </c>
      <c r="R22" s="18">
        <v>0</v>
      </c>
      <c r="S22">
        <v>0</v>
      </c>
      <c r="T22">
        <v>0</v>
      </c>
      <c r="U22">
        <v>0</v>
      </c>
      <c r="V22">
        <v>0</v>
      </c>
      <c r="X22" s="18">
        <v>0</v>
      </c>
      <c r="Y22">
        <v>0</v>
      </c>
      <c r="Z22">
        <v>0</v>
      </c>
      <c r="AA22">
        <v>0</v>
      </c>
      <c r="AE22" s="22"/>
    </row>
    <row r="23" spans="1:31" ht="17" x14ac:dyDescent="0.2">
      <c r="A23" s="8" t="s">
        <v>26</v>
      </c>
      <c r="B23">
        <v>3</v>
      </c>
      <c r="C23" s="4" t="s">
        <v>15</v>
      </c>
      <c r="D23" t="s">
        <v>7</v>
      </c>
      <c r="E23">
        <v>0.25</v>
      </c>
      <c r="F23">
        <v>1</v>
      </c>
      <c r="G23" s="18">
        <v>0.75</v>
      </c>
      <c r="H23">
        <v>0</v>
      </c>
      <c r="I23">
        <v>0</v>
      </c>
      <c r="J23">
        <v>0</v>
      </c>
      <c r="L23" s="18">
        <v>0</v>
      </c>
      <c r="M23">
        <v>0</v>
      </c>
      <c r="N23">
        <v>0</v>
      </c>
      <c r="O23">
        <v>0</v>
      </c>
      <c r="P23">
        <v>0</v>
      </c>
      <c r="R23" s="18">
        <v>0</v>
      </c>
      <c r="S23">
        <v>0</v>
      </c>
      <c r="T23">
        <v>0</v>
      </c>
      <c r="U23">
        <v>0</v>
      </c>
      <c r="V23">
        <v>0</v>
      </c>
      <c r="X23" s="18">
        <v>0</v>
      </c>
      <c r="Y23">
        <v>0</v>
      </c>
      <c r="Z23">
        <v>0</v>
      </c>
      <c r="AA23">
        <v>0</v>
      </c>
      <c r="AE23" s="22"/>
    </row>
    <row r="24" spans="1:31" ht="17" x14ac:dyDescent="0.2">
      <c r="A24" s="8" t="s">
        <v>27</v>
      </c>
      <c r="B24">
        <v>1</v>
      </c>
      <c r="C24" s="4" t="s">
        <v>15</v>
      </c>
      <c r="D24" t="s">
        <v>7</v>
      </c>
      <c r="E24">
        <v>0.25</v>
      </c>
      <c r="F24">
        <v>1</v>
      </c>
      <c r="G24" s="18">
        <v>0.25</v>
      </c>
      <c r="H24">
        <v>0</v>
      </c>
      <c r="I24">
        <v>0</v>
      </c>
      <c r="J24">
        <v>0</v>
      </c>
      <c r="L24" s="18">
        <v>0</v>
      </c>
      <c r="M24">
        <v>0</v>
      </c>
      <c r="N24">
        <v>0</v>
      </c>
      <c r="O24">
        <v>0</v>
      </c>
      <c r="P24">
        <v>0</v>
      </c>
      <c r="R24" s="18">
        <v>0</v>
      </c>
      <c r="S24">
        <v>0</v>
      </c>
      <c r="T24">
        <v>0</v>
      </c>
      <c r="U24">
        <v>0</v>
      </c>
      <c r="V24">
        <v>0</v>
      </c>
      <c r="X24" s="18">
        <v>0</v>
      </c>
      <c r="Y24">
        <v>0</v>
      </c>
      <c r="Z24">
        <v>0</v>
      </c>
      <c r="AA24">
        <v>0</v>
      </c>
      <c r="AE24" s="22"/>
    </row>
    <row r="25" spans="1:31" ht="17" x14ac:dyDescent="0.2">
      <c r="A25" s="8" t="s">
        <v>28</v>
      </c>
      <c r="B25">
        <v>1</v>
      </c>
      <c r="C25" s="4" t="s">
        <v>19</v>
      </c>
      <c r="D25" t="s">
        <v>7</v>
      </c>
      <c r="E25">
        <v>0.5</v>
      </c>
      <c r="F25">
        <v>1</v>
      </c>
      <c r="G25" s="18">
        <v>0.5</v>
      </c>
      <c r="H25">
        <v>0</v>
      </c>
      <c r="I25">
        <v>0</v>
      </c>
      <c r="J25">
        <v>0</v>
      </c>
      <c r="L25" s="18">
        <v>0</v>
      </c>
      <c r="M25">
        <v>0</v>
      </c>
      <c r="N25">
        <v>0</v>
      </c>
      <c r="O25">
        <v>0</v>
      </c>
      <c r="P25">
        <v>0</v>
      </c>
      <c r="R25" s="18">
        <v>0</v>
      </c>
      <c r="S25">
        <v>0</v>
      </c>
      <c r="T25">
        <v>0</v>
      </c>
      <c r="U25">
        <v>0</v>
      </c>
      <c r="V25">
        <v>0</v>
      </c>
      <c r="X25" s="18">
        <v>0</v>
      </c>
      <c r="Y25">
        <v>0</v>
      </c>
      <c r="Z25">
        <v>0</v>
      </c>
      <c r="AA25">
        <v>0</v>
      </c>
      <c r="AE25" s="22"/>
    </row>
    <row r="26" spans="1:31" ht="17" x14ac:dyDescent="0.2">
      <c r="A26" s="8" t="s">
        <v>29</v>
      </c>
      <c r="B26">
        <v>1</v>
      </c>
      <c r="C26" s="4" t="s">
        <v>19</v>
      </c>
      <c r="D26" t="s">
        <v>7</v>
      </c>
      <c r="E26">
        <v>0.5</v>
      </c>
      <c r="F26">
        <v>1</v>
      </c>
      <c r="G26" s="18">
        <v>0.5</v>
      </c>
      <c r="H26">
        <v>0</v>
      </c>
      <c r="I26">
        <v>0</v>
      </c>
      <c r="J26">
        <v>0</v>
      </c>
      <c r="L26" s="18">
        <v>0</v>
      </c>
      <c r="M26">
        <v>0</v>
      </c>
      <c r="N26">
        <v>0</v>
      </c>
      <c r="O26">
        <v>0</v>
      </c>
      <c r="P26">
        <v>0</v>
      </c>
      <c r="R26" s="18">
        <v>0</v>
      </c>
      <c r="S26">
        <v>0</v>
      </c>
      <c r="T26">
        <v>0</v>
      </c>
      <c r="U26">
        <v>0</v>
      </c>
      <c r="V26">
        <v>0</v>
      </c>
      <c r="X26" s="18">
        <v>0</v>
      </c>
      <c r="Y26">
        <v>0</v>
      </c>
      <c r="Z26">
        <v>0</v>
      </c>
      <c r="AA26">
        <v>0</v>
      </c>
      <c r="AE26" s="22"/>
    </row>
    <row r="27" spans="1:31" ht="17" x14ac:dyDescent="0.2">
      <c r="A27" s="8" t="s">
        <v>30</v>
      </c>
      <c r="B27">
        <v>3</v>
      </c>
      <c r="C27" s="4" t="s">
        <v>19</v>
      </c>
      <c r="D27" t="s">
        <v>7</v>
      </c>
      <c r="E27">
        <v>0.5</v>
      </c>
      <c r="F27">
        <v>1</v>
      </c>
      <c r="G27" s="18">
        <v>1.5</v>
      </c>
      <c r="H27">
        <v>0</v>
      </c>
      <c r="I27">
        <v>0</v>
      </c>
      <c r="J27">
        <v>0</v>
      </c>
      <c r="L27" s="18">
        <v>0</v>
      </c>
      <c r="M27">
        <v>0</v>
      </c>
      <c r="N27">
        <v>0</v>
      </c>
      <c r="O27">
        <v>0</v>
      </c>
      <c r="P27">
        <v>0</v>
      </c>
      <c r="R27" s="18">
        <v>0</v>
      </c>
      <c r="S27">
        <v>0</v>
      </c>
      <c r="T27">
        <v>0</v>
      </c>
      <c r="U27">
        <v>0</v>
      </c>
      <c r="V27">
        <v>0</v>
      </c>
      <c r="X27" s="18">
        <v>0</v>
      </c>
      <c r="Y27">
        <v>0</v>
      </c>
      <c r="Z27">
        <v>0</v>
      </c>
      <c r="AA27">
        <v>0</v>
      </c>
      <c r="AE27" s="22"/>
    </row>
    <row r="28" spans="1:31" ht="17" x14ac:dyDescent="0.2">
      <c r="A28" s="8" t="s">
        <v>31</v>
      </c>
      <c r="B28">
        <v>1</v>
      </c>
      <c r="C28" s="4" t="s">
        <v>19</v>
      </c>
      <c r="D28" t="s">
        <v>7</v>
      </c>
      <c r="E28">
        <v>0.5</v>
      </c>
      <c r="F28">
        <v>1</v>
      </c>
      <c r="G28" s="18">
        <v>0.5</v>
      </c>
      <c r="H28">
        <v>0</v>
      </c>
      <c r="I28">
        <v>0</v>
      </c>
      <c r="J28">
        <v>0</v>
      </c>
      <c r="L28" s="18">
        <v>0</v>
      </c>
      <c r="M28">
        <v>0</v>
      </c>
      <c r="N28">
        <v>0</v>
      </c>
      <c r="O28">
        <v>0</v>
      </c>
      <c r="P28">
        <v>0</v>
      </c>
      <c r="R28" s="18">
        <v>0</v>
      </c>
      <c r="S28">
        <v>0</v>
      </c>
      <c r="T28">
        <v>0</v>
      </c>
      <c r="U28">
        <v>0</v>
      </c>
      <c r="V28">
        <v>0</v>
      </c>
      <c r="X28" s="18">
        <v>0</v>
      </c>
      <c r="Y28">
        <v>0</v>
      </c>
      <c r="Z28">
        <v>0</v>
      </c>
      <c r="AA28">
        <v>0</v>
      </c>
      <c r="AE28" s="22"/>
    </row>
    <row r="30" spans="1:31" s="1" customFormat="1" ht="34" x14ac:dyDescent="0.2">
      <c r="A30" s="11" t="s">
        <v>40</v>
      </c>
      <c r="B30" s="1">
        <v>1870</v>
      </c>
      <c r="C30" s="7"/>
      <c r="G30" s="21"/>
      <c r="L30" s="21"/>
      <c r="R30" s="21"/>
      <c r="X30" s="21"/>
      <c r="AE30" s="25"/>
    </row>
    <row r="31" spans="1:31" ht="34" x14ac:dyDescent="0.2">
      <c r="A31" s="8" t="s">
        <v>41</v>
      </c>
      <c r="B31">
        <v>2</v>
      </c>
      <c r="C31" s="4" t="s">
        <v>42</v>
      </c>
      <c r="D31" t="s">
        <v>7</v>
      </c>
      <c r="E31">
        <v>1</v>
      </c>
      <c r="F31">
        <v>1</v>
      </c>
      <c r="G31" s="18">
        <f t="shared" ref="G31:G64" si="0">IF(D31="A",(B31*E31)/F31,0)</f>
        <v>2</v>
      </c>
      <c r="H31">
        <f t="shared" ref="H31:H64" si="1">IF(D31="AB",(B31*E31)/F31,0)</f>
        <v>0</v>
      </c>
      <c r="I31">
        <f t="shared" ref="I31:I64" si="2">IF(D31="ABC",(B31*E31)/F31,0)</f>
        <v>0</v>
      </c>
      <c r="J31">
        <f t="shared" ref="J31:J64" si="3">IF(D31="ABCD",(B31*E31)/F31,0)</f>
        <v>0</v>
      </c>
      <c r="L31" s="18">
        <f t="shared" ref="L31:L60" si="4">IF(D31="B",(B31*E31)/F31,0)</f>
        <v>0</v>
      </c>
      <c r="M31">
        <f t="shared" ref="M31:M60" si="5">IF(D31="AB",(B31*E31)/F31,0)</f>
        <v>0</v>
      </c>
      <c r="N31">
        <f t="shared" ref="N31:N60" si="6">IF(D31="ABC",(B31*E31)/F31,0)</f>
        <v>0</v>
      </c>
      <c r="O31">
        <f t="shared" ref="O31:O60" si="7">IF(D31="BC",(B31*E31)/F31,0)</f>
        <v>0</v>
      </c>
      <c r="P31">
        <f t="shared" ref="P31:P60" si="8">IF(D31="BCD",(B31*E31)/F31,0)</f>
        <v>0</v>
      </c>
      <c r="R31" s="18">
        <f t="shared" ref="R31:R60" si="9">IF(D31="C",(B31*E31)/F31,0)</f>
        <v>0</v>
      </c>
      <c r="S31">
        <f t="shared" ref="S31:S60" si="10">IF(D31="ABC",(B31*E31)/F31,0)</f>
        <v>0</v>
      </c>
      <c r="T31">
        <f t="shared" ref="T31:T60" si="11">IF(D31="BC",(B31*E31)/F31,0)</f>
        <v>0</v>
      </c>
      <c r="U31">
        <f t="shared" ref="U31:U60" si="12">IF(D31="BCD",(B31*E31)/F31,0)</f>
        <v>0</v>
      </c>
      <c r="V31">
        <f t="shared" ref="V31:V60" si="13">IF(D31="CD",(B31*E31)/F31,0)</f>
        <v>0</v>
      </c>
      <c r="X31" s="18">
        <f t="shared" ref="X31:X60" si="14">IF(D31="D",(B31*E31)/F31,0)</f>
        <v>0</v>
      </c>
      <c r="Y31">
        <f t="shared" ref="Y31:Y60" si="15">IF(D31="BC",(B31*E31)/F31,0)</f>
        <v>0</v>
      </c>
      <c r="Z31">
        <f t="shared" ref="Z31:Z60" si="16">IF(D31="BCD",(B31*E31)/F31,0)</f>
        <v>0</v>
      </c>
      <c r="AA31">
        <f t="shared" ref="AA31:AA60" si="17">IF(D31="CD",(B31*E31)/F31,0)</f>
        <v>0</v>
      </c>
      <c r="AE31" s="22"/>
    </row>
    <row r="32" spans="1:31" ht="34" x14ac:dyDescent="0.2">
      <c r="A32" s="8" t="s">
        <v>43</v>
      </c>
      <c r="B32">
        <v>2</v>
      </c>
      <c r="C32" s="4" t="s">
        <v>45</v>
      </c>
      <c r="D32" t="s">
        <v>7</v>
      </c>
      <c r="E32">
        <v>1</v>
      </c>
      <c r="F32">
        <v>1</v>
      </c>
      <c r="G32" s="18">
        <f t="shared" si="0"/>
        <v>2</v>
      </c>
      <c r="H32">
        <f t="shared" si="1"/>
        <v>0</v>
      </c>
      <c r="I32">
        <f t="shared" si="2"/>
        <v>0</v>
      </c>
      <c r="J32">
        <f t="shared" si="3"/>
        <v>0</v>
      </c>
      <c r="L32" s="18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R32" s="18">
        <f t="shared" si="9"/>
        <v>0</v>
      </c>
      <c r="S32">
        <f t="shared" si="10"/>
        <v>0</v>
      </c>
      <c r="T32">
        <f t="shared" si="11"/>
        <v>0</v>
      </c>
      <c r="U32">
        <f t="shared" si="12"/>
        <v>0</v>
      </c>
      <c r="V32">
        <f t="shared" si="13"/>
        <v>0</v>
      </c>
      <c r="X32" s="18">
        <f t="shared" si="14"/>
        <v>0</v>
      </c>
      <c r="Y32">
        <f t="shared" si="15"/>
        <v>0</v>
      </c>
      <c r="Z32">
        <f t="shared" si="16"/>
        <v>0</v>
      </c>
      <c r="AA32">
        <f t="shared" si="17"/>
        <v>0</v>
      </c>
      <c r="AE32" s="22"/>
    </row>
    <row r="33" spans="1:31" ht="34" x14ac:dyDescent="0.2">
      <c r="A33" s="8" t="s">
        <v>44</v>
      </c>
      <c r="B33">
        <v>8</v>
      </c>
      <c r="C33" s="4" t="s">
        <v>46</v>
      </c>
      <c r="D33" t="s">
        <v>297</v>
      </c>
      <c r="E33">
        <v>1</v>
      </c>
      <c r="F33">
        <v>1</v>
      </c>
      <c r="G33" s="18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L33" s="18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0</v>
      </c>
      <c r="R33" s="18">
        <f t="shared" si="9"/>
        <v>8</v>
      </c>
      <c r="S33">
        <f t="shared" si="10"/>
        <v>0</v>
      </c>
      <c r="T33">
        <f t="shared" si="11"/>
        <v>0</v>
      </c>
      <c r="U33">
        <f t="shared" si="12"/>
        <v>0</v>
      </c>
      <c r="V33">
        <f t="shared" si="13"/>
        <v>0</v>
      </c>
      <c r="X33" s="18">
        <f t="shared" si="14"/>
        <v>0</v>
      </c>
      <c r="Y33">
        <f t="shared" si="15"/>
        <v>0</v>
      </c>
      <c r="Z33">
        <f t="shared" si="16"/>
        <v>0</v>
      </c>
      <c r="AA33">
        <f t="shared" si="17"/>
        <v>0</v>
      </c>
      <c r="AE33" s="22"/>
    </row>
    <row r="34" spans="1:31" ht="34" x14ac:dyDescent="0.2">
      <c r="A34" s="8" t="s">
        <v>47</v>
      </c>
      <c r="B34">
        <v>17</v>
      </c>
      <c r="C34" s="4" t="s">
        <v>48</v>
      </c>
      <c r="D34" t="s">
        <v>298</v>
      </c>
      <c r="E34">
        <v>1</v>
      </c>
      <c r="F34">
        <v>3</v>
      </c>
      <c r="G34" s="18">
        <f t="shared" si="0"/>
        <v>0</v>
      </c>
      <c r="H34">
        <f t="shared" si="1"/>
        <v>0</v>
      </c>
      <c r="I34">
        <f t="shared" si="2"/>
        <v>5.666666666666667</v>
      </c>
      <c r="J34">
        <f t="shared" si="3"/>
        <v>0</v>
      </c>
      <c r="L34" s="18">
        <f t="shared" si="4"/>
        <v>0</v>
      </c>
      <c r="M34">
        <f t="shared" si="5"/>
        <v>0</v>
      </c>
      <c r="N34">
        <f t="shared" si="6"/>
        <v>5.666666666666667</v>
      </c>
      <c r="O34">
        <f t="shared" si="7"/>
        <v>0</v>
      </c>
      <c r="P34">
        <f t="shared" si="8"/>
        <v>0</v>
      </c>
      <c r="R34" s="18">
        <f t="shared" si="9"/>
        <v>0</v>
      </c>
      <c r="S34">
        <f t="shared" si="10"/>
        <v>5.666666666666667</v>
      </c>
      <c r="T34">
        <f t="shared" si="11"/>
        <v>0</v>
      </c>
      <c r="U34">
        <f t="shared" si="12"/>
        <v>0</v>
      </c>
      <c r="V34">
        <f t="shared" si="13"/>
        <v>0</v>
      </c>
      <c r="X34" s="18">
        <f t="shared" si="14"/>
        <v>0</v>
      </c>
      <c r="Y34">
        <f t="shared" si="15"/>
        <v>0</v>
      </c>
      <c r="Z34">
        <f t="shared" si="16"/>
        <v>0</v>
      </c>
      <c r="AA34">
        <f t="shared" si="17"/>
        <v>0</v>
      </c>
      <c r="AE34" s="22"/>
    </row>
    <row r="35" spans="1:31" ht="34" x14ac:dyDescent="0.2">
      <c r="A35" s="8" t="s">
        <v>49</v>
      </c>
      <c r="B35">
        <v>4</v>
      </c>
      <c r="C35" s="4" t="s">
        <v>50</v>
      </c>
      <c r="D35" t="s">
        <v>299</v>
      </c>
      <c r="E35">
        <v>1</v>
      </c>
      <c r="F35">
        <v>2</v>
      </c>
      <c r="G35" s="18">
        <f t="shared" si="0"/>
        <v>0</v>
      </c>
      <c r="H35">
        <f t="shared" si="1"/>
        <v>2</v>
      </c>
      <c r="I35">
        <f t="shared" si="2"/>
        <v>0</v>
      </c>
      <c r="J35">
        <f t="shared" si="3"/>
        <v>0</v>
      </c>
      <c r="L35" s="18">
        <f t="shared" si="4"/>
        <v>0</v>
      </c>
      <c r="M35">
        <f t="shared" si="5"/>
        <v>2</v>
      </c>
      <c r="N35">
        <f t="shared" si="6"/>
        <v>0</v>
      </c>
      <c r="O35">
        <f t="shared" si="7"/>
        <v>0</v>
      </c>
      <c r="P35">
        <f t="shared" si="8"/>
        <v>0</v>
      </c>
      <c r="R35" s="18">
        <f t="shared" si="9"/>
        <v>0</v>
      </c>
      <c r="S35">
        <f t="shared" si="10"/>
        <v>0</v>
      </c>
      <c r="T35">
        <f t="shared" si="11"/>
        <v>0</v>
      </c>
      <c r="U35">
        <f t="shared" si="12"/>
        <v>0</v>
      </c>
      <c r="V35">
        <f t="shared" si="13"/>
        <v>0</v>
      </c>
      <c r="X35" s="18">
        <f t="shared" si="14"/>
        <v>0</v>
      </c>
      <c r="Y35">
        <f t="shared" si="15"/>
        <v>0</v>
      </c>
      <c r="Z35">
        <f t="shared" si="16"/>
        <v>0</v>
      </c>
      <c r="AA35">
        <f t="shared" si="17"/>
        <v>0</v>
      </c>
      <c r="AE35" s="22"/>
    </row>
    <row r="36" spans="1:31" ht="34" x14ac:dyDescent="0.2">
      <c r="A36" s="8" t="s">
        <v>51</v>
      </c>
      <c r="B36">
        <v>3</v>
      </c>
      <c r="C36" s="4" t="s">
        <v>52</v>
      </c>
      <c r="D36" t="s">
        <v>299</v>
      </c>
      <c r="E36">
        <v>1</v>
      </c>
      <c r="F36">
        <v>2</v>
      </c>
      <c r="G36" s="18">
        <f t="shared" si="0"/>
        <v>0</v>
      </c>
      <c r="H36">
        <f t="shared" si="1"/>
        <v>1.5</v>
      </c>
      <c r="I36">
        <f t="shared" si="2"/>
        <v>0</v>
      </c>
      <c r="J36">
        <f t="shared" si="3"/>
        <v>0</v>
      </c>
      <c r="L36" s="18">
        <f t="shared" si="4"/>
        <v>0</v>
      </c>
      <c r="M36">
        <f t="shared" si="5"/>
        <v>1.5</v>
      </c>
      <c r="N36">
        <f t="shared" si="6"/>
        <v>0</v>
      </c>
      <c r="O36">
        <f t="shared" si="7"/>
        <v>0</v>
      </c>
      <c r="P36">
        <f t="shared" si="8"/>
        <v>0</v>
      </c>
      <c r="R36" s="18">
        <f t="shared" si="9"/>
        <v>0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0</v>
      </c>
      <c r="X36" s="18">
        <f t="shared" si="14"/>
        <v>0</v>
      </c>
      <c r="Y36">
        <f t="shared" si="15"/>
        <v>0</v>
      </c>
      <c r="Z36">
        <f t="shared" si="16"/>
        <v>0</v>
      </c>
      <c r="AA36">
        <f t="shared" si="17"/>
        <v>0</v>
      </c>
      <c r="AE36" s="22"/>
    </row>
    <row r="37" spans="1:31" ht="34" x14ac:dyDescent="0.2">
      <c r="A37" s="8" t="s">
        <v>53</v>
      </c>
      <c r="B37">
        <v>17</v>
      </c>
      <c r="C37" s="4" t="s">
        <v>56</v>
      </c>
      <c r="D37" t="s">
        <v>300</v>
      </c>
      <c r="E37">
        <v>1</v>
      </c>
      <c r="F37">
        <v>1</v>
      </c>
      <c r="G37" s="18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L37" s="18">
        <f t="shared" si="4"/>
        <v>17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R37" s="18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X37" s="18">
        <f t="shared" si="14"/>
        <v>0</v>
      </c>
      <c r="Y37">
        <f t="shared" si="15"/>
        <v>0</v>
      </c>
      <c r="Z37">
        <f t="shared" si="16"/>
        <v>0</v>
      </c>
      <c r="AA37">
        <f t="shared" si="17"/>
        <v>0</v>
      </c>
      <c r="AE37" s="22"/>
    </row>
    <row r="38" spans="1:31" ht="34" x14ac:dyDescent="0.2">
      <c r="A38" s="8" t="s">
        <v>55</v>
      </c>
      <c r="B38">
        <v>14</v>
      </c>
      <c r="C38" s="4" t="s">
        <v>57</v>
      </c>
      <c r="D38" t="s">
        <v>7</v>
      </c>
      <c r="E38">
        <v>1</v>
      </c>
      <c r="F38">
        <v>1</v>
      </c>
      <c r="G38" s="18">
        <f t="shared" si="0"/>
        <v>14</v>
      </c>
      <c r="H38">
        <f t="shared" si="1"/>
        <v>0</v>
      </c>
      <c r="I38">
        <f t="shared" si="2"/>
        <v>0</v>
      </c>
      <c r="J38">
        <f t="shared" si="3"/>
        <v>0</v>
      </c>
      <c r="L38" s="1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R38" s="18">
        <f t="shared" si="9"/>
        <v>0</v>
      </c>
      <c r="S38">
        <f t="shared" si="10"/>
        <v>0</v>
      </c>
      <c r="T38">
        <f t="shared" si="11"/>
        <v>0</v>
      </c>
      <c r="U38">
        <f t="shared" si="12"/>
        <v>0</v>
      </c>
      <c r="V38">
        <f t="shared" si="13"/>
        <v>0</v>
      </c>
      <c r="X38" s="18">
        <f t="shared" si="14"/>
        <v>0</v>
      </c>
      <c r="Y38">
        <f t="shared" si="15"/>
        <v>0</v>
      </c>
      <c r="Z38">
        <f t="shared" si="16"/>
        <v>0</v>
      </c>
      <c r="AA38">
        <f t="shared" si="17"/>
        <v>0</v>
      </c>
      <c r="AE38" s="22"/>
    </row>
    <row r="39" spans="1:31" ht="17" x14ac:dyDescent="0.2">
      <c r="A39" s="8" t="s">
        <v>58</v>
      </c>
      <c r="B39">
        <v>1</v>
      </c>
      <c r="C39" s="4" t="s">
        <v>59</v>
      </c>
      <c r="D39" t="s">
        <v>299</v>
      </c>
      <c r="E39">
        <v>1</v>
      </c>
      <c r="F39">
        <v>2</v>
      </c>
      <c r="G39" s="18">
        <f t="shared" si="0"/>
        <v>0</v>
      </c>
      <c r="H39">
        <f t="shared" si="1"/>
        <v>0.5</v>
      </c>
      <c r="I39">
        <f t="shared" si="2"/>
        <v>0</v>
      </c>
      <c r="J39">
        <f t="shared" si="3"/>
        <v>0</v>
      </c>
      <c r="L39" s="18">
        <f t="shared" si="4"/>
        <v>0</v>
      </c>
      <c r="M39">
        <f t="shared" si="5"/>
        <v>0.5</v>
      </c>
      <c r="N39">
        <f t="shared" si="6"/>
        <v>0</v>
      </c>
      <c r="O39">
        <f t="shared" si="7"/>
        <v>0</v>
      </c>
      <c r="P39">
        <f t="shared" si="8"/>
        <v>0</v>
      </c>
      <c r="R39" s="18">
        <f t="shared" si="9"/>
        <v>0</v>
      </c>
      <c r="S39">
        <f t="shared" si="10"/>
        <v>0</v>
      </c>
      <c r="T39">
        <f t="shared" si="11"/>
        <v>0</v>
      </c>
      <c r="U39">
        <f t="shared" si="12"/>
        <v>0</v>
      </c>
      <c r="V39">
        <f t="shared" si="13"/>
        <v>0</v>
      </c>
      <c r="X39" s="18">
        <f t="shared" si="14"/>
        <v>0</v>
      </c>
      <c r="Y39">
        <f t="shared" si="15"/>
        <v>0</v>
      </c>
      <c r="Z39">
        <f t="shared" si="16"/>
        <v>0</v>
      </c>
      <c r="AA39">
        <f t="shared" si="17"/>
        <v>0</v>
      </c>
      <c r="AE39" s="22"/>
    </row>
    <row r="40" spans="1:31" ht="17" x14ac:dyDescent="0.2">
      <c r="A40" s="8" t="s">
        <v>60</v>
      </c>
      <c r="B40">
        <v>88</v>
      </c>
      <c r="C40" s="4" t="s">
        <v>59</v>
      </c>
      <c r="D40" t="s">
        <v>299</v>
      </c>
      <c r="E40">
        <v>1</v>
      </c>
      <c r="F40">
        <v>2</v>
      </c>
      <c r="G40" s="18">
        <f t="shared" si="0"/>
        <v>0</v>
      </c>
      <c r="H40">
        <f t="shared" si="1"/>
        <v>44</v>
      </c>
      <c r="I40">
        <f t="shared" si="2"/>
        <v>0</v>
      </c>
      <c r="J40">
        <f t="shared" si="3"/>
        <v>0</v>
      </c>
      <c r="L40" s="18">
        <f t="shared" si="4"/>
        <v>0</v>
      </c>
      <c r="M40">
        <f t="shared" si="5"/>
        <v>44</v>
      </c>
      <c r="N40">
        <f t="shared" si="6"/>
        <v>0</v>
      </c>
      <c r="O40">
        <f t="shared" si="7"/>
        <v>0</v>
      </c>
      <c r="P40">
        <f t="shared" si="8"/>
        <v>0</v>
      </c>
      <c r="R40" s="18">
        <f t="shared" si="9"/>
        <v>0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X40" s="18">
        <f t="shared" si="14"/>
        <v>0</v>
      </c>
      <c r="Y40">
        <f t="shared" si="15"/>
        <v>0</v>
      </c>
      <c r="Z40">
        <f t="shared" si="16"/>
        <v>0</v>
      </c>
      <c r="AA40">
        <f t="shared" si="17"/>
        <v>0</v>
      </c>
      <c r="AE40" s="22"/>
    </row>
    <row r="41" spans="1:31" ht="34" x14ac:dyDescent="0.2">
      <c r="A41" s="8" t="s">
        <v>61</v>
      </c>
      <c r="B41">
        <v>2</v>
      </c>
      <c r="C41" s="4" t="s">
        <v>62</v>
      </c>
      <c r="D41" t="s">
        <v>299</v>
      </c>
      <c r="E41">
        <v>1</v>
      </c>
      <c r="F41">
        <v>2</v>
      </c>
      <c r="G41" s="18">
        <f t="shared" si="0"/>
        <v>0</v>
      </c>
      <c r="H41">
        <f t="shared" si="1"/>
        <v>1</v>
      </c>
      <c r="I41">
        <f t="shared" si="2"/>
        <v>0</v>
      </c>
      <c r="J41">
        <f t="shared" si="3"/>
        <v>0</v>
      </c>
      <c r="L41" s="18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  <c r="P41">
        <f t="shared" si="8"/>
        <v>0</v>
      </c>
      <c r="R41" s="18">
        <f t="shared" si="9"/>
        <v>0</v>
      </c>
      <c r="S41">
        <f t="shared" si="10"/>
        <v>0</v>
      </c>
      <c r="T41">
        <f t="shared" si="11"/>
        <v>0</v>
      </c>
      <c r="U41">
        <f t="shared" si="12"/>
        <v>0</v>
      </c>
      <c r="V41">
        <f t="shared" si="13"/>
        <v>0</v>
      </c>
      <c r="X41" s="18">
        <f t="shared" si="14"/>
        <v>0</v>
      </c>
      <c r="Y41">
        <f t="shared" si="15"/>
        <v>0</v>
      </c>
      <c r="Z41">
        <f t="shared" si="16"/>
        <v>0</v>
      </c>
      <c r="AA41">
        <f t="shared" si="17"/>
        <v>0</v>
      </c>
      <c r="AE41" s="22"/>
    </row>
    <row r="42" spans="1:31" ht="34" x14ac:dyDescent="0.2">
      <c r="A42" s="8" t="s">
        <v>63</v>
      </c>
      <c r="B42">
        <v>12</v>
      </c>
      <c r="C42" s="4" t="s">
        <v>64</v>
      </c>
      <c r="D42" t="s">
        <v>299</v>
      </c>
      <c r="E42">
        <v>1</v>
      </c>
      <c r="F42">
        <v>2</v>
      </c>
      <c r="G42" s="18">
        <f t="shared" si="0"/>
        <v>0</v>
      </c>
      <c r="H42">
        <f t="shared" si="1"/>
        <v>6</v>
      </c>
      <c r="I42">
        <f t="shared" si="2"/>
        <v>0</v>
      </c>
      <c r="J42">
        <f t="shared" si="3"/>
        <v>0</v>
      </c>
      <c r="L42" s="18">
        <f t="shared" si="4"/>
        <v>0</v>
      </c>
      <c r="M42">
        <f t="shared" si="5"/>
        <v>6</v>
      </c>
      <c r="N42">
        <f t="shared" si="6"/>
        <v>0</v>
      </c>
      <c r="O42">
        <f t="shared" si="7"/>
        <v>0</v>
      </c>
      <c r="P42">
        <f t="shared" si="8"/>
        <v>0</v>
      </c>
      <c r="R42" s="18">
        <f t="shared" si="9"/>
        <v>0</v>
      </c>
      <c r="S42">
        <f t="shared" si="10"/>
        <v>0</v>
      </c>
      <c r="T42">
        <f t="shared" si="11"/>
        <v>0</v>
      </c>
      <c r="U42">
        <f t="shared" si="12"/>
        <v>0</v>
      </c>
      <c r="V42">
        <f t="shared" si="13"/>
        <v>0</v>
      </c>
      <c r="X42" s="18">
        <f t="shared" si="14"/>
        <v>0</v>
      </c>
      <c r="Y42">
        <f t="shared" si="15"/>
        <v>0</v>
      </c>
      <c r="Z42">
        <f t="shared" si="16"/>
        <v>0</v>
      </c>
      <c r="AA42">
        <f t="shared" si="17"/>
        <v>0</v>
      </c>
      <c r="AE42" s="22"/>
    </row>
    <row r="43" spans="1:31" ht="34" x14ac:dyDescent="0.2">
      <c r="A43" s="8" t="s">
        <v>65</v>
      </c>
      <c r="B43">
        <v>2</v>
      </c>
      <c r="C43" s="4" t="s">
        <v>66</v>
      </c>
      <c r="D43" t="s">
        <v>299</v>
      </c>
      <c r="E43">
        <v>1</v>
      </c>
      <c r="F43">
        <v>2</v>
      </c>
      <c r="G43" s="18">
        <f t="shared" si="0"/>
        <v>0</v>
      </c>
      <c r="H43">
        <f t="shared" si="1"/>
        <v>1</v>
      </c>
      <c r="I43">
        <f t="shared" si="2"/>
        <v>0</v>
      </c>
      <c r="J43">
        <f t="shared" si="3"/>
        <v>0</v>
      </c>
      <c r="L43" s="18">
        <f t="shared" si="4"/>
        <v>0</v>
      </c>
      <c r="M43">
        <f t="shared" si="5"/>
        <v>1</v>
      </c>
      <c r="N43">
        <f t="shared" si="6"/>
        <v>0</v>
      </c>
      <c r="O43">
        <f t="shared" si="7"/>
        <v>0</v>
      </c>
      <c r="P43">
        <f t="shared" si="8"/>
        <v>0</v>
      </c>
      <c r="R43" s="18">
        <f t="shared" si="9"/>
        <v>0</v>
      </c>
      <c r="S43">
        <f t="shared" si="10"/>
        <v>0</v>
      </c>
      <c r="T43">
        <f t="shared" si="11"/>
        <v>0</v>
      </c>
      <c r="U43">
        <f t="shared" si="12"/>
        <v>0</v>
      </c>
      <c r="V43">
        <f t="shared" si="13"/>
        <v>0</v>
      </c>
      <c r="X43" s="18">
        <f t="shared" si="14"/>
        <v>0</v>
      </c>
      <c r="Y43">
        <f t="shared" si="15"/>
        <v>0</v>
      </c>
      <c r="Z43">
        <f t="shared" si="16"/>
        <v>0</v>
      </c>
      <c r="AA43">
        <f t="shared" si="17"/>
        <v>0</v>
      </c>
      <c r="AE43" s="22"/>
    </row>
    <row r="44" spans="1:31" ht="34" x14ac:dyDescent="0.2">
      <c r="A44" s="8" t="s">
        <v>67</v>
      </c>
      <c r="B44">
        <v>48</v>
      </c>
      <c r="C44" s="4" t="s">
        <v>68</v>
      </c>
      <c r="D44" t="s">
        <v>299</v>
      </c>
      <c r="E44">
        <v>1</v>
      </c>
      <c r="F44">
        <v>2</v>
      </c>
      <c r="G44" s="18">
        <f t="shared" si="0"/>
        <v>0</v>
      </c>
      <c r="H44">
        <f t="shared" si="1"/>
        <v>24</v>
      </c>
      <c r="I44">
        <f t="shared" si="2"/>
        <v>0</v>
      </c>
      <c r="J44">
        <f t="shared" si="3"/>
        <v>0</v>
      </c>
      <c r="L44" s="18">
        <f t="shared" si="4"/>
        <v>0</v>
      </c>
      <c r="M44">
        <f t="shared" si="5"/>
        <v>24</v>
      </c>
      <c r="N44">
        <f t="shared" si="6"/>
        <v>0</v>
      </c>
      <c r="O44">
        <f t="shared" si="7"/>
        <v>0</v>
      </c>
      <c r="P44">
        <f t="shared" si="8"/>
        <v>0</v>
      </c>
      <c r="R44" s="18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V44">
        <f t="shared" si="13"/>
        <v>0</v>
      </c>
      <c r="X44" s="18">
        <f t="shared" si="14"/>
        <v>0</v>
      </c>
      <c r="Y44">
        <f t="shared" si="15"/>
        <v>0</v>
      </c>
      <c r="Z44">
        <f t="shared" si="16"/>
        <v>0</v>
      </c>
      <c r="AA44">
        <f t="shared" si="17"/>
        <v>0</v>
      </c>
      <c r="AE44" s="22"/>
    </row>
    <row r="45" spans="1:31" ht="51" x14ac:dyDescent="0.2">
      <c r="A45" s="8" t="s">
        <v>69</v>
      </c>
      <c r="B45">
        <v>1</v>
      </c>
      <c r="C45" s="4" t="s">
        <v>70</v>
      </c>
      <c r="D45" t="s">
        <v>300</v>
      </c>
      <c r="E45">
        <v>1</v>
      </c>
      <c r="F45">
        <v>1</v>
      </c>
      <c r="G45" s="18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L45" s="18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0</v>
      </c>
      <c r="R45" s="18">
        <f t="shared" si="9"/>
        <v>0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X45" s="18">
        <f t="shared" si="14"/>
        <v>0</v>
      </c>
      <c r="Y45">
        <f t="shared" si="15"/>
        <v>0</v>
      </c>
      <c r="Z45">
        <f t="shared" si="16"/>
        <v>0</v>
      </c>
      <c r="AA45">
        <f t="shared" si="17"/>
        <v>0</v>
      </c>
      <c r="AE45" s="22"/>
    </row>
    <row r="46" spans="1:31" ht="17" x14ac:dyDescent="0.2">
      <c r="A46" s="8" t="s">
        <v>71</v>
      </c>
      <c r="B46">
        <v>15</v>
      </c>
      <c r="C46" s="4" t="s">
        <v>72</v>
      </c>
      <c r="D46" t="s">
        <v>301</v>
      </c>
      <c r="E46">
        <v>1</v>
      </c>
      <c r="F46">
        <v>2</v>
      </c>
      <c r="G46" s="18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L46" s="18">
        <f t="shared" si="4"/>
        <v>0</v>
      </c>
      <c r="M46">
        <f t="shared" si="5"/>
        <v>0</v>
      </c>
      <c r="N46">
        <f t="shared" si="6"/>
        <v>0</v>
      </c>
      <c r="O46">
        <f t="shared" si="7"/>
        <v>7.5</v>
      </c>
      <c r="P46">
        <f t="shared" si="8"/>
        <v>0</v>
      </c>
      <c r="R46" s="18">
        <f t="shared" si="9"/>
        <v>0</v>
      </c>
      <c r="S46">
        <f t="shared" si="10"/>
        <v>0</v>
      </c>
      <c r="T46">
        <f t="shared" si="11"/>
        <v>7.5</v>
      </c>
      <c r="U46">
        <f t="shared" si="12"/>
        <v>0</v>
      </c>
      <c r="V46">
        <f t="shared" si="13"/>
        <v>0</v>
      </c>
      <c r="X46" s="18">
        <f t="shared" si="14"/>
        <v>0</v>
      </c>
      <c r="Y46">
        <f t="shared" si="15"/>
        <v>7.5</v>
      </c>
      <c r="Z46">
        <f t="shared" si="16"/>
        <v>0</v>
      </c>
      <c r="AA46">
        <f t="shared" si="17"/>
        <v>0</v>
      </c>
      <c r="AE46" s="22"/>
    </row>
    <row r="47" spans="1:31" ht="34" x14ac:dyDescent="0.2">
      <c r="A47" s="8" t="s">
        <v>73</v>
      </c>
      <c r="B47">
        <v>54</v>
      </c>
      <c r="C47" s="4" t="s">
        <v>74</v>
      </c>
      <c r="D47" t="s">
        <v>299</v>
      </c>
      <c r="E47">
        <v>1</v>
      </c>
      <c r="F47">
        <v>2</v>
      </c>
      <c r="G47" s="18">
        <f t="shared" si="0"/>
        <v>0</v>
      </c>
      <c r="H47">
        <f t="shared" si="1"/>
        <v>27</v>
      </c>
      <c r="I47">
        <f t="shared" si="2"/>
        <v>0</v>
      </c>
      <c r="J47">
        <f t="shared" si="3"/>
        <v>0</v>
      </c>
      <c r="L47" s="18">
        <f t="shared" si="4"/>
        <v>0</v>
      </c>
      <c r="M47">
        <f t="shared" si="5"/>
        <v>27</v>
      </c>
      <c r="N47">
        <f t="shared" si="6"/>
        <v>0</v>
      </c>
      <c r="O47">
        <f t="shared" si="7"/>
        <v>0</v>
      </c>
      <c r="P47">
        <f t="shared" si="8"/>
        <v>0</v>
      </c>
      <c r="R47" s="18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X47" s="18">
        <f t="shared" si="14"/>
        <v>0</v>
      </c>
      <c r="Y47">
        <f t="shared" si="15"/>
        <v>0</v>
      </c>
      <c r="Z47">
        <f t="shared" si="16"/>
        <v>0</v>
      </c>
      <c r="AA47">
        <f t="shared" si="17"/>
        <v>0</v>
      </c>
      <c r="AE47" s="22"/>
    </row>
    <row r="48" spans="1:31" ht="34" x14ac:dyDescent="0.2">
      <c r="A48" s="8" t="s">
        <v>75</v>
      </c>
      <c r="B48">
        <v>4</v>
      </c>
      <c r="C48" s="4" t="s">
        <v>62</v>
      </c>
      <c r="D48" t="s">
        <v>299</v>
      </c>
      <c r="E48">
        <v>1</v>
      </c>
      <c r="F48">
        <v>2</v>
      </c>
      <c r="G48" s="18">
        <f t="shared" si="0"/>
        <v>0</v>
      </c>
      <c r="H48">
        <f t="shared" si="1"/>
        <v>2</v>
      </c>
      <c r="I48">
        <f t="shared" si="2"/>
        <v>0</v>
      </c>
      <c r="J48">
        <f t="shared" si="3"/>
        <v>0</v>
      </c>
      <c r="L48" s="18">
        <f t="shared" si="4"/>
        <v>0</v>
      </c>
      <c r="M48">
        <f t="shared" si="5"/>
        <v>2</v>
      </c>
      <c r="N48">
        <f t="shared" si="6"/>
        <v>0</v>
      </c>
      <c r="O48">
        <f t="shared" si="7"/>
        <v>0</v>
      </c>
      <c r="P48">
        <f t="shared" si="8"/>
        <v>0</v>
      </c>
      <c r="R48" s="18">
        <f t="shared" si="9"/>
        <v>0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0</v>
      </c>
      <c r="X48" s="18">
        <f t="shared" si="14"/>
        <v>0</v>
      </c>
      <c r="Y48">
        <f t="shared" si="15"/>
        <v>0</v>
      </c>
      <c r="Z48">
        <f t="shared" si="16"/>
        <v>0</v>
      </c>
      <c r="AA48">
        <f t="shared" si="17"/>
        <v>0</v>
      </c>
      <c r="AE48" s="22"/>
    </row>
    <row r="49" spans="1:31" ht="34" x14ac:dyDescent="0.2">
      <c r="A49" s="8" t="s">
        <v>77</v>
      </c>
      <c r="B49">
        <v>1</v>
      </c>
      <c r="C49" s="4" t="s">
        <v>66</v>
      </c>
      <c r="D49" t="s">
        <v>299</v>
      </c>
      <c r="E49">
        <v>1</v>
      </c>
      <c r="F49">
        <v>2</v>
      </c>
      <c r="G49" s="18">
        <f t="shared" si="0"/>
        <v>0</v>
      </c>
      <c r="H49">
        <f t="shared" si="1"/>
        <v>0.5</v>
      </c>
      <c r="I49">
        <f t="shared" si="2"/>
        <v>0</v>
      </c>
      <c r="J49">
        <f t="shared" si="3"/>
        <v>0</v>
      </c>
      <c r="L49" s="18">
        <f t="shared" si="4"/>
        <v>0</v>
      </c>
      <c r="M49">
        <f t="shared" si="5"/>
        <v>0.5</v>
      </c>
      <c r="N49">
        <f t="shared" si="6"/>
        <v>0</v>
      </c>
      <c r="O49">
        <f t="shared" si="7"/>
        <v>0</v>
      </c>
      <c r="P49">
        <f t="shared" si="8"/>
        <v>0</v>
      </c>
      <c r="R49" s="18">
        <f t="shared" si="9"/>
        <v>0</v>
      </c>
      <c r="S49">
        <f t="shared" si="10"/>
        <v>0</v>
      </c>
      <c r="T49">
        <f t="shared" si="11"/>
        <v>0</v>
      </c>
      <c r="U49">
        <f t="shared" si="12"/>
        <v>0</v>
      </c>
      <c r="V49">
        <f t="shared" si="13"/>
        <v>0</v>
      </c>
      <c r="X49" s="18">
        <f t="shared" si="14"/>
        <v>0</v>
      </c>
      <c r="Y49">
        <f t="shared" si="15"/>
        <v>0</v>
      </c>
      <c r="Z49">
        <f t="shared" si="16"/>
        <v>0</v>
      </c>
      <c r="AA49">
        <f t="shared" si="17"/>
        <v>0</v>
      </c>
      <c r="AE49" s="22"/>
    </row>
    <row r="50" spans="1:31" ht="34" x14ac:dyDescent="0.2">
      <c r="A50" s="8" t="s">
        <v>78</v>
      </c>
      <c r="B50">
        <v>25</v>
      </c>
      <c r="C50" s="4" t="s">
        <v>79</v>
      </c>
      <c r="D50" t="s">
        <v>300</v>
      </c>
      <c r="E50">
        <v>1</v>
      </c>
      <c r="F50">
        <v>1</v>
      </c>
      <c r="G50" s="18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L50" s="18">
        <f t="shared" si="4"/>
        <v>25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R50" s="18">
        <f t="shared" si="9"/>
        <v>0</v>
      </c>
      <c r="S50">
        <f t="shared" si="10"/>
        <v>0</v>
      </c>
      <c r="T50">
        <f t="shared" si="11"/>
        <v>0</v>
      </c>
      <c r="U50">
        <f t="shared" si="12"/>
        <v>0</v>
      </c>
      <c r="V50">
        <f t="shared" si="13"/>
        <v>0</v>
      </c>
      <c r="X50" s="18">
        <f t="shared" si="14"/>
        <v>0</v>
      </c>
      <c r="Y50">
        <f t="shared" si="15"/>
        <v>0</v>
      </c>
      <c r="Z50">
        <f t="shared" si="16"/>
        <v>0</v>
      </c>
      <c r="AA50">
        <f t="shared" si="17"/>
        <v>0</v>
      </c>
      <c r="AE50" s="22"/>
    </row>
    <row r="51" spans="1:31" ht="34" x14ac:dyDescent="0.2">
      <c r="A51" s="8" t="s">
        <v>80</v>
      </c>
      <c r="B51">
        <v>19</v>
      </c>
      <c r="C51" s="4" t="s">
        <v>81</v>
      </c>
      <c r="D51" t="s">
        <v>301</v>
      </c>
      <c r="E51">
        <v>1</v>
      </c>
      <c r="F51">
        <v>2</v>
      </c>
      <c r="G51" s="18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L51" s="18">
        <f t="shared" si="4"/>
        <v>0</v>
      </c>
      <c r="M51">
        <f t="shared" si="5"/>
        <v>0</v>
      </c>
      <c r="N51">
        <f t="shared" si="6"/>
        <v>0</v>
      </c>
      <c r="O51">
        <f t="shared" si="7"/>
        <v>9.5</v>
      </c>
      <c r="P51">
        <f t="shared" si="8"/>
        <v>0</v>
      </c>
      <c r="R51" s="18">
        <f t="shared" si="9"/>
        <v>0</v>
      </c>
      <c r="S51">
        <f t="shared" si="10"/>
        <v>0</v>
      </c>
      <c r="T51">
        <f t="shared" si="11"/>
        <v>9.5</v>
      </c>
      <c r="U51">
        <f t="shared" si="12"/>
        <v>0</v>
      </c>
      <c r="V51">
        <f t="shared" si="13"/>
        <v>0</v>
      </c>
      <c r="X51" s="18">
        <f t="shared" si="14"/>
        <v>0</v>
      </c>
      <c r="Y51">
        <f t="shared" si="15"/>
        <v>9.5</v>
      </c>
      <c r="Z51">
        <f t="shared" si="16"/>
        <v>0</v>
      </c>
      <c r="AA51">
        <f t="shared" si="17"/>
        <v>0</v>
      </c>
      <c r="AE51" s="22"/>
    </row>
    <row r="52" spans="1:31" ht="34" x14ac:dyDescent="0.2">
      <c r="A52" s="8" t="s">
        <v>82</v>
      </c>
      <c r="B52">
        <v>2</v>
      </c>
      <c r="C52" s="4" t="s">
        <v>83</v>
      </c>
      <c r="D52" t="s">
        <v>301</v>
      </c>
      <c r="E52">
        <v>1</v>
      </c>
      <c r="F52">
        <v>2</v>
      </c>
      <c r="G52" s="18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L52" s="18">
        <f t="shared" si="4"/>
        <v>0</v>
      </c>
      <c r="M52">
        <f t="shared" si="5"/>
        <v>0</v>
      </c>
      <c r="N52">
        <f t="shared" si="6"/>
        <v>0</v>
      </c>
      <c r="O52">
        <f t="shared" si="7"/>
        <v>1</v>
      </c>
      <c r="P52">
        <f t="shared" si="8"/>
        <v>0</v>
      </c>
      <c r="R52" s="18">
        <f t="shared" si="9"/>
        <v>0</v>
      </c>
      <c r="S52">
        <f t="shared" si="10"/>
        <v>0</v>
      </c>
      <c r="T52">
        <f t="shared" si="11"/>
        <v>1</v>
      </c>
      <c r="U52">
        <f t="shared" si="12"/>
        <v>0</v>
      </c>
      <c r="V52">
        <f t="shared" si="13"/>
        <v>0</v>
      </c>
      <c r="X52" s="18">
        <f t="shared" si="14"/>
        <v>0</v>
      </c>
      <c r="Y52">
        <f t="shared" si="15"/>
        <v>1</v>
      </c>
      <c r="Z52">
        <f t="shared" si="16"/>
        <v>0</v>
      </c>
      <c r="AA52">
        <f t="shared" si="17"/>
        <v>0</v>
      </c>
      <c r="AE52" s="22"/>
    </row>
    <row r="53" spans="1:31" ht="51" x14ac:dyDescent="0.2">
      <c r="A53" s="8" t="s">
        <v>84</v>
      </c>
      <c r="B53">
        <v>7</v>
      </c>
      <c r="C53" s="4" t="s">
        <v>70</v>
      </c>
      <c r="D53" t="s">
        <v>300</v>
      </c>
      <c r="E53">
        <v>1</v>
      </c>
      <c r="F53">
        <v>1</v>
      </c>
      <c r="G53" s="18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L53" s="18">
        <f t="shared" si="4"/>
        <v>7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R53" s="18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13"/>
        <v>0</v>
      </c>
      <c r="X53" s="18">
        <f t="shared" si="14"/>
        <v>0</v>
      </c>
      <c r="Y53">
        <f t="shared" si="15"/>
        <v>0</v>
      </c>
      <c r="Z53">
        <f t="shared" si="16"/>
        <v>0</v>
      </c>
      <c r="AA53">
        <f t="shared" si="17"/>
        <v>0</v>
      </c>
      <c r="AE53" s="22"/>
    </row>
    <row r="54" spans="1:31" ht="34" x14ac:dyDescent="0.2">
      <c r="A54" s="8" t="s">
        <v>85</v>
      </c>
      <c r="B54">
        <v>2</v>
      </c>
      <c r="C54" s="4" t="s">
        <v>86</v>
      </c>
      <c r="D54" t="s">
        <v>300</v>
      </c>
      <c r="E54">
        <v>1</v>
      </c>
      <c r="F54">
        <v>1</v>
      </c>
      <c r="G54" s="18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L54" s="18">
        <f t="shared" si="4"/>
        <v>2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R54" s="18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13"/>
        <v>0</v>
      </c>
      <c r="X54" s="18">
        <f t="shared" si="14"/>
        <v>0</v>
      </c>
      <c r="Y54">
        <f t="shared" si="15"/>
        <v>0</v>
      </c>
      <c r="Z54">
        <f t="shared" si="16"/>
        <v>0</v>
      </c>
      <c r="AA54">
        <f t="shared" si="17"/>
        <v>0</v>
      </c>
      <c r="AE54" s="22"/>
    </row>
    <row r="55" spans="1:31" ht="51" x14ac:dyDescent="0.2">
      <c r="A55" s="8" t="s">
        <v>87</v>
      </c>
      <c r="B55">
        <v>26</v>
      </c>
      <c r="C55" s="4" t="s">
        <v>70</v>
      </c>
      <c r="D55" t="s">
        <v>300</v>
      </c>
      <c r="E55">
        <v>1</v>
      </c>
      <c r="F55">
        <v>1</v>
      </c>
      <c r="G55" s="18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L55" s="18">
        <f t="shared" si="4"/>
        <v>26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R55" s="18">
        <f t="shared" si="9"/>
        <v>0</v>
      </c>
      <c r="S55">
        <f t="shared" si="10"/>
        <v>0</v>
      </c>
      <c r="T55">
        <f t="shared" si="11"/>
        <v>0</v>
      </c>
      <c r="U55">
        <f t="shared" si="12"/>
        <v>0</v>
      </c>
      <c r="V55">
        <f t="shared" si="13"/>
        <v>0</v>
      </c>
      <c r="X55" s="18">
        <f t="shared" si="14"/>
        <v>0</v>
      </c>
      <c r="Y55">
        <f t="shared" si="15"/>
        <v>0</v>
      </c>
      <c r="Z55">
        <f t="shared" si="16"/>
        <v>0</v>
      </c>
      <c r="AA55">
        <f t="shared" si="17"/>
        <v>0</v>
      </c>
      <c r="AE55" s="22"/>
    </row>
    <row r="56" spans="1:31" ht="51" x14ac:dyDescent="0.2">
      <c r="A56" s="8" t="s">
        <v>88</v>
      </c>
      <c r="B56">
        <v>18</v>
      </c>
      <c r="C56" s="4" t="s">
        <v>89</v>
      </c>
      <c r="D56" t="s">
        <v>301</v>
      </c>
      <c r="E56">
        <v>1</v>
      </c>
      <c r="F56">
        <v>2</v>
      </c>
      <c r="G56" s="18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L56" s="18">
        <f t="shared" si="4"/>
        <v>0</v>
      </c>
      <c r="M56">
        <f t="shared" si="5"/>
        <v>0</v>
      </c>
      <c r="N56">
        <f t="shared" si="6"/>
        <v>0</v>
      </c>
      <c r="O56">
        <f t="shared" si="7"/>
        <v>9</v>
      </c>
      <c r="P56">
        <f t="shared" si="8"/>
        <v>0</v>
      </c>
      <c r="R56" s="18">
        <f t="shared" si="9"/>
        <v>0</v>
      </c>
      <c r="S56">
        <f t="shared" si="10"/>
        <v>0</v>
      </c>
      <c r="T56">
        <f t="shared" si="11"/>
        <v>9</v>
      </c>
      <c r="U56">
        <f t="shared" si="12"/>
        <v>0</v>
      </c>
      <c r="V56">
        <f t="shared" si="13"/>
        <v>0</v>
      </c>
      <c r="X56" s="18">
        <f t="shared" si="14"/>
        <v>0</v>
      </c>
      <c r="Y56">
        <f t="shared" si="15"/>
        <v>9</v>
      </c>
      <c r="Z56">
        <f t="shared" si="16"/>
        <v>0</v>
      </c>
      <c r="AA56">
        <f t="shared" si="17"/>
        <v>0</v>
      </c>
      <c r="AE56" s="22"/>
    </row>
    <row r="57" spans="1:31" ht="51" x14ac:dyDescent="0.2">
      <c r="A57" s="8" t="s">
        <v>90</v>
      </c>
      <c r="B57">
        <v>20</v>
      </c>
      <c r="C57" s="4" t="s">
        <v>91</v>
      </c>
      <c r="D57" t="s">
        <v>299</v>
      </c>
      <c r="E57">
        <v>1</v>
      </c>
      <c r="F57">
        <v>2</v>
      </c>
      <c r="G57" s="18">
        <f t="shared" si="0"/>
        <v>0</v>
      </c>
      <c r="H57">
        <f t="shared" si="1"/>
        <v>10</v>
      </c>
      <c r="I57">
        <f t="shared" si="2"/>
        <v>0</v>
      </c>
      <c r="J57">
        <f t="shared" si="3"/>
        <v>0</v>
      </c>
      <c r="L57" s="18">
        <f t="shared" si="4"/>
        <v>0</v>
      </c>
      <c r="M57">
        <f t="shared" si="5"/>
        <v>10</v>
      </c>
      <c r="N57">
        <f t="shared" si="6"/>
        <v>0</v>
      </c>
      <c r="O57">
        <f t="shared" si="7"/>
        <v>0</v>
      </c>
      <c r="P57">
        <f t="shared" si="8"/>
        <v>0</v>
      </c>
      <c r="R57" s="18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>
        <f t="shared" si="13"/>
        <v>0</v>
      </c>
      <c r="X57" s="18">
        <f t="shared" si="14"/>
        <v>0</v>
      </c>
      <c r="Y57">
        <f t="shared" si="15"/>
        <v>0</v>
      </c>
      <c r="Z57">
        <f t="shared" si="16"/>
        <v>0</v>
      </c>
      <c r="AA57">
        <f t="shared" si="17"/>
        <v>0</v>
      </c>
      <c r="AE57" s="22"/>
    </row>
    <row r="58" spans="1:31" ht="17" x14ac:dyDescent="0.2">
      <c r="A58" s="8" t="s">
        <v>92</v>
      </c>
      <c r="B58">
        <v>18</v>
      </c>
      <c r="C58" s="4" t="s">
        <v>93</v>
      </c>
      <c r="D58" t="s">
        <v>301</v>
      </c>
      <c r="E58">
        <v>1</v>
      </c>
      <c r="F58">
        <v>2</v>
      </c>
      <c r="G58" s="1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L58" s="18">
        <f t="shared" si="4"/>
        <v>0</v>
      </c>
      <c r="M58">
        <f t="shared" si="5"/>
        <v>0</v>
      </c>
      <c r="N58">
        <f t="shared" si="6"/>
        <v>0</v>
      </c>
      <c r="O58">
        <f t="shared" si="7"/>
        <v>9</v>
      </c>
      <c r="P58">
        <f t="shared" si="8"/>
        <v>0</v>
      </c>
      <c r="R58" s="18">
        <f t="shared" si="9"/>
        <v>0</v>
      </c>
      <c r="S58">
        <f t="shared" si="10"/>
        <v>0</v>
      </c>
      <c r="T58">
        <f t="shared" si="11"/>
        <v>9</v>
      </c>
      <c r="U58">
        <f t="shared" si="12"/>
        <v>0</v>
      </c>
      <c r="V58">
        <f t="shared" si="13"/>
        <v>0</v>
      </c>
      <c r="X58" s="18">
        <f t="shared" si="14"/>
        <v>0</v>
      </c>
      <c r="Y58">
        <f t="shared" si="15"/>
        <v>9</v>
      </c>
      <c r="Z58">
        <f t="shared" si="16"/>
        <v>0</v>
      </c>
      <c r="AA58">
        <f t="shared" si="17"/>
        <v>0</v>
      </c>
      <c r="AE58" s="22"/>
    </row>
    <row r="59" spans="1:31" ht="68" x14ac:dyDescent="0.2">
      <c r="A59" s="8" t="s">
        <v>94</v>
      </c>
      <c r="B59">
        <v>1</v>
      </c>
      <c r="C59" s="4" t="s">
        <v>95</v>
      </c>
      <c r="D59" t="s">
        <v>302</v>
      </c>
      <c r="E59">
        <v>0.75</v>
      </c>
      <c r="F59">
        <v>3</v>
      </c>
      <c r="G59" s="18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L59" s="18">
        <f t="shared" si="4"/>
        <v>0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0.25</v>
      </c>
      <c r="R59" s="18">
        <f t="shared" si="9"/>
        <v>0</v>
      </c>
      <c r="S59">
        <f t="shared" si="10"/>
        <v>0</v>
      </c>
      <c r="T59">
        <f t="shared" si="11"/>
        <v>0</v>
      </c>
      <c r="U59">
        <f t="shared" si="12"/>
        <v>0.25</v>
      </c>
      <c r="V59">
        <f t="shared" si="13"/>
        <v>0</v>
      </c>
      <c r="X59" s="18">
        <f t="shared" si="14"/>
        <v>0</v>
      </c>
      <c r="Y59">
        <f t="shared" si="15"/>
        <v>0</v>
      </c>
      <c r="Z59">
        <f t="shared" si="16"/>
        <v>0.25</v>
      </c>
      <c r="AA59">
        <f t="shared" si="17"/>
        <v>0</v>
      </c>
      <c r="AE59" s="22"/>
    </row>
    <row r="60" spans="1:31" ht="51" x14ac:dyDescent="0.2">
      <c r="A60" s="8" t="s">
        <v>96</v>
      </c>
      <c r="B60">
        <v>2</v>
      </c>
      <c r="C60" s="4" t="s">
        <v>97</v>
      </c>
      <c r="D60" t="s">
        <v>302</v>
      </c>
      <c r="E60">
        <v>0.75</v>
      </c>
      <c r="F60">
        <v>3</v>
      </c>
      <c r="G60" s="18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L60" s="18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0.5</v>
      </c>
      <c r="R60" s="18">
        <f t="shared" si="9"/>
        <v>0</v>
      </c>
      <c r="S60">
        <f t="shared" si="10"/>
        <v>0</v>
      </c>
      <c r="T60">
        <f t="shared" si="11"/>
        <v>0</v>
      </c>
      <c r="U60">
        <f t="shared" si="12"/>
        <v>0.5</v>
      </c>
      <c r="V60">
        <f t="shared" si="13"/>
        <v>0</v>
      </c>
      <c r="X60" s="18">
        <f t="shared" si="14"/>
        <v>0</v>
      </c>
      <c r="Y60">
        <f t="shared" si="15"/>
        <v>0</v>
      </c>
      <c r="Z60">
        <f t="shared" si="16"/>
        <v>0.5</v>
      </c>
      <c r="AA60">
        <f t="shared" si="17"/>
        <v>0</v>
      </c>
      <c r="AE60" s="22"/>
    </row>
    <row r="61" spans="1:31" x14ac:dyDescent="0.2">
      <c r="A61" s="8"/>
      <c r="C61" s="4"/>
      <c r="G61" s="18"/>
      <c r="K61">
        <f>SUM(G31:J60)</f>
        <v>143.16666666666669</v>
      </c>
      <c r="L61" s="18"/>
      <c r="Q61">
        <f>SUM(L31:P60)</f>
        <v>239.91666666666669</v>
      </c>
      <c r="R61" s="18"/>
      <c r="W61">
        <f>SUM(R31:V60)</f>
        <v>50.416666666666671</v>
      </c>
      <c r="X61" s="18"/>
      <c r="AB61">
        <f>SUM(X31:AA60)</f>
        <v>36.75</v>
      </c>
      <c r="AE61" s="22"/>
    </row>
    <row r="62" spans="1:31" ht="17" x14ac:dyDescent="0.2">
      <c r="A62" s="8"/>
      <c r="B62" t="s">
        <v>2</v>
      </c>
      <c r="C62" s="4" t="s">
        <v>3</v>
      </c>
      <c r="D62" t="s">
        <v>4</v>
      </c>
      <c r="E62" t="s">
        <v>5</v>
      </c>
      <c r="G62" s="18"/>
      <c r="L62" s="18"/>
      <c r="R62" s="18"/>
      <c r="X62" s="18"/>
      <c r="AE62" s="22"/>
    </row>
    <row r="63" spans="1:31" s="1" customFormat="1" ht="51" x14ac:dyDescent="0.2">
      <c r="A63" s="11" t="s">
        <v>99</v>
      </c>
      <c r="C63" s="7" t="s">
        <v>66</v>
      </c>
      <c r="G63" s="21"/>
      <c r="L63" s="21"/>
      <c r="R63" s="21"/>
      <c r="X63" s="21"/>
      <c r="AE63" s="25"/>
    </row>
    <row r="64" spans="1:31" x14ac:dyDescent="0.2">
      <c r="A64" s="8"/>
      <c r="B64">
        <v>44</v>
      </c>
      <c r="C64" s="4"/>
      <c r="G64" s="18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L64" s="18">
        <f>IF(D64="B",(B64*E64)/F64,0)</f>
        <v>0</v>
      </c>
      <c r="M64">
        <f>IF(D64="AB",(B64*E64)/F64,0)</f>
        <v>0</v>
      </c>
      <c r="N64">
        <f>IF(D64="ABC",(B64*E64)/F64,0)</f>
        <v>0</v>
      </c>
      <c r="O64">
        <f>IF(D64="BC",(B64*E64)/F64,0)</f>
        <v>0</v>
      </c>
      <c r="P64">
        <f>IF(D64="BCD",(B64*E64)/F64,0)</f>
        <v>0</v>
      </c>
      <c r="R64" s="18">
        <f>IF(D64="C",(B64*E64)/F64,0)</f>
        <v>0</v>
      </c>
      <c r="S64">
        <f>IF(D64="ABC",(B64*E64)/F64,0)</f>
        <v>0</v>
      </c>
      <c r="T64">
        <f>IF(D64="BC",(B64*E64)/F64,0)</f>
        <v>0</v>
      </c>
      <c r="U64">
        <f>IF(D64="BCD",(B64*E64)/F64,0)</f>
        <v>0</v>
      </c>
      <c r="V64">
        <f>IF(D64="CD",(B64*E64)/F64,0)</f>
        <v>0</v>
      </c>
      <c r="X64" s="18">
        <f>IF(D64="D",(B64*E64)/F64,0)</f>
        <v>0</v>
      </c>
      <c r="Y64">
        <f>IF(D64="BC",(B64*E64)/F64,0)</f>
        <v>0</v>
      </c>
      <c r="Z64">
        <f>IF(D64="BCD",(B64*E64)/F64,0)</f>
        <v>0</v>
      </c>
      <c r="AA64">
        <f>IF(D64="CD",(B64*E64)/F64,0)</f>
        <v>0</v>
      </c>
      <c r="AE64" s="22"/>
    </row>
    <row r="65" spans="1:31" x14ac:dyDescent="0.2">
      <c r="A65" s="8"/>
      <c r="C65" s="4"/>
      <c r="G65" s="40"/>
      <c r="L65" s="40"/>
      <c r="R65" s="40"/>
      <c r="X65" s="40"/>
      <c r="AE65" s="40"/>
    </row>
    <row r="66" spans="1:31" s="42" customFormat="1" x14ac:dyDescent="0.2">
      <c r="A66" s="41"/>
      <c r="K66" s="42">
        <f>SUM(G4:J64)</f>
        <v>182.16666666666666</v>
      </c>
      <c r="Q66" s="42">
        <f>SUM(L5:P64)</f>
        <v>239.91666666666669</v>
      </c>
      <c r="W66" s="42">
        <f>SUM(R3:V64)</f>
        <v>50.416666666666671</v>
      </c>
      <c r="AB66" s="42">
        <f>SUM(X5:AA64)</f>
        <v>36.75</v>
      </c>
    </row>
    <row r="67" spans="1:31" s="2" customFormat="1" ht="17" x14ac:dyDescent="0.2">
      <c r="A67" s="5" t="s">
        <v>309</v>
      </c>
    </row>
    <row r="68" spans="1:31" s="1" customFormat="1" ht="17" x14ac:dyDescent="0.2">
      <c r="A68" s="11" t="s">
        <v>32</v>
      </c>
      <c r="C68" s="7"/>
      <c r="G68" s="21"/>
      <c r="L68" s="21"/>
      <c r="R68" s="21"/>
      <c r="X68" s="21"/>
      <c r="AE68" s="25"/>
    </row>
    <row r="69" spans="1:31" ht="34" x14ac:dyDescent="0.2">
      <c r="A69" s="8" t="s">
        <v>11</v>
      </c>
      <c r="B69">
        <v>20</v>
      </c>
      <c r="C69" s="4" t="s">
        <v>33</v>
      </c>
      <c r="D69" t="s">
        <v>7</v>
      </c>
      <c r="E69">
        <v>0.25</v>
      </c>
      <c r="F69">
        <v>1</v>
      </c>
      <c r="G69" s="18">
        <v>5</v>
      </c>
      <c r="H69">
        <v>0</v>
      </c>
      <c r="I69">
        <v>0</v>
      </c>
      <c r="J69">
        <v>0</v>
      </c>
      <c r="L69" s="18">
        <v>0</v>
      </c>
      <c r="M69">
        <v>0</v>
      </c>
      <c r="N69">
        <v>0</v>
      </c>
      <c r="O69">
        <v>0</v>
      </c>
      <c r="P69">
        <v>0</v>
      </c>
      <c r="R69" s="18">
        <v>0</v>
      </c>
      <c r="S69">
        <v>0</v>
      </c>
      <c r="T69">
        <v>0</v>
      </c>
      <c r="U69">
        <v>0</v>
      </c>
      <c r="V69">
        <v>0</v>
      </c>
      <c r="X69" s="18">
        <v>0</v>
      </c>
      <c r="Y69">
        <v>0</v>
      </c>
      <c r="Z69">
        <v>0</v>
      </c>
      <c r="AA69">
        <v>0</v>
      </c>
      <c r="AE69" s="22"/>
    </row>
    <row r="70" spans="1:31" ht="34" x14ac:dyDescent="0.2">
      <c r="A70" s="8" t="s">
        <v>23</v>
      </c>
      <c r="B70">
        <v>88</v>
      </c>
      <c r="C70" s="4" t="s">
        <v>34</v>
      </c>
      <c r="D70" t="s">
        <v>7</v>
      </c>
      <c r="E70">
        <v>0.125</v>
      </c>
      <c r="F70">
        <v>1</v>
      </c>
      <c r="G70" s="18">
        <v>11</v>
      </c>
      <c r="H70">
        <v>0</v>
      </c>
      <c r="I70">
        <v>0</v>
      </c>
      <c r="J70">
        <v>0</v>
      </c>
      <c r="L70" s="18">
        <v>0</v>
      </c>
      <c r="M70">
        <v>0</v>
      </c>
      <c r="N70">
        <v>0</v>
      </c>
      <c r="O70">
        <v>0</v>
      </c>
      <c r="P70">
        <v>0</v>
      </c>
      <c r="R70" s="18">
        <v>0</v>
      </c>
      <c r="S70">
        <v>0</v>
      </c>
      <c r="T70">
        <v>0</v>
      </c>
      <c r="U70">
        <v>0</v>
      </c>
      <c r="V70">
        <v>0</v>
      </c>
      <c r="X70" s="18">
        <v>0</v>
      </c>
      <c r="Y70">
        <v>0</v>
      </c>
      <c r="Z70">
        <v>0</v>
      </c>
      <c r="AA70">
        <v>0</v>
      </c>
      <c r="AE70" s="22"/>
    </row>
    <row r="71" spans="1:31" ht="17" x14ac:dyDescent="0.2">
      <c r="A71" s="8" t="s">
        <v>35</v>
      </c>
      <c r="B71">
        <v>45</v>
      </c>
      <c r="C71" s="4" t="s">
        <v>36</v>
      </c>
      <c r="D71" t="s">
        <v>7</v>
      </c>
      <c r="E71">
        <v>0.125</v>
      </c>
      <c r="F71">
        <v>1</v>
      </c>
      <c r="G71" s="18">
        <v>5.625</v>
      </c>
      <c r="H71">
        <v>0</v>
      </c>
      <c r="I71">
        <v>0</v>
      </c>
      <c r="J71">
        <v>0</v>
      </c>
      <c r="L71" s="18">
        <v>0</v>
      </c>
      <c r="M71">
        <v>0</v>
      </c>
      <c r="N71">
        <v>0</v>
      </c>
      <c r="O71">
        <v>0</v>
      </c>
      <c r="P71">
        <v>0</v>
      </c>
      <c r="R71" s="18">
        <v>0</v>
      </c>
      <c r="S71">
        <v>0</v>
      </c>
      <c r="T71">
        <v>0</v>
      </c>
      <c r="U71">
        <v>0</v>
      </c>
      <c r="V71">
        <v>0</v>
      </c>
      <c r="X71" s="18">
        <v>0</v>
      </c>
      <c r="Y71">
        <v>0</v>
      </c>
      <c r="Z71">
        <v>0</v>
      </c>
      <c r="AA71">
        <v>0</v>
      </c>
      <c r="AE71" s="22"/>
    </row>
    <row r="72" spans="1:31" ht="17" x14ac:dyDescent="0.2">
      <c r="A72" s="8" t="s">
        <v>26</v>
      </c>
      <c r="B72">
        <v>26</v>
      </c>
      <c r="C72" s="4" t="s">
        <v>36</v>
      </c>
      <c r="D72" t="s">
        <v>7</v>
      </c>
      <c r="E72">
        <v>0.125</v>
      </c>
      <c r="F72">
        <v>1</v>
      </c>
      <c r="G72" s="18">
        <v>3.25</v>
      </c>
      <c r="H72">
        <v>0</v>
      </c>
      <c r="I72">
        <v>0</v>
      </c>
      <c r="J72">
        <v>0</v>
      </c>
      <c r="L72" s="18">
        <v>0</v>
      </c>
      <c r="M72">
        <v>0</v>
      </c>
      <c r="N72">
        <v>0</v>
      </c>
      <c r="O72">
        <v>0</v>
      </c>
      <c r="P72">
        <v>0</v>
      </c>
      <c r="R72" s="18">
        <v>0</v>
      </c>
      <c r="S72">
        <v>0</v>
      </c>
      <c r="T72">
        <v>0</v>
      </c>
      <c r="U72">
        <v>0</v>
      </c>
      <c r="V72">
        <v>0</v>
      </c>
      <c r="X72" s="18">
        <v>0</v>
      </c>
      <c r="Y72">
        <v>0</v>
      </c>
      <c r="Z72">
        <v>0</v>
      </c>
      <c r="AA72">
        <v>0</v>
      </c>
      <c r="AE72" s="22"/>
    </row>
    <row r="73" spans="1:31" ht="17" x14ac:dyDescent="0.2">
      <c r="A73" s="8" t="s">
        <v>27</v>
      </c>
      <c r="B73">
        <v>15</v>
      </c>
      <c r="C73" s="4" t="s">
        <v>19</v>
      </c>
      <c r="D73" t="s">
        <v>7</v>
      </c>
      <c r="E73">
        <v>0.5</v>
      </c>
      <c r="F73">
        <v>1</v>
      </c>
      <c r="G73" s="18">
        <v>7.5</v>
      </c>
      <c r="H73">
        <v>0</v>
      </c>
      <c r="I73">
        <v>0</v>
      </c>
      <c r="J73">
        <v>0</v>
      </c>
      <c r="L73" s="18">
        <v>0</v>
      </c>
      <c r="M73">
        <v>0</v>
      </c>
      <c r="N73">
        <v>0</v>
      </c>
      <c r="O73">
        <v>0</v>
      </c>
      <c r="P73">
        <v>0</v>
      </c>
      <c r="R73" s="18">
        <v>0</v>
      </c>
      <c r="S73">
        <v>0</v>
      </c>
      <c r="T73">
        <v>0</v>
      </c>
      <c r="U73">
        <v>0</v>
      </c>
      <c r="V73">
        <v>0</v>
      </c>
      <c r="X73" s="18">
        <v>0</v>
      </c>
      <c r="Y73">
        <v>0</v>
      </c>
      <c r="Z73">
        <v>0</v>
      </c>
      <c r="AA73">
        <v>0</v>
      </c>
      <c r="AE73" s="22"/>
    </row>
    <row r="74" spans="1:31" ht="34" x14ac:dyDescent="0.2">
      <c r="A74" s="8" t="s">
        <v>31</v>
      </c>
      <c r="B74">
        <v>2</v>
      </c>
      <c r="C74" s="4" t="s">
        <v>14</v>
      </c>
      <c r="D74" t="s">
        <v>7</v>
      </c>
      <c r="E74">
        <v>1</v>
      </c>
      <c r="F74">
        <v>1</v>
      </c>
      <c r="G74" s="18">
        <v>2</v>
      </c>
      <c r="H74">
        <v>0</v>
      </c>
      <c r="I74">
        <v>0</v>
      </c>
      <c r="J74">
        <v>0</v>
      </c>
      <c r="L74" s="18">
        <v>0</v>
      </c>
      <c r="M74">
        <v>0</v>
      </c>
      <c r="N74">
        <v>0</v>
      </c>
      <c r="O74">
        <v>0</v>
      </c>
      <c r="P74">
        <v>0</v>
      </c>
      <c r="R74" s="18">
        <v>0</v>
      </c>
      <c r="S74">
        <v>0</v>
      </c>
      <c r="T74">
        <v>0</v>
      </c>
      <c r="U74">
        <v>0</v>
      </c>
      <c r="V74">
        <v>0</v>
      </c>
      <c r="X74" s="18">
        <v>0</v>
      </c>
      <c r="Y74">
        <v>0</v>
      </c>
      <c r="Z74">
        <v>0</v>
      </c>
      <c r="AA74">
        <v>0</v>
      </c>
      <c r="AE74" s="22"/>
    </row>
    <row r="75" spans="1:31" ht="17" x14ac:dyDescent="0.2">
      <c r="A75" s="8" t="s">
        <v>37</v>
      </c>
      <c r="B75">
        <v>2</v>
      </c>
      <c r="C75" s="4" t="s">
        <v>15</v>
      </c>
      <c r="D75" t="s">
        <v>7</v>
      </c>
      <c r="E75">
        <v>0.25</v>
      </c>
      <c r="F75">
        <v>1</v>
      </c>
      <c r="G75" s="18">
        <v>0.5</v>
      </c>
      <c r="H75">
        <v>0</v>
      </c>
      <c r="I75">
        <v>0</v>
      </c>
      <c r="J75">
        <v>0</v>
      </c>
      <c r="L75" s="18">
        <v>0</v>
      </c>
      <c r="M75">
        <v>0</v>
      </c>
      <c r="N75">
        <v>0</v>
      </c>
      <c r="O75">
        <v>0</v>
      </c>
      <c r="P75">
        <v>0</v>
      </c>
      <c r="R75" s="18">
        <v>0</v>
      </c>
      <c r="S75">
        <v>0</v>
      </c>
      <c r="T75">
        <v>0</v>
      </c>
      <c r="U75">
        <v>0</v>
      </c>
      <c r="V75">
        <v>0</v>
      </c>
      <c r="X75" s="18">
        <v>0</v>
      </c>
      <c r="Y75">
        <v>0</v>
      </c>
      <c r="Z75">
        <v>0</v>
      </c>
      <c r="AA75">
        <v>0</v>
      </c>
      <c r="AE75" s="22"/>
    </row>
    <row r="76" spans="1:31" x14ac:dyDescent="0.2">
      <c r="A76" s="8"/>
      <c r="C76" s="4"/>
      <c r="G76" s="18"/>
      <c r="L76" s="18"/>
      <c r="R76" s="18"/>
      <c r="X76" s="18"/>
      <c r="AE76" s="22"/>
    </row>
    <row r="77" spans="1:31" s="1" customFormat="1" ht="34" x14ac:dyDescent="0.2">
      <c r="A77" s="11" t="s">
        <v>100</v>
      </c>
      <c r="B77" s="1" t="s">
        <v>101</v>
      </c>
      <c r="C77" s="7" t="s">
        <v>102</v>
      </c>
      <c r="G77" s="21"/>
      <c r="L77" s="21"/>
      <c r="R77" s="21"/>
      <c r="X77" s="21"/>
      <c r="AE77" s="25"/>
    </row>
    <row r="78" spans="1:31" ht="34" x14ac:dyDescent="0.2">
      <c r="A78" s="8" t="s">
        <v>103</v>
      </c>
      <c r="B78">
        <v>94</v>
      </c>
      <c r="C78" s="4" t="s">
        <v>110</v>
      </c>
      <c r="D78" t="s">
        <v>302</v>
      </c>
      <c r="E78">
        <v>0.75</v>
      </c>
      <c r="F78">
        <v>3</v>
      </c>
      <c r="G78" s="18">
        <v>0</v>
      </c>
      <c r="H78">
        <v>0</v>
      </c>
      <c r="I78">
        <v>0</v>
      </c>
      <c r="J78">
        <v>0</v>
      </c>
      <c r="L78" s="18">
        <v>0</v>
      </c>
      <c r="M78">
        <v>0</v>
      </c>
      <c r="N78">
        <v>0</v>
      </c>
      <c r="O78">
        <v>0</v>
      </c>
      <c r="P78">
        <v>23.5</v>
      </c>
      <c r="R78" s="18">
        <v>0</v>
      </c>
      <c r="S78">
        <v>0</v>
      </c>
      <c r="T78">
        <v>0</v>
      </c>
      <c r="U78">
        <v>23.5</v>
      </c>
      <c r="V78">
        <v>0</v>
      </c>
      <c r="X78" s="18">
        <v>0</v>
      </c>
      <c r="Y78">
        <v>0</v>
      </c>
      <c r="Z78">
        <v>23.5</v>
      </c>
      <c r="AA78">
        <v>0</v>
      </c>
      <c r="AE78" s="22"/>
    </row>
    <row r="79" spans="1:31" ht="34" x14ac:dyDescent="0.2">
      <c r="A79" s="8" t="s">
        <v>104</v>
      </c>
      <c r="B79">
        <v>4</v>
      </c>
      <c r="C79" s="4" t="s">
        <v>110</v>
      </c>
      <c r="D79" t="s">
        <v>302</v>
      </c>
      <c r="E79">
        <v>0.75</v>
      </c>
      <c r="F79">
        <v>3</v>
      </c>
      <c r="G79" s="18">
        <v>0</v>
      </c>
      <c r="H79">
        <v>0</v>
      </c>
      <c r="I79">
        <v>0</v>
      </c>
      <c r="J79">
        <v>0</v>
      </c>
      <c r="L79" s="18">
        <v>0</v>
      </c>
      <c r="M79">
        <v>0</v>
      </c>
      <c r="N79">
        <v>0</v>
      </c>
      <c r="O79">
        <v>0</v>
      </c>
      <c r="P79">
        <v>1</v>
      </c>
      <c r="R79" s="18">
        <v>0</v>
      </c>
      <c r="S79">
        <v>0</v>
      </c>
      <c r="T79">
        <v>0</v>
      </c>
      <c r="U79">
        <v>1</v>
      </c>
      <c r="V79">
        <v>0</v>
      </c>
      <c r="X79" s="18">
        <v>0</v>
      </c>
      <c r="Y79">
        <v>0</v>
      </c>
      <c r="Z79">
        <v>1</v>
      </c>
      <c r="AA79">
        <v>0</v>
      </c>
      <c r="AE79" s="22"/>
    </row>
    <row r="80" spans="1:31" ht="34" x14ac:dyDescent="0.2">
      <c r="A80" s="8" t="s">
        <v>105</v>
      </c>
      <c r="B80">
        <v>16</v>
      </c>
      <c r="C80" s="4" t="s">
        <v>110</v>
      </c>
      <c r="D80" t="s">
        <v>302</v>
      </c>
      <c r="E80">
        <v>0.75</v>
      </c>
      <c r="F80">
        <v>3</v>
      </c>
      <c r="G80" s="18">
        <v>0</v>
      </c>
      <c r="H80">
        <v>0</v>
      </c>
      <c r="I80">
        <v>0</v>
      </c>
      <c r="J80">
        <v>0</v>
      </c>
      <c r="L80" s="18">
        <v>0</v>
      </c>
      <c r="M80">
        <v>0</v>
      </c>
      <c r="N80">
        <v>0</v>
      </c>
      <c r="O80">
        <v>0</v>
      </c>
      <c r="P80">
        <v>4</v>
      </c>
      <c r="R80" s="18">
        <v>0</v>
      </c>
      <c r="S80">
        <v>0</v>
      </c>
      <c r="T80">
        <v>0</v>
      </c>
      <c r="U80">
        <v>4</v>
      </c>
      <c r="V80">
        <v>0</v>
      </c>
      <c r="X80" s="18">
        <v>0</v>
      </c>
      <c r="Y80">
        <v>0</v>
      </c>
      <c r="Z80">
        <v>4</v>
      </c>
      <c r="AA80">
        <v>0</v>
      </c>
      <c r="AE80" s="22"/>
    </row>
    <row r="81" spans="1:31" ht="34" x14ac:dyDescent="0.2">
      <c r="A81" s="8" t="s">
        <v>106</v>
      </c>
      <c r="B81">
        <v>41</v>
      </c>
      <c r="C81" s="4" t="s">
        <v>110</v>
      </c>
      <c r="D81" t="s">
        <v>302</v>
      </c>
      <c r="E81">
        <v>0.75</v>
      </c>
      <c r="F81">
        <v>3</v>
      </c>
      <c r="G81" s="18">
        <v>0</v>
      </c>
      <c r="H81">
        <v>0</v>
      </c>
      <c r="I81">
        <v>0</v>
      </c>
      <c r="J81">
        <v>0</v>
      </c>
      <c r="L81" s="18">
        <v>0</v>
      </c>
      <c r="M81">
        <v>0</v>
      </c>
      <c r="N81">
        <v>0</v>
      </c>
      <c r="O81">
        <v>0</v>
      </c>
      <c r="P81">
        <v>10.25</v>
      </c>
      <c r="R81" s="18">
        <v>0</v>
      </c>
      <c r="S81">
        <v>0</v>
      </c>
      <c r="T81">
        <v>0</v>
      </c>
      <c r="U81">
        <v>10.25</v>
      </c>
      <c r="V81">
        <v>0</v>
      </c>
      <c r="X81" s="18">
        <v>0</v>
      </c>
      <c r="Y81">
        <v>0</v>
      </c>
      <c r="Z81">
        <v>10.25</v>
      </c>
      <c r="AA81">
        <v>0</v>
      </c>
      <c r="AE81" s="22"/>
    </row>
    <row r="82" spans="1:31" ht="34" x14ac:dyDescent="0.2">
      <c r="A82" s="8" t="s">
        <v>107</v>
      </c>
      <c r="B82">
        <v>12</v>
      </c>
      <c r="C82" s="4" t="s">
        <v>110</v>
      </c>
      <c r="D82" t="s">
        <v>302</v>
      </c>
      <c r="E82">
        <v>0.75</v>
      </c>
      <c r="F82">
        <v>3</v>
      </c>
      <c r="G82" s="18">
        <v>0</v>
      </c>
      <c r="H82">
        <v>0</v>
      </c>
      <c r="I82">
        <v>0</v>
      </c>
      <c r="J82">
        <v>0</v>
      </c>
      <c r="L82" s="18">
        <v>0</v>
      </c>
      <c r="M82">
        <v>0</v>
      </c>
      <c r="N82">
        <v>0</v>
      </c>
      <c r="O82">
        <v>0</v>
      </c>
      <c r="P82">
        <v>3</v>
      </c>
      <c r="R82" s="18">
        <v>0</v>
      </c>
      <c r="S82">
        <v>0</v>
      </c>
      <c r="T82">
        <v>0</v>
      </c>
      <c r="U82">
        <v>3</v>
      </c>
      <c r="V82">
        <v>0</v>
      </c>
      <c r="X82" s="18">
        <v>0</v>
      </c>
      <c r="Y82">
        <v>0</v>
      </c>
      <c r="Z82">
        <v>3</v>
      </c>
      <c r="AA82">
        <v>0</v>
      </c>
      <c r="AE82" s="22"/>
    </row>
    <row r="83" spans="1:31" ht="34" x14ac:dyDescent="0.2">
      <c r="A83" s="8" t="s">
        <v>108</v>
      </c>
      <c r="B83">
        <v>33</v>
      </c>
      <c r="C83" s="4" t="s">
        <v>110</v>
      </c>
      <c r="D83" t="s">
        <v>302</v>
      </c>
      <c r="E83">
        <v>0.75</v>
      </c>
      <c r="F83">
        <v>3</v>
      </c>
      <c r="G83" s="18">
        <v>0</v>
      </c>
      <c r="H83">
        <v>0</v>
      </c>
      <c r="I83">
        <v>0</v>
      </c>
      <c r="J83">
        <v>0</v>
      </c>
      <c r="L83" s="18">
        <v>0</v>
      </c>
      <c r="M83">
        <v>0</v>
      </c>
      <c r="N83">
        <v>0</v>
      </c>
      <c r="O83">
        <v>0</v>
      </c>
      <c r="P83">
        <v>8.25</v>
      </c>
      <c r="R83" s="18">
        <v>0</v>
      </c>
      <c r="S83">
        <v>0</v>
      </c>
      <c r="T83">
        <v>0</v>
      </c>
      <c r="U83">
        <v>8.25</v>
      </c>
      <c r="V83">
        <v>0</v>
      </c>
      <c r="X83" s="18">
        <v>0</v>
      </c>
      <c r="Y83">
        <v>0</v>
      </c>
      <c r="Z83">
        <v>8.25</v>
      </c>
      <c r="AA83">
        <v>0</v>
      </c>
      <c r="AE83" s="22"/>
    </row>
    <row r="84" spans="1:31" ht="34" x14ac:dyDescent="0.2">
      <c r="A84" s="8" t="s">
        <v>109</v>
      </c>
      <c r="B84">
        <v>76</v>
      </c>
      <c r="C84" s="4" t="s">
        <v>110</v>
      </c>
      <c r="D84" t="s">
        <v>302</v>
      </c>
      <c r="E84">
        <v>0.75</v>
      </c>
      <c r="F84">
        <v>3</v>
      </c>
      <c r="G84" s="18">
        <v>0</v>
      </c>
      <c r="H84">
        <v>0</v>
      </c>
      <c r="I84">
        <v>0</v>
      </c>
      <c r="J84">
        <v>0</v>
      </c>
      <c r="L84" s="18">
        <v>0</v>
      </c>
      <c r="M84">
        <v>0</v>
      </c>
      <c r="N84">
        <v>0</v>
      </c>
      <c r="O84">
        <v>0</v>
      </c>
      <c r="P84">
        <v>19</v>
      </c>
      <c r="R84" s="18">
        <v>0</v>
      </c>
      <c r="S84">
        <v>0</v>
      </c>
      <c r="T84">
        <v>0</v>
      </c>
      <c r="U84">
        <v>19</v>
      </c>
      <c r="V84">
        <v>0</v>
      </c>
      <c r="X84" s="18">
        <v>0</v>
      </c>
      <c r="Y84">
        <v>0</v>
      </c>
      <c r="Z84">
        <v>19</v>
      </c>
      <c r="AA84">
        <v>0</v>
      </c>
      <c r="AE84" s="22"/>
    </row>
    <row r="85" spans="1:31" ht="34" x14ac:dyDescent="0.2">
      <c r="A85" s="8" t="s">
        <v>111</v>
      </c>
      <c r="B85">
        <v>14</v>
      </c>
      <c r="C85" s="4" t="s">
        <v>112</v>
      </c>
      <c r="D85" t="s">
        <v>303</v>
      </c>
      <c r="E85">
        <v>0.5</v>
      </c>
      <c r="F85">
        <v>1</v>
      </c>
      <c r="G85" s="18">
        <v>0</v>
      </c>
      <c r="H85">
        <v>0</v>
      </c>
      <c r="I85">
        <v>0</v>
      </c>
      <c r="J85">
        <v>0</v>
      </c>
      <c r="L85" s="18">
        <v>0</v>
      </c>
      <c r="M85">
        <v>0</v>
      </c>
      <c r="N85">
        <v>0</v>
      </c>
      <c r="O85">
        <v>0</v>
      </c>
      <c r="P85">
        <v>0</v>
      </c>
      <c r="R85" s="18">
        <v>0</v>
      </c>
      <c r="S85">
        <v>0</v>
      </c>
      <c r="T85">
        <v>0</v>
      </c>
      <c r="U85">
        <v>0</v>
      </c>
      <c r="V85">
        <v>0</v>
      </c>
      <c r="X85" s="18">
        <v>7</v>
      </c>
      <c r="Y85">
        <v>0</v>
      </c>
      <c r="Z85">
        <v>0</v>
      </c>
      <c r="AA85">
        <v>0</v>
      </c>
      <c r="AE85" s="22"/>
    </row>
    <row r="86" spans="1:31" ht="34" x14ac:dyDescent="0.2">
      <c r="A86" s="8" t="s">
        <v>113</v>
      </c>
      <c r="B86">
        <v>2</v>
      </c>
      <c r="C86" s="4" t="s">
        <v>112</v>
      </c>
      <c r="D86" t="s">
        <v>303</v>
      </c>
      <c r="E86">
        <v>0.5</v>
      </c>
      <c r="F86">
        <v>1</v>
      </c>
      <c r="G86" s="18">
        <v>0</v>
      </c>
      <c r="H86">
        <v>0</v>
      </c>
      <c r="I86">
        <v>0</v>
      </c>
      <c r="J86">
        <v>0</v>
      </c>
      <c r="L86" s="18">
        <v>0</v>
      </c>
      <c r="M86">
        <v>0</v>
      </c>
      <c r="N86">
        <v>0</v>
      </c>
      <c r="O86">
        <v>0</v>
      </c>
      <c r="P86">
        <v>0</v>
      </c>
      <c r="R86" s="18">
        <v>0</v>
      </c>
      <c r="S86">
        <v>0</v>
      </c>
      <c r="T86">
        <v>0</v>
      </c>
      <c r="U86">
        <v>0</v>
      </c>
      <c r="V86">
        <v>0</v>
      </c>
      <c r="X86" s="18">
        <v>1</v>
      </c>
      <c r="Y86">
        <v>0</v>
      </c>
      <c r="Z86">
        <v>0</v>
      </c>
      <c r="AA86">
        <v>0</v>
      </c>
      <c r="AE86" s="22"/>
    </row>
    <row r="87" spans="1:31" ht="34" x14ac:dyDescent="0.2">
      <c r="A87" s="8" t="s">
        <v>114</v>
      </c>
      <c r="B87">
        <v>2</v>
      </c>
      <c r="C87" s="4" t="s">
        <v>112</v>
      </c>
      <c r="D87" t="s">
        <v>303</v>
      </c>
      <c r="E87">
        <v>0.5</v>
      </c>
      <c r="F87">
        <v>1</v>
      </c>
      <c r="G87" s="18">
        <v>0</v>
      </c>
      <c r="H87">
        <v>0</v>
      </c>
      <c r="I87">
        <v>0</v>
      </c>
      <c r="J87">
        <v>0</v>
      </c>
      <c r="L87" s="18">
        <v>0</v>
      </c>
      <c r="M87">
        <v>0</v>
      </c>
      <c r="N87">
        <v>0</v>
      </c>
      <c r="O87">
        <v>0</v>
      </c>
      <c r="P87">
        <v>0</v>
      </c>
      <c r="R87" s="18">
        <v>0</v>
      </c>
      <c r="S87">
        <v>0</v>
      </c>
      <c r="T87">
        <v>0</v>
      </c>
      <c r="U87">
        <v>0</v>
      </c>
      <c r="V87">
        <v>0</v>
      </c>
      <c r="X87" s="18">
        <v>1</v>
      </c>
      <c r="Y87">
        <v>0</v>
      </c>
      <c r="Z87">
        <v>0</v>
      </c>
      <c r="AA87">
        <v>0</v>
      </c>
      <c r="AE87" s="22"/>
    </row>
    <row r="88" spans="1:31" ht="34" x14ac:dyDescent="0.2">
      <c r="A88" s="8" t="s">
        <v>115</v>
      </c>
      <c r="B88">
        <v>11</v>
      </c>
      <c r="C88" s="4" t="s">
        <v>112</v>
      </c>
      <c r="D88" t="s">
        <v>303</v>
      </c>
      <c r="E88">
        <v>0.5</v>
      </c>
      <c r="F88">
        <v>1</v>
      </c>
      <c r="G88" s="18">
        <v>0</v>
      </c>
      <c r="H88">
        <v>0</v>
      </c>
      <c r="I88">
        <v>0</v>
      </c>
      <c r="J88">
        <v>0</v>
      </c>
      <c r="L88" s="18">
        <v>0</v>
      </c>
      <c r="M88">
        <v>0</v>
      </c>
      <c r="N88">
        <v>0</v>
      </c>
      <c r="O88">
        <v>0</v>
      </c>
      <c r="P88">
        <v>0</v>
      </c>
      <c r="R88" s="18">
        <v>0</v>
      </c>
      <c r="S88">
        <v>0</v>
      </c>
      <c r="T88">
        <v>0</v>
      </c>
      <c r="U88">
        <v>0</v>
      </c>
      <c r="V88">
        <v>0</v>
      </c>
      <c r="X88" s="18">
        <v>5.5</v>
      </c>
      <c r="Y88">
        <v>0</v>
      </c>
      <c r="Z88">
        <v>0</v>
      </c>
      <c r="AA88">
        <v>0</v>
      </c>
      <c r="AE88" s="22"/>
    </row>
    <row r="89" spans="1:31" ht="34" x14ac:dyDescent="0.2">
      <c r="A89" s="8" t="s">
        <v>116</v>
      </c>
      <c r="B89">
        <v>56</v>
      </c>
      <c r="C89" s="4" t="s">
        <v>117</v>
      </c>
      <c r="D89" t="s">
        <v>303</v>
      </c>
      <c r="E89">
        <v>0.25</v>
      </c>
      <c r="F89">
        <v>1</v>
      </c>
      <c r="G89" s="18">
        <v>0</v>
      </c>
      <c r="H89">
        <v>0</v>
      </c>
      <c r="I89">
        <v>0</v>
      </c>
      <c r="J89">
        <v>0</v>
      </c>
      <c r="L89" s="18">
        <v>0</v>
      </c>
      <c r="M89">
        <v>0</v>
      </c>
      <c r="N89">
        <v>0</v>
      </c>
      <c r="O89">
        <v>0</v>
      </c>
      <c r="P89">
        <v>0</v>
      </c>
      <c r="R89" s="18">
        <v>0</v>
      </c>
      <c r="S89">
        <v>0</v>
      </c>
      <c r="T89">
        <v>0</v>
      </c>
      <c r="U89">
        <v>0</v>
      </c>
      <c r="V89">
        <v>0</v>
      </c>
      <c r="X89" s="18">
        <v>14</v>
      </c>
      <c r="Y89">
        <v>0</v>
      </c>
      <c r="Z89">
        <v>0</v>
      </c>
      <c r="AA89">
        <v>0</v>
      </c>
      <c r="AE89" s="22"/>
    </row>
    <row r="90" spans="1:31" ht="34" x14ac:dyDescent="0.2">
      <c r="A90" s="8" t="s">
        <v>118</v>
      </c>
      <c r="B90">
        <v>2</v>
      </c>
      <c r="C90" s="4" t="s">
        <v>117</v>
      </c>
      <c r="D90" t="s">
        <v>303</v>
      </c>
      <c r="E90">
        <v>0.25</v>
      </c>
      <c r="F90">
        <v>1</v>
      </c>
      <c r="G90" s="18">
        <v>0</v>
      </c>
      <c r="H90">
        <v>0</v>
      </c>
      <c r="I90">
        <v>0</v>
      </c>
      <c r="J90">
        <v>0</v>
      </c>
      <c r="L90" s="18">
        <v>0</v>
      </c>
      <c r="M90">
        <v>0</v>
      </c>
      <c r="N90">
        <v>0</v>
      </c>
      <c r="O90">
        <v>0</v>
      </c>
      <c r="P90">
        <v>0</v>
      </c>
      <c r="R90" s="18">
        <v>0</v>
      </c>
      <c r="S90">
        <v>0</v>
      </c>
      <c r="T90">
        <v>0</v>
      </c>
      <c r="U90">
        <v>0</v>
      </c>
      <c r="V90">
        <v>0</v>
      </c>
      <c r="X90" s="18">
        <v>0.5</v>
      </c>
      <c r="Y90">
        <v>0</v>
      </c>
      <c r="Z90">
        <v>0</v>
      </c>
      <c r="AA90">
        <v>0</v>
      </c>
      <c r="AE90" s="22"/>
    </row>
    <row r="91" spans="1:31" ht="34" x14ac:dyDescent="0.2">
      <c r="A91" s="8" t="s">
        <v>119</v>
      </c>
      <c r="B91">
        <v>183</v>
      </c>
      <c r="C91" s="4" t="s">
        <v>117</v>
      </c>
      <c r="D91" t="s">
        <v>303</v>
      </c>
      <c r="E91">
        <v>0.25</v>
      </c>
      <c r="F91">
        <v>1</v>
      </c>
      <c r="G91" s="18">
        <v>0</v>
      </c>
      <c r="H91">
        <v>0</v>
      </c>
      <c r="I91">
        <v>0</v>
      </c>
      <c r="J91">
        <v>0</v>
      </c>
      <c r="L91" s="18">
        <v>0</v>
      </c>
      <c r="M91">
        <v>0</v>
      </c>
      <c r="N91">
        <v>0</v>
      </c>
      <c r="O91">
        <v>0</v>
      </c>
      <c r="P91">
        <v>0</v>
      </c>
      <c r="R91" s="18">
        <v>0</v>
      </c>
      <c r="S91">
        <v>0</v>
      </c>
      <c r="T91">
        <v>0</v>
      </c>
      <c r="U91">
        <v>0</v>
      </c>
      <c r="V91">
        <v>0</v>
      </c>
      <c r="X91" s="18">
        <v>45.75</v>
      </c>
      <c r="Y91">
        <v>0</v>
      </c>
      <c r="Z91">
        <v>0</v>
      </c>
      <c r="AA91">
        <v>0</v>
      </c>
      <c r="AE91" s="22"/>
    </row>
    <row r="92" spans="1:31" ht="34" x14ac:dyDescent="0.2">
      <c r="A92" s="8" t="s">
        <v>120</v>
      </c>
      <c r="B92">
        <v>3</v>
      </c>
      <c r="C92" s="4" t="s">
        <v>121</v>
      </c>
      <c r="D92" t="s">
        <v>302</v>
      </c>
      <c r="E92">
        <v>0.75</v>
      </c>
      <c r="F92">
        <v>3</v>
      </c>
      <c r="G92" s="18">
        <v>0</v>
      </c>
      <c r="H92">
        <v>0</v>
      </c>
      <c r="I92">
        <v>0</v>
      </c>
      <c r="J92">
        <v>0</v>
      </c>
      <c r="L92" s="18">
        <v>0</v>
      </c>
      <c r="M92">
        <v>0</v>
      </c>
      <c r="N92">
        <v>0</v>
      </c>
      <c r="O92">
        <v>0</v>
      </c>
      <c r="P92">
        <v>0.75</v>
      </c>
      <c r="R92" s="18">
        <v>0</v>
      </c>
      <c r="S92">
        <v>0</v>
      </c>
      <c r="T92">
        <v>0</v>
      </c>
      <c r="U92">
        <v>0.75</v>
      </c>
      <c r="V92">
        <v>0</v>
      </c>
      <c r="X92" s="18">
        <v>0</v>
      </c>
      <c r="Y92">
        <v>0</v>
      </c>
      <c r="Z92">
        <v>0.75</v>
      </c>
      <c r="AA92">
        <v>0</v>
      </c>
      <c r="AE92" s="22"/>
    </row>
    <row r="93" spans="1:31" ht="17" x14ac:dyDescent="0.2">
      <c r="A93" s="8" t="s">
        <v>122</v>
      </c>
      <c r="B93">
        <v>6</v>
      </c>
      <c r="C93" s="4" t="s">
        <v>123</v>
      </c>
      <c r="D93" t="s">
        <v>303</v>
      </c>
      <c r="E93">
        <v>0.5</v>
      </c>
      <c r="F93">
        <v>1</v>
      </c>
      <c r="G93" s="18">
        <v>0</v>
      </c>
      <c r="H93">
        <v>0</v>
      </c>
      <c r="I93">
        <v>0</v>
      </c>
      <c r="J93">
        <v>0</v>
      </c>
      <c r="L93" s="18">
        <v>0</v>
      </c>
      <c r="M93">
        <v>0</v>
      </c>
      <c r="N93">
        <v>0</v>
      </c>
      <c r="O93">
        <v>0</v>
      </c>
      <c r="P93">
        <v>0</v>
      </c>
      <c r="R93" s="18">
        <v>0</v>
      </c>
      <c r="S93">
        <v>0</v>
      </c>
      <c r="T93">
        <v>0</v>
      </c>
      <c r="U93">
        <v>0</v>
      </c>
      <c r="V93">
        <v>0</v>
      </c>
      <c r="X93" s="18">
        <v>3</v>
      </c>
      <c r="Y93">
        <v>0</v>
      </c>
      <c r="Z93">
        <v>0</v>
      </c>
      <c r="AA93">
        <v>0</v>
      </c>
      <c r="AE93" s="22"/>
    </row>
    <row r="94" spans="1:31" ht="17" x14ac:dyDescent="0.2">
      <c r="A94" s="8" t="s">
        <v>124</v>
      </c>
      <c r="B94">
        <v>3</v>
      </c>
      <c r="C94" s="4" t="s">
        <v>123</v>
      </c>
      <c r="D94" t="s">
        <v>303</v>
      </c>
      <c r="E94">
        <v>0.5</v>
      </c>
      <c r="F94">
        <v>1</v>
      </c>
      <c r="G94" s="18">
        <v>0</v>
      </c>
      <c r="H94">
        <v>0</v>
      </c>
      <c r="I94">
        <v>0</v>
      </c>
      <c r="J94">
        <v>0</v>
      </c>
      <c r="L94" s="18">
        <v>0</v>
      </c>
      <c r="M94">
        <v>0</v>
      </c>
      <c r="N94">
        <v>0</v>
      </c>
      <c r="O94">
        <v>0</v>
      </c>
      <c r="P94">
        <v>0</v>
      </c>
      <c r="R94" s="18">
        <v>0</v>
      </c>
      <c r="S94">
        <v>0</v>
      </c>
      <c r="T94">
        <v>0</v>
      </c>
      <c r="U94">
        <v>0</v>
      </c>
      <c r="V94">
        <v>0</v>
      </c>
      <c r="X94" s="18">
        <v>1.5</v>
      </c>
      <c r="Y94">
        <v>0</v>
      </c>
      <c r="Z94">
        <v>0</v>
      </c>
      <c r="AA94">
        <v>0</v>
      </c>
      <c r="AE94" s="22"/>
    </row>
    <row r="95" spans="1:31" ht="17" x14ac:dyDescent="0.2">
      <c r="A95" s="8" t="s">
        <v>125</v>
      </c>
      <c r="B95">
        <v>209</v>
      </c>
      <c r="C95" s="4" t="s">
        <v>126</v>
      </c>
      <c r="D95" t="s">
        <v>303</v>
      </c>
      <c r="E95">
        <v>0.25</v>
      </c>
      <c r="F95">
        <v>1</v>
      </c>
      <c r="G95" s="18">
        <v>0</v>
      </c>
      <c r="H95">
        <v>0</v>
      </c>
      <c r="I95">
        <v>0</v>
      </c>
      <c r="J95">
        <v>0</v>
      </c>
      <c r="L95" s="18">
        <v>0</v>
      </c>
      <c r="M95">
        <v>0</v>
      </c>
      <c r="N95">
        <v>0</v>
      </c>
      <c r="O95">
        <v>0</v>
      </c>
      <c r="P95">
        <v>0</v>
      </c>
      <c r="R95" s="18">
        <v>0</v>
      </c>
      <c r="S95">
        <v>0</v>
      </c>
      <c r="T95">
        <v>0</v>
      </c>
      <c r="U95">
        <v>0</v>
      </c>
      <c r="V95">
        <v>0</v>
      </c>
      <c r="X95" s="18">
        <v>52.25</v>
      </c>
      <c r="Y95">
        <v>0</v>
      </c>
      <c r="Z95">
        <v>0</v>
      </c>
      <c r="AA95">
        <v>0</v>
      </c>
      <c r="AE95" s="22"/>
    </row>
    <row r="96" spans="1:31" ht="17" x14ac:dyDescent="0.2">
      <c r="A96" s="8" t="s">
        <v>127</v>
      </c>
      <c r="B96">
        <v>4</v>
      </c>
      <c r="C96" s="4" t="s">
        <v>126</v>
      </c>
      <c r="D96" t="s">
        <v>303</v>
      </c>
      <c r="E96">
        <v>0.25</v>
      </c>
      <c r="F96">
        <v>1</v>
      </c>
      <c r="G96" s="18">
        <v>0</v>
      </c>
      <c r="H96">
        <v>0</v>
      </c>
      <c r="I96">
        <v>0</v>
      </c>
      <c r="J96">
        <v>0</v>
      </c>
      <c r="L96" s="18">
        <v>0</v>
      </c>
      <c r="M96">
        <v>0</v>
      </c>
      <c r="N96">
        <v>0</v>
      </c>
      <c r="O96">
        <v>0</v>
      </c>
      <c r="P96">
        <v>0</v>
      </c>
      <c r="R96" s="18">
        <v>0</v>
      </c>
      <c r="S96">
        <v>0</v>
      </c>
      <c r="T96">
        <v>0</v>
      </c>
      <c r="U96">
        <v>0</v>
      </c>
      <c r="V96">
        <v>0</v>
      </c>
      <c r="X96" s="18">
        <v>1</v>
      </c>
      <c r="Y96">
        <v>0</v>
      </c>
      <c r="Z96">
        <v>0</v>
      </c>
      <c r="AA96">
        <v>0</v>
      </c>
      <c r="AE96" s="22"/>
    </row>
    <row r="97" spans="1:31" ht="34" x14ac:dyDescent="0.2">
      <c r="A97" s="8" t="s">
        <v>98</v>
      </c>
      <c r="B97">
        <v>6</v>
      </c>
      <c r="C97" s="4" t="s">
        <v>126</v>
      </c>
      <c r="D97" t="s">
        <v>303</v>
      </c>
      <c r="E97">
        <v>0.25</v>
      </c>
      <c r="F97">
        <v>1</v>
      </c>
      <c r="G97" s="18">
        <v>0</v>
      </c>
      <c r="H97">
        <v>0</v>
      </c>
      <c r="I97">
        <v>0</v>
      </c>
      <c r="J97">
        <v>0</v>
      </c>
      <c r="L97" s="18">
        <v>0</v>
      </c>
      <c r="M97">
        <v>0</v>
      </c>
      <c r="N97">
        <v>0</v>
      </c>
      <c r="O97">
        <v>0</v>
      </c>
      <c r="P97">
        <v>0</v>
      </c>
      <c r="R97" s="18">
        <v>0</v>
      </c>
      <c r="S97">
        <v>0</v>
      </c>
      <c r="T97">
        <v>0</v>
      </c>
      <c r="U97">
        <v>0</v>
      </c>
      <c r="V97">
        <v>0</v>
      </c>
      <c r="X97" s="18">
        <v>1.5</v>
      </c>
      <c r="Y97">
        <v>0</v>
      </c>
      <c r="Z97">
        <v>0</v>
      </c>
      <c r="AA97">
        <v>0</v>
      </c>
      <c r="AE97" s="22"/>
    </row>
    <row r="98" spans="1:31" ht="17" x14ac:dyDescent="0.2">
      <c r="A98" s="8" t="s">
        <v>128</v>
      </c>
      <c r="B98">
        <v>6</v>
      </c>
      <c r="C98" s="4" t="s">
        <v>126</v>
      </c>
      <c r="D98" t="s">
        <v>303</v>
      </c>
      <c r="E98">
        <v>0.25</v>
      </c>
      <c r="F98">
        <v>1</v>
      </c>
      <c r="G98" s="18">
        <v>0</v>
      </c>
      <c r="H98">
        <v>0</v>
      </c>
      <c r="I98">
        <v>0</v>
      </c>
      <c r="J98">
        <v>0</v>
      </c>
      <c r="L98" s="18">
        <v>0</v>
      </c>
      <c r="M98">
        <v>0</v>
      </c>
      <c r="N98">
        <v>0</v>
      </c>
      <c r="O98">
        <v>0</v>
      </c>
      <c r="P98">
        <v>0</v>
      </c>
      <c r="R98" s="18">
        <v>0</v>
      </c>
      <c r="S98">
        <v>0</v>
      </c>
      <c r="T98">
        <v>0</v>
      </c>
      <c r="U98">
        <v>0</v>
      </c>
      <c r="V98">
        <v>0</v>
      </c>
      <c r="X98" s="18">
        <v>1.5</v>
      </c>
      <c r="Y98">
        <v>0</v>
      </c>
      <c r="Z98">
        <v>0</v>
      </c>
      <c r="AA98">
        <v>0</v>
      </c>
      <c r="AE98" s="22"/>
    </row>
    <row r="99" spans="1:31" ht="17" x14ac:dyDescent="0.2">
      <c r="A99" s="8" t="s">
        <v>129</v>
      </c>
      <c r="B99">
        <v>30</v>
      </c>
      <c r="C99" s="4" t="s">
        <v>126</v>
      </c>
      <c r="D99" t="s">
        <v>303</v>
      </c>
      <c r="E99">
        <v>0.25</v>
      </c>
      <c r="F99">
        <v>1</v>
      </c>
      <c r="G99" s="18">
        <v>0</v>
      </c>
      <c r="H99">
        <v>0</v>
      </c>
      <c r="I99">
        <v>0</v>
      </c>
      <c r="J99">
        <v>0</v>
      </c>
      <c r="L99" s="18">
        <v>0</v>
      </c>
      <c r="M99">
        <v>0</v>
      </c>
      <c r="N99">
        <v>0</v>
      </c>
      <c r="O99">
        <v>0</v>
      </c>
      <c r="P99">
        <v>0</v>
      </c>
      <c r="R99" s="18">
        <v>0</v>
      </c>
      <c r="S99">
        <v>0</v>
      </c>
      <c r="T99">
        <v>0</v>
      </c>
      <c r="U99">
        <v>0</v>
      </c>
      <c r="V99">
        <v>0</v>
      </c>
      <c r="X99" s="18">
        <v>7.5</v>
      </c>
      <c r="Y99">
        <v>0</v>
      </c>
      <c r="Z99">
        <v>0</v>
      </c>
      <c r="AA99">
        <v>0</v>
      </c>
      <c r="AE99" s="22"/>
    </row>
    <row r="100" spans="1:31" ht="17" x14ac:dyDescent="0.2">
      <c r="A100" s="8" t="s">
        <v>130</v>
      </c>
      <c r="B100">
        <v>2</v>
      </c>
      <c r="C100" s="4" t="s">
        <v>126</v>
      </c>
      <c r="D100" t="s">
        <v>303</v>
      </c>
      <c r="E100">
        <v>0.25</v>
      </c>
      <c r="F100">
        <v>1</v>
      </c>
      <c r="G100" s="18">
        <v>0</v>
      </c>
      <c r="H100">
        <v>0</v>
      </c>
      <c r="I100">
        <v>0</v>
      </c>
      <c r="J100">
        <v>0</v>
      </c>
      <c r="L100" s="18">
        <v>0</v>
      </c>
      <c r="M100">
        <v>0</v>
      </c>
      <c r="N100">
        <v>0</v>
      </c>
      <c r="O100">
        <v>0</v>
      </c>
      <c r="P100">
        <v>0</v>
      </c>
      <c r="R100" s="18">
        <v>0</v>
      </c>
      <c r="S100">
        <v>0</v>
      </c>
      <c r="T100">
        <v>0</v>
      </c>
      <c r="U100">
        <v>0</v>
      </c>
      <c r="V100">
        <v>0</v>
      </c>
      <c r="X100" s="18">
        <v>0.5</v>
      </c>
      <c r="Y100">
        <v>0</v>
      </c>
      <c r="Z100">
        <v>0</v>
      </c>
      <c r="AA100">
        <v>0</v>
      </c>
      <c r="AE100" s="22"/>
    </row>
    <row r="101" spans="1:31" ht="17" x14ac:dyDescent="0.2">
      <c r="A101" s="8" t="s">
        <v>131</v>
      </c>
      <c r="B101">
        <v>12</v>
      </c>
      <c r="C101" s="4" t="s">
        <v>126</v>
      </c>
      <c r="D101" t="s">
        <v>303</v>
      </c>
      <c r="E101">
        <v>0.25</v>
      </c>
      <c r="F101">
        <v>1</v>
      </c>
      <c r="G101" s="18">
        <v>0</v>
      </c>
      <c r="H101">
        <v>0</v>
      </c>
      <c r="I101">
        <v>0</v>
      </c>
      <c r="J101">
        <v>0</v>
      </c>
      <c r="L101" s="18">
        <v>0</v>
      </c>
      <c r="M101">
        <v>0</v>
      </c>
      <c r="N101">
        <v>0</v>
      </c>
      <c r="O101">
        <v>0</v>
      </c>
      <c r="P101">
        <v>0</v>
      </c>
      <c r="R101" s="18">
        <v>0</v>
      </c>
      <c r="S101">
        <v>0</v>
      </c>
      <c r="T101">
        <v>0</v>
      </c>
      <c r="U101">
        <v>0</v>
      </c>
      <c r="V101">
        <v>0</v>
      </c>
      <c r="X101" s="18">
        <v>3</v>
      </c>
      <c r="Y101">
        <v>0</v>
      </c>
      <c r="Z101">
        <v>0</v>
      </c>
      <c r="AA101">
        <v>0</v>
      </c>
      <c r="AE101" s="22"/>
    </row>
    <row r="102" spans="1:31" x14ac:dyDescent="0.2">
      <c r="A102" s="8"/>
      <c r="C102" s="4"/>
      <c r="G102" s="18"/>
      <c r="L102" s="18"/>
      <c r="R102" s="18"/>
      <c r="X102" s="18"/>
      <c r="AE102" s="22"/>
    </row>
    <row r="103" spans="1:31" s="1" customFormat="1" ht="51" x14ac:dyDescent="0.2">
      <c r="A103" s="15" t="s">
        <v>233</v>
      </c>
      <c r="B103" s="16"/>
      <c r="C103" s="17"/>
      <c r="D103" s="16"/>
      <c r="E103" s="16"/>
      <c r="F103" s="16"/>
      <c r="G103" s="21"/>
      <c r="L103" s="21"/>
      <c r="R103" s="21"/>
      <c r="X103" s="21"/>
      <c r="AE103" s="25"/>
    </row>
    <row r="104" spans="1:31" ht="51" x14ac:dyDescent="0.2">
      <c r="A104" s="8" t="s">
        <v>234</v>
      </c>
      <c r="B104">
        <v>1</v>
      </c>
      <c r="C104" s="4" t="s">
        <v>170</v>
      </c>
      <c r="D104" t="s">
        <v>300</v>
      </c>
      <c r="E104">
        <v>1</v>
      </c>
      <c r="F104">
        <v>1</v>
      </c>
      <c r="G104" s="18">
        <v>0</v>
      </c>
      <c r="H104">
        <v>0</v>
      </c>
      <c r="I104">
        <v>0</v>
      </c>
      <c r="J104">
        <v>0</v>
      </c>
      <c r="L104" s="18">
        <v>1</v>
      </c>
      <c r="M104">
        <v>0</v>
      </c>
      <c r="N104">
        <v>0</v>
      </c>
      <c r="O104">
        <v>0</v>
      </c>
      <c r="P104">
        <v>0</v>
      </c>
      <c r="R104" s="18">
        <v>0</v>
      </c>
      <c r="S104">
        <v>0</v>
      </c>
      <c r="T104">
        <v>0</v>
      </c>
      <c r="U104">
        <v>0</v>
      </c>
      <c r="V104">
        <v>0</v>
      </c>
      <c r="X104" s="18">
        <v>0</v>
      </c>
      <c r="Y104">
        <v>0</v>
      </c>
      <c r="Z104">
        <v>0</v>
      </c>
      <c r="AA104">
        <v>0</v>
      </c>
      <c r="AE104" s="22"/>
    </row>
    <row r="105" spans="1:31" ht="17" x14ac:dyDescent="0.2">
      <c r="A105" s="8" t="s">
        <v>235</v>
      </c>
      <c r="B105">
        <v>1</v>
      </c>
      <c r="C105" s="4" t="s">
        <v>162</v>
      </c>
      <c r="D105" t="s">
        <v>7</v>
      </c>
      <c r="E105">
        <v>1</v>
      </c>
      <c r="F105">
        <v>1</v>
      </c>
      <c r="G105" s="18">
        <v>1</v>
      </c>
      <c r="H105">
        <v>0</v>
      </c>
      <c r="I105">
        <v>0</v>
      </c>
      <c r="J105">
        <v>0</v>
      </c>
      <c r="L105" s="18">
        <v>0</v>
      </c>
      <c r="M105">
        <v>0</v>
      </c>
      <c r="N105">
        <v>0</v>
      </c>
      <c r="O105">
        <v>0</v>
      </c>
      <c r="P105">
        <v>0</v>
      </c>
      <c r="R105" s="18">
        <v>0</v>
      </c>
      <c r="S105">
        <v>0</v>
      </c>
      <c r="T105">
        <v>0</v>
      </c>
      <c r="U105">
        <v>0</v>
      </c>
      <c r="V105">
        <v>0</v>
      </c>
      <c r="X105" s="18">
        <v>0</v>
      </c>
      <c r="Y105">
        <v>0</v>
      </c>
      <c r="Z105">
        <v>0</v>
      </c>
      <c r="AA105">
        <v>0</v>
      </c>
      <c r="AE105" s="22"/>
    </row>
    <row r="106" spans="1:31" x14ac:dyDescent="0.2">
      <c r="A106" s="8"/>
      <c r="C106" s="4"/>
      <c r="G106" s="18"/>
      <c r="L106" s="18"/>
      <c r="R106" s="18"/>
      <c r="X106" s="18"/>
      <c r="AE106" s="22"/>
    </row>
    <row r="107" spans="1:31" s="1" customFormat="1" ht="85" x14ac:dyDescent="0.2">
      <c r="A107" s="11" t="s">
        <v>242</v>
      </c>
      <c r="C107" s="7"/>
      <c r="G107" s="21"/>
      <c r="L107" s="21"/>
      <c r="R107" s="21"/>
      <c r="X107" s="21"/>
      <c r="AE107" s="25"/>
    </row>
    <row r="108" spans="1:31" ht="17" x14ac:dyDescent="0.2">
      <c r="A108" s="8" t="s">
        <v>243</v>
      </c>
      <c r="B108">
        <v>1</v>
      </c>
      <c r="C108" s="4" t="s">
        <v>162</v>
      </c>
      <c r="D108" t="s">
        <v>7</v>
      </c>
      <c r="E108">
        <v>1</v>
      </c>
      <c r="F108">
        <v>1</v>
      </c>
      <c r="G108" s="18">
        <v>1</v>
      </c>
      <c r="H108">
        <v>0</v>
      </c>
      <c r="I108">
        <v>0</v>
      </c>
      <c r="J108">
        <v>0</v>
      </c>
      <c r="L108" s="18">
        <v>0</v>
      </c>
      <c r="M108">
        <v>0</v>
      </c>
      <c r="N108">
        <v>0</v>
      </c>
      <c r="O108">
        <v>0</v>
      </c>
      <c r="P108">
        <v>0</v>
      </c>
      <c r="R108" s="18">
        <v>0</v>
      </c>
      <c r="S108">
        <v>0</v>
      </c>
      <c r="T108">
        <v>0</v>
      </c>
      <c r="U108">
        <v>0</v>
      </c>
      <c r="V108">
        <v>0</v>
      </c>
      <c r="X108" s="18">
        <v>0</v>
      </c>
      <c r="Y108">
        <v>0</v>
      </c>
      <c r="Z108">
        <v>0</v>
      </c>
      <c r="AA108">
        <v>0</v>
      </c>
      <c r="AE108" s="22"/>
    </row>
    <row r="109" spans="1:31" x14ac:dyDescent="0.2">
      <c r="A109" s="8"/>
      <c r="C109" s="4"/>
      <c r="G109" s="18"/>
      <c r="K109">
        <v>1</v>
      </c>
      <c r="L109" s="18"/>
      <c r="Q109">
        <v>0</v>
      </c>
      <c r="R109" s="18"/>
      <c r="W109">
        <v>0</v>
      </c>
      <c r="X109" s="18"/>
      <c r="AB109">
        <v>0</v>
      </c>
      <c r="AE109" s="22"/>
    </row>
    <row r="110" spans="1:31" ht="17" x14ac:dyDescent="0.2">
      <c r="A110" s="13"/>
      <c r="B110" s="12" t="s">
        <v>2</v>
      </c>
      <c r="C110" s="14" t="s">
        <v>3</v>
      </c>
      <c r="D110" s="12" t="s">
        <v>4</v>
      </c>
      <c r="E110" s="12" t="s">
        <v>5</v>
      </c>
      <c r="F110" s="12"/>
      <c r="G110" s="18"/>
      <c r="L110" s="18"/>
      <c r="R110" s="18"/>
      <c r="X110" s="18"/>
      <c r="AE110" s="22"/>
    </row>
    <row r="111" spans="1:31" s="1" customFormat="1" ht="51" x14ac:dyDescent="0.2">
      <c r="A111" s="15" t="s">
        <v>244</v>
      </c>
      <c r="B111" s="16"/>
      <c r="C111" s="17"/>
      <c r="D111" s="16"/>
      <c r="E111" s="16"/>
      <c r="F111" s="16"/>
      <c r="G111" s="21"/>
      <c r="L111" s="21"/>
      <c r="R111" s="21"/>
      <c r="X111" s="21"/>
      <c r="AE111" s="25"/>
    </row>
    <row r="112" spans="1:31" ht="17" x14ac:dyDescent="0.2">
      <c r="A112" s="8" t="s">
        <v>245</v>
      </c>
      <c r="B112">
        <v>1</v>
      </c>
      <c r="C112" s="4" t="s">
        <v>246</v>
      </c>
      <c r="D112" t="s">
        <v>303</v>
      </c>
      <c r="E112">
        <v>0.5</v>
      </c>
      <c r="F112">
        <v>1</v>
      </c>
      <c r="G112" s="18">
        <v>0</v>
      </c>
      <c r="H112">
        <v>0</v>
      </c>
      <c r="I112">
        <v>0</v>
      </c>
      <c r="J112">
        <v>0</v>
      </c>
      <c r="L112" s="18">
        <v>0</v>
      </c>
      <c r="M112">
        <v>0</v>
      </c>
      <c r="N112">
        <v>0</v>
      </c>
      <c r="O112">
        <v>0</v>
      </c>
      <c r="P112">
        <v>0</v>
      </c>
      <c r="R112" s="18">
        <v>0</v>
      </c>
      <c r="S112">
        <v>0</v>
      </c>
      <c r="T112">
        <v>0</v>
      </c>
      <c r="U112">
        <v>0</v>
      </c>
      <c r="V112">
        <v>0</v>
      </c>
      <c r="X112" s="18">
        <v>0.5</v>
      </c>
      <c r="Y112">
        <v>0</v>
      </c>
      <c r="Z112">
        <v>0</v>
      </c>
      <c r="AA112">
        <v>0</v>
      </c>
      <c r="AE112" s="22"/>
    </row>
    <row r="113" spans="1:31" x14ac:dyDescent="0.2">
      <c r="A113" s="8"/>
      <c r="C113" s="4"/>
      <c r="G113" s="18"/>
      <c r="K113">
        <v>0</v>
      </c>
      <c r="L113" s="18"/>
      <c r="Q113">
        <v>0</v>
      </c>
      <c r="R113" s="18"/>
      <c r="W113">
        <v>0</v>
      </c>
      <c r="X113" s="18"/>
      <c r="AB113">
        <v>0.5</v>
      </c>
      <c r="AE113" s="22"/>
    </row>
    <row r="114" spans="1:31" ht="17" x14ac:dyDescent="0.2">
      <c r="A114" s="13"/>
      <c r="B114" s="12" t="s">
        <v>2</v>
      </c>
      <c r="C114" s="14" t="s">
        <v>3</v>
      </c>
      <c r="D114" s="12" t="s">
        <v>4</v>
      </c>
      <c r="E114" s="12" t="s">
        <v>5</v>
      </c>
      <c r="F114" s="12"/>
      <c r="G114" s="18"/>
      <c r="L114" s="18"/>
      <c r="R114" s="18"/>
      <c r="X114" s="18"/>
      <c r="AE114" s="22"/>
    </row>
    <row r="115" spans="1:31" s="1" customFormat="1" ht="34" x14ac:dyDescent="0.2">
      <c r="A115" s="15" t="s">
        <v>247</v>
      </c>
      <c r="B115" s="16"/>
      <c r="C115" s="17"/>
      <c r="D115" s="16"/>
      <c r="E115" s="16"/>
      <c r="F115" s="16"/>
      <c r="G115" s="21"/>
      <c r="L115" s="21"/>
      <c r="R115" s="21"/>
      <c r="X115" s="21"/>
      <c r="AE115" s="25"/>
    </row>
    <row r="116" spans="1:31" ht="17" x14ac:dyDescent="0.2">
      <c r="A116" s="8" t="s">
        <v>248</v>
      </c>
      <c r="B116">
        <v>1</v>
      </c>
      <c r="C116" s="4" t="s">
        <v>54</v>
      </c>
      <c r="D116" t="s">
        <v>7</v>
      </c>
      <c r="E116">
        <v>1</v>
      </c>
      <c r="F116">
        <v>1</v>
      </c>
      <c r="G116" s="18">
        <v>1</v>
      </c>
      <c r="H116">
        <v>0</v>
      </c>
      <c r="I116">
        <v>0</v>
      </c>
      <c r="J116">
        <v>0</v>
      </c>
      <c r="L116" s="18">
        <v>0</v>
      </c>
      <c r="M116">
        <v>0</v>
      </c>
      <c r="N116">
        <v>0</v>
      </c>
      <c r="O116">
        <v>0</v>
      </c>
      <c r="P116">
        <v>0</v>
      </c>
      <c r="R116" s="18">
        <v>0</v>
      </c>
      <c r="S116">
        <v>0</v>
      </c>
      <c r="T116">
        <v>0</v>
      </c>
      <c r="U116">
        <v>0</v>
      </c>
      <c r="V116">
        <v>0</v>
      </c>
      <c r="X116" s="18">
        <v>0</v>
      </c>
      <c r="Y116">
        <v>0</v>
      </c>
      <c r="Z116">
        <v>0</v>
      </c>
      <c r="AA116">
        <v>0</v>
      </c>
      <c r="AE116" s="22"/>
    </row>
    <row r="117" spans="1:31" ht="34" x14ac:dyDescent="0.2">
      <c r="A117" s="8" t="s">
        <v>249</v>
      </c>
      <c r="B117">
        <v>1</v>
      </c>
      <c r="C117" s="4" t="s">
        <v>250</v>
      </c>
      <c r="D117" t="s">
        <v>297</v>
      </c>
      <c r="E117">
        <v>1</v>
      </c>
      <c r="F117">
        <v>1</v>
      </c>
      <c r="G117" s="18">
        <v>0</v>
      </c>
      <c r="H117">
        <v>0</v>
      </c>
      <c r="I117">
        <v>0</v>
      </c>
      <c r="J117">
        <v>0</v>
      </c>
      <c r="L117" s="18">
        <v>0</v>
      </c>
      <c r="M117">
        <v>0</v>
      </c>
      <c r="N117">
        <v>0</v>
      </c>
      <c r="O117">
        <v>0</v>
      </c>
      <c r="P117">
        <v>0</v>
      </c>
      <c r="R117" s="18">
        <v>1</v>
      </c>
      <c r="S117">
        <v>0</v>
      </c>
      <c r="T117">
        <v>0</v>
      </c>
      <c r="U117">
        <v>0</v>
      </c>
      <c r="V117">
        <v>0</v>
      </c>
      <c r="X117" s="18">
        <v>0</v>
      </c>
      <c r="Y117">
        <v>0</v>
      </c>
      <c r="Z117">
        <v>0</v>
      </c>
      <c r="AA117">
        <v>0</v>
      </c>
      <c r="AE117" s="22"/>
    </row>
    <row r="118" spans="1:31" ht="17" x14ac:dyDescent="0.2">
      <c r="A118" s="8" t="s">
        <v>251</v>
      </c>
      <c r="B118">
        <v>1</v>
      </c>
      <c r="C118" s="4" t="s">
        <v>54</v>
      </c>
      <c r="D118" t="s">
        <v>7</v>
      </c>
      <c r="E118">
        <v>1</v>
      </c>
      <c r="F118">
        <v>1</v>
      </c>
      <c r="G118" s="18">
        <v>1</v>
      </c>
      <c r="H118">
        <v>0</v>
      </c>
      <c r="I118">
        <v>0</v>
      </c>
      <c r="J118">
        <v>0</v>
      </c>
      <c r="L118" s="18">
        <v>0</v>
      </c>
      <c r="M118">
        <v>0</v>
      </c>
      <c r="N118">
        <v>0</v>
      </c>
      <c r="O118">
        <v>0</v>
      </c>
      <c r="P118">
        <v>0</v>
      </c>
      <c r="R118" s="18">
        <v>0</v>
      </c>
      <c r="S118">
        <v>0</v>
      </c>
      <c r="T118">
        <v>0</v>
      </c>
      <c r="U118">
        <v>0</v>
      </c>
      <c r="V118">
        <v>0</v>
      </c>
      <c r="X118" s="18">
        <v>0</v>
      </c>
      <c r="Y118">
        <v>0</v>
      </c>
      <c r="Z118">
        <v>0</v>
      </c>
      <c r="AA118">
        <v>0</v>
      </c>
      <c r="AE118" s="22"/>
    </row>
    <row r="119" spans="1:31" ht="34" x14ac:dyDescent="0.2">
      <c r="A119" s="8" t="s">
        <v>252</v>
      </c>
      <c r="B119">
        <v>1</v>
      </c>
      <c r="C119" s="4" t="s">
        <v>250</v>
      </c>
      <c r="D119" t="s">
        <v>297</v>
      </c>
      <c r="E119">
        <v>1</v>
      </c>
      <c r="F119">
        <v>1</v>
      </c>
      <c r="G119" s="18">
        <v>0</v>
      </c>
      <c r="H119">
        <v>0</v>
      </c>
      <c r="I119">
        <v>0</v>
      </c>
      <c r="J119">
        <v>0</v>
      </c>
      <c r="L119" s="18">
        <v>0</v>
      </c>
      <c r="M119">
        <v>0</v>
      </c>
      <c r="N119">
        <v>0</v>
      </c>
      <c r="O119">
        <v>0</v>
      </c>
      <c r="P119">
        <v>0</v>
      </c>
      <c r="R119" s="18">
        <v>1</v>
      </c>
      <c r="S119">
        <v>0</v>
      </c>
      <c r="T119">
        <v>0</v>
      </c>
      <c r="U119">
        <v>0</v>
      </c>
      <c r="V119">
        <v>0</v>
      </c>
      <c r="X119" s="18">
        <v>0</v>
      </c>
      <c r="Y119">
        <v>0</v>
      </c>
      <c r="Z119">
        <v>0</v>
      </c>
      <c r="AA119">
        <v>0</v>
      </c>
      <c r="AE119" s="22"/>
    </row>
    <row r="120" spans="1:31" x14ac:dyDescent="0.2">
      <c r="A120" s="8"/>
      <c r="C120" s="4"/>
      <c r="G120" s="18"/>
      <c r="L120" s="18"/>
      <c r="R120" s="18"/>
      <c r="X120" s="18"/>
      <c r="AE120" s="22"/>
    </row>
    <row r="121" spans="1:31" s="1" customFormat="1" ht="51" x14ac:dyDescent="0.2">
      <c r="A121" s="15" t="s">
        <v>295</v>
      </c>
      <c r="B121" s="16"/>
      <c r="C121" s="17"/>
      <c r="D121" s="16"/>
      <c r="E121" s="16" t="s">
        <v>264</v>
      </c>
      <c r="F121" s="16"/>
      <c r="G121" s="21"/>
      <c r="L121" s="21"/>
      <c r="R121" s="21"/>
      <c r="X121" s="21"/>
      <c r="AE121" s="25"/>
    </row>
    <row r="122" spans="1:31" ht="17" x14ac:dyDescent="0.2">
      <c r="A122" s="8" t="s">
        <v>296</v>
      </c>
      <c r="B122">
        <v>1</v>
      </c>
      <c r="C122" s="4" t="s">
        <v>224</v>
      </c>
      <c r="D122" t="s">
        <v>300</v>
      </c>
      <c r="E122">
        <v>1</v>
      </c>
      <c r="F122">
        <v>1</v>
      </c>
      <c r="G122" s="18">
        <v>0</v>
      </c>
      <c r="H122">
        <v>0</v>
      </c>
      <c r="I122">
        <v>0</v>
      </c>
      <c r="J122">
        <v>0</v>
      </c>
      <c r="L122" s="18">
        <v>1</v>
      </c>
      <c r="M122">
        <v>0</v>
      </c>
      <c r="N122">
        <v>0</v>
      </c>
      <c r="O122">
        <v>0</v>
      </c>
      <c r="P122">
        <v>0</v>
      </c>
      <c r="R122" s="18">
        <v>0</v>
      </c>
      <c r="S122">
        <v>0</v>
      </c>
      <c r="T122">
        <v>0</v>
      </c>
      <c r="U122">
        <v>0</v>
      </c>
      <c r="V122">
        <v>0</v>
      </c>
      <c r="X122" s="18">
        <v>0</v>
      </c>
      <c r="Y122">
        <v>0</v>
      </c>
      <c r="Z122">
        <v>0</v>
      </c>
      <c r="AA122">
        <v>0</v>
      </c>
      <c r="AE122" s="22"/>
    </row>
    <row r="123" spans="1:31" x14ac:dyDescent="0.2">
      <c r="A123" s="8"/>
      <c r="C123" s="4"/>
      <c r="G123" s="40"/>
      <c r="L123" s="40"/>
      <c r="R123" s="40"/>
      <c r="X123" s="40"/>
      <c r="AE123" s="40"/>
    </row>
    <row r="124" spans="1:31" s="42" customFormat="1" x14ac:dyDescent="0.2">
      <c r="A124" s="41"/>
      <c r="K124" s="42">
        <f>SUM(G69:J122)</f>
        <v>38.875</v>
      </c>
      <c r="Q124" s="42">
        <f>SUM(L69:P122)</f>
        <v>71.75</v>
      </c>
      <c r="W124" s="42">
        <f>SUM(R69:V122)</f>
        <v>71.75</v>
      </c>
      <c r="AB124" s="42">
        <f>SUM(X69:AA122)</f>
        <v>216.75</v>
      </c>
    </row>
    <row r="125" spans="1:31" s="2" customFormat="1" ht="34" x14ac:dyDescent="0.2">
      <c r="A125" s="5" t="s">
        <v>310</v>
      </c>
    </row>
    <row r="126" spans="1:31" s="1" customFormat="1" ht="17" x14ac:dyDescent="0.2">
      <c r="A126" s="11" t="s">
        <v>133</v>
      </c>
      <c r="B126" s="1" t="s">
        <v>134</v>
      </c>
      <c r="C126" s="7" t="s">
        <v>135</v>
      </c>
      <c r="G126" s="21"/>
      <c r="L126" s="21"/>
      <c r="R126" s="21"/>
      <c r="X126" s="21"/>
      <c r="AE126" s="25"/>
    </row>
    <row r="127" spans="1:31" ht="17" x14ac:dyDescent="0.2">
      <c r="A127" s="8" t="s">
        <v>18</v>
      </c>
      <c r="B127">
        <v>27</v>
      </c>
      <c r="C127" s="4" t="s">
        <v>160</v>
      </c>
      <c r="G127" s="18">
        <v>0</v>
      </c>
      <c r="H127">
        <v>0</v>
      </c>
      <c r="I127">
        <v>0</v>
      </c>
      <c r="J127">
        <v>0</v>
      </c>
      <c r="L127" s="18">
        <v>0</v>
      </c>
      <c r="M127">
        <v>0</v>
      </c>
      <c r="N127">
        <v>0</v>
      </c>
      <c r="O127">
        <v>0</v>
      </c>
      <c r="P127">
        <v>0</v>
      </c>
      <c r="R127" s="18">
        <v>0</v>
      </c>
      <c r="S127">
        <v>0</v>
      </c>
      <c r="T127">
        <v>0</v>
      </c>
      <c r="U127">
        <v>0</v>
      </c>
      <c r="V127">
        <v>0</v>
      </c>
      <c r="X127" s="18">
        <v>0</v>
      </c>
      <c r="Y127">
        <v>0</v>
      </c>
      <c r="Z127">
        <v>0</v>
      </c>
      <c r="AA127">
        <v>0</v>
      </c>
      <c r="AE127" s="22"/>
    </row>
    <row r="128" spans="1:31" ht="17" x14ac:dyDescent="0.2">
      <c r="A128" s="8" t="s">
        <v>136</v>
      </c>
      <c r="B128">
        <v>98</v>
      </c>
      <c r="C128" s="4" t="s">
        <v>161</v>
      </c>
      <c r="D128" t="s">
        <v>7</v>
      </c>
      <c r="E128">
        <v>1</v>
      </c>
      <c r="F128">
        <v>1</v>
      </c>
      <c r="G128" s="18">
        <v>98</v>
      </c>
      <c r="H128">
        <v>0</v>
      </c>
      <c r="I128">
        <v>0</v>
      </c>
      <c r="J128">
        <v>0</v>
      </c>
      <c r="L128" s="18">
        <v>0</v>
      </c>
      <c r="M128">
        <v>0</v>
      </c>
      <c r="N128">
        <v>0</v>
      </c>
      <c r="O128">
        <v>0</v>
      </c>
      <c r="P128">
        <v>0</v>
      </c>
      <c r="R128" s="18">
        <v>0</v>
      </c>
      <c r="S128">
        <v>0</v>
      </c>
      <c r="T128">
        <v>0</v>
      </c>
      <c r="U128">
        <v>0</v>
      </c>
      <c r="V128">
        <v>0</v>
      </c>
      <c r="X128" s="18">
        <v>0</v>
      </c>
      <c r="Y128">
        <v>0</v>
      </c>
      <c r="Z128">
        <v>0</v>
      </c>
      <c r="AA128">
        <v>0</v>
      </c>
      <c r="AE128" s="22"/>
    </row>
    <row r="129" spans="1:31" ht="17" x14ac:dyDescent="0.2">
      <c r="A129" s="8" t="s">
        <v>137</v>
      </c>
      <c r="B129">
        <v>47</v>
      </c>
      <c r="C129" s="4" t="s">
        <v>161</v>
      </c>
      <c r="D129" t="s">
        <v>7</v>
      </c>
      <c r="E129">
        <v>1</v>
      </c>
      <c r="F129">
        <v>1</v>
      </c>
      <c r="G129" s="18">
        <v>47</v>
      </c>
      <c r="H129">
        <v>0</v>
      </c>
      <c r="I129">
        <v>0</v>
      </c>
      <c r="J129">
        <v>0</v>
      </c>
      <c r="L129" s="18">
        <v>0</v>
      </c>
      <c r="M129">
        <v>0</v>
      </c>
      <c r="N129">
        <v>0</v>
      </c>
      <c r="O129">
        <v>0</v>
      </c>
      <c r="P129">
        <v>0</v>
      </c>
      <c r="R129" s="18">
        <v>0</v>
      </c>
      <c r="S129">
        <v>0</v>
      </c>
      <c r="T129">
        <v>0</v>
      </c>
      <c r="U129">
        <v>0</v>
      </c>
      <c r="V129">
        <v>0</v>
      </c>
      <c r="X129" s="18">
        <v>0</v>
      </c>
      <c r="Y129">
        <v>0</v>
      </c>
      <c r="Z129">
        <v>0</v>
      </c>
      <c r="AA129">
        <v>0</v>
      </c>
      <c r="AE129" s="22"/>
    </row>
    <row r="130" spans="1:31" ht="17" x14ac:dyDescent="0.2">
      <c r="A130" s="8" t="s">
        <v>138</v>
      </c>
      <c r="B130">
        <v>134</v>
      </c>
      <c r="C130" s="4" t="s">
        <v>161</v>
      </c>
      <c r="D130" t="s">
        <v>7</v>
      </c>
      <c r="E130">
        <v>1</v>
      </c>
      <c r="F130">
        <v>1</v>
      </c>
      <c r="G130" s="18">
        <v>134</v>
      </c>
      <c r="H130">
        <v>0</v>
      </c>
      <c r="I130">
        <v>0</v>
      </c>
      <c r="J130">
        <v>0</v>
      </c>
      <c r="L130" s="18">
        <v>0</v>
      </c>
      <c r="M130">
        <v>0</v>
      </c>
      <c r="N130">
        <v>0</v>
      </c>
      <c r="O130">
        <v>0</v>
      </c>
      <c r="P130">
        <v>0</v>
      </c>
      <c r="R130" s="18">
        <v>0</v>
      </c>
      <c r="S130">
        <v>0</v>
      </c>
      <c r="T130">
        <v>0</v>
      </c>
      <c r="U130">
        <v>0</v>
      </c>
      <c r="V130">
        <v>0</v>
      </c>
      <c r="X130" s="18">
        <v>0</v>
      </c>
      <c r="Y130">
        <v>0</v>
      </c>
      <c r="Z130">
        <v>0</v>
      </c>
      <c r="AA130">
        <v>0</v>
      </c>
      <c r="AE130" s="22"/>
    </row>
    <row r="131" spans="1:31" ht="17" x14ac:dyDescent="0.2">
      <c r="A131" s="8" t="s">
        <v>22</v>
      </c>
      <c r="B131">
        <v>4</v>
      </c>
      <c r="C131" s="4" t="s">
        <v>161</v>
      </c>
      <c r="D131" t="s">
        <v>7</v>
      </c>
      <c r="E131">
        <v>1</v>
      </c>
      <c r="F131">
        <v>1</v>
      </c>
      <c r="G131" s="18">
        <v>4</v>
      </c>
      <c r="H131">
        <v>0</v>
      </c>
      <c r="I131">
        <v>0</v>
      </c>
      <c r="J131">
        <v>0</v>
      </c>
      <c r="L131" s="18">
        <v>0</v>
      </c>
      <c r="M131">
        <v>0</v>
      </c>
      <c r="N131">
        <v>0</v>
      </c>
      <c r="O131">
        <v>0</v>
      </c>
      <c r="P131">
        <v>0</v>
      </c>
      <c r="R131" s="18">
        <v>0</v>
      </c>
      <c r="S131">
        <v>0</v>
      </c>
      <c r="T131">
        <v>0</v>
      </c>
      <c r="U131">
        <v>0</v>
      </c>
      <c r="V131">
        <v>0</v>
      </c>
      <c r="X131" s="18">
        <v>0</v>
      </c>
      <c r="Y131">
        <v>0</v>
      </c>
      <c r="Z131">
        <v>0</v>
      </c>
      <c r="AA131">
        <v>0</v>
      </c>
      <c r="AE131" s="22"/>
    </row>
    <row r="132" spans="1:31" ht="17" x14ac:dyDescent="0.2">
      <c r="A132" s="8" t="s">
        <v>23</v>
      </c>
      <c r="B132">
        <v>1</v>
      </c>
      <c r="C132" s="4" t="s">
        <v>54</v>
      </c>
      <c r="D132" t="s">
        <v>7</v>
      </c>
      <c r="E132">
        <v>1</v>
      </c>
      <c r="F132">
        <v>1</v>
      </c>
      <c r="G132" s="18">
        <v>1</v>
      </c>
      <c r="H132">
        <v>0</v>
      </c>
      <c r="I132">
        <v>0</v>
      </c>
      <c r="J132">
        <v>0</v>
      </c>
      <c r="L132" s="18">
        <v>0</v>
      </c>
      <c r="M132">
        <v>0</v>
      </c>
      <c r="N132">
        <v>0</v>
      </c>
      <c r="O132">
        <v>0</v>
      </c>
      <c r="P132">
        <v>0</v>
      </c>
      <c r="R132" s="18">
        <v>0</v>
      </c>
      <c r="S132">
        <v>0</v>
      </c>
      <c r="T132">
        <v>0</v>
      </c>
      <c r="U132">
        <v>0</v>
      </c>
      <c r="V132">
        <v>0</v>
      </c>
      <c r="X132" s="18">
        <v>0</v>
      </c>
      <c r="Y132">
        <v>0</v>
      </c>
      <c r="Z132">
        <v>0</v>
      </c>
      <c r="AA132">
        <v>0</v>
      </c>
      <c r="AE132" s="22"/>
    </row>
    <row r="133" spans="1:31" ht="17" x14ac:dyDescent="0.2">
      <c r="A133" s="8" t="s">
        <v>24</v>
      </c>
      <c r="B133">
        <v>2</v>
      </c>
      <c r="C133" s="4" t="s">
        <v>14</v>
      </c>
      <c r="D133" t="s">
        <v>7</v>
      </c>
      <c r="E133">
        <v>1</v>
      </c>
      <c r="F133">
        <v>1</v>
      </c>
      <c r="G133" s="18">
        <v>2</v>
      </c>
      <c r="H133">
        <v>0</v>
      </c>
      <c r="I133">
        <v>0</v>
      </c>
      <c r="J133">
        <v>0</v>
      </c>
      <c r="L133" s="18">
        <v>0</v>
      </c>
      <c r="M133">
        <v>0</v>
      </c>
      <c r="N133">
        <v>0</v>
      </c>
      <c r="O133">
        <v>0</v>
      </c>
      <c r="P133">
        <v>0</v>
      </c>
      <c r="R133" s="18">
        <v>0</v>
      </c>
      <c r="S133">
        <v>0</v>
      </c>
      <c r="T133">
        <v>0</v>
      </c>
      <c r="U133">
        <v>0</v>
      </c>
      <c r="V133">
        <v>0</v>
      </c>
      <c r="X133" s="18">
        <v>0</v>
      </c>
      <c r="Y133">
        <v>0</v>
      </c>
      <c r="Z133">
        <v>0</v>
      </c>
      <c r="AA133">
        <v>0</v>
      </c>
      <c r="AE133" s="22"/>
    </row>
    <row r="134" spans="1:31" ht="17" x14ac:dyDescent="0.2">
      <c r="A134" s="8" t="s">
        <v>12</v>
      </c>
      <c r="B134">
        <v>1</v>
      </c>
      <c r="C134" s="4" t="s">
        <v>54</v>
      </c>
      <c r="D134" t="s">
        <v>7</v>
      </c>
      <c r="E134">
        <v>1</v>
      </c>
      <c r="F134">
        <v>1</v>
      </c>
      <c r="G134" s="18">
        <v>1</v>
      </c>
      <c r="H134">
        <v>0</v>
      </c>
      <c r="I134">
        <v>0</v>
      </c>
      <c r="J134">
        <v>0</v>
      </c>
      <c r="L134" s="18">
        <v>0</v>
      </c>
      <c r="M134">
        <v>0</v>
      </c>
      <c r="N134">
        <v>0</v>
      </c>
      <c r="O134">
        <v>0</v>
      </c>
      <c r="P134">
        <v>0</v>
      </c>
      <c r="R134" s="18">
        <v>0</v>
      </c>
      <c r="S134">
        <v>0</v>
      </c>
      <c r="T134">
        <v>0</v>
      </c>
      <c r="U134">
        <v>0</v>
      </c>
      <c r="V134">
        <v>0</v>
      </c>
      <c r="X134" s="18">
        <v>0</v>
      </c>
      <c r="Y134">
        <v>0</v>
      </c>
      <c r="Z134">
        <v>0</v>
      </c>
      <c r="AA134">
        <v>0</v>
      </c>
      <c r="AE134" s="22"/>
    </row>
    <row r="135" spans="1:31" ht="17" x14ac:dyDescent="0.2">
      <c r="A135" s="8" t="s">
        <v>25</v>
      </c>
      <c r="B135">
        <v>1</v>
      </c>
      <c r="C135" s="4" t="s">
        <v>162</v>
      </c>
      <c r="D135" t="s">
        <v>7</v>
      </c>
      <c r="E135">
        <v>1</v>
      </c>
      <c r="F135">
        <v>1</v>
      </c>
      <c r="G135" s="18">
        <v>1</v>
      </c>
      <c r="H135">
        <v>0</v>
      </c>
      <c r="I135">
        <v>0</v>
      </c>
      <c r="J135">
        <v>0</v>
      </c>
      <c r="L135" s="18">
        <v>0</v>
      </c>
      <c r="M135">
        <v>0</v>
      </c>
      <c r="N135">
        <v>0</v>
      </c>
      <c r="O135">
        <v>0</v>
      </c>
      <c r="P135">
        <v>0</v>
      </c>
      <c r="R135" s="18">
        <v>0</v>
      </c>
      <c r="S135">
        <v>0</v>
      </c>
      <c r="T135">
        <v>0</v>
      </c>
      <c r="U135">
        <v>0</v>
      </c>
      <c r="V135">
        <v>0</v>
      </c>
      <c r="X135" s="18">
        <v>0</v>
      </c>
      <c r="Y135">
        <v>0</v>
      </c>
      <c r="Z135">
        <v>0</v>
      </c>
      <c r="AA135">
        <v>0</v>
      </c>
      <c r="AE135" s="22"/>
    </row>
    <row r="136" spans="1:31" ht="17" x14ac:dyDescent="0.2">
      <c r="A136" s="8" t="s">
        <v>35</v>
      </c>
      <c r="B136">
        <v>31</v>
      </c>
      <c r="C136" s="4" t="s">
        <v>54</v>
      </c>
      <c r="D136" t="s">
        <v>7</v>
      </c>
      <c r="E136">
        <v>1</v>
      </c>
      <c r="F136">
        <v>1</v>
      </c>
      <c r="G136" s="18">
        <v>31</v>
      </c>
      <c r="H136">
        <v>0</v>
      </c>
      <c r="I136">
        <v>0</v>
      </c>
      <c r="J136">
        <v>0</v>
      </c>
      <c r="L136" s="18">
        <v>0</v>
      </c>
      <c r="M136">
        <v>0</v>
      </c>
      <c r="N136">
        <v>0</v>
      </c>
      <c r="O136">
        <v>0</v>
      </c>
      <c r="P136">
        <v>0</v>
      </c>
      <c r="R136" s="18">
        <v>0</v>
      </c>
      <c r="S136">
        <v>0</v>
      </c>
      <c r="T136">
        <v>0</v>
      </c>
      <c r="U136">
        <v>0</v>
      </c>
      <c r="V136">
        <v>0</v>
      </c>
      <c r="X136" s="18">
        <v>0</v>
      </c>
      <c r="Y136">
        <v>0</v>
      </c>
      <c r="Z136">
        <v>0</v>
      </c>
      <c r="AA136">
        <v>0</v>
      </c>
      <c r="AE136" s="22"/>
    </row>
    <row r="137" spans="1:31" ht="17" x14ac:dyDescent="0.2">
      <c r="A137" s="8" t="s">
        <v>26</v>
      </c>
      <c r="B137">
        <v>1</v>
      </c>
      <c r="C137" s="4" t="s">
        <v>66</v>
      </c>
      <c r="D137" t="s">
        <v>299</v>
      </c>
      <c r="E137">
        <v>1</v>
      </c>
      <c r="F137">
        <v>2</v>
      </c>
      <c r="G137" s="18">
        <v>0</v>
      </c>
      <c r="H137">
        <v>0.5</v>
      </c>
      <c r="I137">
        <v>0</v>
      </c>
      <c r="J137">
        <v>0</v>
      </c>
      <c r="L137" s="18">
        <v>0</v>
      </c>
      <c r="M137">
        <v>0.5</v>
      </c>
      <c r="N137">
        <v>0</v>
      </c>
      <c r="O137">
        <v>0</v>
      </c>
      <c r="P137">
        <v>0</v>
      </c>
      <c r="R137" s="18">
        <v>0</v>
      </c>
      <c r="S137">
        <v>0</v>
      </c>
      <c r="T137">
        <v>0</v>
      </c>
      <c r="U137">
        <v>0</v>
      </c>
      <c r="V137">
        <v>0</v>
      </c>
      <c r="X137" s="18">
        <v>0</v>
      </c>
      <c r="Y137">
        <v>0</v>
      </c>
      <c r="Z137">
        <v>0</v>
      </c>
      <c r="AA137">
        <v>0</v>
      </c>
      <c r="AE137" s="22"/>
    </row>
    <row r="138" spans="1:31" ht="17" x14ac:dyDescent="0.2">
      <c r="A138" s="8" t="s">
        <v>27</v>
      </c>
      <c r="B138">
        <v>1</v>
      </c>
      <c r="C138" s="4" t="s">
        <v>162</v>
      </c>
      <c r="D138" t="s">
        <v>7</v>
      </c>
      <c r="E138">
        <v>1</v>
      </c>
      <c r="F138">
        <v>1</v>
      </c>
      <c r="G138" s="18">
        <v>1</v>
      </c>
      <c r="H138">
        <v>0</v>
      </c>
      <c r="I138">
        <v>0</v>
      </c>
      <c r="J138">
        <v>0</v>
      </c>
      <c r="L138" s="18">
        <v>0</v>
      </c>
      <c r="M138">
        <v>0</v>
      </c>
      <c r="N138">
        <v>0</v>
      </c>
      <c r="O138">
        <v>0</v>
      </c>
      <c r="P138">
        <v>0</v>
      </c>
      <c r="R138" s="18">
        <v>0</v>
      </c>
      <c r="S138">
        <v>0</v>
      </c>
      <c r="T138">
        <v>0</v>
      </c>
      <c r="U138">
        <v>0</v>
      </c>
      <c r="V138">
        <v>0</v>
      </c>
      <c r="X138" s="18">
        <v>0</v>
      </c>
      <c r="Y138">
        <v>0</v>
      </c>
      <c r="Z138">
        <v>0</v>
      </c>
      <c r="AA138">
        <v>0</v>
      </c>
      <c r="AE138" s="22"/>
    </row>
    <row r="139" spans="1:31" ht="17" x14ac:dyDescent="0.2">
      <c r="A139" s="8" t="s">
        <v>28</v>
      </c>
      <c r="B139">
        <v>1</v>
      </c>
      <c r="C139" s="4" t="s">
        <v>163</v>
      </c>
      <c r="D139" t="s">
        <v>300</v>
      </c>
      <c r="E139">
        <v>1</v>
      </c>
      <c r="F139">
        <v>1</v>
      </c>
      <c r="G139" s="18">
        <v>0</v>
      </c>
      <c r="H139">
        <v>0</v>
      </c>
      <c r="I139">
        <v>0</v>
      </c>
      <c r="J139">
        <v>0</v>
      </c>
      <c r="L139" s="18">
        <v>1</v>
      </c>
      <c r="M139">
        <v>0</v>
      </c>
      <c r="N139">
        <v>0</v>
      </c>
      <c r="O139">
        <v>0</v>
      </c>
      <c r="P139">
        <v>0</v>
      </c>
      <c r="R139" s="18">
        <v>0</v>
      </c>
      <c r="S139">
        <v>0</v>
      </c>
      <c r="T139">
        <v>0</v>
      </c>
      <c r="U139">
        <v>0</v>
      </c>
      <c r="V139">
        <v>0</v>
      </c>
      <c r="X139" s="18">
        <v>0</v>
      </c>
      <c r="Y139">
        <v>0</v>
      </c>
      <c r="Z139">
        <v>0</v>
      </c>
      <c r="AA139">
        <v>0</v>
      </c>
      <c r="AE139" s="22"/>
    </row>
    <row r="140" spans="1:31" ht="17" x14ac:dyDescent="0.2">
      <c r="A140" s="8" t="s">
        <v>29</v>
      </c>
      <c r="B140">
        <v>1</v>
      </c>
      <c r="C140" s="4" t="s">
        <v>164</v>
      </c>
      <c r="D140" t="s">
        <v>7</v>
      </c>
      <c r="E140">
        <v>1</v>
      </c>
      <c r="F140">
        <v>1</v>
      </c>
      <c r="G140" s="18">
        <v>1</v>
      </c>
      <c r="H140">
        <v>0</v>
      </c>
      <c r="I140">
        <v>0</v>
      </c>
      <c r="J140">
        <v>0</v>
      </c>
      <c r="L140" s="18">
        <v>0</v>
      </c>
      <c r="M140">
        <v>0</v>
      </c>
      <c r="N140">
        <v>0</v>
      </c>
      <c r="O140">
        <v>0</v>
      </c>
      <c r="P140">
        <v>0</v>
      </c>
      <c r="R140" s="18">
        <v>0</v>
      </c>
      <c r="S140">
        <v>0</v>
      </c>
      <c r="T140">
        <v>0</v>
      </c>
      <c r="U140">
        <v>0</v>
      </c>
      <c r="V140">
        <v>0</v>
      </c>
      <c r="X140" s="18">
        <v>0</v>
      </c>
      <c r="Y140">
        <v>0</v>
      </c>
      <c r="Z140">
        <v>0</v>
      </c>
      <c r="AA140">
        <v>0</v>
      </c>
      <c r="AE140" s="22"/>
    </row>
    <row r="141" spans="1:31" ht="17" x14ac:dyDescent="0.2">
      <c r="A141" s="8" t="s">
        <v>30</v>
      </c>
      <c r="B141">
        <v>1</v>
      </c>
      <c r="C141" s="4" t="s">
        <v>54</v>
      </c>
      <c r="D141" t="s">
        <v>7</v>
      </c>
      <c r="E141">
        <v>1</v>
      </c>
      <c r="F141">
        <v>1</v>
      </c>
      <c r="G141" s="18">
        <v>1</v>
      </c>
      <c r="H141">
        <v>0</v>
      </c>
      <c r="I141">
        <v>0</v>
      </c>
      <c r="J141">
        <v>0</v>
      </c>
      <c r="L141" s="18">
        <v>0</v>
      </c>
      <c r="M141">
        <v>0</v>
      </c>
      <c r="N141">
        <v>0</v>
      </c>
      <c r="O141">
        <v>0</v>
      </c>
      <c r="P141">
        <v>0</v>
      </c>
      <c r="R141" s="18">
        <v>0</v>
      </c>
      <c r="S141">
        <v>0</v>
      </c>
      <c r="T141">
        <v>0</v>
      </c>
      <c r="U141">
        <v>0</v>
      </c>
      <c r="V141">
        <v>0</v>
      </c>
      <c r="X141" s="18">
        <v>0</v>
      </c>
      <c r="Y141">
        <v>0</v>
      </c>
      <c r="Z141">
        <v>0</v>
      </c>
      <c r="AA141">
        <v>0</v>
      </c>
      <c r="AE141" s="22"/>
    </row>
    <row r="142" spans="1:31" ht="17" x14ac:dyDescent="0.2">
      <c r="A142" s="8" t="s">
        <v>31</v>
      </c>
      <c r="B142">
        <v>1</v>
      </c>
      <c r="C142" s="4" t="s">
        <v>66</v>
      </c>
      <c r="D142" t="s">
        <v>299</v>
      </c>
      <c r="E142">
        <v>1</v>
      </c>
      <c r="F142">
        <v>2</v>
      </c>
      <c r="G142" s="18">
        <v>0</v>
      </c>
      <c r="H142">
        <v>0.5</v>
      </c>
      <c r="I142">
        <v>0</v>
      </c>
      <c r="J142">
        <v>0</v>
      </c>
      <c r="L142" s="18">
        <v>0</v>
      </c>
      <c r="M142">
        <v>0.5</v>
      </c>
      <c r="N142">
        <v>0</v>
      </c>
      <c r="O142">
        <v>0</v>
      </c>
      <c r="P142">
        <v>0</v>
      </c>
      <c r="R142" s="18">
        <v>0</v>
      </c>
      <c r="S142">
        <v>0</v>
      </c>
      <c r="T142">
        <v>0</v>
      </c>
      <c r="U142">
        <v>0</v>
      </c>
      <c r="V142">
        <v>0</v>
      </c>
      <c r="X142" s="18">
        <v>0</v>
      </c>
      <c r="Y142">
        <v>0</v>
      </c>
      <c r="Z142">
        <v>0</v>
      </c>
      <c r="AA142">
        <v>0</v>
      </c>
      <c r="AE142" s="22"/>
    </row>
    <row r="143" spans="1:31" ht="17" x14ac:dyDescent="0.2">
      <c r="A143" s="8" t="s">
        <v>165</v>
      </c>
      <c r="B143">
        <v>1</v>
      </c>
      <c r="C143" s="4" t="s">
        <v>162</v>
      </c>
      <c r="D143" t="s">
        <v>7</v>
      </c>
      <c r="E143">
        <v>1</v>
      </c>
      <c r="F143">
        <v>1</v>
      </c>
      <c r="G143" s="18">
        <v>1</v>
      </c>
      <c r="H143">
        <v>0</v>
      </c>
      <c r="I143">
        <v>0</v>
      </c>
      <c r="J143">
        <v>0</v>
      </c>
      <c r="L143" s="18">
        <v>0</v>
      </c>
      <c r="M143">
        <v>0</v>
      </c>
      <c r="N143">
        <v>0</v>
      </c>
      <c r="O143">
        <v>0</v>
      </c>
      <c r="P143">
        <v>0</v>
      </c>
      <c r="R143" s="18">
        <v>0</v>
      </c>
      <c r="S143">
        <v>0</v>
      </c>
      <c r="T143">
        <v>0</v>
      </c>
      <c r="U143">
        <v>0</v>
      </c>
      <c r="V143">
        <v>0</v>
      </c>
      <c r="X143" s="18">
        <v>0</v>
      </c>
      <c r="Y143">
        <v>0</v>
      </c>
      <c r="Z143">
        <v>0</v>
      </c>
      <c r="AA143">
        <v>0</v>
      </c>
      <c r="AE143" s="22"/>
    </row>
    <row r="144" spans="1:31" ht="17" x14ac:dyDescent="0.2">
      <c r="A144" s="8" t="s">
        <v>166</v>
      </c>
      <c r="B144">
        <v>1</v>
      </c>
      <c r="C144" s="4" t="s">
        <v>162</v>
      </c>
      <c r="D144" t="s">
        <v>7</v>
      </c>
      <c r="E144">
        <v>1</v>
      </c>
      <c r="F144">
        <v>1</v>
      </c>
      <c r="G144" s="18">
        <v>1</v>
      </c>
      <c r="H144">
        <v>0</v>
      </c>
      <c r="I144">
        <v>0</v>
      </c>
      <c r="J144">
        <v>0</v>
      </c>
      <c r="L144" s="18">
        <v>0</v>
      </c>
      <c r="M144">
        <v>0</v>
      </c>
      <c r="N144">
        <v>0</v>
      </c>
      <c r="O144">
        <v>0</v>
      </c>
      <c r="P144">
        <v>0</v>
      </c>
      <c r="R144" s="18">
        <v>0</v>
      </c>
      <c r="S144">
        <v>0</v>
      </c>
      <c r="T144">
        <v>0</v>
      </c>
      <c r="U144">
        <v>0</v>
      </c>
      <c r="V144">
        <v>0</v>
      </c>
      <c r="X144" s="18">
        <v>0</v>
      </c>
      <c r="Y144">
        <v>0</v>
      </c>
      <c r="Z144">
        <v>0</v>
      </c>
      <c r="AA144">
        <v>0</v>
      </c>
      <c r="AE144" s="22"/>
    </row>
    <row r="145" spans="1:31" ht="17" x14ac:dyDescent="0.2">
      <c r="A145" s="8" t="s">
        <v>167</v>
      </c>
      <c r="B145">
        <v>1</v>
      </c>
      <c r="C145" s="4" t="s">
        <v>54</v>
      </c>
      <c r="D145" t="s">
        <v>7</v>
      </c>
      <c r="E145">
        <v>1</v>
      </c>
      <c r="F145">
        <v>1</v>
      </c>
      <c r="G145" s="18">
        <v>1</v>
      </c>
      <c r="H145">
        <v>0</v>
      </c>
      <c r="I145">
        <v>0</v>
      </c>
      <c r="J145">
        <v>0</v>
      </c>
      <c r="L145" s="18">
        <v>0</v>
      </c>
      <c r="M145">
        <v>0</v>
      </c>
      <c r="N145">
        <v>0</v>
      </c>
      <c r="O145">
        <v>0</v>
      </c>
      <c r="P145">
        <v>0</v>
      </c>
      <c r="R145" s="18">
        <v>0</v>
      </c>
      <c r="S145">
        <v>0</v>
      </c>
      <c r="T145">
        <v>0</v>
      </c>
      <c r="U145">
        <v>0</v>
      </c>
      <c r="V145">
        <v>0</v>
      </c>
      <c r="X145" s="18">
        <v>0</v>
      </c>
      <c r="Y145">
        <v>0</v>
      </c>
      <c r="Z145">
        <v>0</v>
      </c>
      <c r="AA145">
        <v>0</v>
      </c>
      <c r="AE145" s="22"/>
    </row>
    <row r="146" spans="1:31" ht="17" x14ac:dyDescent="0.2">
      <c r="A146" s="8" t="s">
        <v>37</v>
      </c>
      <c r="B146">
        <v>153</v>
      </c>
      <c r="C146" s="4" t="s">
        <v>163</v>
      </c>
      <c r="D146" t="s">
        <v>300</v>
      </c>
      <c r="E146">
        <v>1</v>
      </c>
      <c r="F146">
        <v>1</v>
      </c>
      <c r="G146" s="18">
        <v>0</v>
      </c>
      <c r="H146">
        <v>0</v>
      </c>
      <c r="I146">
        <v>0</v>
      </c>
      <c r="J146">
        <v>0</v>
      </c>
      <c r="L146" s="18">
        <v>153</v>
      </c>
      <c r="M146">
        <v>0</v>
      </c>
      <c r="N146">
        <v>0</v>
      </c>
      <c r="O146">
        <v>0</v>
      </c>
      <c r="P146">
        <v>0</v>
      </c>
      <c r="R146" s="18">
        <v>0</v>
      </c>
      <c r="S146">
        <v>0</v>
      </c>
      <c r="T146">
        <v>0</v>
      </c>
      <c r="U146">
        <v>0</v>
      </c>
      <c r="V146">
        <v>0</v>
      </c>
      <c r="X146" s="18">
        <v>0</v>
      </c>
      <c r="Y146">
        <v>0</v>
      </c>
      <c r="Z146">
        <v>0</v>
      </c>
      <c r="AA146">
        <v>0</v>
      </c>
      <c r="AE146" s="22"/>
    </row>
    <row r="147" spans="1:31" ht="17" x14ac:dyDescent="0.2">
      <c r="A147" s="8" t="s">
        <v>139</v>
      </c>
      <c r="B147">
        <v>5</v>
      </c>
      <c r="C147" s="4" t="s">
        <v>163</v>
      </c>
      <c r="D147" t="s">
        <v>300</v>
      </c>
      <c r="E147">
        <v>1</v>
      </c>
      <c r="F147">
        <v>1</v>
      </c>
      <c r="G147" s="18">
        <v>0</v>
      </c>
      <c r="H147">
        <v>0</v>
      </c>
      <c r="I147">
        <v>0</v>
      </c>
      <c r="J147">
        <v>0</v>
      </c>
      <c r="L147" s="18">
        <v>5</v>
      </c>
      <c r="M147">
        <v>0</v>
      </c>
      <c r="N147">
        <v>0</v>
      </c>
      <c r="O147">
        <v>0</v>
      </c>
      <c r="P147">
        <v>0</v>
      </c>
      <c r="R147" s="18">
        <v>0</v>
      </c>
      <c r="S147">
        <v>0</v>
      </c>
      <c r="T147">
        <v>0</v>
      </c>
      <c r="U147">
        <v>0</v>
      </c>
      <c r="V147">
        <v>0</v>
      </c>
      <c r="X147" s="18">
        <v>0</v>
      </c>
      <c r="Y147">
        <v>0</v>
      </c>
      <c r="Z147">
        <v>0</v>
      </c>
      <c r="AA147">
        <v>0</v>
      </c>
      <c r="AE147" s="22"/>
    </row>
    <row r="148" spans="1:31" ht="17" x14ac:dyDescent="0.2">
      <c r="A148" s="8" t="s">
        <v>140</v>
      </c>
      <c r="B148">
        <v>2</v>
      </c>
      <c r="C148" s="4" t="s">
        <v>54</v>
      </c>
      <c r="D148" t="s">
        <v>7</v>
      </c>
      <c r="E148">
        <v>1</v>
      </c>
      <c r="F148">
        <v>1</v>
      </c>
      <c r="G148" s="18">
        <v>2</v>
      </c>
      <c r="H148">
        <v>0</v>
      </c>
      <c r="I148">
        <v>0</v>
      </c>
      <c r="J148">
        <v>0</v>
      </c>
      <c r="L148" s="18">
        <v>0</v>
      </c>
      <c r="M148">
        <v>0</v>
      </c>
      <c r="N148">
        <v>0</v>
      </c>
      <c r="O148">
        <v>0</v>
      </c>
      <c r="P148">
        <v>0</v>
      </c>
      <c r="R148" s="18">
        <v>0</v>
      </c>
      <c r="S148">
        <v>0</v>
      </c>
      <c r="T148">
        <v>0</v>
      </c>
      <c r="U148">
        <v>0</v>
      </c>
      <c r="V148">
        <v>0</v>
      </c>
      <c r="X148" s="18">
        <v>0</v>
      </c>
      <c r="Y148">
        <v>0</v>
      </c>
      <c r="Z148">
        <v>0</v>
      </c>
      <c r="AA148">
        <v>0</v>
      </c>
      <c r="AE148" s="22"/>
    </row>
    <row r="149" spans="1:31" ht="17" x14ac:dyDescent="0.2">
      <c r="A149" s="8" t="s">
        <v>168</v>
      </c>
      <c r="B149">
        <v>1</v>
      </c>
      <c r="C149" s="4" t="s">
        <v>54</v>
      </c>
      <c r="D149" t="s">
        <v>7</v>
      </c>
      <c r="E149">
        <v>1</v>
      </c>
      <c r="F149">
        <v>1</v>
      </c>
      <c r="G149" s="18">
        <v>1</v>
      </c>
      <c r="H149">
        <v>0</v>
      </c>
      <c r="I149">
        <v>0</v>
      </c>
      <c r="J149">
        <v>0</v>
      </c>
      <c r="L149" s="18">
        <v>0</v>
      </c>
      <c r="M149">
        <v>0</v>
      </c>
      <c r="N149">
        <v>0</v>
      </c>
      <c r="O149">
        <v>0</v>
      </c>
      <c r="P149">
        <v>0</v>
      </c>
      <c r="R149" s="18">
        <v>0</v>
      </c>
      <c r="S149">
        <v>0</v>
      </c>
      <c r="T149">
        <v>0</v>
      </c>
      <c r="U149">
        <v>0</v>
      </c>
      <c r="V149">
        <v>0</v>
      </c>
      <c r="X149" s="18">
        <v>0</v>
      </c>
      <c r="Y149">
        <v>0</v>
      </c>
      <c r="Z149">
        <v>0</v>
      </c>
      <c r="AA149">
        <v>0</v>
      </c>
      <c r="AE149" s="22"/>
    </row>
    <row r="150" spans="1:31" ht="34" x14ac:dyDescent="0.2">
      <c r="A150" s="8" t="s">
        <v>169</v>
      </c>
      <c r="B150">
        <v>1</v>
      </c>
      <c r="C150" s="4" t="s">
        <v>170</v>
      </c>
      <c r="D150" t="s">
        <v>299</v>
      </c>
      <c r="E150">
        <v>1</v>
      </c>
      <c r="F150">
        <v>2</v>
      </c>
      <c r="G150" s="18">
        <v>0</v>
      </c>
      <c r="H150">
        <v>0.5</v>
      </c>
      <c r="I150">
        <v>0</v>
      </c>
      <c r="J150">
        <v>0</v>
      </c>
      <c r="L150" s="18">
        <v>0</v>
      </c>
      <c r="M150">
        <v>0.5</v>
      </c>
      <c r="N150">
        <v>0</v>
      </c>
      <c r="O150">
        <v>0</v>
      </c>
      <c r="P150">
        <v>0</v>
      </c>
      <c r="R150" s="18">
        <v>0</v>
      </c>
      <c r="S150">
        <v>0</v>
      </c>
      <c r="T150">
        <v>0</v>
      </c>
      <c r="U150">
        <v>0</v>
      </c>
      <c r="V150">
        <v>0</v>
      </c>
      <c r="X150" s="18">
        <v>0</v>
      </c>
      <c r="Y150">
        <v>0</v>
      </c>
      <c r="Z150">
        <v>0</v>
      </c>
      <c r="AA150">
        <v>0</v>
      </c>
      <c r="AE150" s="22"/>
    </row>
    <row r="151" spans="1:31" ht="17" x14ac:dyDescent="0.2">
      <c r="A151" s="8" t="s">
        <v>171</v>
      </c>
      <c r="B151">
        <v>1</v>
      </c>
      <c r="C151" s="4" t="s">
        <v>172</v>
      </c>
      <c r="D151" t="s">
        <v>300</v>
      </c>
      <c r="E151">
        <v>1</v>
      </c>
      <c r="F151">
        <v>1</v>
      </c>
      <c r="G151" s="18">
        <v>0</v>
      </c>
      <c r="H151">
        <v>0</v>
      </c>
      <c r="I151">
        <v>0</v>
      </c>
      <c r="J151">
        <v>0</v>
      </c>
      <c r="L151" s="18">
        <v>1</v>
      </c>
      <c r="M151">
        <v>0</v>
      </c>
      <c r="N151">
        <v>0</v>
      </c>
      <c r="O151">
        <v>0</v>
      </c>
      <c r="P151">
        <v>0</v>
      </c>
      <c r="R151" s="18">
        <v>0</v>
      </c>
      <c r="S151">
        <v>0</v>
      </c>
      <c r="T151">
        <v>0</v>
      </c>
      <c r="U151">
        <v>0</v>
      </c>
      <c r="V151">
        <v>0</v>
      </c>
      <c r="X151" s="18">
        <v>0</v>
      </c>
      <c r="Y151">
        <v>0</v>
      </c>
      <c r="Z151">
        <v>0</v>
      </c>
      <c r="AA151">
        <v>0</v>
      </c>
      <c r="AE151" s="22"/>
    </row>
    <row r="152" spans="1:31" ht="17" x14ac:dyDescent="0.2">
      <c r="A152" s="8" t="s">
        <v>173</v>
      </c>
      <c r="B152">
        <v>1</v>
      </c>
      <c r="C152" s="4" t="s">
        <v>163</v>
      </c>
      <c r="D152" t="s">
        <v>300</v>
      </c>
      <c r="E152">
        <v>1</v>
      </c>
      <c r="F152">
        <v>1</v>
      </c>
      <c r="G152" s="18">
        <v>0</v>
      </c>
      <c r="H152">
        <v>0</v>
      </c>
      <c r="I152">
        <v>0</v>
      </c>
      <c r="J152">
        <v>0</v>
      </c>
      <c r="L152" s="18">
        <v>1</v>
      </c>
      <c r="M152">
        <v>0</v>
      </c>
      <c r="N152">
        <v>0</v>
      </c>
      <c r="O152">
        <v>0</v>
      </c>
      <c r="P152">
        <v>0</v>
      </c>
      <c r="R152" s="18">
        <v>0</v>
      </c>
      <c r="S152">
        <v>0</v>
      </c>
      <c r="T152">
        <v>0</v>
      </c>
      <c r="U152">
        <v>0</v>
      </c>
      <c r="V152">
        <v>0</v>
      </c>
      <c r="X152" s="18">
        <v>0</v>
      </c>
      <c r="Y152">
        <v>0</v>
      </c>
      <c r="Z152">
        <v>0</v>
      </c>
      <c r="AA152">
        <v>0</v>
      </c>
      <c r="AE152" s="22"/>
    </row>
    <row r="153" spans="1:31" ht="17" x14ac:dyDescent="0.2">
      <c r="A153" s="8" t="s">
        <v>142</v>
      </c>
      <c r="B153">
        <v>24</v>
      </c>
      <c r="C153" s="4" t="s">
        <v>175</v>
      </c>
      <c r="D153" t="s">
        <v>301</v>
      </c>
      <c r="E153">
        <v>1</v>
      </c>
      <c r="F153">
        <v>2</v>
      </c>
      <c r="G153" s="18">
        <v>0</v>
      </c>
      <c r="H153">
        <v>0</v>
      </c>
      <c r="I153">
        <v>0</v>
      </c>
      <c r="J153">
        <v>0</v>
      </c>
      <c r="L153" s="18">
        <v>0</v>
      </c>
      <c r="M153">
        <v>0</v>
      </c>
      <c r="N153">
        <v>0</v>
      </c>
      <c r="O153">
        <v>12</v>
      </c>
      <c r="P153">
        <v>0</v>
      </c>
      <c r="R153" s="18">
        <v>0</v>
      </c>
      <c r="S153">
        <v>0</v>
      </c>
      <c r="T153">
        <v>12</v>
      </c>
      <c r="U153">
        <v>0</v>
      </c>
      <c r="V153">
        <v>0</v>
      </c>
      <c r="X153" s="18">
        <v>0</v>
      </c>
      <c r="Y153">
        <v>12</v>
      </c>
      <c r="Z153">
        <v>0</v>
      </c>
      <c r="AA153">
        <v>0</v>
      </c>
      <c r="AE153" s="22"/>
    </row>
    <row r="154" spans="1:31" ht="17" x14ac:dyDescent="0.2">
      <c r="A154" s="8" t="s">
        <v>143</v>
      </c>
      <c r="B154">
        <v>31</v>
      </c>
      <c r="C154" s="4" t="s">
        <v>66</v>
      </c>
      <c r="D154" t="s">
        <v>299</v>
      </c>
      <c r="E154">
        <v>1</v>
      </c>
      <c r="F154">
        <v>2</v>
      </c>
      <c r="G154" s="18">
        <v>0</v>
      </c>
      <c r="H154">
        <v>15.5</v>
      </c>
      <c r="I154">
        <v>0</v>
      </c>
      <c r="J154">
        <v>0</v>
      </c>
      <c r="L154" s="18">
        <v>0</v>
      </c>
      <c r="M154">
        <v>15.5</v>
      </c>
      <c r="N154">
        <v>0</v>
      </c>
      <c r="O154">
        <v>0</v>
      </c>
      <c r="P154">
        <v>0</v>
      </c>
      <c r="R154" s="18">
        <v>0</v>
      </c>
      <c r="S154">
        <v>0</v>
      </c>
      <c r="T154">
        <v>0</v>
      </c>
      <c r="U154">
        <v>0</v>
      </c>
      <c r="V154">
        <v>0</v>
      </c>
      <c r="X154" s="18">
        <v>0</v>
      </c>
      <c r="Y154">
        <v>0</v>
      </c>
      <c r="Z154">
        <v>0</v>
      </c>
      <c r="AA154">
        <v>0</v>
      </c>
      <c r="AE154" s="22"/>
    </row>
    <row r="155" spans="1:31" ht="17" x14ac:dyDescent="0.2">
      <c r="A155" s="8" t="s">
        <v>144</v>
      </c>
      <c r="B155">
        <v>8</v>
      </c>
      <c r="C155" s="4" t="s">
        <v>66</v>
      </c>
      <c r="D155" t="s">
        <v>299</v>
      </c>
      <c r="E155">
        <v>1</v>
      </c>
      <c r="F155">
        <v>2</v>
      </c>
      <c r="G155" s="18">
        <v>0</v>
      </c>
      <c r="H155">
        <v>4</v>
      </c>
      <c r="I155">
        <v>0</v>
      </c>
      <c r="J155">
        <v>0</v>
      </c>
      <c r="L155" s="18">
        <v>0</v>
      </c>
      <c r="M155">
        <v>4</v>
      </c>
      <c r="N155">
        <v>0</v>
      </c>
      <c r="O155">
        <v>0</v>
      </c>
      <c r="P155">
        <v>0</v>
      </c>
      <c r="R155" s="18">
        <v>0</v>
      </c>
      <c r="S155">
        <v>0</v>
      </c>
      <c r="T155">
        <v>0</v>
      </c>
      <c r="U155">
        <v>0</v>
      </c>
      <c r="V155">
        <v>0</v>
      </c>
      <c r="X155" s="18">
        <v>0</v>
      </c>
      <c r="Y155">
        <v>0</v>
      </c>
      <c r="Z155">
        <v>0</v>
      </c>
      <c r="AA155">
        <v>0</v>
      </c>
      <c r="AE155" s="22"/>
    </row>
    <row r="156" spans="1:31" ht="17" x14ac:dyDescent="0.2">
      <c r="A156" s="8" t="s">
        <v>174</v>
      </c>
      <c r="B156">
        <v>1</v>
      </c>
      <c r="C156" s="4" t="s">
        <v>54</v>
      </c>
      <c r="D156" t="s">
        <v>7</v>
      </c>
      <c r="E156">
        <v>1</v>
      </c>
      <c r="F156">
        <v>1</v>
      </c>
      <c r="G156" s="18">
        <v>1</v>
      </c>
      <c r="H156">
        <v>0</v>
      </c>
      <c r="I156">
        <v>0</v>
      </c>
      <c r="J156">
        <v>0</v>
      </c>
      <c r="L156" s="18">
        <v>0</v>
      </c>
      <c r="M156">
        <v>0</v>
      </c>
      <c r="N156">
        <v>0</v>
      </c>
      <c r="O156">
        <v>0</v>
      </c>
      <c r="P156">
        <v>0</v>
      </c>
      <c r="R156" s="18">
        <v>0</v>
      </c>
      <c r="S156">
        <v>0</v>
      </c>
      <c r="T156">
        <v>0</v>
      </c>
      <c r="U156">
        <v>0</v>
      </c>
      <c r="V156">
        <v>0</v>
      </c>
      <c r="X156" s="18">
        <v>0</v>
      </c>
      <c r="Y156">
        <v>0</v>
      </c>
      <c r="Z156">
        <v>0</v>
      </c>
      <c r="AA156">
        <v>0</v>
      </c>
      <c r="AE156" s="22"/>
    </row>
    <row r="157" spans="1:31" ht="17" x14ac:dyDescent="0.2">
      <c r="A157" s="8" t="s">
        <v>141</v>
      </c>
      <c r="B157">
        <v>3</v>
      </c>
      <c r="C157" s="4" t="s">
        <v>163</v>
      </c>
      <c r="D157" t="s">
        <v>300</v>
      </c>
      <c r="E157">
        <v>1</v>
      </c>
      <c r="F157">
        <v>1</v>
      </c>
      <c r="G157" s="18">
        <v>0</v>
      </c>
      <c r="H157">
        <v>0</v>
      </c>
      <c r="I157">
        <v>0</v>
      </c>
      <c r="J157">
        <v>0</v>
      </c>
      <c r="L157" s="18">
        <v>3</v>
      </c>
      <c r="M157">
        <v>0</v>
      </c>
      <c r="N157">
        <v>0</v>
      </c>
      <c r="O157">
        <v>0</v>
      </c>
      <c r="P157">
        <v>0</v>
      </c>
      <c r="R157" s="18">
        <v>0</v>
      </c>
      <c r="S157">
        <v>0</v>
      </c>
      <c r="T157">
        <v>0</v>
      </c>
      <c r="U157">
        <v>0</v>
      </c>
      <c r="V157">
        <v>0</v>
      </c>
      <c r="X157" s="18">
        <v>0</v>
      </c>
      <c r="Y157">
        <v>0</v>
      </c>
      <c r="Z157">
        <v>0</v>
      </c>
      <c r="AA157">
        <v>0</v>
      </c>
      <c r="AE157" s="22"/>
    </row>
    <row r="158" spans="1:31" ht="17" x14ac:dyDescent="0.2">
      <c r="A158" s="8" t="s">
        <v>145</v>
      </c>
      <c r="B158">
        <v>17</v>
      </c>
      <c r="C158" s="4" t="s">
        <v>66</v>
      </c>
      <c r="D158" t="s">
        <v>299</v>
      </c>
      <c r="E158">
        <v>1</v>
      </c>
      <c r="F158">
        <v>2</v>
      </c>
      <c r="G158" s="18">
        <v>0</v>
      </c>
      <c r="H158">
        <v>8.5</v>
      </c>
      <c r="I158">
        <v>0</v>
      </c>
      <c r="J158">
        <v>0</v>
      </c>
      <c r="L158" s="18">
        <v>0</v>
      </c>
      <c r="M158">
        <v>8.5</v>
      </c>
      <c r="N158">
        <v>0</v>
      </c>
      <c r="O158">
        <v>0</v>
      </c>
      <c r="P158">
        <v>0</v>
      </c>
      <c r="R158" s="18">
        <v>0</v>
      </c>
      <c r="S158">
        <v>0</v>
      </c>
      <c r="T158">
        <v>0</v>
      </c>
      <c r="U158">
        <v>0</v>
      </c>
      <c r="V158">
        <v>0</v>
      </c>
      <c r="X158" s="18">
        <v>0</v>
      </c>
      <c r="Y158">
        <v>0</v>
      </c>
      <c r="Z158">
        <v>0</v>
      </c>
      <c r="AA158">
        <v>0</v>
      </c>
      <c r="AE158" s="22"/>
    </row>
    <row r="159" spans="1:31" ht="17" x14ac:dyDescent="0.2">
      <c r="A159" s="8" t="s">
        <v>146</v>
      </c>
      <c r="B159">
        <v>7</v>
      </c>
      <c r="C159" s="4" t="s">
        <v>176</v>
      </c>
      <c r="D159" t="s">
        <v>297</v>
      </c>
      <c r="E159">
        <v>1</v>
      </c>
      <c r="F159">
        <v>1</v>
      </c>
      <c r="G159" s="18">
        <v>0</v>
      </c>
      <c r="H159">
        <v>0</v>
      </c>
      <c r="I159">
        <v>0</v>
      </c>
      <c r="J159">
        <v>0</v>
      </c>
      <c r="L159" s="18">
        <v>0</v>
      </c>
      <c r="M159">
        <v>0</v>
      </c>
      <c r="N159">
        <v>0</v>
      </c>
      <c r="O159">
        <v>0</v>
      </c>
      <c r="P159">
        <v>0</v>
      </c>
      <c r="R159" s="18">
        <v>7</v>
      </c>
      <c r="S159">
        <v>0</v>
      </c>
      <c r="T159">
        <v>0</v>
      </c>
      <c r="U159">
        <v>0</v>
      </c>
      <c r="V159">
        <v>0</v>
      </c>
      <c r="X159" s="18">
        <v>0</v>
      </c>
      <c r="Y159">
        <v>0</v>
      </c>
      <c r="Z159">
        <v>0</v>
      </c>
      <c r="AA159">
        <v>0</v>
      </c>
      <c r="AE159" s="22"/>
    </row>
    <row r="160" spans="1:31" ht="17" x14ac:dyDescent="0.2">
      <c r="A160" s="8" t="s">
        <v>177</v>
      </c>
      <c r="B160">
        <v>1</v>
      </c>
      <c r="C160" s="4" t="s">
        <v>163</v>
      </c>
      <c r="D160" t="s">
        <v>300</v>
      </c>
      <c r="E160">
        <v>1</v>
      </c>
      <c r="F160">
        <v>1</v>
      </c>
      <c r="G160" s="18">
        <v>0</v>
      </c>
      <c r="H160">
        <v>0</v>
      </c>
      <c r="I160">
        <v>0</v>
      </c>
      <c r="J160">
        <v>0</v>
      </c>
      <c r="L160" s="18">
        <v>1</v>
      </c>
      <c r="M160">
        <v>0</v>
      </c>
      <c r="N160">
        <v>0</v>
      </c>
      <c r="O160">
        <v>0</v>
      </c>
      <c r="P160">
        <v>0</v>
      </c>
      <c r="R160" s="18">
        <v>0</v>
      </c>
      <c r="S160">
        <v>0</v>
      </c>
      <c r="T160">
        <v>0</v>
      </c>
      <c r="U160">
        <v>0</v>
      </c>
      <c r="V160">
        <v>0</v>
      </c>
      <c r="X160" s="18">
        <v>0</v>
      </c>
      <c r="Y160">
        <v>0</v>
      </c>
      <c r="Z160">
        <v>0</v>
      </c>
      <c r="AA160">
        <v>0</v>
      </c>
      <c r="AE160" s="22"/>
    </row>
    <row r="161" spans="1:31" ht="17" x14ac:dyDescent="0.2">
      <c r="A161" s="8" t="s">
        <v>147</v>
      </c>
      <c r="B161">
        <v>6</v>
      </c>
      <c r="C161" s="4" t="s">
        <v>163</v>
      </c>
      <c r="D161" t="s">
        <v>300</v>
      </c>
      <c r="E161">
        <v>1</v>
      </c>
      <c r="F161">
        <v>1</v>
      </c>
      <c r="G161" s="18">
        <v>0</v>
      </c>
      <c r="H161">
        <v>0</v>
      </c>
      <c r="I161">
        <v>0</v>
      </c>
      <c r="J161">
        <v>0</v>
      </c>
      <c r="L161" s="18">
        <v>6</v>
      </c>
      <c r="M161">
        <v>0</v>
      </c>
      <c r="N161">
        <v>0</v>
      </c>
      <c r="O161">
        <v>0</v>
      </c>
      <c r="P161">
        <v>0</v>
      </c>
      <c r="R161" s="18">
        <v>0</v>
      </c>
      <c r="S161">
        <v>0</v>
      </c>
      <c r="T161">
        <v>0</v>
      </c>
      <c r="U161">
        <v>0</v>
      </c>
      <c r="V161">
        <v>0</v>
      </c>
      <c r="X161" s="18">
        <v>0</v>
      </c>
      <c r="Y161">
        <v>0</v>
      </c>
      <c r="Z161">
        <v>0</v>
      </c>
      <c r="AA161">
        <v>0</v>
      </c>
      <c r="AE161" s="22"/>
    </row>
    <row r="162" spans="1:31" ht="17" x14ac:dyDescent="0.2">
      <c r="A162" s="8" t="s">
        <v>178</v>
      </c>
      <c r="B162">
        <v>1</v>
      </c>
      <c r="C162" s="4" t="s">
        <v>66</v>
      </c>
      <c r="D162" t="s">
        <v>299</v>
      </c>
      <c r="E162">
        <v>1</v>
      </c>
      <c r="F162">
        <v>2</v>
      </c>
      <c r="G162" s="18">
        <v>0</v>
      </c>
      <c r="H162">
        <v>0.5</v>
      </c>
      <c r="I162">
        <v>0</v>
      </c>
      <c r="J162">
        <v>0</v>
      </c>
      <c r="L162" s="18">
        <v>0</v>
      </c>
      <c r="M162">
        <v>0.5</v>
      </c>
      <c r="N162">
        <v>0</v>
      </c>
      <c r="O162">
        <v>0</v>
      </c>
      <c r="P162">
        <v>0</v>
      </c>
      <c r="R162" s="18">
        <v>0</v>
      </c>
      <c r="S162">
        <v>0</v>
      </c>
      <c r="T162">
        <v>0</v>
      </c>
      <c r="U162">
        <v>0</v>
      </c>
      <c r="V162">
        <v>0</v>
      </c>
      <c r="X162" s="18">
        <v>0</v>
      </c>
      <c r="Y162">
        <v>0</v>
      </c>
      <c r="Z162">
        <v>0</v>
      </c>
      <c r="AA162">
        <v>0</v>
      </c>
      <c r="AE162" s="22"/>
    </row>
    <row r="163" spans="1:31" ht="17" x14ac:dyDescent="0.2">
      <c r="A163" s="8" t="s">
        <v>179</v>
      </c>
      <c r="B163">
        <v>1</v>
      </c>
      <c r="C163" s="4" t="s">
        <v>180</v>
      </c>
      <c r="D163" t="s">
        <v>300</v>
      </c>
      <c r="E163">
        <v>1</v>
      </c>
      <c r="F163">
        <v>1</v>
      </c>
      <c r="G163" s="18">
        <v>0</v>
      </c>
      <c r="H163">
        <v>0</v>
      </c>
      <c r="I163">
        <v>0</v>
      </c>
      <c r="J163">
        <v>0</v>
      </c>
      <c r="L163" s="18">
        <v>1</v>
      </c>
      <c r="M163">
        <v>0</v>
      </c>
      <c r="N163">
        <v>0</v>
      </c>
      <c r="O163">
        <v>0</v>
      </c>
      <c r="P163">
        <v>0</v>
      </c>
      <c r="R163" s="18">
        <v>0</v>
      </c>
      <c r="S163">
        <v>0</v>
      </c>
      <c r="T163">
        <v>0</v>
      </c>
      <c r="U163">
        <v>0</v>
      </c>
      <c r="V163">
        <v>0</v>
      </c>
      <c r="X163" s="18">
        <v>0</v>
      </c>
      <c r="Y163">
        <v>0</v>
      </c>
      <c r="Z163">
        <v>0</v>
      </c>
      <c r="AA163">
        <v>0</v>
      </c>
      <c r="AE163" s="22"/>
    </row>
    <row r="164" spans="1:31" ht="34" x14ac:dyDescent="0.2">
      <c r="A164" s="8" t="s">
        <v>148</v>
      </c>
      <c r="B164">
        <v>18</v>
      </c>
      <c r="C164" s="4" t="s">
        <v>170</v>
      </c>
      <c r="D164" t="s">
        <v>300</v>
      </c>
      <c r="E164">
        <v>1</v>
      </c>
      <c r="F164">
        <v>1</v>
      </c>
      <c r="G164" s="18">
        <v>0</v>
      </c>
      <c r="H164">
        <v>0</v>
      </c>
      <c r="I164">
        <v>0</v>
      </c>
      <c r="J164">
        <v>0</v>
      </c>
      <c r="L164" s="18">
        <v>18</v>
      </c>
      <c r="M164">
        <v>0</v>
      </c>
      <c r="N164">
        <v>0</v>
      </c>
      <c r="O164">
        <v>0</v>
      </c>
      <c r="P164">
        <v>0</v>
      </c>
      <c r="R164" s="18">
        <v>0</v>
      </c>
      <c r="S164">
        <v>0</v>
      </c>
      <c r="T164">
        <v>0</v>
      </c>
      <c r="U164">
        <v>0</v>
      </c>
      <c r="V164">
        <v>0</v>
      </c>
      <c r="X164" s="18">
        <v>0</v>
      </c>
      <c r="Y164">
        <v>0</v>
      </c>
      <c r="Z164">
        <v>0</v>
      </c>
      <c r="AA164">
        <v>0</v>
      </c>
      <c r="AE164" s="22"/>
    </row>
    <row r="165" spans="1:31" ht="17" x14ac:dyDescent="0.2">
      <c r="A165" s="8" t="s">
        <v>181</v>
      </c>
      <c r="B165">
        <v>1</v>
      </c>
      <c r="C165" s="4" t="s">
        <v>163</v>
      </c>
      <c r="D165" t="s">
        <v>300</v>
      </c>
      <c r="E165">
        <v>1</v>
      </c>
      <c r="F165">
        <v>1</v>
      </c>
      <c r="G165" s="18">
        <v>0</v>
      </c>
      <c r="H165">
        <v>0</v>
      </c>
      <c r="I165">
        <v>0</v>
      </c>
      <c r="J165">
        <v>0</v>
      </c>
      <c r="L165" s="18">
        <v>1</v>
      </c>
      <c r="M165">
        <v>0</v>
      </c>
      <c r="N165">
        <v>0</v>
      </c>
      <c r="O165">
        <v>0</v>
      </c>
      <c r="P165">
        <v>0</v>
      </c>
      <c r="R165" s="18">
        <v>0</v>
      </c>
      <c r="S165">
        <v>0</v>
      </c>
      <c r="T165">
        <v>0</v>
      </c>
      <c r="U165">
        <v>0</v>
      </c>
      <c r="V165">
        <v>0</v>
      </c>
      <c r="X165" s="18">
        <v>0</v>
      </c>
      <c r="Y165">
        <v>0</v>
      </c>
      <c r="Z165">
        <v>0</v>
      </c>
      <c r="AA165">
        <v>0</v>
      </c>
      <c r="AE165" s="22"/>
    </row>
    <row r="166" spans="1:31" ht="17" x14ac:dyDescent="0.2">
      <c r="A166" s="8" t="s">
        <v>182</v>
      </c>
      <c r="B166">
        <v>1</v>
      </c>
      <c r="C166" s="4" t="s">
        <v>183</v>
      </c>
      <c r="D166" t="s">
        <v>297</v>
      </c>
      <c r="E166">
        <v>1</v>
      </c>
      <c r="F166">
        <v>1</v>
      </c>
      <c r="G166" s="18">
        <v>0</v>
      </c>
      <c r="H166">
        <v>0</v>
      </c>
      <c r="I166">
        <v>0</v>
      </c>
      <c r="J166">
        <v>0</v>
      </c>
      <c r="L166" s="18">
        <v>0</v>
      </c>
      <c r="M166">
        <v>0</v>
      </c>
      <c r="N166">
        <v>0</v>
      </c>
      <c r="O166">
        <v>0</v>
      </c>
      <c r="P166">
        <v>0</v>
      </c>
      <c r="R166" s="18">
        <v>1</v>
      </c>
      <c r="S166">
        <v>0</v>
      </c>
      <c r="T166">
        <v>0</v>
      </c>
      <c r="U166">
        <v>0</v>
      </c>
      <c r="V166">
        <v>0</v>
      </c>
      <c r="X166" s="18">
        <v>0</v>
      </c>
      <c r="Y166">
        <v>0</v>
      </c>
      <c r="Z166">
        <v>0</v>
      </c>
      <c r="AA166">
        <v>0</v>
      </c>
      <c r="AE166" s="22"/>
    </row>
    <row r="167" spans="1:31" ht="17" x14ac:dyDescent="0.2">
      <c r="A167" s="8" t="s">
        <v>149</v>
      </c>
      <c r="B167">
        <v>47</v>
      </c>
      <c r="C167" s="4" t="s">
        <v>184</v>
      </c>
      <c r="D167" t="s">
        <v>301</v>
      </c>
      <c r="E167">
        <v>1</v>
      </c>
      <c r="F167">
        <v>2</v>
      </c>
      <c r="G167" s="18">
        <v>0</v>
      </c>
      <c r="H167">
        <v>0</v>
      </c>
      <c r="I167">
        <v>0</v>
      </c>
      <c r="J167">
        <v>0</v>
      </c>
      <c r="L167" s="18">
        <v>0</v>
      </c>
      <c r="M167">
        <v>0</v>
      </c>
      <c r="N167">
        <v>0</v>
      </c>
      <c r="O167">
        <v>23.5</v>
      </c>
      <c r="P167">
        <v>0</v>
      </c>
      <c r="R167" s="18">
        <v>0</v>
      </c>
      <c r="S167">
        <v>0</v>
      </c>
      <c r="T167">
        <v>23.5</v>
      </c>
      <c r="U167">
        <v>0</v>
      </c>
      <c r="V167">
        <v>0</v>
      </c>
      <c r="X167" s="18">
        <v>0</v>
      </c>
      <c r="Y167">
        <v>23.5</v>
      </c>
      <c r="Z167">
        <v>0</v>
      </c>
      <c r="AA167">
        <v>0</v>
      </c>
      <c r="AE167" s="22"/>
    </row>
    <row r="168" spans="1:31" ht="17" x14ac:dyDescent="0.2">
      <c r="A168" s="8" t="s">
        <v>150</v>
      </c>
      <c r="B168">
        <v>16</v>
      </c>
      <c r="C168" s="4" t="s">
        <v>183</v>
      </c>
      <c r="D168" t="s">
        <v>303</v>
      </c>
      <c r="E168">
        <v>1</v>
      </c>
      <c r="F168">
        <v>1</v>
      </c>
      <c r="G168" s="18">
        <v>0</v>
      </c>
      <c r="H168">
        <v>0</v>
      </c>
      <c r="I168">
        <v>0</v>
      </c>
      <c r="J168">
        <v>0</v>
      </c>
      <c r="L168" s="18">
        <v>0</v>
      </c>
      <c r="M168">
        <v>0</v>
      </c>
      <c r="N168">
        <v>0</v>
      </c>
      <c r="O168">
        <v>0</v>
      </c>
      <c r="P168">
        <v>0</v>
      </c>
      <c r="R168" s="18">
        <v>0</v>
      </c>
      <c r="S168">
        <v>0</v>
      </c>
      <c r="T168">
        <v>0</v>
      </c>
      <c r="U168">
        <v>0</v>
      </c>
      <c r="V168">
        <v>0</v>
      </c>
      <c r="X168" s="18">
        <v>16</v>
      </c>
      <c r="Y168">
        <v>0</v>
      </c>
      <c r="Z168">
        <v>0</v>
      </c>
      <c r="AA168">
        <v>0</v>
      </c>
      <c r="AE168" s="22"/>
    </row>
    <row r="169" spans="1:31" ht="17" x14ac:dyDescent="0.2">
      <c r="A169" s="8" t="s">
        <v>151</v>
      </c>
      <c r="B169">
        <v>4</v>
      </c>
      <c r="C169" s="4" t="s">
        <v>176</v>
      </c>
      <c r="D169" t="s">
        <v>297</v>
      </c>
      <c r="E169">
        <v>1</v>
      </c>
      <c r="F169">
        <v>1</v>
      </c>
      <c r="G169" s="18">
        <v>0</v>
      </c>
      <c r="H169">
        <v>0</v>
      </c>
      <c r="I169">
        <v>0</v>
      </c>
      <c r="J169">
        <v>0</v>
      </c>
      <c r="L169" s="18">
        <v>0</v>
      </c>
      <c r="M169">
        <v>0</v>
      </c>
      <c r="N169">
        <v>0</v>
      </c>
      <c r="O169">
        <v>0</v>
      </c>
      <c r="P169">
        <v>0</v>
      </c>
      <c r="R169" s="18">
        <v>4</v>
      </c>
      <c r="S169">
        <v>0</v>
      </c>
      <c r="T169">
        <v>0</v>
      </c>
      <c r="U169">
        <v>0</v>
      </c>
      <c r="V169">
        <v>0</v>
      </c>
      <c r="X169" s="18">
        <v>0</v>
      </c>
      <c r="Y169">
        <v>0</v>
      </c>
      <c r="Z169">
        <v>0</v>
      </c>
      <c r="AA169">
        <v>0</v>
      </c>
      <c r="AE169" s="22"/>
    </row>
    <row r="170" spans="1:31" ht="17" x14ac:dyDescent="0.2">
      <c r="A170" s="8" t="s">
        <v>152</v>
      </c>
      <c r="B170">
        <v>14</v>
      </c>
      <c r="C170" s="4" t="s">
        <v>123</v>
      </c>
      <c r="D170" t="s">
        <v>303</v>
      </c>
      <c r="E170">
        <v>0.5</v>
      </c>
      <c r="F170">
        <v>1</v>
      </c>
      <c r="G170" s="18">
        <v>0</v>
      </c>
      <c r="H170">
        <v>0</v>
      </c>
      <c r="I170">
        <v>0</v>
      </c>
      <c r="J170">
        <v>0</v>
      </c>
      <c r="L170" s="18">
        <v>0</v>
      </c>
      <c r="M170">
        <v>0</v>
      </c>
      <c r="N170">
        <v>0</v>
      </c>
      <c r="O170">
        <v>0</v>
      </c>
      <c r="P170">
        <v>0</v>
      </c>
      <c r="R170" s="18">
        <v>0</v>
      </c>
      <c r="S170">
        <v>0</v>
      </c>
      <c r="T170">
        <v>0</v>
      </c>
      <c r="U170">
        <v>0</v>
      </c>
      <c r="V170">
        <v>0</v>
      </c>
      <c r="X170" s="18">
        <v>7</v>
      </c>
      <c r="Y170">
        <v>0</v>
      </c>
      <c r="Z170">
        <v>0</v>
      </c>
      <c r="AA170">
        <v>0</v>
      </c>
      <c r="AE170" s="22"/>
    </row>
    <row r="171" spans="1:31" ht="17" x14ac:dyDescent="0.2">
      <c r="A171" s="8" t="s">
        <v>153</v>
      </c>
      <c r="B171">
        <v>9</v>
      </c>
      <c r="C171" s="4" t="s">
        <v>123</v>
      </c>
      <c r="D171" t="s">
        <v>303</v>
      </c>
      <c r="E171">
        <v>0.5</v>
      </c>
      <c r="F171">
        <v>1</v>
      </c>
      <c r="G171" s="18">
        <v>0</v>
      </c>
      <c r="H171">
        <v>0</v>
      </c>
      <c r="I171">
        <v>0</v>
      </c>
      <c r="J171">
        <v>0</v>
      </c>
      <c r="L171" s="18">
        <v>0</v>
      </c>
      <c r="M171">
        <v>0</v>
      </c>
      <c r="N171">
        <v>0</v>
      </c>
      <c r="O171">
        <v>0</v>
      </c>
      <c r="P171">
        <v>0</v>
      </c>
      <c r="R171" s="18">
        <v>0</v>
      </c>
      <c r="S171">
        <v>0</v>
      </c>
      <c r="T171">
        <v>0</v>
      </c>
      <c r="U171">
        <v>0</v>
      </c>
      <c r="V171">
        <v>0</v>
      </c>
      <c r="X171" s="18">
        <v>4.5</v>
      </c>
      <c r="Y171">
        <v>0</v>
      </c>
      <c r="Z171">
        <v>0</v>
      </c>
      <c r="AA171">
        <v>0</v>
      </c>
      <c r="AE171" s="22"/>
    </row>
    <row r="172" spans="1:31" ht="34" x14ac:dyDescent="0.2">
      <c r="A172" s="8" t="s">
        <v>185</v>
      </c>
      <c r="B172">
        <v>1</v>
      </c>
      <c r="C172" s="4" t="s">
        <v>186</v>
      </c>
      <c r="D172" t="s">
        <v>303</v>
      </c>
      <c r="E172">
        <v>1</v>
      </c>
      <c r="F172">
        <v>1</v>
      </c>
      <c r="G172" s="18">
        <v>0</v>
      </c>
      <c r="H172">
        <v>0</v>
      </c>
      <c r="I172">
        <v>0</v>
      </c>
      <c r="J172">
        <v>0</v>
      </c>
      <c r="L172" s="18">
        <v>0</v>
      </c>
      <c r="M172">
        <v>0</v>
      </c>
      <c r="N172">
        <v>0</v>
      </c>
      <c r="O172">
        <v>0</v>
      </c>
      <c r="P172">
        <v>0</v>
      </c>
      <c r="R172" s="18">
        <v>0</v>
      </c>
      <c r="S172">
        <v>0</v>
      </c>
      <c r="T172">
        <v>0</v>
      </c>
      <c r="U172">
        <v>0</v>
      </c>
      <c r="V172">
        <v>0</v>
      </c>
      <c r="X172" s="18">
        <v>1</v>
      </c>
      <c r="Y172">
        <v>0</v>
      </c>
      <c r="Z172">
        <v>0</v>
      </c>
      <c r="AA172">
        <v>0</v>
      </c>
      <c r="AE172" s="22"/>
    </row>
    <row r="173" spans="1:31" ht="17" x14ac:dyDescent="0.2">
      <c r="A173" s="8" t="s">
        <v>187</v>
      </c>
      <c r="B173">
        <v>1</v>
      </c>
      <c r="C173" s="4" t="s">
        <v>123</v>
      </c>
      <c r="D173" t="s">
        <v>303</v>
      </c>
      <c r="E173">
        <v>0.5</v>
      </c>
      <c r="F173">
        <v>1</v>
      </c>
      <c r="G173" s="18">
        <v>0</v>
      </c>
      <c r="H173">
        <v>0</v>
      </c>
      <c r="I173">
        <v>0</v>
      </c>
      <c r="J173">
        <v>0</v>
      </c>
      <c r="L173" s="18">
        <v>0</v>
      </c>
      <c r="M173">
        <v>0</v>
      </c>
      <c r="N173">
        <v>0</v>
      </c>
      <c r="O173">
        <v>0</v>
      </c>
      <c r="P173">
        <v>0</v>
      </c>
      <c r="R173" s="18">
        <v>0</v>
      </c>
      <c r="S173">
        <v>0</v>
      </c>
      <c r="T173">
        <v>0</v>
      </c>
      <c r="U173">
        <v>0</v>
      </c>
      <c r="V173">
        <v>0</v>
      </c>
      <c r="X173" s="18">
        <v>0.5</v>
      </c>
      <c r="Y173">
        <v>0</v>
      </c>
      <c r="Z173">
        <v>0</v>
      </c>
      <c r="AA173">
        <v>0</v>
      </c>
      <c r="AE173" s="22"/>
    </row>
    <row r="174" spans="1:31" ht="17" x14ac:dyDescent="0.2">
      <c r="A174" s="8" t="s">
        <v>188</v>
      </c>
      <c r="B174">
        <v>1</v>
      </c>
      <c r="C174" s="4" t="s">
        <v>189</v>
      </c>
      <c r="D174" t="s">
        <v>303</v>
      </c>
      <c r="E174">
        <v>1</v>
      </c>
      <c r="F174">
        <v>1</v>
      </c>
      <c r="G174" s="18">
        <v>0</v>
      </c>
      <c r="H174">
        <v>0</v>
      </c>
      <c r="I174">
        <v>0</v>
      </c>
      <c r="J174">
        <v>0</v>
      </c>
      <c r="L174" s="18">
        <v>0</v>
      </c>
      <c r="M174">
        <v>0</v>
      </c>
      <c r="N174">
        <v>0</v>
      </c>
      <c r="O174">
        <v>0</v>
      </c>
      <c r="P174">
        <v>0</v>
      </c>
      <c r="R174" s="18">
        <v>0</v>
      </c>
      <c r="S174">
        <v>0</v>
      </c>
      <c r="T174">
        <v>0</v>
      </c>
      <c r="U174">
        <v>0</v>
      </c>
      <c r="V174">
        <v>0</v>
      </c>
      <c r="X174" s="18">
        <v>1</v>
      </c>
      <c r="Y174">
        <v>0</v>
      </c>
      <c r="Z174">
        <v>0</v>
      </c>
      <c r="AA174">
        <v>0</v>
      </c>
      <c r="AE174" s="22"/>
    </row>
    <row r="175" spans="1:31" ht="34" x14ac:dyDescent="0.2">
      <c r="A175" s="8" t="s">
        <v>190</v>
      </c>
      <c r="B175">
        <v>1</v>
      </c>
      <c r="C175" s="4" t="s">
        <v>183</v>
      </c>
      <c r="D175" t="s">
        <v>303</v>
      </c>
      <c r="E175">
        <v>1</v>
      </c>
      <c r="F175">
        <v>1</v>
      </c>
      <c r="G175" s="18">
        <v>0</v>
      </c>
      <c r="H175">
        <v>0</v>
      </c>
      <c r="I175">
        <v>0</v>
      </c>
      <c r="J175">
        <v>0</v>
      </c>
      <c r="L175" s="18">
        <v>0</v>
      </c>
      <c r="M175">
        <v>0</v>
      </c>
      <c r="N175">
        <v>0</v>
      </c>
      <c r="O175">
        <v>0</v>
      </c>
      <c r="P175">
        <v>0</v>
      </c>
      <c r="R175" s="18">
        <v>0</v>
      </c>
      <c r="S175">
        <v>0</v>
      </c>
      <c r="T175">
        <v>0</v>
      </c>
      <c r="U175">
        <v>0</v>
      </c>
      <c r="V175">
        <v>0</v>
      </c>
      <c r="X175" s="18">
        <v>1</v>
      </c>
      <c r="Y175">
        <v>0</v>
      </c>
      <c r="Z175">
        <v>0</v>
      </c>
      <c r="AA175">
        <v>0</v>
      </c>
      <c r="AE175" s="22"/>
    </row>
    <row r="176" spans="1:31" ht="34" x14ac:dyDescent="0.2">
      <c r="A176" s="8" t="s">
        <v>191</v>
      </c>
      <c r="B176">
        <v>1</v>
      </c>
      <c r="C176" s="4" t="s">
        <v>183</v>
      </c>
      <c r="D176" t="s">
        <v>303</v>
      </c>
      <c r="E176">
        <v>1</v>
      </c>
      <c r="F176">
        <v>1</v>
      </c>
      <c r="G176" s="18">
        <v>0</v>
      </c>
      <c r="H176">
        <v>0</v>
      </c>
      <c r="I176">
        <v>0</v>
      </c>
      <c r="J176">
        <v>0</v>
      </c>
      <c r="L176" s="18">
        <v>0</v>
      </c>
      <c r="M176">
        <v>0</v>
      </c>
      <c r="N176">
        <v>0</v>
      </c>
      <c r="O176">
        <v>0</v>
      </c>
      <c r="P176">
        <v>0</v>
      </c>
      <c r="R176" s="18">
        <v>0</v>
      </c>
      <c r="S176">
        <v>0</v>
      </c>
      <c r="T176">
        <v>0</v>
      </c>
      <c r="U176">
        <v>0</v>
      </c>
      <c r="V176">
        <v>0</v>
      </c>
      <c r="X176" s="18">
        <v>1</v>
      </c>
      <c r="Y176">
        <v>0</v>
      </c>
      <c r="Z176">
        <v>0</v>
      </c>
      <c r="AA176">
        <v>0</v>
      </c>
      <c r="AE176" s="22"/>
    </row>
    <row r="177" spans="1:31" ht="34" x14ac:dyDescent="0.2">
      <c r="A177" s="8" t="s">
        <v>192</v>
      </c>
      <c r="B177">
        <v>1</v>
      </c>
      <c r="C177" s="4" t="s">
        <v>193</v>
      </c>
      <c r="D177" t="s">
        <v>303</v>
      </c>
      <c r="E177">
        <v>1</v>
      </c>
      <c r="F177">
        <v>1</v>
      </c>
      <c r="G177" s="18">
        <v>0</v>
      </c>
      <c r="H177">
        <v>0</v>
      </c>
      <c r="I177">
        <v>0</v>
      </c>
      <c r="J177">
        <v>0</v>
      </c>
      <c r="L177" s="18">
        <v>0</v>
      </c>
      <c r="M177">
        <v>0</v>
      </c>
      <c r="N177">
        <v>0</v>
      </c>
      <c r="O177">
        <v>0</v>
      </c>
      <c r="P177">
        <v>0</v>
      </c>
      <c r="R177" s="18">
        <v>0</v>
      </c>
      <c r="S177">
        <v>0</v>
      </c>
      <c r="T177">
        <v>0</v>
      </c>
      <c r="U177">
        <v>0</v>
      </c>
      <c r="V177">
        <v>0</v>
      </c>
      <c r="X177" s="18">
        <v>1</v>
      </c>
      <c r="Y177">
        <v>0</v>
      </c>
      <c r="Z177">
        <v>0</v>
      </c>
      <c r="AA177">
        <v>0</v>
      </c>
      <c r="AE177" s="22"/>
    </row>
    <row r="178" spans="1:31" x14ac:dyDescent="0.2">
      <c r="A178" s="8"/>
      <c r="C178" s="4"/>
      <c r="G178" s="18"/>
      <c r="L178" s="18"/>
      <c r="R178" s="18"/>
      <c r="X178" s="18"/>
      <c r="AE178" s="22"/>
    </row>
    <row r="179" spans="1:31" s="1" customFormat="1" ht="17" x14ac:dyDescent="0.2">
      <c r="A179" s="11" t="s">
        <v>194</v>
      </c>
      <c r="B179" s="1" t="s">
        <v>195</v>
      </c>
      <c r="C179" s="7" t="s">
        <v>135</v>
      </c>
      <c r="G179" s="21"/>
      <c r="L179" s="21"/>
      <c r="R179" s="21"/>
      <c r="X179" s="21"/>
      <c r="AE179" s="25"/>
    </row>
    <row r="180" spans="1:31" ht="34" x14ac:dyDescent="0.2">
      <c r="A180" s="8" t="s">
        <v>196</v>
      </c>
      <c r="B180">
        <v>1</v>
      </c>
      <c r="C180" s="4" t="s">
        <v>197</v>
      </c>
      <c r="D180" t="s">
        <v>304</v>
      </c>
      <c r="E180">
        <v>1</v>
      </c>
      <c r="F180">
        <v>2</v>
      </c>
      <c r="G180" s="18">
        <f t="shared" ref="G180:G192" si="18">IF(D180="A",(B180*E180)/F180,0)</f>
        <v>0</v>
      </c>
      <c r="H180">
        <f t="shared" ref="H180:H192" si="19">IF(D180="AB",(B180*E180)/F180,0)</f>
        <v>0</v>
      </c>
      <c r="I180">
        <f t="shared" ref="I180:I192" si="20">IF(D180="ABC",(B180*E180)/F180,0)</f>
        <v>0</v>
      </c>
      <c r="J180">
        <f t="shared" ref="J180:J192" si="21">IF(D180="ABCD",(B180*E180)/F180,0)</f>
        <v>0</v>
      </c>
      <c r="L180" s="18">
        <f t="shared" ref="L180:L192" si="22">IF(D180="B",(B180*E180)/F180,0)</f>
        <v>0</v>
      </c>
      <c r="M180">
        <f t="shared" ref="M180:M192" si="23">IF(D180="AB",(B180*E180)/F180,0)</f>
        <v>0</v>
      </c>
      <c r="N180">
        <f t="shared" ref="N180:N192" si="24">IF(D180="ABC",(B180*E180)/F180,0)</f>
        <v>0</v>
      </c>
      <c r="O180">
        <f t="shared" ref="O180:O192" si="25">IF(D180="BC",(B180*E180)/F180,0)</f>
        <v>0</v>
      </c>
      <c r="P180">
        <f t="shared" ref="P180:P192" si="26">IF(D180="BCD",(B180*E180)/F180,0)</f>
        <v>0</v>
      </c>
      <c r="R180" s="18">
        <f t="shared" ref="R180:R192" si="27">IF(D180="C",(B180*E180)/F180,0)</f>
        <v>0</v>
      </c>
      <c r="S180">
        <f t="shared" ref="S180:S192" si="28">IF(D180="ABC",(B180*E180)/F180,0)</f>
        <v>0</v>
      </c>
      <c r="T180">
        <f t="shared" ref="T180:T192" si="29">IF(D180="BC",(B180*E180)/F180,0)</f>
        <v>0</v>
      </c>
      <c r="U180">
        <f t="shared" ref="U180:U192" si="30">IF(D180="BCD",(B180*E180)/F180,0)</f>
        <v>0</v>
      </c>
      <c r="V180">
        <f t="shared" ref="V180:V192" si="31">IF(D180="CD",(B180*E180)/F180,0)</f>
        <v>0.5</v>
      </c>
      <c r="X180" s="18">
        <f t="shared" ref="X180:X192" si="32">IF(D180="D",(B180*E180)/F180,0)</f>
        <v>0</v>
      </c>
      <c r="Y180">
        <f t="shared" ref="Y180:Y192" si="33">IF(D180="BC",(B180*E180)/F180,0)</f>
        <v>0</v>
      </c>
      <c r="Z180">
        <f t="shared" ref="Z180:Z192" si="34">IF(D180="BCD",(B180*E180)/F180,0)</f>
        <v>0</v>
      </c>
      <c r="AA180">
        <f t="shared" ref="AA180:AA192" si="35">IF(D180="CD",(B180*E180)/F180,0)</f>
        <v>0.5</v>
      </c>
      <c r="AE180" s="22"/>
    </row>
    <row r="181" spans="1:31" ht="34" x14ac:dyDescent="0.2">
      <c r="A181" s="8" t="s">
        <v>198</v>
      </c>
      <c r="B181">
        <v>1</v>
      </c>
      <c r="C181" s="4" t="s">
        <v>197</v>
      </c>
      <c r="D181" t="s">
        <v>304</v>
      </c>
      <c r="E181">
        <v>1</v>
      </c>
      <c r="F181">
        <v>2</v>
      </c>
      <c r="G181" s="18">
        <f t="shared" si="18"/>
        <v>0</v>
      </c>
      <c r="H181">
        <f t="shared" si="19"/>
        <v>0</v>
      </c>
      <c r="I181">
        <f t="shared" si="20"/>
        <v>0</v>
      </c>
      <c r="J181">
        <f t="shared" si="21"/>
        <v>0</v>
      </c>
      <c r="L181" s="18">
        <f t="shared" si="22"/>
        <v>0</v>
      </c>
      <c r="M181">
        <f t="shared" si="23"/>
        <v>0</v>
      </c>
      <c r="N181">
        <f t="shared" si="24"/>
        <v>0</v>
      </c>
      <c r="O181">
        <f t="shared" si="25"/>
        <v>0</v>
      </c>
      <c r="P181">
        <f t="shared" si="26"/>
        <v>0</v>
      </c>
      <c r="R181" s="18">
        <f t="shared" si="27"/>
        <v>0</v>
      </c>
      <c r="S181">
        <f t="shared" si="28"/>
        <v>0</v>
      </c>
      <c r="T181">
        <f t="shared" si="29"/>
        <v>0</v>
      </c>
      <c r="U181">
        <f t="shared" si="30"/>
        <v>0</v>
      </c>
      <c r="V181">
        <f t="shared" si="31"/>
        <v>0.5</v>
      </c>
      <c r="X181" s="18">
        <f t="shared" si="32"/>
        <v>0</v>
      </c>
      <c r="Y181">
        <f t="shared" si="33"/>
        <v>0</v>
      </c>
      <c r="Z181">
        <f t="shared" si="34"/>
        <v>0</v>
      </c>
      <c r="AA181">
        <f t="shared" si="35"/>
        <v>0.5</v>
      </c>
      <c r="AE181" s="22"/>
    </row>
    <row r="182" spans="1:31" ht="34" x14ac:dyDescent="0.2">
      <c r="A182" s="8" t="s">
        <v>199</v>
      </c>
      <c r="B182">
        <v>1</v>
      </c>
      <c r="C182" s="4" t="s">
        <v>186</v>
      </c>
      <c r="D182" t="s">
        <v>303</v>
      </c>
      <c r="E182">
        <v>1</v>
      </c>
      <c r="F182">
        <v>1</v>
      </c>
      <c r="G182" s="18">
        <f t="shared" si="18"/>
        <v>0</v>
      </c>
      <c r="H182">
        <f t="shared" si="19"/>
        <v>0</v>
      </c>
      <c r="I182">
        <f t="shared" si="20"/>
        <v>0</v>
      </c>
      <c r="J182">
        <f t="shared" si="21"/>
        <v>0</v>
      </c>
      <c r="L182" s="18">
        <f t="shared" si="22"/>
        <v>0</v>
      </c>
      <c r="M182">
        <f t="shared" si="23"/>
        <v>0</v>
      </c>
      <c r="N182">
        <f t="shared" si="24"/>
        <v>0</v>
      </c>
      <c r="O182">
        <f t="shared" si="25"/>
        <v>0</v>
      </c>
      <c r="P182">
        <f t="shared" si="26"/>
        <v>0</v>
      </c>
      <c r="R182" s="18">
        <f t="shared" si="27"/>
        <v>0</v>
      </c>
      <c r="S182">
        <f t="shared" si="28"/>
        <v>0</v>
      </c>
      <c r="T182">
        <f t="shared" si="29"/>
        <v>0</v>
      </c>
      <c r="U182">
        <f t="shared" si="30"/>
        <v>0</v>
      </c>
      <c r="V182">
        <f t="shared" si="31"/>
        <v>0</v>
      </c>
      <c r="X182" s="18">
        <f t="shared" si="32"/>
        <v>1</v>
      </c>
      <c r="Y182">
        <f t="shared" si="33"/>
        <v>0</v>
      </c>
      <c r="Z182">
        <f t="shared" si="34"/>
        <v>0</v>
      </c>
      <c r="AA182">
        <f t="shared" si="35"/>
        <v>0</v>
      </c>
      <c r="AE182" s="22"/>
    </row>
    <row r="183" spans="1:31" ht="34" x14ac:dyDescent="0.2">
      <c r="A183" s="8" t="s">
        <v>200</v>
      </c>
      <c r="B183">
        <v>1</v>
      </c>
      <c r="C183" s="4" t="s">
        <v>186</v>
      </c>
      <c r="D183" t="s">
        <v>303</v>
      </c>
      <c r="E183">
        <v>1</v>
      </c>
      <c r="F183">
        <v>1</v>
      </c>
      <c r="G183" s="18">
        <f t="shared" si="18"/>
        <v>0</v>
      </c>
      <c r="H183">
        <f t="shared" si="19"/>
        <v>0</v>
      </c>
      <c r="I183">
        <f t="shared" si="20"/>
        <v>0</v>
      </c>
      <c r="J183">
        <f t="shared" si="21"/>
        <v>0</v>
      </c>
      <c r="L183" s="18">
        <f t="shared" si="22"/>
        <v>0</v>
      </c>
      <c r="M183">
        <f t="shared" si="23"/>
        <v>0</v>
      </c>
      <c r="N183">
        <f t="shared" si="24"/>
        <v>0</v>
      </c>
      <c r="O183">
        <f t="shared" si="25"/>
        <v>0</v>
      </c>
      <c r="P183">
        <f t="shared" si="26"/>
        <v>0</v>
      </c>
      <c r="R183" s="18">
        <f t="shared" si="27"/>
        <v>0</v>
      </c>
      <c r="S183">
        <f t="shared" si="28"/>
        <v>0</v>
      </c>
      <c r="T183">
        <f t="shared" si="29"/>
        <v>0</v>
      </c>
      <c r="U183">
        <f t="shared" si="30"/>
        <v>0</v>
      </c>
      <c r="V183">
        <f t="shared" si="31"/>
        <v>0</v>
      </c>
      <c r="X183" s="18">
        <f t="shared" si="32"/>
        <v>1</v>
      </c>
      <c r="Y183">
        <f t="shared" si="33"/>
        <v>0</v>
      </c>
      <c r="Z183">
        <f t="shared" si="34"/>
        <v>0</v>
      </c>
      <c r="AA183">
        <f t="shared" si="35"/>
        <v>0</v>
      </c>
      <c r="AE183" s="22"/>
    </row>
    <row r="184" spans="1:31" ht="34" x14ac:dyDescent="0.2">
      <c r="A184" s="8" t="s">
        <v>201</v>
      </c>
      <c r="B184">
        <v>1</v>
      </c>
      <c r="C184" s="4" t="s">
        <v>186</v>
      </c>
      <c r="D184" t="s">
        <v>303</v>
      </c>
      <c r="E184">
        <v>1</v>
      </c>
      <c r="F184">
        <v>1</v>
      </c>
      <c r="G184" s="18">
        <f t="shared" si="18"/>
        <v>0</v>
      </c>
      <c r="H184">
        <f t="shared" si="19"/>
        <v>0</v>
      </c>
      <c r="I184">
        <f t="shared" si="20"/>
        <v>0</v>
      </c>
      <c r="J184">
        <f t="shared" si="21"/>
        <v>0</v>
      </c>
      <c r="L184" s="18">
        <f t="shared" si="22"/>
        <v>0</v>
      </c>
      <c r="M184">
        <f t="shared" si="23"/>
        <v>0</v>
      </c>
      <c r="N184">
        <f t="shared" si="24"/>
        <v>0</v>
      </c>
      <c r="O184">
        <f t="shared" si="25"/>
        <v>0</v>
      </c>
      <c r="P184">
        <f t="shared" si="26"/>
        <v>0</v>
      </c>
      <c r="R184" s="18">
        <f t="shared" si="27"/>
        <v>0</v>
      </c>
      <c r="S184">
        <f t="shared" si="28"/>
        <v>0</v>
      </c>
      <c r="T184">
        <f t="shared" si="29"/>
        <v>0</v>
      </c>
      <c r="U184">
        <f t="shared" si="30"/>
        <v>0</v>
      </c>
      <c r="V184">
        <f t="shared" si="31"/>
        <v>0</v>
      </c>
      <c r="X184" s="18">
        <f t="shared" si="32"/>
        <v>1</v>
      </c>
      <c r="Y184">
        <f t="shared" si="33"/>
        <v>0</v>
      </c>
      <c r="Z184">
        <f t="shared" si="34"/>
        <v>0</v>
      </c>
      <c r="AA184">
        <f t="shared" si="35"/>
        <v>0</v>
      </c>
      <c r="AE184" s="22"/>
    </row>
    <row r="185" spans="1:31" ht="17" x14ac:dyDescent="0.2">
      <c r="A185" s="8" t="s">
        <v>202</v>
      </c>
      <c r="B185">
        <v>1</v>
      </c>
      <c r="C185" s="4" t="s">
        <v>203</v>
      </c>
      <c r="D185" t="s">
        <v>303</v>
      </c>
      <c r="E185">
        <v>0.5</v>
      </c>
      <c r="F185">
        <v>1</v>
      </c>
      <c r="G185" s="18">
        <f t="shared" si="18"/>
        <v>0</v>
      </c>
      <c r="H185">
        <f t="shared" si="19"/>
        <v>0</v>
      </c>
      <c r="I185">
        <f t="shared" si="20"/>
        <v>0</v>
      </c>
      <c r="J185">
        <f t="shared" si="21"/>
        <v>0</v>
      </c>
      <c r="L185" s="18">
        <f t="shared" si="22"/>
        <v>0</v>
      </c>
      <c r="M185">
        <f t="shared" si="23"/>
        <v>0</v>
      </c>
      <c r="N185">
        <f t="shared" si="24"/>
        <v>0</v>
      </c>
      <c r="O185">
        <f t="shared" si="25"/>
        <v>0</v>
      </c>
      <c r="P185">
        <f t="shared" si="26"/>
        <v>0</v>
      </c>
      <c r="R185" s="18">
        <f t="shared" si="27"/>
        <v>0</v>
      </c>
      <c r="S185">
        <f t="shared" si="28"/>
        <v>0</v>
      </c>
      <c r="T185">
        <f t="shared" si="29"/>
        <v>0</v>
      </c>
      <c r="U185">
        <f t="shared" si="30"/>
        <v>0</v>
      </c>
      <c r="V185">
        <f t="shared" si="31"/>
        <v>0</v>
      </c>
      <c r="X185" s="18">
        <f t="shared" si="32"/>
        <v>0.5</v>
      </c>
      <c r="Y185">
        <f t="shared" si="33"/>
        <v>0</v>
      </c>
      <c r="Z185">
        <f t="shared" si="34"/>
        <v>0</v>
      </c>
      <c r="AA185">
        <f t="shared" si="35"/>
        <v>0</v>
      </c>
      <c r="AE185" s="22"/>
    </row>
    <row r="186" spans="1:31" ht="34" x14ac:dyDescent="0.2">
      <c r="A186" s="8" t="s">
        <v>204</v>
      </c>
      <c r="B186">
        <v>1</v>
      </c>
      <c r="C186" s="4" t="s">
        <v>197</v>
      </c>
      <c r="D186" t="s">
        <v>304</v>
      </c>
      <c r="E186">
        <v>1</v>
      </c>
      <c r="F186">
        <v>2</v>
      </c>
      <c r="G186" s="18">
        <f t="shared" si="18"/>
        <v>0</v>
      </c>
      <c r="H186">
        <f t="shared" si="19"/>
        <v>0</v>
      </c>
      <c r="I186">
        <f t="shared" si="20"/>
        <v>0</v>
      </c>
      <c r="J186">
        <f t="shared" si="21"/>
        <v>0</v>
      </c>
      <c r="L186" s="18">
        <f t="shared" si="22"/>
        <v>0</v>
      </c>
      <c r="M186">
        <f t="shared" si="23"/>
        <v>0</v>
      </c>
      <c r="N186">
        <f t="shared" si="24"/>
        <v>0</v>
      </c>
      <c r="O186">
        <f t="shared" si="25"/>
        <v>0</v>
      </c>
      <c r="P186">
        <f t="shared" si="26"/>
        <v>0</v>
      </c>
      <c r="R186" s="18">
        <f t="shared" si="27"/>
        <v>0</v>
      </c>
      <c r="S186">
        <f t="shared" si="28"/>
        <v>0</v>
      </c>
      <c r="T186">
        <f t="shared" si="29"/>
        <v>0</v>
      </c>
      <c r="U186">
        <f t="shared" si="30"/>
        <v>0</v>
      </c>
      <c r="V186">
        <f t="shared" si="31"/>
        <v>0.5</v>
      </c>
      <c r="X186" s="18">
        <f t="shared" si="32"/>
        <v>0</v>
      </c>
      <c r="Y186">
        <f t="shared" si="33"/>
        <v>0</v>
      </c>
      <c r="Z186">
        <f t="shared" si="34"/>
        <v>0</v>
      </c>
      <c r="AA186">
        <f t="shared" si="35"/>
        <v>0.5</v>
      </c>
      <c r="AE186" s="22"/>
    </row>
    <row r="187" spans="1:31" ht="17" x14ac:dyDescent="0.2">
      <c r="A187" s="8" t="s">
        <v>76</v>
      </c>
      <c r="B187">
        <v>1</v>
      </c>
      <c r="C187" s="4" t="s">
        <v>205</v>
      </c>
      <c r="D187" t="s">
        <v>303</v>
      </c>
      <c r="E187">
        <v>0.5</v>
      </c>
      <c r="F187">
        <v>1</v>
      </c>
      <c r="G187" s="18">
        <f t="shared" si="18"/>
        <v>0</v>
      </c>
      <c r="H187">
        <f t="shared" si="19"/>
        <v>0</v>
      </c>
      <c r="I187">
        <f t="shared" si="20"/>
        <v>0</v>
      </c>
      <c r="J187">
        <f t="shared" si="21"/>
        <v>0</v>
      </c>
      <c r="L187" s="18">
        <f t="shared" si="22"/>
        <v>0</v>
      </c>
      <c r="M187">
        <f t="shared" si="23"/>
        <v>0</v>
      </c>
      <c r="N187">
        <f t="shared" si="24"/>
        <v>0</v>
      </c>
      <c r="O187">
        <f t="shared" si="25"/>
        <v>0</v>
      </c>
      <c r="P187">
        <f t="shared" si="26"/>
        <v>0</v>
      </c>
      <c r="R187" s="18">
        <f t="shared" si="27"/>
        <v>0</v>
      </c>
      <c r="S187">
        <f t="shared" si="28"/>
        <v>0</v>
      </c>
      <c r="T187">
        <f t="shared" si="29"/>
        <v>0</v>
      </c>
      <c r="U187">
        <f t="shared" si="30"/>
        <v>0</v>
      </c>
      <c r="V187">
        <f t="shared" si="31"/>
        <v>0</v>
      </c>
      <c r="X187" s="18">
        <f t="shared" si="32"/>
        <v>0.5</v>
      </c>
      <c r="Y187">
        <f t="shared" si="33"/>
        <v>0</v>
      </c>
      <c r="Z187">
        <f t="shared" si="34"/>
        <v>0</v>
      </c>
      <c r="AA187">
        <f t="shared" si="35"/>
        <v>0</v>
      </c>
      <c r="AE187" s="22"/>
    </row>
    <row r="188" spans="1:31" ht="34" x14ac:dyDescent="0.2">
      <c r="A188" s="8" t="s">
        <v>206</v>
      </c>
      <c r="B188">
        <v>1</v>
      </c>
      <c r="C188" s="4" t="s">
        <v>197</v>
      </c>
      <c r="D188" t="s">
        <v>304</v>
      </c>
      <c r="E188">
        <v>1</v>
      </c>
      <c r="F188">
        <v>2</v>
      </c>
      <c r="G188" s="18">
        <f t="shared" si="18"/>
        <v>0</v>
      </c>
      <c r="H188">
        <f t="shared" si="19"/>
        <v>0</v>
      </c>
      <c r="I188">
        <f t="shared" si="20"/>
        <v>0</v>
      </c>
      <c r="J188">
        <f t="shared" si="21"/>
        <v>0</v>
      </c>
      <c r="L188" s="18">
        <f t="shared" si="22"/>
        <v>0</v>
      </c>
      <c r="M188">
        <f t="shared" si="23"/>
        <v>0</v>
      </c>
      <c r="N188">
        <f t="shared" si="24"/>
        <v>0</v>
      </c>
      <c r="O188">
        <f t="shared" si="25"/>
        <v>0</v>
      </c>
      <c r="P188">
        <f t="shared" si="26"/>
        <v>0</v>
      </c>
      <c r="R188" s="18">
        <f t="shared" si="27"/>
        <v>0</v>
      </c>
      <c r="S188">
        <f t="shared" si="28"/>
        <v>0</v>
      </c>
      <c r="T188">
        <f t="shared" si="29"/>
        <v>0</v>
      </c>
      <c r="U188">
        <f t="shared" si="30"/>
        <v>0</v>
      </c>
      <c r="V188">
        <f t="shared" si="31"/>
        <v>0.5</v>
      </c>
      <c r="X188" s="18">
        <f t="shared" si="32"/>
        <v>0</v>
      </c>
      <c r="Y188">
        <f t="shared" si="33"/>
        <v>0</v>
      </c>
      <c r="Z188">
        <f t="shared" si="34"/>
        <v>0</v>
      </c>
      <c r="AA188">
        <f t="shared" si="35"/>
        <v>0.5</v>
      </c>
      <c r="AE188" s="22"/>
    </row>
    <row r="189" spans="1:31" ht="34" x14ac:dyDescent="0.2">
      <c r="A189" s="8" t="s">
        <v>207</v>
      </c>
      <c r="B189">
        <v>1</v>
      </c>
      <c r="C189" s="4" t="s">
        <v>197</v>
      </c>
      <c r="D189" t="s">
        <v>304</v>
      </c>
      <c r="E189">
        <v>1</v>
      </c>
      <c r="F189">
        <v>2</v>
      </c>
      <c r="G189" s="18">
        <f t="shared" si="18"/>
        <v>0</v>
      </c>
      <c r="H189">
        <f t="shared" si="19"/>
        <v>0</v>
      </c>
      <c r="I189">
        <f t="shared" si="20"/>
        <v>0</v>
      </c>
      <c r="J189">
        <f t="shared" si="21"/>
        <v>0</v>
      </c>
      <c r="L189" s="18">
        <f t="shared" si="22"/>
        <v>0</v>
      </c>
      <c r="M189">
        <f t="shared" si="23"/>
        <v>0</v>
      </c>
      <c r="N189">
        <f t="shared" si="24"/>
        <v>0</v>
      </c>
      <c r="O189">
        <f t="shared" si="25"/>
        <v>0</v>
      </c>
      <c r="P189">
        <f t="shared" si="26"/>
        <v>0</v>
      </c>
      <c r="R189" s="18">
        <f t="shared" si="27"/>
        <v>0</v>
      </c>
      <c r="S189">
        <f t="shared" si="28"/>
        <v>0</v>
      </c>
      <c r="T189">
        <f t="shared" si="29"/>
        <v>0</v>
      </c>
      <c r="U189">
        <f t="shared" si="30"/>
        <v>0</v>
      </c>
      <c r="V189">
        <f t="shared" si="31"/>
        <v>0.5</v>
      </c>
      <c r="X189" s="18">
        <f t="shared" si="32"/>
        <v>0</v>
      </c>
      <c r="Y189">
        <f t="shared" si="33"/>
        <v>0</v>
      </c>
      <c r="Z189">
        <f t="shared" si="34"/>
        <v>0</v>
      </c>
      <c r="AA189">
        <f t="shared" si="35"/>
        <v>0.5</v>
      </c>
      <c r="AE189" s="22"/>
    </row>
    <row r="190" spans="1:31" ht="17" x14ac:dyDescent="0.2">
      <c r="A190" s="8" t="s">
        <v>208</v>
      </c>
      <c r="B190">
        <v>1</v>
      </c>
      <c r="C190" s="4" t="s">
        <v>209</v>
      </c>
      <c r="D190" t="s">
        <v>303</v>
      </c>
      <c r="E190">
        <v>1</v>
      </c>
      <c r="F190">
        <v>1</v>
      </c>
      <c r="G190" s="18">
        <f t="shared" si="18"/>
        <v>0</v>
      </c>
      <c r="H190">
        <f t="shared" si="19"/>
        <v>0</v>
      </c>
      <c r="I190">
        <f t="shared" si="20"/>
        <v>0</v>
      </c>
      <c r="J190">
        <f t="shared" si="21"/>
        <v>0</v>
      </c>
      <c r="L190" s="18">
        <f t="shared" si="22"/>
        <v>0</v>
      </c>
      <c r="M190">
        <f t="shared" si="23"/>
        <v>0</v>
      </c>
      <c r="N190">
        <f t="shared" si="24"/>
        <v>0</v>
      </c>
      <c r="O190">
        <f t="shared" si="25"/>
        <v>0</v>
      </c>
      <c r="P190">
        <f t="shared" si="26"/>
        <v>0</v>
      </c>
      <c r="R190" s="18">
        <f t="shared" si="27"/>
        <v>0</v>
      </c>
      <c r="S190">
        <f t="shared" si="28"/>
        <v>0</v>
      </c>
      <c r="T190">
        <f t="shared" si="29"/>
        <v>0</v>
      </c>
      <c r="U190">
        <f t="shared" si="30"/>
        <v>0</v>
      </c>
      <c r="V190">
        <f t="shared" si="31"/>
        <v>0</v>
      </c>
      <c r="X190" s="18">
        <f t="shared" si="32"/>
        <v>1</v>
      </c>
      <c r="Y190">
        <f t="shared" si="33"/>
        <v>0</v>
      </c>
      <c r="Z190">
        <f t="shared" si="34"/>
        <v>0</v>
      </c>
      <c r="AA190">
        <f t="shared" si="35"/>
        <v>0</v>
      </c>
      <c r="AE190" s="22"/>
    </row>
    <row r="191" spans="1:31" ht="34" x14ac:dyDescent="0.2">
      <c r="A191" s="8" t="s">
        <v>210</v>
      </c>
      <c r="B191">
        <v>1</v>
      </c>
      <c r="C191" s="4" t="s">
        <v>211</v>
      </c>
      <c r="D191" t="s">
        <v>303</v>
      </c>
      <c r="E191">
        <v>1</v>
      </c>
      <c r="F191">
        <v>1</v>
      </c>
      <c r="G191" s="18">
        <f t="shared" si="18"/>
        <v>0</v>
      </c>
      <c r="H191">
        <f t="shared" si="19"/>
        <v>0</v>
      </c>
      <c r="I191">
        <f t="shared" si="20"/>
        <v>0</v>
      </c>
      <c r="J191">
        <f t="shared" si="21"/>
        <v>0</v>
      </c>
      <c r="L191" s="18">
        <f t="shared" si="22"/>
        <v>0</v>
      </c>
      <c r="M191">
        <f t="shared" si="23"/>
        <v>0</v>
      </c>
      <c r="N191">
        <f t="shared" si="24"/>
        <v>0</v>
      </c>
      <c r="O191">
        <f t="shared" si="25"/>
        <v>0</v>
      </c>
      <c r="P191">
        <f t="shared" si="26"/>
        <v>0</v>
      </c>
      <c r="R191" s="18">
        <f t="shared" si="27"/>
        <v>0</v>
      </c>
      <c r="S191">
        <f t="shared" si="28"/>
        <v>0</v>
      </c>
      <c r="T191">
        <f t="shared" si="29"/>
        <v>0</v>
      </c>
      <c r="U191">
        <f t="shared" si="30"/>
        <v>0</v>
      </c>
      <c r="V191">
        <f t="shared" si="31"/>
        <v>0</v>
      </c>
      <c r="X191" s="18">
        <f t="shared" si="32"/>
        <v>1</v>
      </c>
      <c r="Y191">
        <f t="shared" si="33"/>
        <v>0</v>
      </c>
      <c r="Z191">
        <f t="shared" si="34"/>
        <v>0</v>
      </c>
      <c r="AA191">
        <f t="shared" si="35"/>
        <v>0</v>
      </c>
      <c r="AE191" s="22"/>
    </row>
    <row r="192" spans="1:31" ht="17" x14ac:dyDescent="0.2">
      <c r="A192" s="8" t="s">
        <v>212</v>
      </c>
      <c r="B192">
        <v>1</v>
      </c>
      <c r="C192" s="4" t="s">
        <v>123</v>
      </c>
      <c r="D192" t="s">
        <v>303</v>
      </c>
      <c r="E192">
        <v>0.5</v>
      </c>
      <c r="F192">
        <v>1</v>
      </c>
      <c r="G192" s="18">
        <f t="shared" si="18"/>
        <v>0</v>
      </c>
      <c r="H192">
        <f t="shared" si="19"/>
        <v>0</v>
      </c>
      <c r="I192">
        <f t="shared" si="20"/>
        <v>0</v>
      </c>
      <c r="J192">
        <f t="shared" si="21"/>
        <v>0</v>
      </c>
      <c r="L192" s="18">
        <f t="shared" si="22"/>
        <v>0</v>
      </c>
      <c r="M192">
        <f t="shared" si="23"/>
        <v>0</v>
      </c>
      <c r="N192">
        <f t="shared" si="24"/>
        <v>0</v>
      </c>
      <c r="O192">
        <f t="shared" si="25"/>
        <v>0</v>
      </c>
      <c r="P192">
        <f t="shared" si="26"/>
        <v>0</v>
      </c>
      <c r="R192" s="18">
        <f t="shared" si="27"/>
        <v>0</v>
      </c>
      <c r="S192">
        <f t="shared" si="28"/>
        <v>0</v>
      </c>
      <c r="T192">
        <f t="shared" si="29"/>
        <v>0</v>
      </c>
      <c r="U192">
        <f t="shared" si="30"/>
        <v>0</v>
      </c>
      <c r="V192">
        <f t="shared" si="31"/>
        <v>0</v>
      </c>
      <c r="X192" s="18">
        <f t="shared" si="32"/>
        <v>0.5</v>
      </c>
      <c r="Y192">
        <f t="shared" si="33"/>
        <v>0</v>
      </c>
      <c r="Z192">
        <f t="shared" si="34"/>
        <v>0</v>
      </c>
      <c r="AA192">
        <f t="shared" si="35"/>
        <v>0</v>
      </c>
      <c r="AE192" s="22"/>
    </row>
    <row r="193" spans="1:31" x14ac:dyDescent="0.2">
      <c r="A193" s="8"/>
      <c r="C193" s="4"/>
      <c r="G193" s="18"/>
      <c r="L193" s="18"/>
      <c r="R193" s="18"/>
      <c r="X193" s="18"/>
      <c r="AE193" s="22"/>
    </row>
    <row r="194" spans="1:31" s="42" customFormat="1" x14ac:dyDescent="0.2">
      <c r="A194" s="43"/>
      <c r="C194" s="41"/>
      <c r="G194" s="44"/>
      <c r="K194" s="42">
        <f>SUM(G127:J192)</f>
        <v>359</v>
      </c>
      <c r="L194" s="44"/>
      <c r="Q194" s="42">
        <f>SUM(L127:P192)</f>
        <v>256.5</v>
      </c>
      <c r="R194" s="44"/>
      <c r="W194" s="42">
        <f>SUM(R127:V192)</f>
        <v>50</v>
      </c>
      <c r="X194" s="44"/>
      <c r="AB194" s="42">
        <f>SUM(X127:AA192)</f>
        <v>77.5</v>
      </c>
      <c r="AE194" s="45"/>
    </row>
    <row r="195" spans="1:31" s="2" customFormat="1" ht="17" x14ac:dyDescent="0.2">
      <c r="A195" s="5" t="s">
        <v>311</v>
      </c>
    </row>
    <row r="196" spans="1:31" s="1" customFormat="1" ht="34" x14ac:dyDescent="0.2">
      <c r="A196" s="11" t="s">
        <v>213</v>
      </c>
      <c r="C196" s="7"/>
      <c r="G196" s="21"/>
      <c r="L196" s="21"/>
      <c r="R196" s="21"/>
      <c r="X196" s="21"/>
      <c r="AE196" s="25"/>
    </row>
    <row r="197" spans="1:31" ht="17" x14ac:dyDescent="0.2">
      <c r="A197" s="8" t="s">
        <v>214</v>
      </c>
      <c r="B197">
        <v>1</v>
      </c>
      <c r="C197" s="4" t="s">
        <v>215</v>
      </c>
      <c r="D197" t="s">
        <v>301</v>
      </c>
      <c r="E197">
        <v>1</v>
      </c>
      <c r="F197">
        <v>2</v>
      </c>
      <c r="G197" s="18">
        <v>0</v>
      </c>
      <c r="H197">
        <v>0</v>
      </c>
      <c r="I197">
        <v>0</v>
      </c>
      <c r="J197">
        <v>0</v>
      </c>
      <c r="L197" s="18">
        <v>0</v>
      </c>
      <c r="M197">
        <v>0</v>
      </c>
      <c r="N197">
        <v>0</v>
      </c>
      <c r="O197">
        <v>0.5</v>
      </c>
      <c r="P197">
        <v>0</v>
      </c>
      <c r="R197" s="18">
        <v>0</v>
      </c>
      <c r="S197">
        <v>0</v>
      </c>
      <c r="T197">
        <v>0.5</v>
      </c>
      <c r="U197">
        <v>0</v>
      </c>
      <c r="V197">
        <v>0</v>
      </c>
      <c r="X197" s="18">
        <v>0</v>
      </c>
      <c r="Y197">
        <v>0.5</v>
      </c>
      <c r="Z197">
        <v>0</v>
      </c>
      <c r="AA197">
        <v>0</v>
      </c>
      <c r="AE197" s="22"/>
    </row>
    <row r="198" spans="1:31" x14ac:dyDescent="0.2">
      <c r="A198" s="8"/>
      <c r="C198" s="4"/>
      <c r="G198" s="18"/>
      <c r="K198">
        <v>0</v>
      </c>
      <c r="L198" s="18"/>
      <c r="Q198">
        <v>0.5</v>
      </c>
      <c r="R198" s="18"/>
      <c r="W198">
        <v>0.5</v>
      </c>
      <c r="X198" s="18"/>
      <c r="AB198">
        <v>0.5</v>
      </c>
      <c r="AE198" s="22"/>
    </row>
    <row r="199" spans="1:31" ht="17" x14ac:dyDescent="0.2">
      <c r="A199" s="8"/>
      <c r="B199" t="s">
        <v>2</v>
      </c>
      <c r="C199" s="4" t="s">
        <v>3</v>
      </c>
      <c r="D199" t="s">
        <v>4</v>
      </c>
      <c r="E199" t="s">
        <v>5</v>
      </c>
      <c r="G199" s="18"/>
      <c r="L199" s="18"/>
      <c r="R199" s="18"/>
      <c r="X199" s="18"/>
      <c r="AE199" s="22"/>
    </row>
    <row r="200" spans="1:31" s="1" customFormat="1" ht="17" x14ac:dyDescent="0.2">
      <c r="A200" s="11" t="s">
        <v>216</v>
      </c>
      <c r="C200" s="7"/>
      <c r="G200" s="21"/>
      <c r="L200" s="21"/>
      <c r="R200" s="21"/>
      <c r="X200" s="21"/>
      <c r="AE200" s="25"/>
    </row>
    <row r="201" spans="1:31" ht="17" x14ac:dyDescent="0.2">
      <c r="A201" s="8" t="s">
        <v>217</v>
      </c>
      <c r="B201">
        <v>1</v>
      </c>
      <c r="C201" t="s">
        <v>218</v>
      </c>
      <c r="D201" t="s">
        <v>297</v>
      </c>
      <c r="E201">
        <v>1</v>
      </c>
      <c r="F201">
        <v>1</v>
      </c>
      <c r="G201" s="18">
        <v>0</v>
      </c>
      <c r="H201">
        <v>0</v>
      </c>
      <c r="I201">
        <v>0</v>
      </c>
      <c r="J201">
        <v>0</v>
      </c>
      <c r="L201" s="18">
        <v>0</v>
      </c>
      <c r="M201">
        <v>0</v>
      </c>
      <c r="N201">
        <v>0</v>
      </c>
      <c r="O201">
        <v>0</v>
      </c>
      <c r="P201">
        <v>0</v>
      </c>
      <c r="R201" s="18">
        <v>1</v>
      </c>
      <c r="S201">
        <v>0</v>
      </c>
      <c r="T201">
        <v>0</v>
      </c>
      <c r="U201">
        <v>0</v>
      </c>
      <c r="V201">
        <v>0</v>
      </c>
      <c r="X201" s="18">
        <v>0</v>
      </c>
      <c r="Y201">
        <v>0</v>
      </c>
      <c r="Z201">
        <v>0</v>
      </c>
      <c r="AA201">
        <v>0</v>
      </c>
      <c r="AE201" s="22"/>
    </row>
    <row r="202" spans="1:31" ht="17" x14ac:dyDescent="0.2">
      <c r="A202" s="8" t="s">
        <v>219</v>
      </c>
      <c r="B202">
        <v>1</v>
      </c>
      <c r="C202" t="s">
        <v>220</v>
      </c>
      <c r="D202" t="s">
        <v>304</v>
      </c>
      <c r="E202">
        <v>1</v>
      </c>
      <c r="F202">
        <v>2</v>
      </c>
      <c r="G202" s="18">
        <v>0</v>
      </c>
      <c r="H202">
        <v>0</v>
      </c>
      <c r="I202">
        <v>0</v>
      </c>
      <c r="J202">
        <v>0</v>
      </c>
      <c r="L202" s="18">
        <v>0</v>
      </c>
      <c r="M202">
        <v>0</v>
      </c>
      <c r="N202">
        <v>0</v>
      </c>
      <c r="O202">
        <v>0</v>
      </c>
      <c r="P202">
        <v>0</v>
      </c>
      <c r="R202" s="18">
        <v>0</v>
      </c>
      <c r="S202">
        <v>0</v>
      </c>
      <c r="T202">
        <v>0</v>
      </c>
      <c r="U202">
        <v>0</v>
      </c>
      <c r="V202">
        <v>0.5</v>
      </c>
      <c r="X202" s="18">
        <v>0</v>
      </c>
      <c r="Y202">
        <v>0</v>
      </c>
      <c r="Z202">
        <v>0</v>
      </c>
      <c r="AA202">
        <v>0.5</v>
      </c>
      <c r="AE202" s="22"/>
    </row>
    <row r="203" spans="1:31" x14ac:dyDescent="0.2">
      <c r="A203" s="8"/>
      <c r="C203" s="4"/>
      <c r="G203" s="18"/>
      <c r="K203">
        <v>0</v>
      </c>
      <c r="L203" s="18"/>
      <c r="Q203">
        <v>0</v>
      </c>
      <c r="R203" s="18"/>
      <c r="W203">
        <v>1.5</v>
      </c>
      <c r="X203" s="18"/>
      <c r="AB203">
        <v>0.5</v>
      </c>
      <c r="AE203" s="22"/>
    </row>
    <row r="204" spans="1:31" s="1" customFormat="1" ht="17" x14ac:dyDescent="0.2">
      <c r="A204" s="15" t="s">
        <v>221</v>
      </c>
      <c r="B204" s="16"/>
      <c r="C204" s="17"/>
      <c r="D204" s="16"/>
      <c r="E204" s="16"/>
      <c r="F204" s="16"/>
      <c r="G204" s="21"/>
      <c r="L204" s="21"/>
      <c r="R204" s="21"/>
      <c r="X204" s="21"/>
      <c r="AE204" s="25"/>
    </row>
    <row r="205" spans="1:31" ht="51" x14ac:dyDescent="0.2">
      <c r="A205" s="8" t="s">
        <v>222</v>
      </c>
      <c r="B205">
        <v>1</v>
      </c>
      <c r="C205" s="4" t="s">
        <v>170</v>
      </c>
      <c r="D205" t="s">
        <v>300</v>
      </c>
      <c r="E205">
        <v>1</v>
      </c>
      <c r="F205">
        <v>1</v>
      </c>
      <c r="G205" s="18">
        <v>0</v>
      </c>
      <c r="H205">
        <v>0</v>
      </c>
      <c r="I205">
        <v>0</v>
      </c>
      <c r="J205">
        <v>0</v>
      </c>
      <c r="L205" s="18">
        <v>1</v>
      </c>
      <c r="M205">
        <v>0</v>
      </c>
      <c r="N205">
        <v>0</v>
      </c>
      <c r="O205">
        <v>0</v>
      </c>
      <c r="P205">
        <v>0</v>
      </c>
      <c r="R205" s="18">
        <v>0</v>
      </c>
      <c r="S205">
        <v>0</v>
      </c>
      <c r="T205">
        <v>0</v>
      </c>
      <c r="U205">
        <v>0</v>
      </c>
      <c r="V205">
        <v>0</v>
      </c>
      <c r="X205" s="18">
        <v>0</v>
      </c>
      <c r="Y205">
        <v>0</v>
      </c>
      <c r="Z205">
        <v>0</v>
      </c>
      <c r="AA205">
        <v>0</v>
      </c>
      <c r="AE205" s="22"/>
    </row>
    <row r="206" spans="1:31" ht="17" x14ac:dyDescent="0.2">
      <c r="A206" s="8" t="s">
        <v>223</v>
      </c>
      <c r="B206">
        <v>1</v>
      </c>
      <c r="C206" s="4" t="s">
        <v>224</v>
      </c>
      <c r="D206" t="s">
        <v>300</v>
      </c>
      <c r="E206">
        <v>1</v>
      </c>
      <c r="F206">
        <v>1</v>
      </c>
      <c r="G206" s="18">
        <v>0</v>
      </c>
      <c r="H206">
        <v>0</v>
      </c>
      <c r="I206">
        <v>0</v>
      </c>
      <c r="J206">
        <v>0</v>
      </c>
      <c r="L206" s="18">
        <v>1</v>
      </c>
      <c r="M206">
        <v>0</v>
      </c>
      <c r="N206">
        <v>0</v>
      </c>
      <c r="O206">
        <v>0</v>
      </c>
      <c r="P206">
        <v>0</v>
      </c>
      <c r="R206" s="18">
        <v>0</v>
      </c>
      <c r="S206">
        <v>0</v>
      </c>
      <c r="T206">
        <v>0</v>
      </c>
      <c r="U206">
        <v>0</v>
      </c>
      <c r="V206">
        <v>0</v>
      </c>
      <c r="X206" s="18">
        <v>0</v>
      </c>
      <c r="Y206">
        <v>0</v>
      </c>
      <c r="Z206">
        <v>0</v>
      </c>
      <c r="AA206">
        <v>0</v>
      </c>
      <c r="AE206" s="22"/>
    </row>
    <row r="207" spans="1:31" ht="17" x14ac:dyDescent="0.2">
      <c r="A207" s="8" t="s">
        <v>225</v>
      </c>
      <c r="B207">
        <v>1</v>
      </c>
      <c r="C207" s="4" t="s">
        <v>226</v>
      </c>
      <c r="D207" t="s">
        <v>7</v>
      </c>
      <c r="E207">
        <v>1</v>
      </c>
      <c r="F207">
        <v>1</v>
      </c>
      <c r="G207" s="18">
        <v>1</v>
      </c>
      <c r="H207">
        <v>0</v>
      </c>
      <c r="I207">
        <v>0</v>
      </c>
      <c r="J207">
        <v>0</v>
      </c>
      <c r="L207" s="18">
        <v>0</v>
      </c>
      <c r="M207">
        <v>0</v>
      </c>
      <c r="N207">
        <v>0</v>
      </c>
      <c r="O207">
        <v>0</v>
      </c>
      <c r="P207">
        <v>0</v>
      </c>
      <c r="R207" s="18">
        <v>0</v>
      </c>
      <c r="S207">
        <v>0</v>
      </c>
      <c r="T207">
        <v>0</v>
      </c>
      <c r="U207">
        <v>0</v>
      </c>
      <c r="V207">
        <v>0</v>
      </c>
      <c r="X207" s="18">
        <v>0</v>
      </c>
      <c r="Y207">
        <v>0</v>
      </c>
      <c r="Z207">
        <v>0</v>
      </c>
      <c r="AA207">
        <v>0</v>
      </c>
      <c r="AE207" s="22"/>
    </row>
    <row r="208" spans="1:31" x14ac:dyDescent="0.2">
      <c r="A208" s="8"/>
      <c r="C208" s="4"/>
      <c r="G208" s="18"/>
      <c r="K208">
        <v>1</v>
      </c>
      <c r="L208" s="18"/>
      <c r="Q208">
        <v>2</v>
      </c>
      <c r="R208" s="18"/>
      <c r="W208">
        <v>0</v>
      </c>
      <c r="X208" s="18"/>
      <c r="AB208">
        <v>0</v>
      </c>
      <c r="AE208" s="22"/>
    </row>
    <row r="209" spans="1:33" ht="17" x14ac:dyDescent="0.2">
      <c r="A209" s="13"/>
      <c r="B209" s="12" t="s">
        <v>2</v>
      </c>
      <c r="C209" s="14" t="s">
        <v>3</v>
      </c>
      <c r="D209" s="12" t="s">
        <v>4</v>
      </c>
      <c r="E209" s="12" t="s">
        <v>5</v>
      </c>
      <c r="F209" s="12"/>
      <c r="G209" s="18"/>
      <c r="L209" s="18"/>
      <c r="R209" s="18"/>
      <c r="X209" s="18"/>
      <c r="AE209" s="22"/>
    </row>
    <row r="210" spans="1:33" s="1" customFormat="1" ht="17" x14ac:dyDescent="0.2">
      <c r="A210" s="15" t="s">
        <v>227</v>
      </c>
      <c r="B210" s="16"/>
      <c r="C210" s="17"/>
      <c r="D210" s="16"/>
      <c r="E210" s="16"/>
      <c r="F210" s="16"/>
      <c r="G210" s="21"/>
      <c r="L210" s="21"/>
      <c r="R210" s="21"/>
      <c r="X210" s="21"/>
      <c r="AE210" s="25"/>
    </row>
    <row r="211" spans="1:33" ht="17" x14ac:dyDescent="0.2">
      <c r="A211" s="8" t="s">
        <v>228</v>
      </c>
      <c r="B211">
        <v>1</v>
      </c>
      <c r="C211" s="4" t="s">
        <v>209</v>
      </c>
      <c r="D211" t="s">
        <v>303</v>
      </c>
      <c r="E211">
        <v>1</v>
      </c>
      <c r="F211">
        <v>1</v>
      </c>
      <c r="G211" s="18">
        <v>0</v>
      </c>
      <c r="H211">
        <v>0</v>
      </c>
      <c r="I211">
        <v>0</v>
      </c>
      <c r="J211">
        <v>0</v>
      </c>
      <c r="L211" s="18">
        <v>0</v>
      </c>
      <c r="M211">
        <v>0</v>
      </c>
      <c r="N211">
        <v>0</v>
      </c>
      <c r="O211">
        <v>0</v>
      </c>
      <c r="P211">
        <v>0</v>
      </c>
      <c r="R211" s="18">
        <v>0</v>
      </c>
      <c r="S211">
        <v>0</v>
      </c>
      <c r="T211">
        <v>0</v>
      </c>
      <c r="U211">
        <v>0</v>
      </c>
      <c r="V211">
        <v>0</v>
      </c>
      <c r="X211" s="18">
        <v>1</v>
      </c>
      <c r="Y211">
        <v>0</v>
      </c>
      <c r="Z211">
        <v>0</v>
      </c>
      <c r="AA211">
        <v>0</v>
      </c>
      <c r="AE211" s="22"/>
    </row>
    <row r="212" spans="1:33" x14ac:dyDescent="0.2">
      <c r="A212" s="8"/>
      <c r="C212" s="4"/>
      <c r="G212" s="18"/>
      <c r="L212" s="18"/>
      <c r="R212" s="18"/>
      <c r="X212" s="18"/>
      <c r="AE212" s="22"/>
    </row>
    <row r="213" spans="1:33" s="42" customFormat="1" x14ac:dyDescent="0.2">
      <c r="A213" s="43"/>
      <c r="C213" s="41"/>
      <c r="G213" s="46"/>
      <c r="K213" s="42">
        <f>SUM(G197:J211)</f>
        <v>1</v>
      </c>
      <c r="L213" s="46"/>
      <c r="Q213" s="42">
        <f>SUM(L197:P211)</f>
        <v>2.5</v>
      </c>
      <c r="R213" s="46"/>
      <c r="W213" s="42">
        <f>SUM(R197:V211)</f>
        <v>2</v>
      </c>
      <c r="X213" s="46"/>
      <c r="AB213" s="42">
        <f>SUM(X197:AA211)</f>
        <v>2</v>
      </c>
      <c r="AE213" s="46"/>
    </row>
    <row r="214" spans="1:33" s="2" customFormat="1" ht="17" x14ac:dyDescent="0.2">
      <c r="A214" s="5" t="s">
        <v>312</v>
      </c>
    </row>
    <row r="215" spans="1:33" ht="17" x14ac:dyDescent="0.2">
      <c r="A215" s="31" t="s">
        <v>229</v>
      </c>
      <c r="B215" s="32"/>
      <c r="C215" s="33"/>
      <c r="D215" s="32"/>
      <c r="E215" s="32"/>
      <c r="F215" s="32"/>
      <c r="G215" s="34"/>
      <c r="H215" s="32"/>
      <c r="I215" s="32"/>
      <c r="J215" s="32"/>
      <c r="K215" s="32"/>
      <c r="L215" s="34"/>
      <c r="M215" s="32"/>
      <c r="N215" s="32"/>
      <c r="O215" s="32"/>
      <c r="P215" s="32"/>
      <c r="Q215" s="32"/>
      <c r="R215" s="34"/>
      <c r="S215" s="32"/>
      <c r="T215" s="32"/>
      <c r="U215" s="32"/>
      <c r="V215" s="32"/>
      <c r="W215" s="32"/>
      <c r="X215" s="34"/>
      <c r="Y215" s="32"/>
      <c r="Z215" s="32"/>
      <c r="AA215" s="32"/>
      <c r="AB215" s="32"/>
      <c r="AC215" s="32"/>
      <c r="AD215" s="32"/>
      <c r="AE215" s="35"/>
      <c r="AF215" s="32"/>
      <c r="AG215" s="32"/>
    </row>
    <row r="216" spans="1:33" ht="17" x14ac:dyDescent="0.2">
      <c r="A216" s="13" t="s">
        <v>230</v>
      </c>
      <c r="B216" s="12">
        <v>1</v>
      </c>
      <c r="C216" s="14" t="s">
        <v>123</v>
      </c>
      <c r="D216" s="12" t="s">
        <v>303</v>
      </c>
      <c r="E216" s="12">
        <v>0.5</v>
      </c>
      <c r="F216" s="12">
        <v>1</v>
      </c>
      <c r="G216" s="36">
        <v>0</v>
      </c>
      <c r="H216" s="12">
        <v>0</v>
      </c>
      <c r="I216" s="12">
        <v>0</v>
      </c>
      <c r="J216" s="12">
        <v>0</v>
      </c>
      <c r="K216" s="12"/>
      <c r="L216" s="36">
        <v>0</v>
      </c>
      <c r="M216" s="12">
        <v>0</v>
      </c>
      <c r="N216" s="12">
        <v>0</v>
      </c>
      <c r="O216" s="12">
        <v>0</v>
      </c>
      <c r="P216" s="12">
        <v>0</v>
      </c>
      <c r="Q216" s="12"/>
      <c r="R216" s="36">
        <v>0</v>
      </c>
      <c r="S216" s="12">
        <v>0</v>
      </c>
      <c r="T216" s="12">
        <v>0</v>
      </c>
      <c r="U216" s="12">
        <v>0</v>
      </c>
      <c r="V216" s="12">
        <v>0</v>
      </c>
      <c r="W216" s="12"/>
      <c r="X216" s="36">
        <v>0.5</v>
      </c>
      <c r="Y216" s="12">
        <v>0</v>
      </c>
      <c r="Z216" s="12">
        <v>0</v>
      </c>
      <c r="AA216" s="12">
        <v>0</v>
      </c>
      <c r="AB216" s="12"/>
      <c r="AC216" s="12"/>
      <c r="AD216" s="12"/>
      <c r="AE216" s="37"/>
      <c r="AF216" s="12"/>
      <c r="AG216" s="12"/>
    </row>
    <row r="217" spans="1:33" ht="17" x14ac:dyDescent="0.2">
      <c r="A217" s="13" t="s">
        <v>231</v>
      </c>
      <c r="B217" s="12">
        <v>1</v>
      </c>
      <c r="C217" s="14" t="s">
        <v>180</v>
      </c>
      <c r="D217" s="12" t="s">
        <v>300</v>
      </c>
      <c r="E217" s="12">
        <v>1</v>
      </c>
      <c r="F217" s="12">
        <v>1</v>
      </c>
      <c r="G217" s="36">
        <v>0</v>
      </c>
      <c r="H217" s="12">
        <v>0</v>
      </c>
      <c r="I217" s="12">
        <v>0</v>
      </c>
      <c r="J217" s="12">
        <v>0</v>
      </c>
      <c r="K217" s="12"/>
      <c r="L217" s="36">
        <v>1</v>
      </c>
      <c r="M217" s="12">
        <v>0</v>
      </c>
      <c r="N217" s="12">
        <v>0</v>
      </c>
      <c r="O217" s="12">
        <v>0</v>
      </c>
      <c r="P217" s="12">
        <v>0</v>
      </c>
      <c r="Q217" s="12"/>
      <c r="R217" s="36">
        <v>0</v>
      </c>
      <c r="S217" s="12">
        <v>0</v>
      </c>
      <c r="T217" s="12">
        <v>0</v>
      </c>
      <c r="U217" s="12">
        <v>0</v>
      </c>
      <c r="V217" s="12">
        <v>0</v>
      </c>
      <c r="W217" s="12"/>
      <c r="X217" s="36">
        <v>0</v>
      </c>
      <c r="Y217" s="12">
        <v>0</v>
      </c>
      <c r="Z217" s="12">
        <v>0</v>
      </c>
      <c r="AA217" s="12">
        <v>0</v>
      </c>
      <c r="AB217" s="12"/>
      <c r="AC217" s="12"/>
      <c r="AD217" s="12"/>
      <c r="AE217" s="37"/>
      <c r="AF217" s="12"/>
      <c r="AG217" s="12"/>
    </row>
    <row r="218" spans="1:33" ht="34" x14ac:dyDescent="0.2">
      <c r="A218" s="13" t="s">
        <v>232</v>
      </c>
      <c r="B218" s="12">
        <v>1</v>
      </c>
      <c r="C218" s="14" t="s">
        <v>157</v>
      </c>
      <c r="D218" s="12" t="s">
        <v>301</v>
      </c>
      <c r="E218" s="12">
        <v>1</v>
      </c>
      <c r="F218" s="12">
        <v>2</v>
      </c>
      <c r="G218" s="36">
        <v>0</v>
      </c>
      <c r="H218" s="12">
        <v>0</v>
      </c>
      <c r="I218" s="12">
        <v>0</v>
      </c>
      <c r="J218" s="12">
        <v>0</v>
      </c>
      <c r="K218" s="12"/>
      <c r="L218" s="36">
        <v>0</v>
      </c>
      <c r="M218" s="12">
        <v>0</v>
      </c>
      <c r="N218" s="12">
        <v>0</v>
      </c>
      <c r="O218" s="12">
        <v>0.5</v>
      </c>
      <c r="P218" s="12">
        <v>0</v>
      </c>
      <c r="Q218" s="12"/>
      <c r="R218" s="36">
        <v>0</v>
      </c>
      <c r="S218" s="12">
        <v>0</v>
      </c>
      <c r="T218" s="12">
        <v>0.5</v>
      </c>
      <c r="U218" s="12">
        <v>0</v>
      </c>
      <c r="V218" s="12">
        <v>0</v>
      </c>
      <c r="W218" s="12"/>
      <c r="X218" s="36">
        <v>0</v>
      </c>
      <c r="Y218" s="12">
        <v>0.5</v>
      </c>
      <c r="Z218" s="12">
        <v>0</v>
      </c>
      <c r="AA218" s="12">
        <v>0</v>
      </c>
      <c r="AB218" s="12"/>
      <c r="AC218" s="12"/>
      <c r="AD218" s="12"/>
      <c r="AE218" s="37"/>
      <c r="AF218" s="12"/>
      <c r="AG218" s="12"/>
    </row>
    <row r="219" spans="1:33" x14ac:dyDescent="0.2">
      <c r="A219" s="13"/>
      <c r="B219" s="12"/>
      <c r="C219" s="14"/>
      <c r="D219" s="12"/>
      <c r="E219" s="12"/>
      <c r="F219" s="12"/>
      <c r="G219" s="36"/>
      <c r="H219" s="12"/>
      <c r="I219" s="12"/>
      <c r="J219" s="12"/>
      <c r="K219" s="12">
        <v>0</v>
      </c>
      <c r="L219" s="36"/>
      <c r="M219" s="12"/>
      <c r="N219" s="12"/>
      <c r="O219" s="12"/>
      <c r="P219" s="12"/>
      <c r="Q219" s="12">
        <v>1.5</v>
      </c>
      <c r="R219" s="36"/>
      <c r="S219" s="12"/>
      <c r="T219" s="12"/>
      <c r="U219" s="12"/>
      <c r="V219" s="12"/>
      <c r="W219" s="12">
        <v>0.5</v>
      </c>
      <c r="X219" s="36"/>
      <c r="Y219" s="12"/>
      <c r="Z219" s="12"/>
      <c r="AA219" s="12"/>
      <c r="AB219" s="12">
        <v>1</v>
      </c>
      <c r="AC219" s="12"/>
      <c r="AD219" s="12"/>
      <c r="AE219" s="37"/>
      <c r="AF219" s="12"/>
      <c r="AG219" s="12"/>
    </row>
    <row r="220" spans="1:33" x14ac:dyDescent="0.2">
      <c r="A220" s="13"/>
      <c r="B220" s="12"/>
      <c r="C220" s="14"/>
      <c r="D220" s="12"/>
      <c r="E220" s="12"/>
      <c r="F220" s="12"/>
      <c r="G220" s="36"/>
      <c r="H220" s="12"/>
      <c r="I220" s="12"/>
      <c r="J220" s="12"/>
      <c r="K220" s="12">
        <v>1</v>
      </c>
      <c r="L220" s="36"/>
      <c r="M220" s="12"/>
      <c r="N220" s="12"/>
      <c r="O220" s="12"/>
      <c r="P220" s="12"/>
      <c r="Q220" s="12">
        <v>1</v>
      </c>
      <c r="R220" s="36"/>
      <c r="S220" s="12"/>
      <c r="T220" s="12"/>
      <c r="U220" s="12"/>
      <c r="V220" s="12"/>
      <c r="W220" s="12">
        <v>0</v>
      </c>
      <c r="X220" s="36"/>
      <c r="Y220" s="12"/>
      <c r="Z220" s="12"/>
      <c r="AA220" s="12"/>
      <c r="AB220" s="12">
        <v>0</v>
      </c>
      <c r="AC220" s="12"/>
      <c r="AD220" s="12"/>
      <c r="AE220" s="37"/>
      <c r="AF220" s="12"/>
      <c r="AG220" s="12"/>
    </row>
    <row r="221" spans="1:33" s="1" customFormat="1" ht="17" x14ac:dyDescent="0.2">
      <c r="A221" s="15" t="s">
        <v>236</v>
      </c>
      <c r="B221" s="16"/>
      <c r="C221" s="17"/>
      <c r="D221" s="16"/>
      <c r="E221" s="16"/>
      <c r="F221" s="16"/>
      <c r="G221" s="38"/>
      <c r="H221" s="16"/>
      <c r="I221" s="16"/>
      <c r="J221" s="16"/>
      <c r="K221" s="16"/>
      <c r="L221" s="38"/>
      <c r="M221" s="16"/>
      <c r="N221" s="16"/>
      <c r="O221" s="16"/>
      <c r="P221" s="16"/>
      <c r="Q221" s="16"/>
      <c r="R221" s="38"/>
      <c r="S221" s="16"/>
      <c r="T221" s="16"/>
      <c r="U221" s="16"/>
      <c r="V221" s="16"/>
      <c r="W221" s="16"/>
      <c r="X221" s="38"/>
      <c r="Y221" s="16"/>
      <c r="Z221" s="16"/>
      <c r="AA221" s="16"/>
      <c r="AB221" s="16"/>
      <c r="AC221" s="16"/>
      <c r="AD221" s="16"/>
      <c r="AE221" s="39"/>
      <c r="AF221" s="16"/>
      <c r="AG221" s="16"/>
    </row>
    <row r="222" spans="1:33" x14ac:dyDescent="0.2">
      <c r="A222" s="13"/>
      <c r="B222" s="12"/>
      <c r="C222" s="14"/>
      <c r="D222" s="12"/>
      <c r="E222" s="12"/>
      <c r="F222" s="12"/>
      <c r="G222" s="36"/>
      <c r="H222" s="12"/>
      <c r="I222" s="12"/>
      <c r="J222" s="12"/>
      <c r="K222" s="12"/>
      <c r="L222" s="36"/>
      <c r="M222" s="12"/>
      <c r="N222" s="12"/>
      <c r="O222" s="12"/>
      <c r="P222" s="12"/>
      <c r="Q222" s="12"/>
      <c r="R222" s="36"/>
      <c r="S222" s="12"/>
      <c r="T222" s="12"/>
      <c r="U222" s="12"/>
      <c r="V222" s="12"/>
      <c r="W222" s="12"/>
      <c r="X222" s="36"/>
      <c r="Y222" s="12"/>
      <c r="Z222" s="12"/>
      <c r="AA222" s="12"/>
      <c r="AB222" s="12"/>
      <c r="AC222" s="12"/>
      <c r="AD222" s="12"/>
      <c r="AE222" s="37"/>
      <c r="AF222" s="12"/>
      <c r="AG222" s="12"/>
    </row>
    <row r="223" spans="1:33" ht="17" x14ac:dyDescent="0.2">
      <c r="A223" s="13"/>
      <c r="B223" s="12" t="s">
        <v>2</v>
      </c>
      <c r="C223" s="14" t="s">
        <v>3</v>
      </c>
      <c r="D223" s="12" t="s">
        <v>4</v>
      </c>
      <c r="E223" s="12" t="s">
        <v>5</v>
      </c>
      <c r="F223" s="12"/>
      <c r="G223" s="36"/>
      <c r="H223" s="12"/>
      <c r="I223" s="12"/>
      <c r="J223" s="12"/>
      <c r="K223" s="12"/>
      <c r="L223" s="36"/>
      <c r="M223" s="12"/>
      <c r="N223" s="12"/>
      <c r="O223" s="12"/>
      <c r="P223" s="12"/>
      <c r="Q223" s="12"/>
      <c r="R223" s="36"/>
      <c r="S223" s="12"/>
      <c r="T223" s="12"/>
      <c r="U223" s="12"/>
      <c r="V223" s="12"/>
      <c r="W223" s="12"/>
      <c r="X223" s="36"/>
      <c r="Y223" s="12"/>
      <c r="Z223" s="12"/>
      <c r="AA223" s="12"/>
      <c r="AB223" s="12"/>
      <c r="AC223" s="12"/>
      <c r="AD223" s="12"/>
      <c r="AE223" s="37"/>
      <c r="AF223" s="12"/>
      <c r="AG223" s="12"/>
    </row>
    <row r="224" spans="1:33" ht="17" x14ac:dyDescent="0.2">
      <c r="A224" s="13"/>
      <c r="B224" s="12" t="s">
        <v>2</v>
      </c>
      <c r="C224" s="14" t="s">
        <v>3</v>
      </c>
      <c r="D224" s="12" t="s">
        <v>4</v>
      </c>
      <c r="E224" s="12" t="s">
        <v>5</v>
      </c>
      <c r="F224" s="12"/>
      <c r="G224" s="36"/>
      <c r="H224" s="12"/>
      <c r="I224" s="12"/>
      <c r="J224" s="12"/>
      <c r="K224" s="12"/>
      <c r="L224" s="36"/>
      <c r="M224" s="12"/>
      <c r="N224" s="12"/>
      <c r="O224" s="12"/>
      <c r="P224" s="12"/>
      <c r="Q224" s="12"/>
      <c r="R224" s="36"/>
      <c r="S224" s="12"/>
      <c r="T224" s="12"/>
      <c r="U224" s="12"/>
      <c r="V224" s="12"/>
      <c r="W224" s="12"/>
      <c r="X224" s="36"/>
      <c r="Y224" s="12"/>
      <c r="Z224" s="12"/>
      <c r="AA224" s="12"/>
      <c r="AB224" s="12"/>
      <c r="AC224" s="12"/>
      <c r="AD224" s="12"/>
      <c r="AE224" s="37"/>
      <c r="AF224" s="12"/>
      <c r="AG224" s="12"/>
    </row>
    <row r="225" spans="1:33" ht="34" x14ac:dyDescent="0.2">
      <c r="A225" s="31" t="s">
        <v>238</v>
      </c>
      <c r="B225" s="32"/>
      <c r="C225" s="33"/>
      <c r="D225" s="32"/>
      <c r="E225" s="32"/>
      <c r="F225" s="32"/>
      <c r="G225" s="34"/>
      <c r="H225" s="32"/>
      <c r="I225" s="32"/>
      <c r="J225" s="32"/>
      <c r="K225" s="32"/>
      <c r="L225" s="34"/>
      <c r="M225" s="32"/>
      <c r="N225" s="32"/>
      <c r="O225" s="32"/>
      <c r="P225" s="32"/>
      <c r="Q225" s="32"/>
      <c r="R225" s="34"/>
      <c r="S225" s="32"/>
      <c r="T225" s="32"/>
      <c r="U225" s="32"/>
      <c r="V225" s="32"/>
      <c r="W225" s="32"/>
      <c r="X225" s="34"/>
      <c r="Y225" s="32"/>
      <c r="Z225" s="32"/>
      <c r="AA225" s="32"/>
      <c r="AB225" s="32"/>
      <c r="AC225" s="32"/>
      <c r="AD225" s="32"/>
      <c r="AE225" s="35"/>
      <c r="AF225" s="32"/>
      <c r="AG225" s="32"/>
    </row>
    <row r="226" spans="1:33" ht="51" x14ac:dyDescent="0.2">
      <c r="A226" s="13" t="s">
        <v>239</v>
      </c>
      <c r="B226" s="12">
        <v>1</v>
      </c>
      <c r="C226" s="14" t="s">
        <v>170</v>
      </c>
      <c r="D226" s="12" t="s">
        <v>300</v>
      </c>
      <c r="E226" s="12">
        <v>1</v>
      </c>
      <c r="F226" s="12">
        <v>1</v>
      </c>
      <c r="G226" s="36">
        <v>0</v>
      </c>
      <c r="H226" s="12">
        <v>0</v>
      </c>
      <c r="I226" s="12">
        <v>0</v>
      </c>
      <c r="J226" s="12">
        <v>0</v>
      </c>
      <c r="K226" s="12"/>
      <c r="L226" s="36">
        <v>1</v>
      </c>
      <c r="M226" s="12">
        <v>0</v>
      </c>
      <c r="N226" s="12">
        <v>0</v>
      </c>
      <c r="O226" s="12">
        <v>0</v>
      </c>
      <c r="P226" s="12">
        <v>0</v>
      </c>
      <c r="Q226" s="12"/>
      <c r="R226" s="36">
        <v>0</v>
      </c>
      <c r="S226" s="12">
        <v>0</v>
      </c>
      <c r="T226" s="12">
        <v>0</v>
      </c>
      <c r="U226" s="12">
        <v>0</v>
      </c>
      <c r="V226" s="12">
        <v>0</v>
      </c>
      <c r="W226" s="12"/>
      <c r="X226" s="36">
        <v>0</v>
      </c>
      <c r="Y226" s="12">
        <v>0</v>
      </c>
      <c r="Z226" s="12">
        <v>0</v>
      </c>
      <c r="AA226" s="12">
        <v>0</v>
      </c>
      <c r="AB226" s="12"/>
      <c r="AC226" s="12"/>
      <c r="AD226" s="12"/>
      <c r="AE226" s="37"/>
      <c r="AF226" s="12"/>
      <c r="AG226" s="12"/>
    </row>
    <row r="227" spans="1:33" ht="17" x14ac:dyDescent="0.2">
      <c r="A227" s="13" t="s">
        <v>240</v>
      </c>
      <c r="B227" s="12">
        <v>1</v>
      </c>
      <c r="C227" s="14" t="s">
        <v>241</v>
      </c>
      <c r="D227" s="12" t="s">
        <v>297</v>
      </c>
      <c r="E227" s="12">
        <v>1</v>
      </c>
      <c r="F227" s="12">
        <v>1</v>
      </c>
      <c r="G227" s="36">
        <v>0</v>
      </c>
      <c r="H227" s="12">
        <v>0</v>
      </c>
      <c r="I227" s="12">
        <v>0</v>
      </c>
      <c r="J227" s="12">
        <v>0</v>
      </c>
      <c r="K227" s="12"/>
      <c r="L227" s="36">
        <v>0</v>
      </c>
      <c r="M227" s="12">
        <v>0</v>
      </c>
      <c r="N227" s="12">
        <v>0</v>
      </c>
      <c r="O227" s="12">
        <v>0</v>
      </c>
      <c r="P227" s="12">
        <v>0</v>
      </c>
      <c r="Q227" s="12"/>
      <c r="R227" s="36">
        <v>1</v>
      </c>
      <c r="S227" s="12">
        <v>0</v>
      </c>
      <c r="T227" s="12">
        <v>0</v>
      </c>
      <c r="U227" s="12">
        <v>0</v>
      </c>
      <c r="V227" s="12">
        <v>0</v>
      </c>
      <c r="W227" s="12"/>
      <c r="X227" s="36">
        <v>0</v>
      </c>
      <c r="Y227" s="12">
        <v>0</v>
      </c>
      <c r="Z227" s="12">
        <v>0</v>
      </c>
      <c r="AA227" s="12">
        <v>0</v>
      </c>
      <c r="AB227" s="12"/>
      <c r="AC227" s="12"/>
      <c r="AD227" s="12"/>
      <c r="AE227" s="37"/>
      <c r="AF227" s="12"/>
      <c r="AG227" s="12"/>
    </row>
    <row r="228" spans="1:33" x14ac:dyDescent="0.2">
      <c r="A228" s="13"/>
      <c r="B228" s="12"/>
      <c r="C228" s="14"/>
      <c r="D228" s="12"/>
      <c r="E228" s="12"/>
      <c r="F228" s="12"/>
      <c r="G228" s="36"/>
      <c r="H228" s="12"/>
      <c r="I228" s="12"/>
      <c r="J228" s="12"/>
      <c r="K228" s="12">
        <v>0</v>
      </c>
      <c r="L228" s="36"/>
      <c r="M228" s="12"/>
      <c r="N228" s="12"/>
      <c r="O228" s="12"/>
      <c r="P228" s="12"/>
      <c r="Q228" s="12">
        <v>1</v>
      </c>
      <c r="R228" s="36"/>
      <c r="S228" s="12"/>
      <c r="T228" s="12"/>
      <c r="U228" s="12"/>
      <c r="V228" s="12"/>
      <c r="W228" s="12">
        <v>1</v>
      </c>
      <c r="X228" s="36"/>
      <c r="Y228" s="12"/>
      <c r="Z228" s="12"/>
      <c r="AA228" s="12"/>
      <c r="AB228" s="12">
        <v>0</v>
      </c>
      <c r="AC228" s="12"/>
      <c r="AD228" s="12"/>
      <c r="AE228" s="37"/>
      <c r="AF228" s="12"/>
      <c r="AG228" s="12"/>
    </row>
    <row r="229" spans="1:33" ht="17" x14ac:dyDescent="0.2">
      <c r="A229" s="13"/>
      <c r="B229" s="12" t="s">
        <v>2</v>
      </c>
      <c r="C229" s="14" t="s">
        <v>3</v>
      </c>
      <c r="D229" s="12" t="s">
        <v>4</v>
      </c>
      <c r="E229" s="12" t="s">
        <v>5</v>
      </c>
      <c r="F229" s="12"/>
      <c r="G229" s="36"/>
      <c r="H229" s="12"/>
      <c r="I229" s="12"/>
      <c r="J229" s="12"/>
      <c r="K229" s="12"/>
      <c r="L229" s="36"/>
      <c r="M229" s="12"/>
      <c r="N229" s="12"/>
      <c r="O229" s="12"/>
      <c r="P229" s="12"/>
      <c r="Q229" s="12"/>
      <c r="R229" s="36"/>
      <c r="S229" s="12"/>
      <c r="T229" s="12"/>
      <c r="U229" s="12"/>
      <c r="V229" s="12"/>
      <c r="W229" s="12"/>
      <c r="X229" s="36"/>
      <c r="Y229" s="12"/>
      <c r="Z229" s="12"/>
      <c r="AA229" s="12"/>
      <c r="AB229" s="12"/>
      <c r="AC229" s="12"/>
      <c r="AD229" s="12"/>
      <c r="AE229" s="37"/>
      <c r="AF229" s="12"/>
      <c r="AG229" s="12"/>
    </row>
    <row r="230" spans="1:33" ht="17" x14ac:dyDescent="0.2">
      <c r="A230" s="31" t="s">
        <v>253</v>
      </c>
      <c r="B230" s="32"/>
      <c r="C230" s="33"/>
      <c r="D230" s="32"/>
      <c r="E230" s="32"/>
      <c r="F230" s="32"/>
      <c r="G230" s="34"/>
      <c r="H230" s="32"/>
      <c r="I230" s="32"/>
      <c r="J230" s="32"/>
      <c r="K230" s="32"/>
      <c r="L230" s="34"/>
      <c r="M230" s="32"/>
      <c r="N230" s="32"/>
      <c r="O230" s="32"/>
      <c r="P230" s="32"/>
      <c r="Q230" s="32"/>
      <c r="R230" s="34"/>
      <c r="S230" s="32"/>
      <c r="T230" s="32"/>
      <c r="U230" s="32"/>
      <c r="V230" s="32"/>
      <c r="W230" s="32"/>
      <c r="X230" s="34"/>
      <c r="Y230" s="32"/>
      <c r="Z230" s="32"/>
      <c r="AA230" s="32"/>
      <c r="AB230" s="32"/>
      <c r="AC230" s="32"/>
      <c r="AD230" s="32"/>
      <c r="AE230" s="35"/>
      <c r="AF230" s="32"/>
      <c r="AG230" s="32"/>
    </row>
    <row r="231" spans="1:33" ht="17" x14ac:dyDescent="0.2">
      <c r="A231" s="13" t="s">
        <v>254</v>
      </c>
      <c r="B231" s="12">
        <v>1</v>
      </c>
      <c r="C231" s="14" t="s">
        <v>255</v>
      </c>
      <c r="D231" s="12" t="s">
        <v>301</v>
      </c>
      <c r="E231" s="12">
        <v>1</v>
      </c>
      <c r="F231" s="12">
        <v>2</v>
      </c>
      <c r="G231" s="36">
        <v>0</v>
      </c>
      <c r="H231" s="12">
        <v>0</v>
      </c>
      <c r="I231" s="12">
        <v>0</v>
      </c>
      <c r="J231" s="12">
        <v>0</v>
      </c>
      <c r="K231" s="12"/>
      <c r="L231" s="36">
        <v>0</v>
      </c>
      <c r="M231" s="12">
        <v>0</v>
      </c>
      <c r="N231" s="12">
        <v>0</v>
      </c>
      <c r="O231" s="12">
        <v>0.5</v>
      </c>
      <c r="P231" s="12">
        <v>0</v>
      </c>
      <c r="Q231" s="12"/>
      <c r="R231" s="36">
        <v>0</v>
      </c>
      <c r="S231" s="12">
        <v>0</v>
      </c>
      <c r="T231" s="12">
        <v>0.5</v>
      </c>
      <c r="U231" s="12">
        <v>0</v>
      </c>
      <c r="V231" s="12">
        <v>0</v>
      </c>
      <c r="W231" s="12"/>
      <c r="X231" s="36">
        <v>0</v>
      </c>
      <c r="Y231" s="12">
        <v>0.5</v>
      </c>
      <c r="Z231" s="12">
        <v>0</v>
      </c>
      <c r="AA231" s="12">
        <v>0</v>
      </c>
      <c r="AB231" s="12"/>
      <c r="AC231" s="12"/>
      <c r="AD231" s="12"/>
      <c r="AE231" s="37"/>
      <c r="AF231" s="12"/>
      <c r="AG231" s="12"/>
    </row>
    <row r="232" spans="1:33" ht="34" x14ac:dyDescent="0.2">
      <c r="A232" s="13" t="s">
        <v>256</v>
      </c>
      <c r="B232" s="12">
        <v>1</v>
      </c>
      <c r="C232" s="14" t="s">
        <v>257</v>
      </c>
      <c r="D232" s="12" t="s">
        <v>304</v>
      </c>
      <c r="E232" s="12">
        <v>0.66666599999999998</v>
      </c>
      <c r="F232" s="12">
        <v>2</v>
      </c>
      <c r="G232" s="36">
        <v>0</v>
      </c>
      <c r="H232" s="12">
        <v>0</v>
      </c>
      <c r="I232" s="12">
        <v>0</v>
      </c>
      <c r="J232" s="12">
        <v>0</v>
      </c>
      <c r="K232" s="12"/>
      <c r="L232" s="36">
        <v>0</v>
      </c>
      <c r="M232" s="12">
        <v>0</v>
      </c>
      <c r="N232" s="12">
        <v>0</v>
      </c>
      <c r="O232" s="12">
        <v>0</v>
      </c>
      <c r="P232" s="12">
        <v>0</v>
      </c>
      <c r="Q232" s="12"/>
      <c r="R232" s="36">
        <v>0</v>
      </c>
      <c r="S232" s="12">
        <v>0</v>
      </c>
      <c r="T232" s="12">
        <v>0</v>
      </c>
      <c r="U232" s="12">
        <v>0</v>
      </c>
      <c r="V232" s="12">
        <v>0.33333299999999999</v>
      </c>
      <c r="W232" s="12"/>
      <c r="X232" s="36">
        <v>0</v>
      </c>
      <c r="Y232" s="12">
        <v>0</v>
      </c>
      <c r="Z232" s="12">
        <v>0</v>
      </c>
      <c r="AA232" s="12">
        <v>0.33333299999999999</v>
      </c>
      <c r="AB232" s="12"/>
      <c r="AC232" s="12"/>
      <c r="AD232" s="12"/>
      <c r="AE232" s="37"/>
      <c r="AF232" s="12"/>
      <c r="AG232" s="12"/>
    </row>
    <row r="233" spans="1:33" ht="51" x14ac:dyDescent="0.2">
      <c r="A233" s="13" t="s">
        <v>258</v>
      </c>
      <c r="B233" s="12">
        <v>1</v>
      </c>
      <c r="C233" s="14" t="s">
        <v>259</v>
      </c>
      <c r="D233" s="12" t="s">
        <v>304</v>
      </c>
      <c r="E233" s="12">
        <v>1</v>
      </c>
      <c r="F233" s="12">
        <v>2</v>
      </c>
      <c r="G233" s="36">
        <v>0</v>
      </c>
      <c r="H233" s="12">
        <v>0</v>
      </c>
      <c r="I233" s="12">
        <v>0</v>
      </c>
      <c r="J233" s="12">
        <v>0</v>
      </c>
      <c r="K233" s="12"/>
      <c r="L233" s="36">
        <v>0</v>
      </c>
      <c r="M233" s="12">
        <v>0</v>
      </c>
      <c r="N233" s="12">
        <v>0</v>
      </c>
      <c r="O233" s="12">
        <v>0</v>
      </c>
      <c r="P233" s="12">
        <v>0</v>
      </c>
      <c r="Q233" s="12"/>
      <c r="R233" s="36">
        <v>0</v>
      </c>
      <c r="S233" s="12">
        <v>0</v>
      </c>
      <c r="T233" s="12">
        <v>0</v>
      </c>
      <c r="U233" s="12">
        <v>0</v>
      </c>
      <c r="V233" s="12">
        <v>0.5</v>
      </c>
      <c r="W233" s="12"/>
      <c r="X233" s="36">
        <v>0</v>
      </c>
      <c r="Y233" s="12">
        <v>0</v>
      </c>
      <c r="Z233" s="12">
        <v>0</v>
      </c>
      <c r="AA233" s="12">
        <v>0.5</v>
      </c>
      <c r="AB233" s="12"/>
      <c r="AC233" s="12"/>
      <c r="AD233" s="12"/>
      <c r="AE233" s="37"/>
      <c r="AF233" s="12"/>
      <c r="AG233" s="12"/>
    </row>
    <row r="234" spans="1:33" ht="51" x14ac:dyDescent="0.2">
      <c r="A234" s="13" t="s">
        <v>260</v>
      </c>
      <c r="B234" s="12">
        <v>1</v>
      </c>
      <c r="C234" s="14" t="s">
        <v>259</v>
      </c>
      <c r="D234" s="12" t="s">
        <v>304</v>
      </c>
      <c r="E234" s="12">
        <v>1</v>
      </c>
      <c r="F234" s="12">
        <v>2</v>
      </c>
      <c r="G234" s="36">
        <v>0</v>
      </c>
      <c r="H234" s="12">
        <v>0</v>
      </c>
      <c r="I234" s="12">
        <v>0</v>
      </c>
      <c r="J234" s="12">
        <v>0</v>
      </c>
      <c r="K234" s="12"/>
      <c r="L234" s="36">
        <v>0</v>
      </c>
      <c r="M234" s="12">
        <v>0</v>
      </c>
      <c r="N234" s="12">
        <v>0</v>
      </c>
      <c r="O234" s="12">
        <v>0</v>
      </c>
      <c r="P234" s="12">
        <v>0</v>
      </c>
      <c r="Q234" s="12"/>
      <c r="R234" s="36">
        <v>0</v>
      </c>
      <c r="S234" s="12">
        <v>0</v>
      </c>
      <c r="T234" s="12">
        <v>0</v>
      </c>
      <c r="U234" s="12">
        <v>0</v>
      </c>
      <c r="V234" s="12">
        <v>0.5</v>
      </c>
      <c r="W234" s="12"/>
      <c r="X234" s="36">
        <v>0</v>
      </c>
      <c r="Y234" s="12">
        <v>0</v>
      </c>
      <c r="Z234" s="12">
        <v>0</v>
      </c>
      <c r="AA234" s="12">
        <v>0.5</v>
      </c>
      <c r="AB234" s="12"/>
      <c r="AC234" s="12"/>
      <c r="AD234" s="12"/>
      <c r="AE234" s="37"/>
      <c r="AF234" s="12"/>
      <c r="AG234" s="12"/>
    </row>
    <row r="235" spans="1:33" ht="17" x14ac:dyDescent="0.2">
      <c r="A235" s="13" t="s">
        <v>261</v>
      </c>
      <c r="B235" s="12">
        <v>1</v>
      </c>
      <c r="C235" s="14" t="s">
        <v>158</v>
      </c>
      <c r="D235" s="12" t="s">
        <v>297</v>
      </c>
      <c r="E235" s="12">
        <v>1</v>
      </c>
      <c r="F235" s="12">
        <v>1</v>
      </c>
      <c r="G235" s="36">
        <v>0</v>
      </c>
      <c r="H235" s="12">
        <v>0</v>
      </c>
      <c r="I235" s="12">
        <v>0</v>
      </c>
      <c r="J235" s="12">
        <v>0</v>
      </c>
      <c r="K235" s="12"/>
      <c r="L235" s="36">
        <v>0</v>
      </c>
      <c r="M235" s="12">
        <v>0</v>
      </c>
      <c r="N235" s="12">
        <v>0</v>
      </c>
      <c r="O235" s="12">
        <v>0</v>
      </c>
      <c r="P235" s="12">
        <v>0</v>
      </c>
      <c r="Q235" s="12"/>
      <c r="R235" s="36">
        <v>1</v>
      </c>
      <c r="S235" s="12">
        <v>0</v>
      </c>
      <c r="T235" s="12">
        <v>0</v>
      </c>
      <c r="U235" s="12">
        <v>0</v>
      </c>
      <c r="V235" s="12">
        <v>0</v>
      </c>
      <c r="W235" s="12"/>
      <c r="X235" s="36">
        <v>0</v>
      </c>
      <c r="Y235" s="12">
        <v>0</v>
      </c>
      <c r="Z235" s="12">
        <v>0</v>
      </c>
      <c r="AA235" s="12">
        <v>0</v>
      </c>
      <c r="AB235" s="12"/>
      <c r="AC235" s="12"/>
      <c r="AD235" s="12"/>
      <c r="AE235" s="37"/>
      <c r="AF235" s="12"/>
      <c r="AG235" s="12"/>
    </row>
    <row r="236" spans="1:33" x14ac:dyDescent="0.2">
      <c r="A236" s="13"/>
      <c r="B236" s="12"/>
      <c r="C236" s="14"/>
      <c r="D236" s="12"/>
      <c r="E236" s="12"/>
      <c r="F236" s="12"/>
      <c r="G236" s="36"/>
      <c r="H236" s="12"/>
      <c r="I236" s="12"/>
      <c r="J236" s="12"/>
      <c r="K236" s="12">
        <v>0</v>
      </c>
      <c r="L236" s="36"/>
      <c r="M236" s="12"/>
      <c r="N236" s="12"/>
      <c r="O236" s="12"/>
      <c r="P236" s="12"/>
      <c r="Q236" s="12">
        <v>0.5</v>
      </c>
      <c r="R236" s="36"/>
      <c r="S236" s="12"/>
      <c r="T236" s="12"/>
      <c r="U236" s="12"/>
      <c r="V236" s="12"/>
      <c r="W236" s="12">
        <v>2.8333330000000001</v>
      </c>
      <c r="X236" s="36"/>
      <c r="Y236" s="12"/>
      <c r="Z236" s="12"/>
      <c r="AA236" s="12"/>
      <c r="AB236" s="12">
        <v>1.8333330000000001</v>
      </c>
      <c r="AC236" s="12"/>
      <c r="AD236" s="12"/>
      <c r="AE236" s="37"/>
      <c r="AF236" s="12"/>
      <c r="AG236" s="12"/>
    </row>
    <row r="237" spans="1:33" s="1" customFormat="1" ht="17" x14ac:dyDescent="0.2">
      <c r="A237" s="15" t="s">
        <v>262</v>
      </c>
      <c r="B237" s="16"/>
      <c r="C237" s="17"/>
      <c r="D237" s="16"/>
      <c r="E237" s="16"/>
      <c r="F237" s="16"/>
      <c r="G237" s="38"/>
      <c r="H237" s="16"/>
      <c r="I237" s="16"/>
      <c r="J237" s="16"/>
      <c r="K237" s="16"/>
      <c r="L237" s="38"/>
      <c r="M237" s="16"/>
      <c r="N237" s="16"/>
      <c r="O237" s="16"/>
      <c r="P237" s="16"/>
      <c r="Q237" s="16"/>
      <c r="R237" s="38"/>
      <c r="S237" s="16"/>
      <c r="T237" s="16"/>
      <c r="U237" s="16"/>
      <c r="V237" s="16"/>
      <c r="W237" s="16"/>
      <c r="X237" s="38"/>
      <c r="Y237" s="16"/>
      <c r="Z237" s="16"/>
      <c r="AA237" s="16"/>
      <c r="AB237" s="16"/>
      <c r="AC237" s="16"/>
      <c r="AD237" s="16"/>
      <c r="AE237" s="39"/>
      <c r="AF237" s="16"/>
      <c r="AG237" s="16"/>
    </row>
    <row r="238" spans="1:33" ht="17" x14ac:dyDescent="0.2">
      <c r="A238" s="13"/>
      <c r="B238" s="12" t="s">
        <v>2</v>
      </c>
      <c r="C238" s="14" t="s">
        <v>3</v>
      </c>
      <c r="D238" s="12" t="s">
        <v>4</v>
      </c>
      <c r="E238" s="12" t="s">
        <v>5</v>
      </c>
      <c r="F238" s="12"/>
      <c r="G238" s="36"/>
      <c r="H238" s="12"/>
      <c r="I238" s="12"/>
      <c r="J238" s="12"/>
      <c r="K238" s="12"/>
      <c r="L238" s="36"/>
      <c r="M238" s="12"/>
      <c r="N238" s="12"/>
      <c r="O238" s="12"/>
      <c r="P238" s="12"/>
      <c r="Q238" s="12"/>
      <c r="R238" s="36"/>
      <c r="S238" s="12"/>
      <c r="T238" s="12"/>
      <c r="U238" s="12"/>
      <c r="V238" s="12"/>
      <c r="W238" s="12"/>
      <c r="X238" s="36"/>
      <c r="Y238" s="12"/>
      <c r="Z238" s="12"/>
      <c r="AA238" s="12"/>
      <c r="AB238" s="12"/>
      <c r="AC238" s="12"/>
      <c r="AD238" s="12"/>
      <c r="AE238" s="37"/>
      <c r="AF238" s="12"/>
      <c r="AG238" s="12"/>
    </row>
    <row r="239" spans="1:33" ht="17" x14ac:dyDescent="0.2">
      <c r="A239" s="31" t="s">
        <v>263</v>
      </c>
      <c r="B239" s="32"/>
      <c r="C239" s="33"/>
      <c r="D239" s="32"/>
      <c r="E239" s="32" t="s">
        <v>264</v>
      </c>
      <c r="F239" s="32"/>
      <c r="G239" s="34"/>
      <c r="H239" s="32"/>
      <c r="I239" s="32"/>
      <c r="J239" s="32"/>
      <c r="K239" s="32"/>
      <c r="L239" s="34"/>
      <c r="M239" s="32"/>
      <c r="N239" s="32"/>
      <c r="O239" s="32"/>
      <c r="P239" s="32"/>
      <c r="Q239" s="32"/>
      <c r="R239" s="34"/>
      <c r="S239" s="32"/>
      <c r="T239" s="32"/>
      <c r="U239" s="32"/>
      <c r="V239" s="32"/>
      <c r="W239" s="32"/>
      <c r="X239" s="34"/>
      <c r="Y239" s="32"/>
      <c r="Z239" s="32"/>
      <c r="AA239" s="32"/>
      <c r="AB239" s="32"/>
      <c r="AC239" s="32"/>
      <c r="AD239" s="32"/>
      <c r="AE239" s="35"/>
      <c r="AF239" s="32"/>
      <c r="AG239" s="32"/>
    </row>
    <row r="240" spans="1:33" ht="17" x14ac:dyDescent="0.2">
      <c r="A240" s="13" t="s">
        <v>265</v>
      </c>
      <c r="B240" s="12">
        <v>1</v>
      </c>
      <c r="C240" s="14" t="s">
        <v>266</v>
      </c>
      <c r="D240" s="12" t="s">
        <v>303</v>
      </c>
      <c r="E240" s="12">
        <v>0.5</v>
      </c>
      <c r="F240" s="12">
        <v>1</v>
      </c>
      <c r="G240" s="36">
        <v>0</v>
      </c>
      <c r="H240" s="12">
        <v>0</v>
      </c>
      <c r="I240" s="12">
        <v>0</v>
      </c>
      <c r="J240" s="12">
        <v>0</v>
      </c>
      <c r="K240" s="12"/>
      <c r="L240" s="36">
        <v>0</v>
      </c>
      <c r="M240" s="12">
        <v>0</v>
      </c>
      <c r="N240" s="12">
        <v>0</v>
      </c>
      <c r="O240" s="12">
        <v>0</v>
      </c>
      <c r="P240" s="12">
        <v>0</v>
      </c>
      <c r="Q240" s="12"/>
      <c r="R240" s="36">
        <v>0</v>
      </c>
      <c r="S240" s="12">
        <v>0</v>
      </c>
      <c r="T240" s="12">
        <v>0</v>
      </c>
      <c r="U240" s="12">
        <v>0</v>
      </c>
      <c r="V240" s="12">
        <v>0</v>
      </c>
      <c r="W240" s="12"/>
      <c r="X240" s="36">
        <v>0.5</v>
      </c>
      <c r="Y240" s="12">
        <v>0</v>
      </c>
      <c r="Z240" s="12">
        <v>0</v>
      </c>
      <c r="AA240" s="12">
        <v>0</v>
      </c>
      <c r="AB240" s="12"/>
      <c r="AC240" s="12"/>
      <c r="AD240" s="12"/>
      <c r="AE240" s="37"/>
      <c r="AF240" s="12"/>
      <c r="AG240" s="12"/>
    </row>
    <row r="241" spans="1:33" ht="17" x14ac:dyDescent="0.2">
      <c r="A241" s="13" t="s">
        <v>267</v>
      </c>
      <c r="B241" s="12">
        <v>1</v>
      </c>
      <c r="C241" s="14" t="s">
        <v>176</v>
      </c>
      <c r="D241" s="12" t="s">
        <v>297</v>
      </c>
      <c r="E241" s="12">
        <v>1</v>
      </c>
      <c r="F241" s="12">
        <v>1</v>
      </c>
      <c r="G241" s="36">
        <v>0</v>
      </c>
      <c r="H241" s="12">
        <v>0</v>
      </c>
      <c r="I241" s="12">
        <v>0</v>
      </c>
      <c r="J241" s="12">
        <v>0</v>
      </c>
      <c r="K241" s="12"/>
      <c r="L241" s="36">
        <v>0</v>
      </c>
      <c r="M241" s="12">
        <v>0</v>
      </c>
      <c r="N241" s="12">
        <v>0</v>
      </c>
      <c r="O241" s="12">
        <v>0</v>
      </c>
      <c r="P241" s="12">
        <v>0</v>
      </c>
      <c r="Q241" s="12"/>
      <c r="R241" s="36">
        <v>1</v>
      </c>
      <c r="S241" s="12">
        <v>0</v>
      </c>
      <c r="T241" s="12">
        <v>0</v>
      </c>
      <c r="U241" s="12">
        <v>0</v>
      </c>
      <c r="V241" s="12">
        <v>0</v>
      </c>
      <c r="W241" s="12"/>
      <c r="X241" s="36">
        <v>0</v>
      </c>
      <c r="Y241" s="12">
        <v>0</v>
      </c>
      <c r="Z241" s="12">
        <v>0</v>
      </c>
      <c r="AA241" s="12">
        <v>0</v>
      </c>
      <c r="AB241" s="12"/>
      <c r="AC241" s="12"/>
      <c r="AD241" s="12"/>
      <c r="AE241" s="37"/>
      <c r="AF241" s="12"/>
      <c r="AG241" s="12"/>
    </row>
    <row r="242" spans="1:33" ht="17" x14ac:dyDescent="0.2">
      <c r="A242" s="13" t="s">
        <v>268</v>
      </c>
      <c r="B242" s="12">
        <v>1</v>
      </c>
      <c r="C242" s="14" t="s">
        <v>123</v>
      </c>
      <c r="D242" s="12" t="s">
        <v>303</v>
      </c>
      <c r="E242" s="12">
        <v>0.5</v>
      </c>
      <c r="F242" s="12">
        <v>1</v>
      </c>
      <c r="G242" s="36">
        <v>0</v>
      </c>
      <c r="H242" s="12">
        <v>0</v>
      </c>
      <c r="I242" s="12">
        <v>0</v>
      </c>
      <c r="J242" s="12">
        <v>0</v>
      </c>
      <c r="K242" s="12"/>
      <c r="L242" s="36">
        <v>0</v>
      </c>
      <c r="M242" s="12">
        <v>0</v>
      </c>
      <c r="N242" s="12">
        <v>0</v>
      </c>
      <c r="O242" s="12">
        <v>0</v>
      </c>
      <c r="P242" s="12">
        <v>0</v>
      </c>
      <c r="Q242" s="12"/>
      <c r="R242" s="36">
        <v>0</v>
      </c>
      <c r="S242" s="12">
        <v>0</v>
      </c>
      <c r="T242" s="12">
        <v>0</v>
      </c>
      <c r="U242" s="12">
        <v>0</v>
      </c>
      <c r="V242" s="12">
        <v>0</v>
      </c>
      <c r="W242" s="12"/>
      <c r="X242" s="36">
        <v>0.5</v>
      </c>
      <c r="Y242" s="12">
        <v>0</v>
      </c>
      <c r="Z242" s="12">
        <v>0</v>
      </c>
      <c r="AA242" s="12">
        <v>0</v>
      </c>
      <c r="AB242" s="12"/>
      <c r="AC242" s="12"/>
      <c r="AD242" s="12"/>
      <c r="AE242" s="37"/>
      <c r="AF242" s="12"/>
      <c r="AG242" s="12"/>
    </row>
    <row r="243" spans="1:33" x14ac:dyDescent="0.2">
      <c r="A243" s="13"/>
      <c r="B243" s="12"/>
      <c r="C243" s="14"/>
      <c r="D243" s="12"/>
      <c r="E243" s="12"/>
      <c r="F243" s="12"/>
      <c r="G243" s="36"/>
      <c r="H243" s="12"/>
      <c r="I243" s="12"/>
      <c r="J243" s="12"/>
      <c r="K243" s="12">
        <v>0</v>
      </c>
      <c r="L243" s="36"/>
      <c r="M243" s="12"/>
      <c r="N243" s="12"/>
      <c r="O243" s="12"/>
      <c r="P243" s="12"/>
      <c r="Q243" s="12">
        <v>0</v>
      </c>
      <c r="R243" s="36"/>
      <c r="S243" s="12"/>
      <c r="T243" s="12"/>
      <c r="U243" s="12"/>
      <c r="V243" s="12"/>
      <c r="W243" s="12">
        <v>1</v>
      </c>
      <c r="X243" s="36"/>
      <c r="Y243" s="12"/>
      <c r="Z243" s="12"/>
      <c r="AA243" s="12"/>
      <c r="AB243" s="12">
        <v>1</v>
      </c>
      <c r="AC243" s="12"/>
      <c r="AD243" s="12"/>
      <c r="AE243" s="37"/>
      <c r="AF243" s="12"/>
      <c r="AG243" s="12"/>
    </row>
    <row r="244" spans="1:33" ht="17" x14ac:dyDescent="0.2">
      <c r="A244" s="13"/>
      <c r="B244" s="12" t="s">
        <v>2</v>
      </c>
      <c r="C244" s="14" t="s">
        <v>3</v>
      </c>
      <c r="D244" s="12" t="s">
        <v>4</v>
      </c>
      <c r="E244" s="12" t="s">
        <v>5</v>
      </c>
      <c r="F244" s="12"/>
      <c r="G244" s="36"/>
      <c r="H244" s="12"/>
      <c r="I244" s="12"/>
      <c r="J244" s="12"/>
      <c r="K244" s="12"/>
      <c r="L244" s="36"/>
      <c r="M244" s="12"/>
      <c r="N244" s="12"/>
      <c r="O244" s="12"/>
      <c r="P244" s="12"/>
      <c r="Q244" s="12"/>
      <c r="R244" s="36"/>
      <c r="S244" s="12"/>
      <c r="T244" s="12"/>
      <c r="U244" s="12"/>
      <c r="V244" s="12"/>
      <c r="W244" s="12"/>
      <c r="X244" s="36"/>
      <c r="Y244" s="12"/>
      <c r="Z244" s="12"/>
      <c r="AA244" s="12"/>
      <c r="AB244" s="12"/>
      <c r="AC244" s="12"/>
      <c r="AD244" s="12"/>
      <c r="AE244" s="37"/>
      <c r="AF244" s="12"/>
      <c r="AG244" s="12"/>
    </row>
    <row r="245" spans="1:33" ht="17" x14ac:dyDescent="0.2">
      <c r="A245" s="31" t="s">
        <v>269</v>
      </c>
      <c r="B245" s="32"/>
      <c r="C245" s="33"/>
      <c r="D245" s="32"/>
      <c r="E245" s="32"/>
      <c r="F245" s="32"/>
      <c r="G245" s="34"/>
      <c r="H245" s="32"/>
      <c r="I245" s="32"/>
      <c r="J245" s="32"/>
      <c r="K245" s="32"/>
      <c r="L245" s="34"/>
      <c r="M245" s="32"/>
      <c r="N245" s="32"/>
      <c r="O245" s="32"/>
      <c r="P245" s="32"/>
      <c r="Q245" s="32"/>
      <c r="R245" s="34"/>
      <c r="S245" s="32"/>
      <c r="T245" s="32"/>
      <c r="U245" s="32"/>
      <c r="V245" s="32"/>
      <c r="W245" s="32"/>
      <c r="X245" s="34"/>
      <c r="Y245" s="32"/>
      <c r="Z245" s="32"/>
      <c r="AA245" s="32"/>
      <c r="AB245" s="32"/>
      <c r="AC245" s="32"/>
      <c r="AD245" s="32"/>
      <c r="AE245" s="35"/>
      <c r="AF245" s="32"/>
      <c r="AG245" s="32"/>
    </row>
    <row r="246" spans="1:33" ht="34" x14ac:dyDescent="0.2">
      <c r="A246" s="13" t="s">
        <v>270</v>
      </c>
      <c r="B246" s="12">
        <v>1</v>
      </c>
      <c r="C246" s="14" t="s">
        <v>271</v>
      </c>
      <c r="D246" s="12" t="s">
        <v>300</v>
      </c>
      <c r="E246" s="12">
        <v>1</v>
      </c>
      <c r="F246" s="12">
        <v>1</v>
      </c>
      <c r="G246" s="36">
        <v>0</v>
      </c>
      <c r="H246" s="12">
        <v>0</v>
      </c>
      <c r="I246" s="12">
        <v>0</v>
      </c>
      <c r="J246" s="12">
        <v>0</v>
      </c>
      <c r="K246" s="12"/>
      <c r="L246" s="36">
        <v>1</v>
      </c>
      <c r="M246" s="12">
        <v>0</v>
      </c>
      <c r="N246" s="12">
        <v>0</v>
      </c>
      <c r="O246" s="12">
        <v>0</v>
      </c>
      <c r="P246" s="12">
        <v>0</v>
      </c>
      <c r="Q246" s="12"/>
      <c r="R246" s="36">
        <v>0</v>
      </c>
      <c r="S246" s="12">
        <v>0</v>
      </c>
      <c r="T246" s="12">
        <v>0</v>
      </c>
      <c r="U246" s="12">
        <v>0</v>
      </c>
      <c r="V246" s="12">
        <v>0</v>
      </c>
      <c r="W246" s="12"/>
      <c r="X246" s="36">
        <v>0</v>
      </c>
      <c r="Y246" s="12">
        <v>0</v>
      </c>
      <c r="Z246" s="12">
        <v>0</v>
      </c>
      <c r="AA246" s="12">
        <v>0</v>
      </c>
      <c r="AB246" s="12"/>
      <c r="AC246" s="12"/>
      <c r="AD246" s="12"/>
      <c r="AE246" s="37"/>
      <c r="AF246" s="12"/>
      <c r="AG246" s="12"/>
    </row>
    <row r="247" spans="1:33" ht="17" x14ac:dyDescent="0.2">
      <c r="A247" s="13" t="s">
        <v>272</v>
      </c>
      <c r="B247" s="12">
        <v>1</v>
      </c>
      <c r="C247" s="14" t="s">
        <v>273</v>
      </c>
      <c r="D247" s="12" t="s">
        <v>304</v>
      </c>
      <c r="E247" s="12">
        <v>0.66659999999999997</v>
      </c>
      <c r="F247" s="12">
        <v>2</v>
      </c>
      <c r="G247" s="36">
        <v>0</v>
      </c>
      <c r="H247" s="12">
        <v>0</v>
      </c>
      <c r="I247" s="12">
        <v>0</v>
      </c>
      <c r="J247" s="12">
        <v>0</v>
      </c>
      <c r="K247" s="12"/>
      <c r="L247" s="36">
        <v>0</v>
      </c>
      <c r="M247" s="12">
        <v>0</v>
      </c>
      <c r="N247" s="12">
        <v>0</v>
      </c>
      <c r="O247" s="12">
        <v>0</v>
      </c>
      <c r="P247" s="12">
        <v>0</v>
      </c>
      <c r="Q247" s="12"/>
      <c r="R247" s="36">
        <v>0</v>
      </c>
      <c r="S247" s="12">
        <v>0</v>
      </c>
      <c r="T247" s="12">
        <v>0</v>
      </c>
      <c r="U247" s="12">
        <v>0</v>
      </c>
      <c r="V247" s="12">
        <v>0.33329999999999999</v>
      </c>
      <c r="W247" s="12"/>
      <c r="X247" s="36">
        <v>0</v>
      </c>
      <c r="Y247" s="12">
        <v>0</v>
      </c>
      <c r="Z247" s="12">
        <v>0</v>
      </c>
      <c r="AA247" s="12">
        <v>0.33329999999999999</v>
      </c>
      <c r="AB247" s="12"/>
      <c r="AC247" s="12"/>
      <c r="AD247" s="12"/>
      <c r="AE247" s="37"/>
      <c r="AF247" s="12"/>
      <c r="AG247" s="12"/>
    </row>
    <row r="248" spans="1:33" ht="17" x14ac:dyDescent="0.2">
      <c r="A248" s="13" t="s">
        <v>274</v>
      </c>
      <c r="B248" s="12">
        <v>1</v>
      </c>
      <c r="C248" s="14" t="s">
        <v>180</v>
      </c>
      <c r="D248" s="12" t="s">
        <v>300</v>
      </c>
      <c r="E248" s="12">
        <v>1</v>
      </c>
      <c r="F248" s="12">
        <v>1</v>
      </c>
      <c r="G248" s="36">
        <v>0</v>
      </c>
      <c r="H248" s="12">
        <v>0</v>
      </c>
      <c r="I248" s="12">
        <v>0</v>
      </c>
      <c r="J248" s="12">
        <v>0</v>
      </c>
      <c r="K248" s="12"/>
      <c r="L248" s="36">
        <v>1</v>
      </c>
      <c r="M248" s="12">
        <v>0</v>
      </c>
      <c r="N248" s="12">
        <v>0</v>
      </c>
      <c r="O248" s="12">
        <v>0</v>
      </c>
      <c r="P248" s="12">
        <v>0</v>
      </c>
      <c r="Q248" s="12"/>
      <c r="R248" s="36">
        <v>0</v>
      </c>
      <c r="S248" s="12">
        <v>0</v>
      </c>
      <c r="T248" s="12">
        <v>0</v>
      </c>
      <c r="U248" s="12">
        <v>0</v>
      </c>
      <c r="V248" s="12">
        <v>0</v>
      </c>
      <c r="W248" s="12"/>
      <c r="X248" s="36">
        <v>0</v>
      </c>
      <c r="Y248" s="12">
        <v>0</v>
      </c>
      <c r="Z248" s="12">
        <v>0</v>
      </c>
      <c r="AA248" s="12">
        <v>0</v>
      </c>
      <c r="AB248" s="12"/>
      <c r="AC248" s="12"/>
      <c r="AD248" s="12"/>
      <c r="AE248" s="37"/>
      <c r="AF248" s="12"/>
      <c r="AG248" s="12"/>
    </row>
    <row r="249" spans="1:33" ht="17" x14ac:dyDescent="0.2">
      <c r="A249" s="13" t="s">
        <v>275</v>
      </c>
      <c r="B249" s="12">
        <v>1</v>
      </c>
      <c r="C249" s="14" t="s">
        <v>180</v>
      </c>
      <c r="D249" s="12" t="s">
        <v>300</v>
      </c>
      <c r="E249" s="12">
        <v>1</v>
      </c>
      <c r="F249" s="12">
        <v>1</v>
      </c>
      <c r="G249" s="36">
        <v>0</v>
      </c>
      <c r="H249" s="12">
        <v>0</v>
      </c>
      <c r="I249" s="12">
        <v>0</v>
      </c>
      <c r="J249" s="12">
        <v>0</v>
      </c>
      <c r="K249" s="12"/>
      <c r="L249" s="36">
        <v>1</v>
      </c>
      <c r="M249" s="12">
        <v>0</v>
      </c>
      <c r="N249" s="12">
        <v>0</v>
      </c>
      <c r="O249" s="12">
        <v>0</v>
      </c>
      <c r="P249" s="12">
        <v>0</v>
      </c>
      <c r="Q249" s="12"/>
      <c r="R249" s="36">
        <v>0</v>
      </c>
      <c r="S249" s="12">
        <v>0</v>
      </c>
      <c r="T249" s="12">
        <v>0</v>
      </c>
      <c r="U249" s="12">
        <v>0</v>
      </c>
      <c r="V249" s="12">
        <v>0</v>
      </c>
      <c r="W249" s="12"/>
      <c r="X249" s="36">
        <v>0</v>
      </c>
      <c r="Y249" s="12">
        <v>0</v>
      </c>
      <c r="Z249" s="12">
        <v>0</v>
      </c>
      <c r="AA249" s="12">
        <v>0</v>
      </c>
      <c r="AB249" s="12"/>
      <c r="AC249" s="12"/>
      <c r="AD249" s="12"/>
      <c r="AE249" s="37"/>
      <c r="AF249" s="12"/>
      <c r="AG249" s="12"/>
    </row>
    <row r="250" spans="1:33" ht="17" x14ac:dyDescent="0.2">
      <c r="A250" s="13" t="s">
        <v>276</v>
      </c>
      <c r="B250" s="12">
        <v>1</v>
      </c>
      <c r="C250" s="14" t="s">
        <v>180</v>
      </c>
      <c r="D250" s="12" t="s">
        <v>300</v>
      </c>
      <c r="E250" s="12">
        <v>1</v>
      </c>
      <c r="F250" s="12">
        <v>1</v>
      </c>
      <c r="G250" s="36">
        <v>0</v>
      </c>
      <c r="H250" s="12">
        <v>0</v>
      </c>
      <c r="I250" s="12">
        <v>0</v>
      </c>
      <c r="J250" s="12">
        <v>0</v>
      </c>
      <c r="K250" s="12"/>
      <c r="L250" s="36">
        <v>1</v>
      </c>
      <c r="M250" s="12">
        <v>0</v>
      </c>
      <c r="N250" s="12">
        <v>0</v>
      </c>
      <c r="O250" s="12">
        <v>0</v>
      </c>
      <c r="P250" s="12">
        <v>0</v>
      </c>
      <c r="Q250" s="12"/>
      <c r="R250" s="36">
        <v>0</v>
      </c>
      <c r="S250" s="12">
        <v>0</v>
      </c>
      <c r="T250" s="12">
        <v>0</v>
      </c>
      <c r="U250" s="12">
        <v>0</v>
      </c>
      <c r="V250" s="12">
        <v>0</v>
      </c>
      <c r="W250" s="12"/>
      <c r="X250" s="36">
        <v>0</v>
      </c>
      <c r="Y250" s="12">
        <v>0</v>
      </c>
      <c r="Z250" s="12">
        <v>0</v>
      </c>
      <c r="AA250" s="12">
        <v>0</v>
      </c>
      <c r="AB250" s="12"/>
      <c r="AC250" s="12"/>
      <c r="AD250" s="12"/>
      <c r="AE250" s="37"/>
      <c r="AF250" s="12"/>
      <c r="AG250" s="12"/>
    </row>
    <row r="251" spans="1:33" ht="17" x14ac:dyDescent="0.2">
      <c r="A251" s="13" t="s">
        <v>277</v>
      </c>
      <c r="B251" s="12">
        <v>1</v>
      </c>
      <c r="C251" s="14" t="s">
        <v>162</v>
      </c>
      <c r="D251" s="12" t="s">
        <v>7</v>
      </c>
      <c r="E251" s="12">
        <v>1</v>
      </c>
      <c r="F251" s="12">
        <v>1</v>
      </c>
      <c r="G251" s="36">
        <v>1</v>
      </c>
      <c r="H251" s="12">
        <v>0</v>
      </c>
      <c r="I251" s="12">
        <v>0</v>
      </c>
      <c r="J251" s="12">
        <v>0</v>
      </c>
      <c r="K251" s="12"/>
      <c r="L251" s="36">
        <v>0</v>
      </c>
      <c r="M251" s="12">
        <v>0</v>
      </c>
      <c r="N251" s="12">
        <v>0</v>
      </c>
      <c r="O251" s="12">
        <v>0</v>
      </c>
      <c r="P251" s="12">
        <v>0</v>
      </c>
      <c r="Q251" s="12"/>
      <c r="R251" s="36">
        <v>0</v>
      </c>
      <c r="S251" s="12">
        <v>0</v>
      </c>
      <c r="T251" s="12">
        <v>0</v>
      </c>
      <c r="U251" s="12">
        <v>0</v>
      </c>
      <c r="V251" s="12">
        <v>0</v>
      </c>
      <c r="W251" s="12"/>
      <c r="X251" s="36">
        <v>0</v>
      </c>
      <c r="Y251" s="12">
        <v>0</v>
      </c>
      <c r="Z251" s="12">
        <v>0</v>
      </c>
      <c r="AA251" s="12">
        <v>0</v>
      </c>
      <c r="AB251" s="12"/>
      <c r="AC251" s="12"/>
      <c r="AD251" s="12"/>
      <c r="AE251" s="37"/>
      <c r="AF251" s="12"/>
      <c r="AG251" s="12"/>
    </row>
    <row r="252" spans="1:33" x14ac:dyDescent="0.2">
      <c r="A252" s="13"/>
      <c r="B252" s="12"/>
      <c r="C252" s="14"/>
      <c r="D252" s="12"/>
      <c r="E252" s="12"/>
      <c r="F252" s="12"/>
      <c r="G252" s="36"/>
      <c r="H252" s="12"/>
      <c r="I252" s="12"/>
      <c r="J252" s="12"/>
      <c r="K252" s="12">
        <v>1</v>
      </c>
      <c r="L252" s="36"/>
      <c r="M252" s="12"/>
      <c r="N252" s="12"/>
      <c r="O252" s="12"/>
      <c r="P252" s="12"/>
      <c r="Q252" s="12">
        <v>4</v>
      </c>
      <c r="R252" s="36"/>
      <c r="S252" s="12"/>
      <c r="T252" s="12"/>
      <c r="U252" s="12"/>
      <c r="V252" s="12"/>
      <c r="W252" s="12">
        <v>0.33329999999999999</v>
      </c>
      <c r="X252" s="36"/>
      <c r="Y252" s="12"/>
      <c r="Z252" s="12"/>
      <c r="AA252" s="12"/>
      <c r="AB252" s="12">
        <v>0.33329999999999999</v>
      </c>
      <c r="AC252" s="12"/>
      <c r="AD252" s="12"/>
      <c r="AE252" s="37"/>
      <c r="AF252" s="12"/>
      <c r="AG252" s="12"/>
    </row>
    <row r="253" spans="1:33" ht="17" x14ac:dyDescent="0.2">
      <c r="A253" s="13"/>
      <c r="B253" s="12" t="s">
        <v>2</v>
      </c>
      <c r="C253" s="14" t="s">
        <v>3</v>
      </c>
      <c r="D253" s="12" t="s">
        <v>4</v>
      </c>
      <c r="E253" s="12" t="s">
        <v>5</v>
      </c>
      <c r="F253" s="12"/>
      <c r="G253" s="36"/>
      <c r="H253" s="12"/>
      <c r="I253" s="12"/>
      <c r="J253" s="12"/>
      <c r="K253" s="12"/>
      <c r="L253" s="36"/>
      <c r="M253" s="12"/>
      <c r="N253" s="12"/>
      <c r="O253" s="12"/>
      <c r="P253" s="12"/>
      <c r="Q253" s="12"/>
      <c r="R253" s="36"/>
      <c r="S253" s="12"/>
      <c r="T253" s="12"/>
      <c r="U253" s="12"/>
      <c r="V253" s="12"/>
      <c r="W253" s="12"/>
      <c r="X253" s="36"/>
      <c r="Y253" s="12"/>
      <c r="Z253" s="12"/>
      <c r="AA253" s="12"/>
      <c r="AB253" s="12"/>
      <c r="AC253" s="12"/>
      <c r="AD253" s="12"/>
      <c r="AE253" s="37"/>
      <c r="AF253" s="12"/>
      <c r="AG253" s="12"/>
    </row>
    <row r="254" spans="1:33" ht="17" x14ac:dyDescent="0.2">
      <c r="A254" s="31" t="s">
        <v>278</v>
      </c>
      <c r="B254" s="32"/>
      <c r="C254" s="33"/>
      <c r="D254" s="32"/>
      <c r="E254" s="32"/>
      <c r="F254" s="32"/>
      <c r="G254" s="34"/>
      <c r="H254" s="32"/>
      <c r="I254" s="32"/>
      <c r="J254" s="32"/>
      <c r="K254" s="32"/>
      <c r="L254" s="34"/>
      <c r="M254" s="32"/>
      <c r="N254" s="32"/>
      <c r="O254" s="32"/>
      <c r="P254" s="32"/>
      <c r="Q254" s="32"/>
      <c r="R254" s="34"/>
      <c r="S254" s="32"/>
      <c r="T254" s="32"/>
      <c r="U254" s="32"/>
      <c r="V254" s="32"/>
      <c r="W254" s="32"/>
      <c r="X254" s="34"/>
      <c r="Y254" s="32"/>
      <c r="Z254" s="32"/>
      <c r="AA254" s="32"/>
      <c r="AB254" s="32"/>
      <c r="AC254" s="32"/>
      <c r="AD254" s="32"/>
      <c r="AE254" s="35"/>
      <c r="AF254" s="32"/>
      <c r="AG254" s="32"/>
    </row>
    <row r="255" spans="1:33" ht="17" x14ac:dyDescent="0.2">
      <c r="A255" s="13" t="s">
        <v>279</v>
      </c>
      <c r="B255" s="12">
        <v>1</v>
      </c>
      <c r="C255" s="14" t="s">
        <v>209</v>
      </c>
      <c r="D255" s="12" t="s">
        <v>303</v>
      </c>
      <c r="E255" s="12">
        <v>1</v>
      </c>
      <c r="F255" s="12">
        <v>1</v>
      </c>
      <c r="G255" s="36">
        <v>0</v>
      </c>
      <c r="H255" s="12">
        <v>0</v>
      </c>
      <c r="I255" s="12">
        <v>0</v>
      </c>
      <c r="J255" s="12">
        <v>0</v>
      </c>
      <c r="K255" s="12"/>
      <c r="L255" s="36">
        <v>0</v>
      </c>
      <c r="M255" s="12">
        <v>0</v>
      </c>
      <c r="N255" s="12">
        <v>0</v>
      </c>
      <c r="O255" s="12">
        <v>0</v>
      </c>
      <c r="P255" s="12">
        <v>0</v>
      </c>
      <c r="Q255" s="12"/>
      <c r="R255" s="36">
        <v>0</v>
      </c>
      <c r="S255" s="12">
        <v>0</v>
      </c>
      <c r="T255" s="12">
        <v>0</v>
      </c>
      <c r="U255" s="12">
        <v>0</v>
      </c>
      <c r="V255" s="12">
        <v>0</v>
      </c>
      <c r="W255" s="12"/>
      <c r="X255" s="36">
        <v>1</v>
      </c>
      <c r="Y255" s="12">
        <v>0</v>
      </c>
      <c r="Z255" s="12">
        <v>0</v>
      </c>
      <c r="AA255" s="12">
        <v>0</v>
      </c>
      <c r="AB255" s="12"/>
      <c r="AC255" s="12"/>
      <c r="AD255" s="12"/>
      <c r="AE255" s="37"/>
      <c r="AF255" s="12"/>
      <c r="AG255" s="12"/>
    </row>
    <row r="256" spans="1:33" ht="34" x14ac:dyDescent="0.2">
      <c r="A256" s="13" t="s">
        <v>280</v>
      </c>
      <c r="B256" s="12">
        <v>1</v>
      </c>
      <c r="C256" s="14" t="s">
        <v>281</v>
      </c>
      <c r="D256" s="12" t="s">
        <v>301</v>
      </c>
      <c r="E256" s="12">
        <v>1</v>
      </c>
      <c r="F256" s="12">
        <v>2</v>
      </c>
      <c r="G256" s="36">
        <v>0</v>
      </c>
      <c r="H256" s="12">
        <v>0</v>
      </c>
      <c r="I256" s="12">
        <v>0</v>
      </c>
      <c r="J256" s="12">
        <v>0</v>
      </c>
      <c r="K256" s="12"/>
      <c r="L256" s="36">
        <v>0</v>
      </c>
      <c r="M256" s="12">
        <v>0</v>
      </c>
      <c r="N256" s="12">
        <v>0</v>
      </c>
      <c r="O256" s="12">
        <v>0.5</v>
      </c>
      <c r="P256" s="12">
        <v>0</v>
      </c>
      <c r="Q256" s="12"/>
      <c r="R256" s="36">
        <v>0</v>
      </c>
      <c r="S256" s="12">
        <v>0</v>
      </c>
      <c r="T256" s="12">
        <v>0.5</v>
      </c>
      <c r="U256" s="12">
        <v>0</v>
      </c>
      <c r="V256" s="12">
        <v>0</v>
      </c>
      <c r="W256" s="12"/>
      <c r="X256" s="36">
        <v>0</v>
      </c>
      <c r="Y256" s="12">
        <v>0.5</v>
      </c>
      <c r="Z256" s="12">
        <v>0</v>
      </c>
      <c r="AA256" s="12">
        <v>0</v>
      </c>
      <c r="AB256" s="12"/>
      <c r="AC256" s="12"/>
      <c r="AD256" s="12"/>
      <c r="AE256" s="37"/>
      <c r="AF256" s="12"/>
      <c r="AG256" s="12"/>
    </row>
    <row r="257" spans="1:33" ht="17" x14ac:dyDescent="0.2">
      <c r="A257" s="13" t="s">
        <v>282</v>
      </c>
      <c r="B257" s="12">
        <v>1</v>
      </c>
      <c r="C257" s="14" t="s">
        <v>224</v>
      </c>
      <c r="D257" s="12" t="s">
        <v>300</v>
      </c>
      <c r="E257" s="12">
        <v>1</v>
      </c>
      <c r="F257" s="12">
        <v>1</v>
      </c>
      <c r="G257" s="36">
        <v>0</v>
      </c>
      <c r="H257" s="12">
        <v>0</v>
      </c>
      <c r="I257" s="12">
        <v>0</v>
      </c>
      <c r="J257" s="12">
        <v>0</v>
      </c>
      <c r="K257" s="12"/>
      <c r="L257" s="36">
        <v>1</v>
      </c>
      <c r="M257" s="12">
        <v>0</v>
      </c>
      <c r="N257" s="12">
        <v>0</v>
      </c>
      <c r="O257" s="12">
        <v>0</v>
      </c>
      <c r="P257" s="12">
        <v>0</v>
      </c>
      <c r="Q257" s="12"/>
      <c r="R257" s="36">
        <v>0</v>
      </c>
      <c r="S257" s="12">
        <v>0</v>
      </c>
      <c r="T257" s="12">
        <v>0</v>
      </c>
      <c r="U257" s="12">
        <v>0</v>
      </c>
      <c r="V257" s="12">
        <v>0</v>
      </c>
      <c r="W257" s="12"/>
      <c r="X257" s="36">
        <v>0</v>
      </c>
      <c r="Y257" s="12">
        <v>0</v>
      </c>
      <c r="Z257" s="12">
        <v>0</v>
      </c>
      <c r="AA257" s="12">
        <v>0</v>
      </c>
      <c r="AB257" s="12"/>
      <c r="AC257" s="12"/>
      <c r="AD257" s="12"/>
      <c r="AE257" s="37"/>
      <c r="AF257" s="12"/>
      <c r="AG257" s="12"/>
    </row>
    <row r="258" spans="1:33" ht="17" x14ac:dyDescent="0.2">
      <c r="A258" s="13" t="s">
        <v>283</v>
      </c>
      <c r="B258" s="12">
        <v>1</v>
      </c>
      <c r="C258" s="14" t="s">
        <v>284</v>
      </c>
      <c r="D258" s="12" t="s">
        <v>301</v>
      </c>
      <c r="E258" s="12">
        <v>1</v>
      </c>
      <c r="F258" s="12">
        <v>2</v>
      </c>
      <c r="G258" s="36">
        <v>0</v>
      </c>
      <c r="H258" s="12">
        <v>0</v>
      </c>
      <c r="I258" s="12">
        <v>0</v>
      </c>
      <c r="J258" s="12">
        <v>0</v>
      </c>
      <c r="K258" s="12"/>
      <c r="L258" s="36">
        <v>0</v>
      </c>
      <c r="M258" s="12">
        <v>0</v>
      </c>
      <c r="N258" s="12">
        <v>0</v>
      </c>
      <c r="O258" s="12">
        <v>0.5</v>
      </c>
      <c r="P258" s="12">
        <v>0</v>
      </c>
      <c r="Q258" s="12"/>
      <c r="R258" s="36">
        <v>0</v>
      </c>
      <c r="S258" s="12">
        <v>0</v>
      </c>
      <c r="T258" s="12">
        <v>0.5</v>
      </c>
      <c r="U258" s="12">
        <v>0</v>
      </c>
      <c r="V258" s="12">
        <v>0</v>
      </c>
      <c r="W258" s="12"/>
      <c r="X258" s="36">
        <v>0</v>
      </c>
      <c r="Y258" s="12">
        <v>0.5</v>
      </c>
      <c r="Z258" s="12">
        <v>0</v>
      </c>
      <c r="AA258" s="12">
        <v>0</v>
      </c>
      <c r="AB258" s="12"/>
      <c r="AC258" s="12"/>
      <c r="AD258" s="12"/>
      <c r="AE258" s="37"/>
      <c r="AF258" s="12"/>
      <c r="AG258" s="12"/>
    </row>
    <row r="259" spans="1:33" ht="17" x14ac:dyDescent="0.2">
      <c r="A259" s="13" t="s">
        <v>285</v>
      </c>
      <c r="B259" s="12">
        <v>1</v>
      </c>
      <c r="C259" s="14" t="s">
        <v>286</v>
      </c>
      <c r="D259" s="12" t="s">
        <v>7</v>
      </c>
      <c r="E259" s="12">
        <v>1</v>
      </c>
      <c r="F259" s="12">
        <v>1</v>
      </c>
      <c r="G259" s="36">
        <v>1</v>
      </c>
      <c r="H259" s="12">
        <v>0</v>
      </c>
      <c r="I259" s="12">
        <v>0</v>
      </c>
      <c r="J259" s="12">
        <v>0</v>
      </c>
      <c r="K259" s="12"/>
      <c r="L259" s="36">
        <v>0</v>
      </c>
      <c r="M259" s="12">
        <v>0</v>
      </c>
      <c r="N259" s="12">
        <v>0</v>
      </c>
      <c r="O259" s="12">
        <v>0</v>
      </c>
      <c r="P259" s="12">
        <v>0</v>
      </c>
      <c r="Q259" s="12"/>
      <c r="R259" s="36">
        <v>0</v>
      </c>
      <c r="S259" s="12">
        <v>0</v>
      </c>
      <c r="T259" s="12">
        <v>0</v>
      </c>
      <c r="U259" s="12">
        <v>0</v>
      </c>
      <c r="V259" s="12">
        <v>0</v>
      </c>
      <c r="W259" s="12"/>
      <c r="X259" s="36">
        <v>0</v>
      </c>
      <c r="Y259" s="12">
        <v>0</v>
      </c>
      <c r="Z259" s="12">
        <v>0</v>
      </c>
      <c r="AA259" s="12">
        <v>0</v>
      </c>
      <c r="AB259" s="12"/>
      <c r="AC259" s="12"/>
      <c r="AD259" s="12"/>
      <c r="AE259" s="37"/>
      <c r="AF259" s="12"/>
      <c r="AG259" s="12"/>
    </row>
    <row r="260" spans="1:33" ht="17" x14ac:dyDescent="0.2">
      <c r="A260" s="13" t="s">
        <v>287</v>
      </c>
      <c r="B260" s="12">
        <v>1</v>
      </c>
      <c r="C260" s="14" t="s">
        <v>284</v>
      </c>
      <c r="D260" s="12" t="s">
        <v>300</v>
      </c>
      <c r="E260" s="12">
        <v>1</v>
      </c>
      <c r="F260" s="12">
        <v>1</v>
      </c>
      <c r="G260" s="36">
        <v>0</v>
      </c>
      <c r="H260" s="12">
        <v>0</v>
      </c>
      <c r="I260" s="12">
        <v>0</v>
      </c>
      <c r="J260" s="12">
        <v>0</v>
      </c>
      <c r="K260" s="12"/>
      <c r="L260" s="36">
        <v>1</v>
      </c>
      <c r="M260" s="12">
        <v>0</v>
      </c>
      <c r="N260" s="12">
        <v>0</v>
      </c>
      <c r="O260" s="12">
        <v>0</v>
      </c>
      <c r="P260" s="12">
        <v>0</v>
      </c>
      <c r="Q260" s="12"/>
      <c r="R260" s="36">
        <v>0</v>
      </c>
      <c r="S260" s="12">
        <v>0</v>
      </c>
      <c r="T260" s="12">
        <v>0</v>
      </c>
      <c r="U260" s="12">
        <v>0</v>
      </c>
      <c r="V260" s="12">
        <v>0</v>
      </c>
      <c r="W260" s="12"/>
      <c r="X260" s="36">
        <v>0</v>
      </c>
      <c r="Y260" s="12">
        <v>0</v>
      </c>
      <c r="Z260" s="12">
        <v>0</v>
      </c>
      <c r="AA260" s="12">
        <v>0</v>
      </c>
      <c r="AB260" s="12"/>
      <c r="AC260" s="12"/>
      <c r="AD260" s="12"/>
      <c r="AE260" s="37"/>
      <c r="AF260" s="12"/>
      <c r="AG260" s="12"/>
    </row>
    <row r="261" spans="1:33" x14ac:dyDescent="0.2">
      <c r="A261" s="13"/>
      <c r="B261" s="12"/>
      <c r="C261" s="14"/>
      <c r="D261" s="12"/>
      <c r="E261" s="12"/>
      <c r="F261" s="12"/>
      <c r="G261" s="36"/>
      <c r="H261" s="12"/>
      <c r="I261" s="12"/>
      <c r="J261" s="12"/>
      <c r="K261" s="12">
        <v>1</v>
      </c>
      <c r="L261" s="36"/>
      <c r="M261" s="12"/>
      <c r="N261" s="12"/>
      <c r="O261" s="12"/>
      <c r="P261" s="12"/>
      <c r="Q261" s="12">
        <v>3</v>
      </c>
      <c r="R261" s="36"/>
      <c r="S261" s="12"/>
      <c r="T261" s="12"/>
      <c r="U261" s="12"/>
      <c r="V261" s="12"/>
      <c r="W261" s="12">
        <v>1</v>
      </c>
      <c r="X261" s="36"/>
      <c r="Y261" s="12"/>
      <c r="Z261" s="12"/>
      <c r="AA261" s="12"/>
      <c r="AB261" s="12">
        <v>2</v>
      </c>
      <c r="AC261" s="12"/>
      <c r="AD261" s="12"/>
      <c r="AE261" s="37"/>
      <c r="AF261" s="12"/>
      <c r="AG261" s="12"/>
    </row>
    <row r="262" spans="1:33" ht="17" x14ac:dyDescent="0.2">
      <c r="A262" s="13"/>
      <c r="B262" s="12" t="s">
        <v>2</v>
      </c>
      <c r="C262" s="14" t="s">
        <v>3</v>
      </c>
      <c r="D262" s="12" t="s">
        <v>4</v>
      </c>
      <c r="E262" s="12" t="s">
        <v>5</v>
      </c>
      <c r="F262" s="12"/>
      <c r="G262" s="36"/>
      <c r="H262" s="12"/>
      <c r="I262" s="12"/>
      <c r="J262" s="12"/>
      <c r="K262" s="12"/>
      <c r="L262" s="36"/>
      <c r="M262" s="12"/>
      <c r="N262" s="12"/>
      <c r="O262" s="12"/>
      <c r="P262" s="12"/>
      <c r="Q262" s="12"/>
      <c r="R262" s="36"/>
      <c r="S262" s="12"/>
      <c r="T262" s="12"/>
      <c r="U262" s="12"/>
      <c r="V262" s="12"/>
      <c r="W262" s="12"/>
      <c r="X262" s="36"/>
      <c r="Y262" s="12"/>
      <c r="Z262" s="12"/>
      <c r="AA262" s="12"/>
      <c r="AB262" s="12"/>
      <c r="AC262" s="12"/>
      <c r="AD262" s="12"/>
      <c r="AE262" s="37"/>
      <c r="AF262" s="12"/>
      <c r="AG262" s="12"/>
    </row>
    <row r="263" spans="1:33" ht="17" x14ac:dyDescent="0.2">
      <c r="A263" s="31" t="s">
        <v>288</v>
      </c>
      <c r="B263" s="32"/>
      <c r="C263" s="33"/>
      <c r="D263" s="32"/>
      <c r="E263" s="32" t="s">
        <v>264</v>
      </c>
      <c r="F263" s="32"/>
      <c r="G263" s="34"/>
      <c r="H263" s="32"/>
      <c r="I263" s="32"/>
      <c r="J263" s="32"/>
      <c r="K263" s="32"/>
      <c r="L263" s="34"/>
      <c r="M263" s="32"/>
      <c r="N263" s="32"/>
      <c r="O263" s="32"/>
      <c r="P263" s="32"/>
      <c r="Q263" s="32"/>
      <c r="R263" s="34"/>
      <c r="S263" s="32"/>
      <c r="T263" s="32"/>
      <c r="U263" s="32"/>
      <c r="V263" s="32"/>
      <c r="W263" s="32"/>
      <c r="X263" s="34"/>
      <c r="Y263" s="32"/>
      <c r="Z263" s="32"/>
      <c r="AA263" s="32"/>
      <c r="AB263" s="32"/>
      <c r="AC263" s="32"/>
      <c r="AD263" s="32"/>
      <c r="AE263" s="35"/>
      <c r="AF263" s="32"/>
      <c r="AG263" s="32"/>
    </row>
    <row r="264" spans="1:33" ht="17" x14ac:dyDescent="0.2">
      <c r="A264" s="13" t="s">
        <v>289</v>
      </c>
      <c r="B264" s="12">
        <v>1</v>
      </c>
      <c r="C264" s="14" t="s">
        <v>290</v>
      </c>
      <c r="D264" s="12" t="s">
        <v>300</v>
      </c>
      <c r="E264" s="12">
        <v>1</v>
      </c>
      <c r="F264" s="12">
        <v>1</v>
      </c>
      <c r="G264" s="36">
        <v>0</v>
      </c>
      <c r="H264" s="12">
        <v>0</v>
      </c>
      <c r="I264" s="12">
        <v>0</v>
      </c>
      <c r="J264" s="12">
        <v>0</v>
      </c>
      <c r="K264" s="12"/>
      <c r="L264" s="36">
        <v>1</v>
      </c>
      <c r="M264" s="12">
        <v>0</v>
      </c>
      <c r="N264" s="12">
        <v>0</v>
      </c>
      <c r="O264" s="12">
        <v>0</v>
      </c>
      <c r="P264" s="12">
        <v>0</v>
      </c>
      <c r="Q264" s="12"/>
      <c r="R264" s="36">
        <v>0</v>
      </c>
      <c r="S264" s="12">
        <v>0</v>
      </c>
      <c r="T264" s="12">
        <v>0</v>
      </c>
      <c r="U264" s="12">
        <v>0</v>
      </c>
      <c r="V264" s="12">
        <v>0</v>
      </c>
      <c r="W264" s="12"/>
      <c r="X264" s="36">
        <v>0</v>
      </c>
      <c r="Y264" s="12">
        <v>0</v>
      </c>
      <c r="Z264" s="12">
        <v>0</v>
      </c>
      <c r="AA264" s="12">
        <v>0</v>
      </c>
      <c r="AB264" s="12"/>
      <c r="AC264" s="12"/>
      <c r="AD264" s="12"/>
      <c r="AE264" s="37"/>
      <c r="AF264" s="12"/>
      <c r="AG264" s="12"/>
    </row>
    <row r="265" spans="1:33" x14ac:dyDescent="0.2">
      <c r="A265" s="13"/>
      <c r="B265" s="12"/>
      <c r="C265" s="14"/>
      <c r="D265" s="12"/>
      <c r="E265" s="12"/>
      <c r="F265" s="12"/>
      <c r="G265" s="36"/>
      <c r="H265" s="12"/>
      <c r="I265" s="12"/>
      <c r="J265" s="12"/>
      <c r="K265" s="12">
        <v>0</v>
      </c>
      <c r="L265" s="36"/>
      <c r="M265" s="12"/>
      <c r="N265" s="12"/>
      <c r="O265" s="12"/>
      <c r="P265" s="12"/>
      <c r="Q265" s="12">
        <v>1</v>
      </c>
      <c r="R265" s="36"/>
      <c r="S265" s="12"/>
      <c r="T265" s="12"/>
      <c r="U265" s="12"/>
      <c r="V265" s="12"/>
      <c r="W265" s="12">
        <v>0</v>
      </c>
      <c r="X265" s="36"/>
      <c r="Y265" s="12"/>
      <c r="Z265" s="12"/>
      <c r="AA265" s="12"/>
      <c r="AB265" s="12">
        <v>0</v>
      </c>
      <c r="AC265" s="12"/>
      <c r="AD265" s="12"/>
      <c r="AE265" s="37"/>
      <c r="AF265" s="12"/>
      <c r="AG265" s="12"/>
    </row>
    <row r="266" spans="1:33" ht="17" x14ac:dyDescent="0.2">
      <c r="A266" s="13"/>
      <c r="B266" s="12" t="s">
        <v>2</v>
      </c>
      <c r="C266" s="14" t="s">
        <v>3</v>
      </c>
      <c r="D266" s="12" t="s">
        <v>4</v>
      </c>
      <c r="E266" s="12" t="s">
        <v>5</v>
      </c>
      <c r="F266" s="12"/>
      <c r="G266" s="36"/>
      <c r="H266" s="12"/>
      <c r="I266" s="12"/>
      <c r="J266" s="12"/>
      <c r="K266" s="12"/>
      <c r="L266" s="36"/>
      <c r="M266" s="12"/>
      <c r="N266" s="12"/>
      <c r="O266" s="12"/>
      <c r="P266" s="12"/>
      <c r="Q266" s="12"/>
      <c r="R266" s="36"/>
      <c r="S266" s="12"/>
      <c r="T266" s="12"/>
      <c r="U266" s="12"/>
      <c r="V266" s="12"/>
      <c r="W266" s="12"/>
      <c r="X266" s="36"/>
      <c r="Y266" s="12"/>
      <c r="Z266" s="12"/>
      <c r="AA266" s="12"/>
      <c r="AB266" s="12"/>
      <c r="AC266" s="12"/>
      <c r="AD266" s="12"/>
      <c r="AE266" s="37"/>
      <c r="AF266" s="12"/>
      <c r="AG266" s="12"/>
    </row>
    <row r="267" spans="1:33" ht="17" x14ac:dyDescent="0.2">
      <c r="A267" s="31" t="s">
        <v>291</v>
      </c>
      <c r="B267" s="32"/>
      <c r="C267" s="33"/>
      <c r="D267" s="32"/>
      <c r="E267" s="32"/>
      <c r="F267" s="32"/>
      <c r="G267" s="34"/>
      <c r="H267" s="32"/>
      <c r="I267" s="32"/>
      <c r="J267" s="32"/>
      <c r="K267" s="32"/>
      <c r="L267" s="34"/>
      <c r="M267" s="32"/>
      <c r="N267" s="32"/>
      <c r="O267" s="32"/>
      <c r="P267" s="32"/>
      <c r="Q267" s="32"/>
      <c r="R267" s="34"/>
      <c r="S267" s="32"/>
      <c r="T267" s="32"/>
      <c r="U267" s="32"/>
      <c r="V267" s="32"/>
      <c r="W267" s="32"/>
      <c r="X267" s="34"/>
      <c r="Y267" s="32"/>
      <c r="Z267" s="32"/>
      <c r="AA267" s="32"/>
      <c r="AB267" s="32"/>
      <c r="AC267" s="32"/>
      <c r="AD267" s="32"/>
      <c r="AE267" s="35"/>
      <c r="AF267" s="32"/>
      <c r="AG267" s="32"/>
    </row>
    <row r="268" spans="1:33" ht="34" x14ac:dyDescent="0.2">
      <c r="A268" s="13" t="s">
        <v>292</v>
      </c>
      <c r="B268" s="12">
        <v>1</v>
      </c>
      <c r="C268" s="14" t="s">
        <v>293</v>
      </c>
      <c r="D268" s="12" t="s">
        <v>297</v>
      </c>
      <c r="E268" s="12">
        <v>1</v>
      </c>
      <c r="F268" s="12">
        <v>1</v>
      </c>
      <c r="G268" s="36">
        <v>0</v>
      </c>
      <c r="H268" s="12">
        <v>0</v>
      </c>
      <c r="I268" s="12">
        <v>0</v>
      </c>
      <c r="J268" s="12">
        <v>0</v>
      </c>
      <c r="K268" s="12"/>
      <c r="L268" s="36">
        <v>0</v>
      </c>
      <c r="M268" s="12">
        <v>0</v>
      </c>
      <c r="N268" s="12">
        <v>0</v>
      </c>
      <c r="O268" s="12">
        <v>0</v>
      </c>
      <c r="P268" s="12">
        <v>0</v>
      </c>
      <c r="Q268" s="12"/>
      <c r="R268" s="36">
        <v>1</v>
      </c>
      <c r="S268" s="12">
        <v>0</v>
      </c>
      <c r="T268" s="12">
        <v>0</v>
      </c>
      <c r="U268" s="12">
        <v>0</v>
      </c>
      <c r="V268" s="12">
        <v>0</v>
      </c>
      <c r="W268" s="12"/>
      <c r="X268" s="36">
        <v>0</v>
      </c>
      <c r="Y268" s="12">
        <v>0</v>
      </c>
      <c r="Z268" s="12">
        <v>0</v>
      </c>
      <c r="AA268" s="12">
        <v>0</v>
      </c>
      <c r="AB268" s="12"/>
      <c r="AC268" s="12"/>
      <c r="AD268" s="12"/>
      <c r="AE268" s="37"/>
      <c r="AF268" s="12"/>
      <c r="AG268" s="12"/>
    </row>
    <row r="269" spans="1:33" ht="17" x14ac:dyDescent="0.2">
      <c r="A269" s="13" t="s">
        <v>294</v>
      </c>
      <c r="B269" s="12">
        <v>1</v>
      </c>
      <c r="C269" s="14" t="s">
        <v>180</v>
      </c>
      <c r="D269" s="12" t="s">
        <v>300</v>
      </c>
      <c r="E269" s="12">
        <v>1</v>
      </c>
      <c r="F269" s="12">
        <v>1</v>
      </c>
      <c r="G269" s="36">
        <v>0</v>
      </c>
      <c r="H269" s="12">
        <v>0</v>
      </c>
      <c r="I269" s="12">
        <v>0</v>
      </c>
      <c r="J269" s="12">
        <v>0</v>
      </c>
      <c r="K269" s="12"/>
      <c r="L269" s="36">
        <v>1</v>
      </c>
      <c r="M269" s="12">
        <v>0</v>
      </c>
      <c r="N269" s="12">
        <v>0</v>
      </c>
      <c r="O269" s="12">
        <v>0</v>
      </c>
      <c r="P269" s="12">
        <v>0</v>
      </c>
      <c r="Q269" s="12"/>
      <c r="R269" s="36">
        <v>0</v>
      </c>
      <c r="S269" s="12">
        <v>0</v>
      </c>
      <c r="T269" s="12">
        <v>0</v>
      </c>
      <c r="U269" s="12">
        <v>0</v>
      </c>
      <c r="V269" s="12">
        <v>0</v>
      </c>
      <c r="W269" s="12"/>
      <c r="X269" s="36">
        <v>0</v>
      </c>
      <c r="Y269" s="12">
        <v>0</v>
      </c>
      <c r="Z269" s="12">
        <v>0</v>
      </c>
      <c r="AA269" s="12">
        <v>0</v>
      </c>
      <c r="AB269" s="12"/>
      <c r="AC269" s="12"/>
      <c r="AD269" s="12"/>
      <c r="AE269" s="37"/>
      <c r="AF269" s="12"/>
      <c r="AG269" s="12"/>
    </row>
    <row r="270" spans="1:33" x14ac:dyDescent="0.2">
      <c r="A270" s="13"/>
      <c r="B270" s="12"/>
      <c r="C270" s="14"/>
      <c r="D270" s="12"/>
      <c r="E270" s="12"/>
      <c r="F270" s="12"/>
      <c r="G270" s="36"/>
      <c r="H270" s="12"/>
      <c r="I270" s="12"/>
      <c r="J270" s="12"/>
      <c r="K270" s="12"/>
      <c r="L270" s="36"/>
      <c r="M270" s="12"/>
      <c r="N270" s="12"/>
      <c r="O270" s="12"/>
      <c r="P270" s="12"/>
      <c r="Q270" s="12"/>
      <c r="R270" s="36"/>
      <c r="S270" s="12"/>
      <c r="T270" s="12"/>
      <c r="U270" s="12"/>
      <c r="V270" s="12"/>
      <c r="W270" s="12"/>
      <c r="X270" s="36"/>
      <c r="Y270" s="12"/>
      <c r="Z270" s="12"/>
      <c r="AA270" s="12"/>
      <c r="AB270" s="12"/>
      <c r="AC270" s="12"/>
      <c r="AD270" s="12"/>
      <c r="AE270" s="37"/>
      <c r="AF270" s="12"/>
      <c r="AG270" s="12"/>
    </row>
    <row r="271" spans="1:33" s="42" customFormat="1" x14ac:dyDescent="0.2">
      <c r="A271" s="41"/>
      <c r="K271" s="42">
        <f>SUM(G216:J269)</f>
        <v>2</v>
      </c>
      <c r="Q271" s="42">
        <f>SUM(L215:P269)</f>
        <v>12</v>
      </c>
      <c r="W271" s="42">
        <f>SUM(R215:V269)</f>
        <v>7.666633</v>
      </c>
      <c r="AB271" s="42">
        <f>SUM(X216:AA269)</f>
        <v>6.166633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1522-5136-8243-843A-8B04A0559A36}">
  <dimension ref="A1:E6"/>
  <sheetViews>
    <sheetView workbookViewId="0">
      <selection sqref="A1:E6"/>
    </sheetView>
  </sheetViews>
  <sheetFormatPr baseColWidth="10" defaultRowHeight="16" x14ac:dyDescent="0.2"/>
  <cols>
    <col min="1" max="1" width="19.6640625" customWidth="1"/>
  </cols>
  <sheetData>
    <row r="1" spans="1:5" x14ac:dyDescent="0.2">
      <c r="B1" t="s">
        <v>7</v>
      </c>
      <c r="C1" t="s">
        <v>300</v>
      </c>
      <c r="D1" t="s">
        <v>297</v>
      </c>
      <c r="E1" t="s">
        <v>303</v>
      </c>
    </row>
    <row r="2" spans="1:5" x14ac:dyDescent="0.2">
      <c r="A2" t="s">
        <v>308</v>
      </c>
      <c r="B2">
        <v>182.16659999999999</v>
      </c>
      <c r="C2">
        <v>239.91659999999999</v>
      </c>
      <c r="D2">
        <v>50.416600000000003</v>
      </c>
      <c r="E2">
        <v>36.75</v>
      </c>
    </row>
    <row r="3" spans="1:5" x14ac:dyDescent="0.2">
      <c r="A3" t="s">
        <v>313</v>
      </c>
      <c r="B3">
        <v>38.875</v>
      </c>
      <c r="C3">
        <v>71.75</v>
      </c>
      <c r="D3">
        <v>71.75</v>
      </c>
      <c r="E3">
        <v>216.75</v>
      </c>
    </row>
    <row r="4" spans="1:5" x14ac:dyDescent="0.2">
      <c r="A4" t="s">
        <v>310</v>
      </c>
      <c r="B4">
        <v>359</v>
      </c>
      <c r="C4">
        <v>256.5</v>
      </c>
      <c r="D4">
        <v>50</v>
      </c>
      <c r="E4">
        <v>77.5</v>
      </c>
    </row>
    <row r="5" spans="1:5" x14ac:dyDescent="0.2">
      <c r="A5" t="s">
        <v>311</v>
      </c>
      <c r="B5">
        <v>1</v>
      </c>
      <c r="C5">
        <v>2.5</v>
      </c>
      <c r="D5">
        <v>2</v>
      </c>
      <c r="E5">
        <v>2</v>
      </c>
    </row>
    <row r="6" spans="1:5" x14ac:dyDescent="0.2">
      <c r="A6" t="s">
        <v>312</v>
      </c>
      <c r="B6">
        <v>2</v>
      </c>
      <c r="C6">
        <v>12</v>
      </c>
      <c r="D6">
        <v>7.6665999999999999</v>
      </c>
      <c r="E6">
        <v>6.1665999999999999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19B0-4972-9E40-A159-9C7C3D2C1109}">
  <dimension ref="A1:O22"/>
  <sheetViews>
    <sheetView tabSelected="1" workbookViewId="0">
      <selection activeCell="L25" sqref="L25"/>
    </sheetView>
  </sheetViews>
  <sheetFormatPr baseColWidth="10" defaultRowHeight="16" x14ac:dyDescent="0.2"/>
  <sheetData>
    <row r="1" spans="1:15" x14ac:dyDescent="0.2">
      <c r="B1" t="s">
        <v>7</v>
      </c>
      <c r="C1" t="s">
        <v>300</v>
      </c>
      <c r="D1" t="s">
        <v>297</v>
      </c>
      <c r="E1" t="s">
        <v>303</v>
      </c>
    </row>
    <row r="2" spans="1:15" x14ac:dyDescent="0.2">
      <c r="A2" t="s">
        <v>308</v>
      </c>
      <c r="B2">
        <v>182.16659999999999</v>
      </c>
      <c r="C2">
        <v>239.91659999999999</v>
      </c>
      <c r="D2">
        <v>50.416600000000003</v>
      </c>
      <c r="E2">
        <v>36.75</v>
      </c>
      <c r="G2">
        <f>B2/(B8/100)</f>
        <v>31.244185663595868</v>
      </c>
      <c r="H2">
        <f t="shared" ref="H2:J2" si="0">C2/(C8/100)</f>
        <v>41.175622560139878</v>
      </c>
      <c r="I2">
        <f t="shared" si="0"/>
        <v>27.726839763035574</v>
      </c>
      <c r="J2">
        <f t="shared" si="0"/>
        <v>10.83538296518584</v>
      </c>
      <c r="L2" s="47">
        <f>ROUND(G2,0)</f>
        <v>31</v>
      </c>
      <c r="M2" s="47">
        <f t="shared" ref="M2:O2" si="1">ROUND(H2,0)</f>
        <v>41</v>
      </c>
      <c r="N2" s="47">
        <f t="shared" si="1"/>
        <v>28</v>
      </c>
      <c r="O2" s="47">
        <f t="shared" si="1"/>
        <v>11</v>
      </c>
    </row>
    <row r="3" spans="1:15" x14ac:dyDescent="0.2">
      <c r="A3" t="s">
        <v>313</v>
      </c>
      <c r="B3">
        <v>38.875</v>
      </c>
      <c r="C3">
        <v>71.75</v>
      </c>
      <c r="D3">
        <v>71.75</v>
      </c>
      <c r="E3">
        <v>216.75</v>
      </c>
      <c r="G3">
        <f t="shared" ref="G3:G6" si="2">B3/(B9/100)</f>
        <v>6.6676202864426823</v>
      </c>
      <c r="H3">
        <f t="shared" ref="H3:H6" si="3">C3/(C9/100)</f>
        <v>12.314074635477647</v>
      </c>
      <c r="I3">
        <f t="shared" ref="I3:I6" si="4">D3/(D9/100)</f>
        <v>39.45924066672093</v>
      </c>
      <c r="J3">
        <f t="shared" ref="J3:J6" si="5">E3/(E9/100)</f>
        <v>63.906646468136891</v>
      </c>
      <c r="L3" s="47">
        <f t="shared" ref="L3:L6" si="6">ROUND(G3,0)</f>
        <v>7</v>
      </c>
      <c r="M3" s="47">
        <f t="shared" ref="M3:M6" si="7">ROUND(H3,0)</f>
        <v>12</v>
      </c>
      <c r="N3" s="47">
        <f t="shared" ref="N3:N6" si="8">ROUND(I3,0)</f>
        <v>39</v>
      </c>
      <c r="O3" s="47">
        <f t="shared" ref="O3:O6" si="9">ROUND(J3,0)</f>
        <v>64</v>
      </c>
    </row>
    <row r="4" spans="1:15" x14ac:dyDescent="0.2">
      <c r="A4" t="s">
        <v>310</v>
      </c>
      <c r="B4">
        <v>359</v>
      </c>
      <c r="C4">
        <v>256.5</v>
      </c>
      <c r="D4">
        <v>50</v>
      </c>
      <c r="E4">
        <v>77.5</v>
      </c>
      <c r="G4">
        <f t="shared" si="2"/>
        <v>61.573651005348495</v>
      </c>
      <c r="H4">
        <f t="shared" si="3"/>
        <v>44.021744167247611</v>
      </c>
      <c r="I4">
        <f t="shared" si="4"/>
        <v>27.497728687610401</v>
      </c>
      <c r="J4">
        <f t="shared" si="5"/>
        <v>22.850127341548369</v>
      </c>
      <c r="L4" s="47">
        <f t="shared" si="6"/>
        <v>62</v>
      </c>
      <c r="M4" s="47">
        <f t="shared" si="7"/>
        <v>44</v>
      </c>
      <c r="N4" s="47">
        <f t="shared" si="8"/>
        <v>27</v>
      </c>
      <c r="O4" s="47">
        <f t="shared" si="9"/>
        <v>23</v>
      </c>
    </row>
    <row r="5" spans="1:15" x14ac:dyDescent="0.2">
      <c r="A5" t="s">
        <v>311</v>
      </c>
      <c r="B5">
        <v>1</v>
      </c>
      <c r="C5">
        <v>2.5</v>
      </c>
      <c r="D5">
        <v>2</v>
      </c>
      <c r="E5">
        <v>2</v>
      </c>
      <c r="G5">
        <f t="shared" si="2"/>
        <v>0.17151434820431335</v>
      </c>
      <c r="H5">
        <f t="shared" si="3"/>
        <v>0.42906183398876818</v>
      </c>
      <c r="I5">
        <f t="shared" si="4"/>
        <v>1.099909147504416</v>
      </c>
      <c r="J5">
        <f t="shared" si="5"/>
        <v>0.58968070558834507</v>
      </c>
      <c r="L5" s="47">
        <f t="shared" si="6"/>
        <v>0</v>
      </c>
      <c r="M5" s="47">
        <f t="shared" si="7"/>
        <v>0</v>
      </c>
      <c r="N5" s="47">
        <f t="shared" si="8"/>
        <v>1</v>
      </c>
      <c r="O5" s="47">
        <f t="shared" si="9"/>
        <v>1</v>
      </c>
    </row>
    <row r="6" spans="1:15" x14ac:dyDescent="0.2">
      <c r="A6" t="s">
        <v>312</v>
      </c>
      <c r="B6">
        <v>2</v>
      </c>
      <c r="C6">
        <v>12</v>
      </c>
      <c r="D6">
        <v>7.6665999999999999</v>
      </c>
      <c r="E6">
        <v>6.1665999999999999</v>
      </c>
      <c r="G6">
        <f t="shared" si="2"/>
        <v>0.34302869640862671</v>
      </c>
      <c r="H6">
        <f t="shared" si="3"/>
        <v>2.0594968031460872</v>
      </c>
      <c r="I6">
        <f t="shared" si="4"/>
        <v>4.2162817351286783</v>
      </c>
      <c r="J6">
        <f t="shared" si="5"/>
        <v>1.8181625195405442</v>
      </c>
      <c r="L6" s="47">
        <f t="shared" si="6"/>
        <v>0</v>
      </c>
      <c r="M6" s="47">
        <f t="shared" si="7"/>
        <v>2</v>
      </c>
      <c r="N6" s="47">
        <f t="shared" si="8"/>
        <v>4</v>
      </c>
      <c r="O6" s="47">
        <f t="shared" si="9"/>
        <v>2</v>
      </c>
    </row>
    <row r="8" spans="1:15" x14ac:dyDescent="0.2">
      <c r="B8">
        <f>SUM(B2:B6)</f>
        <v>583.04160000000002</v>
      </c>
      <c r="C8">
        <f t="shared" ref="C8:E8" si="10">SUM(C2:C6)</f>
        <v>582.66660000000002</v>
      </c>
      <c r="D8">
        <f t="shared" si="10"/>
        <v>181.83320000000001</v>
      </c>
      <c r="E8">
        <f t="shared" si="10"/>
        <v>339.16660000000002</v>
      </c>
    </row>
    <row r="9" spans="1:15" x14ac:dyDescent="0.2">
      <c r="B9">
        <v>583.04160000000002</v>
      </c>
      <c r="C9">
        <v>582.66660000000002</v>
      </c>
      <c r="D9">
        <v>181.83320000000001</v>
      </c>
      <c r="E9">
        <v>339.16660000000002</v>
      </c>
    </row>
    <row r="10" spans="1:15" x14ac:dyDescent="0.2">
      <c r="B10">
        <v>583.04160000000002</v>
      </c>
      <c r="C10">
        <v>582.66660000000002</v>
      </c>
      <c r="D10">
        <v>181.83320000000001</v>
      </c>
      <c r="E10">
        <v>339.16660000000002</v>
      </c>
    </row>
    <row r="11" spans="1:15" x14ac:dyDescent="0.2">
      <c r="B11">
        <v>583.04160000000002</v>
      </c>
      <c r="C11">
        <v>582.66660000000002</v>
      </c>
      <c r="D11">
        <v>181.83320000000001</v>
      </c>
      <c r="E11">
        <v>339.16660000000002</v>
      </c>
    </row>
    <row r="12" spans="1:15" x14ac:dyDescent="0.2">
      <c r="B12">
        <v>583.04160000000002</v>
      </c>
      <c r="C12">
        <v>582.66660000000002</v>
      </c>
      <c r="D12">
        <v>181.83320000000001</v>
      </c>
      <c r="E12">
        <v>339.16660000000002</v>
      </c>
    </row>
    <row r="13" spans="1:15" x14ac:dyDescent="0.2">
      <c r="B13">
        <v>583.04160000000002</v>
      </c>
      <c r="C13">
        <v>582.66660000000002</v>
      </c>
      <c r="D13">
        <v>181.83320000000001</v>
      </c>
      <c r="E13">
        <v>339.16660000000002</v>
      </c>
    </row>
    <row r="14" spans="1:15" x14ac:dyDescent="0.2">
      <c r="B14">
        <v>583.04160000000002</v>
      </c>
      <c r="C14">
        <v>582.66660000000002</v>
      </c>
      <c r="D14">
        <v>181.83320000000001</v>
      </c>
      <c r="E14">
        <v>339.16660000000002</v>
      </c>
    </row>
    <row r="20" spans="2:13" ht="17" thickBot="1" x14ac:dyDescent="0.25">
      <c r="H20" t="s">
        <v>7</v>
      </c>
      <c r="I20" t="s">
        <v>300</v>
      </c>
      <c r="J20" t="s">
        <v>297</v>
      </c>
      <c r="K20" t="s">
        <v>303</v>
      </c>
    </row>
    <row r="21" spans="2:13" ht="18" thickTop="1" thickBot="1" x14ac:dyDescent="0.25">
      <c r="B21" s="27">
        <v>583.04166666666674</v>
      </c>
      <c r="C21" s="27">
        <v>584.66666666666674</v>
      </c>
      <c r="D21" s="27">
        <v>181.8332996666667</v>
      </c>
      <c r="E21" s="27">
        <v>339.16663299999999</v>
      </c>
      <c r="H21">
        <v>583</v>
      </c>
      <c r="I21">
        <v>583</v>
      </c>
      <c r="J21">
        <v>182</v>
      </c>
      <c r="K21">
        <v>339</v>
      </c>
      <c r="M21">
        <f>SUM(H21:K21)</f>
        <v>1687</v>
      </c>
    </row>
    <row r="22" spans="2:13" ht="17" thickTop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3529-EA3A-D847-8679-CE9A50350EAE}">
  <dimension ref="A1:E8"/>
  <sheetViews>
    <sheetView topLeftCell="A9" workbookViewId="0">
      <selection activeCell="I54" sqref="I54"/>
    </sheetView>
  </sheetViews>
  <sheetFormatPr baseColWidth="10" defaultRowHeight="16" x14ac:dyDescent="0.2"/>
  <sheetData>
    <row r="1" spans="1:5" x14ac:dyDescent="0.2">
      <c r="B1" t="s">
        <v>7</v>
      </c>
      <c r="C1" t="s">
        <v>300</v>
      </c>
      <c r="D1" t="s">
        <v>297</v>
      </c>
      <c r="E1" t="s">
        <v>303</v>
      </c>
    </row>
    <row r="2" spans="1:5" x14ac:dyDescent="0.2">
      <c r="A2" t="s">
        <v>308</v>
      </c>
      <c r="B2" s="48">
        <v>31</v>
      </c>
      <c r="C2" s="48">
        <v>41</v>
      </c>
      <c r="D2" s="48">
        <v>28</v>
      </c>
      <c r="E2" s="48">
        <v>11</v>
      </c>
    </row>
    <row r="3" spans="1:5" x14ac:dyDescent="0.2">
      <c r="A3" t="s">
        <v>313</v>
      </c>
      <c r="B3" s="48">
        <v>7</v>
      </c>
      <c r="C3" s="48">
        <v>12</v>
      </c>
      <c r="D3" s="48">
        <v>39</v>
      </c>
      <c r="E3" s="48">
        <v>64</v>
      </c>
    </row>
    <row r="4" spans="1:5" x14ac:dyDescent="0.2">
      <c r="A4" t="s">
        <v>310</v>
      </c>
      <c r="B4" s="48">
        <v>62</v>
      </c>
      <c r="C4" s="48">
        <v>44</v>
      </c>
      <c r="D4" s="48">
        <v>27</v>
      </c>
      <c r="E4" s="48">
        <v>23</v>
      </c>
    </row>
    <row r="5" spans="1:5" x14ac:dyDescent="0.2">
      <c r="A5" t="s">
        <v>311</v>
      </c>
      <c r="B5" s="48">
        <v>0</v>
      </c>
      <c r="C5" s="48">
        <v>0</v>
      </c>
      <c r="D5" s="48">
        <v>1</v>
      </c>
      <c r="E5" s="48">
        <v>1</v>
      </c>
    </row>
    <row r="6" spans="1:5" x14ac:dyDescent="0.2">
      <c r="A6" t="s">
        <v>312</v>
      </c>
      <c r="B6" s="48">
        <v>0</v>
      </c>
      <c r="C6" s="48">
        <v>2</v>
      </c>
      <c r="D6" s="48">
        <v>4</v>
      </c>
      <c r="E6" s="48">
        <v>2</v>
      </c>
    </row>
    <row r="8" spans="1:5" x14ac:dyDescent="0.2">
      <c r="B8">
        <v>583.04160000000002</v>
      </c>
      <c r="C8">
        <v>582.66660000000002</v>
      </c>
      <c r="D8">
        <v>181.83320000000001</v>
      </c>
      <c r="E8">
        <v>339.16660000000002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by origin</vt:lpstr>
      <vt:lpstr>charts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2021-12-03T12:15:28Z</dcterms:created>
  <dcterms:modified xsi:type="dcterms:W3CDTF">2022-04-04T13:39:42Z</dcterms:modified>
</cp:coreProperties>
</file>