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Fine Ware Pottery/"/>
    </mc:Choice>
  </mc:AlternateContent>
  <xr:revisionPtr revIDLastSave="0" documentId="13_ncr:1_{3E595EBC-3C07-3643-AD27-245374DA86BF}" xr6:coauthVersionLast="47" xr6:coauthVersionMax="47" xr10:uidLastSave="{00000000-0000-0000-0000-000000000000}"/>
  <bookViews>
    <workbookView xWindow="0" yWindow="500" windowWidth="27900" windowHeight="17500" activeTab="4" xr2:uid="{673BBD41-F3E5-C043-9F49-DAD7875139A4}"/>
  </bookViews>
  <sheets>
    <sheet name="dating" sheetId="1" r:id="rId1"/>
    <sheet name="origin" sheetId="2" r:id="rId2"/>
    <sheet name="charts" sheetId="3" r:id="rId3"/>
    <sheet name="Sheet1" sheetId="4" r:id="rId4"/>
    <sheet name="percenta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4" l="1"/>
  <c r="I2" i="4"/>
  <c r="J2" i="4"/>
  <c r="H3" i="4"/>
  <c r="I3" i="4"/>
  <c r="J3" i="4"/>
  <c r="H4" i="4"/>
  <c r="I4" i="4"/>
  <c r="J4" i="4"/>
  <c r="G3" i="4"/>
  <c r="G4" i="4"/>
  <c r="G2" i="4"/>
  <c r="I11" i="2"/>
  <c r="R28" i="2"/>
  <c r="I28" i="2"/>
  <c r="I29" i="1"/>
  <c r="L18" i="1"/>
  <c r="L19" i="1"/>
  <c r="L20" i="1"/>
  <c r="L21" i="1"/>
  <c r="L22" i="1"/>
  <c r="L17" i="1"/>
  <c r="J18" i="1"/>
  <c r="J19" i="1"/>
  <c r="K23" i="1" s="1"/>
  <c r="J20" i="1"/>
  <c r="J21" i="1"/>
  <c r="J22" i="1"/>
  <c r="J17" i="1"/>
  <c r="H7" i="1"/>
  <c r="H8" i="1"/>
  <c r="H9" i="1"/>
  <c r="H10" i="1"/>
  <c r="H11" i="1"/>
  <c r="H12" i="1"/>
  <c r="H13" i="1"/>
  <c r="H14" i="1"/>
  <c r="H6" i="1"/>
  <c r="I15" i="1" s="1"/>
  <c r="M23" i="1" l="1"/>
</calcChain>
</file>

<file path=xl/sharedStrings.xml><?xml version="1.0" encoding="utf-8"?>
<sst xmlns="http://schemas.openxmlformats.org/spreadsheetml/2006/main" count="136" uniqueCount="55">
  <si>
    <t>Forum Central Salona</t>
  </si>
  <si>
    <t>2nd/1st BCE</t>
  </si>
  <si>
    <t>type</t>
  </si>
  <si>
    <t>sherds</t>
  </si>
  <si>
    <t>trench</t>
  </si>
  <si>
    <t>late Hellenistic BG</t>
  </si>
  <si>
    <t>Campana B</t>
  </si>
  <si>
    <t>Grey relief ware, Megarian Bowl</t>
  </si>
  <si>
    <t>Gray ware</t>
  </si>
  <si>
    <t>Lamp BG</t>
  </si>
  <si>
    <t>fine ware various</t>
  </si>
  <si>
    <t>Salona</t>
  </si>
  <si>
    <t>1st CE</t>
  </si>
  <si>
    <t>Italian TS</t>
  </si>
  <si>
    <t>ESA</t>
  </si>
  <si>
    <t>ESB</t>
  </si>
  <si>
    <t>Fine nigra ware</t>
  </si>
  <si>
    <t>2nd/3rd CE</t>
  </si>
  <si>
    <t>Eastern Sig</t>
  </si>
  <si>
    <t>Eastern Sig Chiara 150-250</t>
  </si>
  <si>
    <t>ohter table same pottery</t>
  </si>
  <si>
    <t>Dating</t>
  </si>
  <si>
    <t>Type</t>
  </si>
  <si>
    <t>A (fill of period I/II -150 BCE-125 CE)</t>
  </si>
  <si>
    <t>B (south of main EW wall)</t>
  </si>
  <si>
    <t>C (period I-150 BCE-Augustan)</t>
  </si>
  <si>
    <t>2nd BCE - Augustan</t>
  </si>
  <si>
    <t>Megarian Bowls</t>
  </si>
  <si>
    <t>Late Hellenistic BG</t>
  </si>
  <si>
    <t>Grey relief ware</t>
  </si>
  <si>
    <t>ESA 1</t>
  </si>
  <si>
    <t>Campana A Lamps</t>
  </si>
  <si>
    <t>lamps</t>
  </si>
  <si>
    <t>Augustan-100 CE</t>
  </si>
  <si>
    <t>virteous glazed relief ware</t>
  </si>
  <si>
    <t>Pompeijanische Platten</t>
  </si>
  <si>
    <t>20+</t>
  </si>
  <si>
    <t>Fine Nigra Ware</t>
  </si>
  <si>
    <t>Tiberian</t>
  </si>
  <si>
    <t>many</t>
  </si>
  <si>
    <t>few</t>
  </si>
  <si>
    <t xml:space="preserve">South Gaulish </t>
  </si>
  <si>
    <t>Firma lamps</t>
  </si>
  <si>
    <t>Flavian</t>
  </si>
  <si>
    <t>dating slice</t>
  </si>
  <si>
    <t>slice number</t>
  </si>
  <si>
    <t>slice percentage</t>
  </si>
  <si>
    <t>A</t>
  </si>
  <si>
    <t>BC</t>
  </si>
  <si>
    <t>D</t>
  </si>
  <si>
    <t>B</t>
  </si>
  <si>
    <t>C</t>
  </si>
  <si>
    <t>Italian</t>
  </si>
  <si>
    <t>Eastern Mediterranean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</si>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</sst>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3" xfId="0" applyBorder="1" applyAlignment="1">
      <alignment wrapText="1"/>
    </xf>
    <xf numFmtId="0" fontId="0" fillId="0" borderId="4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Salona A -</a:t>
            </a:r>
            <a:r>
              <a:rPr lang="en-GB" baseline="0"/>
              <a:t> 50 BCE-0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charts!$A$2:$A$4</c:f>
              <c:strCache>
                <c:ptCount val="3"/>
                <c:pt idx="0">
                  <c:v>Italian</c:v>
                </c:pt>
                <c:pt idx="1">
                  <c:v>Eastern Mediterranean</c:v>
                </c:pt>
                <c:pt idx="2">
                  <c:v>Other</c:v>
                </c:pt>
              </c:strCache>
            </c:strRef>
          </c:cat>
          <c:val>
            <c:numRef>
              <c:f>charts!$B$2:$B$4</c:f>
              <c:numCache>
                <c:formatCode>General</c:formatCode>
                <c:ptCount val="3"/>
                <c:pt idx="0">
                  <c:v>2.75</c:v>
                </c:pt>
                <c:pt idx="1">
                  <c:v>0</c:v>
                </c:pt>
                <c:pt idx="2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C-984D-8532-6D234330D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264528"/>
        <c:axId val="356263216"/>
      </c:barChart>
      <c:catAx>
        <c:axId val="3562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56263216"/>
        <c:crosses val="autoZero"/>
        <c:auto val="1"/>
        <c:lblAlgn val="ctr"/>
        <c:lblOffset val="100"/>
        <c:noMultiLvlLbl val="0"/>
      </c:catAx>
      <c:valAx>
        <c:axId val="3562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5626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Salona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charts!$A$2:$A$4</c:f>
              <c:strCache>
                <c:ptCount val="3"/>
                <c:pt idx="0">
                  <c:v>Italian</c:v>
                </c:pt>
                <c:pt idx="1">
                  <c:v>Eastern Mediterranean</c:v>
                </c:pt>
                <c:pt idx="2">
                  <c:v>Other</c:v>
                </c:pt>
              </c:strCache>
            </c:strRef>
          </c:cat>
          <c:val>
            <c:numRef>
              <c:f>charts!$C$2:$C$4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A-7545-A273-D2D692A49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034432"/>
        <c:axId val="413827456"/>
      </c:barChart>
      <c:catAx>
        <c:axId val="4140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3827456"/>
        <c:crosses val="autoZero"/>
        <c:auto val="1"/>
        <c:lblAlgn val="ctr"/>
        <c:lblOffset val="100"/>
        <c:noMultiLvlLbl val="0"/>
      </c:catAx>
      <c:valAx>
        <c:axId val="4138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403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Salona C - 51-100</a:t>
            </a:r>
            <a:r>
              <a:rPr lang="en-GB" baseline="0"/>
              <a:t>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charts!$A$2:$A$4</c:f>
              <c:strCache>
                <c:ptCount val="3"/>
                <c:pt idx="0">
                  <c:v>Italian</c:v>
                </c:pt>
                <c:pt idx="1">
                  <c:v>Eastern Mediterranean</c:v>
                </c:pt>
                <c:pt idx="2">
                  <c:v>Other</c:v>
                </c:pt>
              </c:strCache>
            </c:strRef>
          </c:cat>
          <c:val>
            <c:numRef>
              <c:f>charts!$D$2:$D$4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B-FC45-88B9-7261B31AC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370736"/>
        <c:axId val="372354048"/>
      </c:barChart>
      <c:catAx>
        <c:axId val="37237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72354048"/>
        <c:crosses val="autoZero"/>
        <c:auto val="1"/>
        <c:lblAlgn val="ctr"/>
        <c:lblOffset val="100"/>
        <c:noMultiLvlLbl val="0"/>
      </c:catAx>
      <c:valAx>
        <c:axId val="3723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7237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Salona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charts!$A$2:$A$4</c:f>
              <c:strCache>
                <c:ptCount val="3"/>
                <c:pt idx="0">
                  <c:v>Italian</c:v>
                </c:pt>
                <c:pt idx="1">
                  <c:v>Eastern Mediterranean</c:v>
                </c:pt>
                <c:pt idx="2">
                  <c:v>Other</c:v>
                </c:pt>
              </c:strCache>
            </c:strRef>
          </c:cat>
          <c:val>
            <c:numRef>
              <c:f>charts!$E$2:$E$4</c:f>
              <c:numCache>
                <c:formatCode>General</c:formatCode>
                <c:ptCount val="3"/>
                <c:pt idx="0">
                  <c:v>0</c:v>
                </c:pt>
                <c:pt idx="1">
                  <c:v>1.25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2-0849-B526-DD581AD32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861088"/>
        <c:axId val="375416688"/>
      </c:barChart>
      <c:catAx>
        <c:axId val="7778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75416688"/>
        <c:crosses val="autoZero"/>
        <c:auto val="1"/>
        <c:lblAlgn val="ctr"/>
        <c:lblOffset val="100"/>
        <c:noMultiLvlLbl val="0"/>
      </c:catAx>
      <c:valAx>
        <c:axId val="3754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7786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Salona Fine Ware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Sheet1!$J$13:$M$13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Sheet1!$J$14:$M$14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Salona Fine Ware Percentage A - 50</a:t>
            </a:r>
            <a:r>
              <a:rPr lang="en-GB" baseline="0"/>
              <a:t> BCE-0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3589092708505152"/>
                  <c:y val="-1.653806749992682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3902942121209491"/>
                  <c:y val="3.388402657846208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percentage!$A$2:$A$4</c:f>
              <c:strCache>
                <c:ptCount val="3"/>
                <c:pt idx="0">
                  <c:v>Italian</c:v>
                </c:pt>
                <c:pt idx="1">
                  <c:v>Eastern Mediterranean</c:v>
                </c:pt>
                <c:pt idx="2">
                  <c:v>Other</c:v>
                </c:pt>
              </c:strCache>
            </c:strRef>
          </c:cat>
          <c:val>
            <c:numRef>
              <c:f>percentage!$B$2:$B$4</c:f>
              <c:numCache>
                <c:formatCode>General\%</c:formatCode>
                <c:ptCount val="3"/>
                <c:pt idx="0">
                  <c:v>55</c:v>
                </c:pt>
                <c:pt idx="1">
                  <c:v>0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Salona Fine Ware Percentage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3110925412222815"/>
                  <c:y val="0.1065502513292848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4862902531056704"/>
                  <c:y val="-0.2284574483540111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8.8329571495029208E-2"/>
                  <c:y val="0.1678507714211000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percentage!$A$2:$A$4</c:f>
              <c:strCache>
                <c:ptCount val="3"/>
                <c:pt idx="0">
                  <c:v>Italian</c:v>
                </c:pt>
                <c:pt idx="1">
                  <c:v>Eastern Mediterranean</c:v>
                </c:pt>
                <c:pt idx="2">
                  <c:v>Other</c:v>
                </c:pt>
              </c:strCache>
            </c:strRef>
          </c:cat>
          <c:val>
            <c:numRef>
              <c:f>percentage!$C$2:$C$4</c:f>
              <c:numCache>
                <c:formatCode>General\%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Salona Fine Ware Percentage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3583266849353082"/>
                  <c:y val="0.1133931719355975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3791442644559299"/>
                  <c:y val="-0.240973381125866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9.2720524471885946E-2"/>
                  <c:y val="0.1712078387589610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percentage!$A$2:$A$4</c:f>
              <c:strCache>
                <c:ptCount val="3"/>
                <c:pt idx="0">
                  <c:v>Italian</c:v>
                </c:pt>
                <c:pt idx="1">
                  <c:v>Eastern Mediterranean</c:v>
                </c:pt>
                <c:pt idx="2">
                  <c:v>Other</c:v>
                </c:pt>
              </c:strCache>
            </c:strRef>
          </c:cat>
          <c:val>
            <c:numRef>
              <c:f>percentage!$D$2:$D$4</c:f>
              <c:numCache>
                <c:formatCode>General\%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Salona Fine Ware Percentage D - 101-150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4.0596076806188701E-4"/>
                  <c:y val="-0.2302264885428647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percentage!$A$2:$A$4</c:f>
              <c:strCache>
                <c:ptCount val="3"/>
                <c:pt idx="0">
                  <c:v>Italian</c:v>
                </c:pt>
                <c:pt idx="1">
                  <c:v>Eastern Mediterranean</c:v>
                </c:pt>
                <c:pt idx="2">
                  <c:v>Other</c:v>
                </c:pt>
              </c:strCache>
            </c:strRef>
          </c:cat>
          <c:val>
            <c:numRef>
              <c:f>percentage!$E$2:$E$4</c:f>
              <c:numCache>
                <c:formatCode>General\%</c:formatCode>
                <c:ptCount val="3"/>
                <c:pt idx="0">
                  <c:v>0</c:v>
                </c:pt>
                <c:pt idx="1">
                  <c:v>100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6</xdr:row>
      <xdr:rowOff>38100</xdr:rowOff>
    </xdr:from>
    <xdr:to>
      <xdr:col>6</xdr:col>
      <xdr:colOff>6350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1499CF-3058-9B4A-8AFD-0CA70276E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6</xdr:row>
      <xdr:rowOff>38100</xdr:rowOff>
    </xdr:from>
    <xdr:to>
      <xdr:col>11</xdr:col>
      <xdr:colOff>774700</xdr:colOff>
      <xdr:row>19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D149FE-7EFA-114D-96FB-B1F4A7F8E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20</xdr:row>
      <xdr:rowOff>63500</xdr:rowOff>
    </xdr:from>
    <xdr:to>
      <xdr:col>6</xdr:col>
      <xdr:colOff>38100</xdr:colOff>
      <xdr:row>33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839E8C-11B0-F949-A6B1-446EC30C9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330200</xdr:colOff>
      <xdr:row>21</xdr:row>
      <xdr:rowOff>12700</xdr:rowOff>
    </xdr:from>
    <xdr:to>
      <xdr:col>11</xdr:col>
      <xdr:colOff>774700</xdr:colOff>
      <xdr:row>34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123509-7379-8242-B0A9-9A58C2915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10</xdr:row>
      <xdr:rowOff>31750</xdr:rowOff>
    </xdr:from>
    <xdr:to>
      <xdr:col>13</xdr:col>
      <xdr:colOff>381000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4E5B2-7D1B-AC83-3BF2-8C9F8A642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8</xdr:row>
      <xdr:rowOff>76200</xdr:rowOff>
    </xdr:from>
    <xdr:to>
      <xdr:col>7</xdr:col>
      <xdr:colOff>304800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302B3-D52B-DC41-B1C7-5CDE2B98E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8</xdr:row>
      <xdr:rowOff>50800</xdr:rowOff>
    </xdr:from>
    <xdr:to>
      <xdr:col>14</xdr:col>
      <xdr:colOff>457200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288924-FF5F-5C4F-BB71-EEB63152A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330200</xdr:colOff>
      <xdr:row>25</xdr:row>
      <xdr:rowOff>165100</xdr:rowOff>
    </xdr:from>
    <xdr:to>
      <xdr:col>7</xdr:col>
      <xdr:colOff>317500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3FAEF6-F24F-BC4E-A810-402969728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469900</xdr:colOff>
      <xdr:row>25</xdr:row>
      <xdr:rowOff>190500</xdr:rowOff>
    </xdr:from>
    <xdr:to>
      <xdr:col>14</xdr:col>
      <xdr:colOff>482600</xdr:colOff>
      <xdr:row>42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13E264-2951-7C49-8990-77C3629E6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0.64829</cdr:x>
      <cdr:y>0.82156</cdr:y>
    </cdr:from>
    <cdr:to>
      <cdr:x>0.94377</cdr:x>
      <cdr:y>0.90706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26418C14-B108-CD8D-83C6-DD20C5A1FC2D}"/>
            </a:ext>
          </a:extLst>
        </cdr:cNvPr>
        <cdr:cNvSpPr txBox="1"/>
      </cdr:nvSpPr>
      <cdr:spPr>
        <a:xfrm xmlns:a="http://schemas.openxmlformats.org/drawingml/2006/main">
          <a:off x="3733800" y="2806700"/>
          <a:ext cx="1701820" cy="29209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5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0.64989</cdr:x>
      <cdr:y>0.83395</cdr:y>
    </cdr:from>
    <cdr:to>
      <cdr:x>0.94311</cdr:x>
      <cdr:y>0.91882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AFB1EBE1-16A0-3744-A639-B5D60BF09663}"/>
            </a:ext>
          </a:extLst>
        </cdr:cNvPr>
        <cdr:cNvSpPr txBox="1"/>
      </cdr:nvSpPr>
      <cdr:spPr>
        <a:xfrm xmlns:a="http://schemas.openxmlformats.org/drawingml/2006/main">
          <a:off x="3771880" y="2870204"/>
          <a:ext cx="1701820" cy="29209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5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0.65639</cdr:x>
      <cdr:y>0.81343</cdr:y>
    </cdr:from>
    <cdr:to>
      <cdr:x>0.95154</cdr:x>
      <cdr:y>0.89925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AFB1EBE1-16A0-3744-A639-B5D60BF09663}"/>
            </a:ext>
          </a:extLst>
        </cdr:cNvPr>
        <cdr:cNvSpPr txBox="1"/>
      </cdr:nvSpPr>
      <cdr:spPr>
        <a:xfrm xmlns:a="http://schemas.openxmlformats.org/drawingml/2006/main">
          <a:off x="3784624" y="2768606"/>
          <a:ext cx="1701776" cy="29209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5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0.6557</cdr:x>
      <cdr:y>0.82023</cdr:y>
    </cdr:from>
    <cdr:to>
      <cdr:x>0.94956</cdr:x>
      <cdr:y>0.90636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AFB1EBE1-16A0-3744-A639-B5D60BF09663}"/>
            </a:ext>
          </a:extLst>
        </cdr:cNvPr>
        <cdr:cNvSpPr txBox="1"/>
      </cdr:nvSpPr>
      <cdr:spPr>
        <a:xfrm xmlns:a="http://schemas.openxmlformats.org/drawingml/2006/main">
          <a:off x="3797298" y="2781301"/>
          <a:ext cx="1701802" cy="29209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1,25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F6B7-7089-584D-8243-F15AE61839E3}">
  <dimension ref="A1:Q48"/>
  <sheetViews>
    <sheetView topLeftCell="A4" workbookViewId="0">
      <selection activeCell="A22" activeCellId="3" sqref="A6:XFD6 A7:XFD7 A14:XFD14 A22:XFD22"/>
    </sheetView>
  </sheetViews>
  <sheetFormatPr baseColWidth="10" defaultRowHeight="16" x14ac:dyDescent="0.2"/>
  <cols>
    <col min="1" max="7" width="10.83203125" style="1"/>
    <col min="8" max="8" width="10.83203125" style="4"/>
    <col min="9" max="9" width="10.83203125" style="1"/>
    <col min="10" max="10" width="10.83203125" style="4"/>
    <col min="11" max="11" width="10.83203125" style="1"/>
    <col min="12" max="12" width="10.83203125" style="4"/>
    <col min="13" max="13" width="10.83203125" style="1"/>
    <col min="14" max="14" width="10.83203125" style="4"/>
    <col min="15" max="16384" width="10.83203125" style="1"/>
  </cols>
  <sheetData>
    <row r="1" spans="1:17" ht="17" x14ac:dyDescent="0.2">
      <c r="A1" s="1" t="s">
        <v>11</v>
      </c>
    </row>
    <row r="2" spans="1:17" ht="17" x14ac:dyDescent="0.2">
      <c r="H2" s="4" t="s">
        <v>47</v>
      </c>
      <c r="J2" s="4" t="s">
        <v>50</v>
      </c>
      <c r="L2" s="4" t="s">
        <v>51</v>
      </c>
      <c r="N2" s="4" t="s">
        <v>49</v>
      </c>
    </row>
    <row r="3" spans="1:17" ht="34" x14ac:dyDescent="0.2">
      <c r="B3" s="1" t="s">
        <v>2</v>
      </c>
      <c r="C3" s="1" t="s">
        <v>3</v>
      </c>
      <c r="D3" s="1" t="s">
        <v>4</v>
      </c>
      <c r="E3" s="1" t="s">
        <v>44</v>
      </c>
      <c r="F3" s="1" t="s">
        <v>45</v>
      </c>
      <c r="G3" s="1" t="s">
        <v>46</v>
      </c>
      <c r="J3" s="4" t="s">
        <v>48</v>
      </c>
      <c r="L3" s="4" t="s">
        <v>48</v>
      </c>
    </row>
    <row r="4" spans="1:17" s="2" customFormat="1" ht="51" x14ac:dyDescent="0.2">
      <c r="A4" s="2" t="s">
        <v>0</v>
      </c>
      <c r="H4" s="5"/>
      <c r="J4" s="5"/>
      <c r="L4" s="5"/>
      <c r="N4" s="5"/>
    </row>
    <row r="5" spans="1:17" s="3" customFormat="1" ht="34" x14ac:dyDescent="0.2">
      <c r="A5" s="3" t="s">
        <v>1</v>
      </c>
      <c r="H5" s="6"/>
      <c r="J5" s="6"/>
      <c r="L5" s="6"/>
      <c r="N5" s="6"/>
    </row>
    <row r="6" spans="1:17" ht="51" x14ac:dyDescent="0.2">
      <c r="B6" s="1" t="s">
        <v>5</v>
      </c>
      <c r="C6" s="1">
        <v>5</v>
      </c>
      <c r="D6" s="1">
        <v>5</v>
      </c>
      <c r="E6" s="1" t="s">
        <v>47</v>
      </c>
      <c r="F6" s="1">
        <v>1</v>
      </c>
      <c r="G6" s="1">
        <v>0.25</v>
      </c>
      <c r="H6" s="4">
        <f>C6*G6</f>
        <v>1.25</v>
      </c>
    </row>
    <row r="7" spans="1:17" ht="17" x14ac:dyDescent="0.2">
      <c r="C7" s="1">
        <v>1</v>
      </c>
      <c r="D7" s="1">
        <v>3</v>
      </c>
      <c r="E7" s="1" t="s">
        <v>47</v>
      </c>
      <c r="F7" s="1">
        <v>1</v>
      </c>
      <c r="G7" s="1">
        <v>0.25</v>
      </c>
      <c r="H7" s="4">
        <f t="shared" ref="H7:H14" si="0">C7*G7</f>
        <v>0.25</v>
      </c>
    </row>
    <row r="8" spans="1:17" ht="17" x14ac:dyDescent="0.2">
      <c r="B8" s="1" t="s">
        <v>6</v>
      </c>
      <c r="C8" s="1">
        <v>3</v>
      </c>
      <c r="D8" s="1">
        <v>5</v>
      </c>
      <c r="E8" s="1" t="s">
        <v>47</v>
      </c>
      <c r="F8" s="1">
        <v>1</v>
      </c>
      <c r="G8" s="1">
        <v>0.25</v>
      </c>
      <c r="H8" s="4">
        <f t="shared" si="0"/>
        <v>0.75</v>
      </c>
    </row>
    <row r="9" spans="1:17" ht="17" x14ac:dyDescent="0.2">
      <c r="C9" s="1">
        <v>1</v>
      </c>
      <c r="D9" s="1">
        <v>3</v>
      </c>
      <c r="E9" s="1" t="s">
        <v>47</v>
      </c>
      <c r="F9" s="1">
        <v>1</v>
      </c>
      <c r="G9" s="1">
        <v>0.25</v>
      </c>
      <c r="H9" s="4">
        <f t="shared" si="0"/>
        <v>0.25</v>
      </c>
    </row>
    <row r="10" spans="1:17" ht="68" x14ac:dyDescent="0.2">
      <c r="B10" s="1" t="s">
        <v>7</v>
      </c>
      <c r="C10" s="1">
        <v>1</v>
      </c>
      <c r="D10" s="1">
        <v>5</v>
      </c>
      <c r="E10" s="1" t="s">
        <v>47</v>
      </c>
      <c r="F10" s="1">
        <v>1</v>
      </c>
      <c r="G10" s="1">
        <v>0.25</v>
      </c>
      <c r="H10" s="4">
        <f t="shared" si="0"/>
        <v>0.25</v>
      </c>
    </row>
    <row r="11" spans="1:17" ht="17" x14ac:dyDescent="0.2">
      <c r="B11" s="1" t="s">
        <v>8</v>
      </c>
      <c r="C11" s="1">
        <v>4</v>
      </c>
      <c r="D11" s="1">
        <v>5</v>
      </c>
      <c r="E11" s="1" t="s">
        <v>47</v>
      </c>
      <c r="F11" s="1">
        <v>1</v>
      </c>
      <c r="G11" s="1">
        <v>0.25</v>
      </c>
      <c r="H11" s="4">
        <f t="shared" si="0"/>
        <v>1</v>
      </c>
    </row>
    <row r="12" spans="1:17" ht="17" x14ac:dyDescent="0.2">
      <c r="C12" s="1">
        <v>1</v>
      </c>
      <c r="D12" s="1">
        <v>1</v>
      </c>
      <c r="E12" s="1" t="s">
        <v>47</v>
      </c>
      <c r="F12" s="1">
        <v>1</v>
      </c>
      <c r="G12" s="1">
        <v>0.25</v>
      </c>
      <c r="H12" s="4">
        <f t="shared" si="0"/>
        <v>0.25</v>
      </c>
    </row>
    <row r="13" spans="1:17" ht="17" x14ac:dyDescent="0.2">
      <c r="B13" s="1" t="s">
        <v>9</v>
      </c>
      <c r="C13" s="1">
        <v>1</v>
      </c>
      <c r="D13" s="1">
        <v>5</v>
      </c>
      <c r="E13" s="1" t="s">
        <v>47</v>
      </c>
      <c r="F13" s="1">
        <v>1</v>
      </c>
      <c r="G13" s="1">
        <v>0.25</v>
      </c>
      <c r="H13" s="4">
        <f t="shared" si="0"/>
        <v>0.25</v>
      </c>
    </row>
    <row r="14" spans="1:17" ht="34" x14ac:dyDescent="0.2">
      <c r="B14" s="1" t="s">
        <v>10</v>
      </c>
      <c r="C14" s="1">
        <v>3</v>
      </c>
      <c r="D14" s="1">
        <v>5</v>
      </c>
      <c r="E14" s="1" t="s">
        <v>47</v>
      </c>
      <c r="F14" s="1">
        <v>1</v>
      </c>
      <c r="G14" s="1">
        <v>0.25</v>
      </c>
      <c r="H14" s="4">
        <f t="shared" si="0"/>
        <v>0.75</v>
      </c>
    </row>
    <row r="15" spans="1:17" x14ac:dyDescent="0.2">
      <c r="I15" s="1">
        <f>SUM(H6:H14)</f>
        <v>5</v>
      </c>
      <c r="K15" s="1">
        <v>0</v>
      </c>
      <c r="M15" s="1">
        <v>0</v>
      </c>
      <c r="O15" s="1">
        <v>0</v>
      </c>
      <c r="Q15" s="1">
        <v>5</v>
      </c>
    </row>
    <row r="16" spans="1:17" s="3" customFormat="1" ht="17" x14ac:dyDescent="0.2">
      <c r="A16" s="3" t="s">
        <v>12</v>
      </c>
      <c r="H16" s="6"/>
      <c r="J16" s="6"/>
      <c r="L16" s="6"/>
      <c r="N16" s="6"/>
    </row>
    <row r="17" spans="1:17" ht="17" x14ac:dyDescent="0.2">
      <c r="B17" s="1" t="s">
        <v>13</v>
      </c>
      <c r="C17" s="1">
        <v>2</v>
      </c>
      <c r="D17" s="1">
        <v>5</v>
      </c>
      <c r="E17" s="1" t="s">
        <v>48</v>
      </c>
      <c r="F17" s="1">
        <v>2</v>
      </c>
      <c r="G17" s="1">
        <v>1</v>
      </c>
      <c r="H17" s="4">
        <v>0</v>
      </c>
      <c r="J17" s="4">
        <f>C17/F17</f>
        <v>1</v>
      </c>
      <c r="L17" s="4">
        <f>C17/2</f>
        <v>1</v>
      </c>
    </row>
    <row r="18" spans="1:17" ht="17" x14ac:dyDescent="0.2">
      <c r="C18" s="1">
        <v>2</v>
      </c>
      <c r="D18" s="1">
        <v>2</v>
      </c>
      <c r="E18" s="1" t="s">
        <v>48</v>
      </c>
      <c r="F18" s="1">
        <v>2</v>
      </c>
      <c r="G18" s="1">
        <v>1</v>
      </c>
      <c r="J18" s="4">
        <f t="shared" ref="J18:J22" si="1">C18/F18</f>
        <v>1</v>
      </c>
      <c r="L18" s="4">
        <f t="shared" ref="L18:L22" si="2">C18/2</f>
        <v>1</v>
      </c>
    </row>
    <row r="19" spans="1:17" ht="17" x14ac:dyDescent="0.2">
      <c r="B19" s="1" t="s">
        <v>14</v>
      </c>
      <c r="C19" s="1">
        <v>1</v>
      </c>
      <c r="D19" s="1">
        <v>2</v>
      </c>
      <c r="E19" s="1" t="s">
        <v>48</v>
      </c>
      <c r="F19" s="1">
        <v>2</v>
      </c>
      <c r="G19" s="1">
        <v>1</v>
      </c>
      <c r="J19" s="4">
        <f t="shared" si="1"/>
        <v>0.5</v>
      </c>
      <c r="L19" s="4">
        <f t="shared" si="2"/>
        <v>0.5</v>
      </c>
    </row>
    <row r="20" spans="1:17" ht="17" x14ac:dyDescent="0.2">
      <c r="B20" s="1" t="s">
        <v>15</v>
      </c>
      <c r="C20" s="1">
        <v>1</v>
      </c>
      <c r="D20" s="1">
        <v>5</v>
      </c>
      <c r="E20" s="1" t="s">
        <v>48</v>
      </c>
      <c r="F20" s="1">
        <v>2</v>
      </c>
      <c r="G20" s="1">
        <v>1</v>
      </c>
      <c r="J20" s="4">
        <f t="shared" si="1"/>
        <v>0.5</v>
      </c>
      <c r="L20" s="4">
        <f t="shared" si="2"/>
        <v>0.5</v>
      </c>
    </row>
    <row r="21" spans="1:17" ht="17" x14ac:dyDescent="0.2">
      <c r="C21" s="1">
        <v>2</v>
      </c>
      <c r="D21" s="1">
        <v>2</v>
      </c>
      <c r="E21" s="1" t="s">
        <v>48</v>
      </c>
      <c r="F21" s="1">
        <v>2</v>
      </c>
      <c r="G21" s="1">
        <v>1</v>
      </c>
      <c r="J21" s="4">
        <f t="shared" si="1"/>
        <v>1</v>
      </c>
      <c r="L21" s="4">
        <f t="shared" si="2"/>
        <v>1</v>
      </c>
    </row>
    <row r="22" spans="1:17" ht="34" x14ac:dyDescent="0.2">
      <c r="B22" s="1" t="s">
        <v>16</v>
      </c>
      <c r="C22" s="1">
        <v>2</v>
      </c>
      <c r="D22" s="1">
        <v>5</v>
      </c>
      <c r="E22" s="1" t="s">
        <v>48</v>
      </c>
      <c r="F22" s="1">
        <v>2</v>
      </c>
      <c r="G22" s="1">
        <v>1</v>
      </c>
      <c r="J22" s="4">
        <f t="shared" si="1"/>
        <v>1</v>
      </c>
      <c r="L22" s="4">
        <f t="shared" si="2"/>
        <v>1</v>
      </c>
    </row>
    <row r="23" spans="1:17" x14ac:dyDescent="0.2">
      <c r="I23" s="1">
        <v>0</v>
      </c>
      <c r="K23" s="1">
        <f>SUM(J17:J22)</f>
        <v>5</v>
      </c>
      <c r="M23" s="1">
        <f>SUM(L17:L22)</f>
        <v>5</v>
      </c>
      <c r="O23" s="1">
        <v>0</v>
      </c>
      <c r="Q23" s="1">
        <v>10</v>
      </c>
    </row>
    <row r="24" spans="1:17" s="3" customFormat="1" ht="17" x14ac:dyDescent="0.2">
      <c r="A24" s="3" t="s">
        <v>17</v>
      </c>
      <c r="H24" s="6"/>
      <c r="J24" s="6"/>
      <c r="L24" s="6"/>
      <c r="N24" s="6"/>
    </row>
    <row r="25" spans="1:17" ht="17" x14ac:dyDescent="0.2">
      <c r="B25" s="1" t="s">
        <v>18</v>
      </c>
      <c r="C25" s="1">
        <v>1</v>
      </c>
      <c r="D25" s="1">
        <v>3</v>
      </c>
      <c r="E25" s="1" t="s">
        <v>49</v>
      </c>
      <c r="F25" s="1">
        <v>1</v>
      </c>
      <c r="G25" s="1">
        <v>0.25</v>
      </c>
      <c r="N25" s="4">
        <v>0.25</v>
      </c>
    </row>
    <row r="26" spans="1:17" ht="51" x14ac:dyDescent="0.2">
      <c r="B26" s="1" t="s">
        <v>19</v>
      </c>
      <c r="C26" s="1">
        <v>4</v>
      </c>
      <c r="D26" s="1">
        <v>5</v>
      </c>
      <c r="E26" s="1" t="s">
        <v>49</v>
      </c>
      <c r="F26" s="1">
        <v>1</v>
      </c>
      <c r="G26" s="1">
        <v>0.25</v>
      </c>
      <c r="N26" s="4">
        <v>1</v>
      </c>
    </row>
    <row r="27" spans="1:17" x14ac:dyDescent="0.2">
      <c r="I27" s="1">
        <v>0</v>
      </c>
      <c r="K27" s="1">
        <v>0</v>
      </c>
      <c r="M27" s="1">
        <v>0</v>
      </c>
      <c r="O27" s="1">
        <v>1.25</v>
      </c>
      <c r="Q27" s="1">
        <v>1.25</v>
      </c>
    </row>
    <row r="29" spans="1:17" x14ac:dyDescent="0.2">
      <c r="I29" s="1">
        <f>SUM(I5:I27)</f>
        <v>5</v>
      </c>
      <c r="K29" s="1">
        <v>5</v>
      </c>
      <c r="M29" s="1">
        <v>5</v>
      </c>
      <c r="O29" s="1">
        <v>1.25</v>
      </c>
    </row>
    <row r="31" spans="1:17" ht="51" x14ac:dyDescent="0.2">
      <c r="A31" s="1" t="s">
        <v>20</v>
      </c>
    </row>
    <row r="32" spans="1:17" s="2" customFormat="1" x14ac:dyDescent="0.2">
      <c r="H32" s="5"/>
      <c r="J32" s="5"/>
      <c r="L32" s="5"/>
      <c r="N32" s="5"/>
    </row>
    <row r="33" spans="2:7" ht="68" x14ac:dyDescent="0.2">
      <c r="B33" s="1" t="s">
        <v>21</v>
      </c>
      <c r="C33" s="1" t="s">
        <v>22</v>
      </c>
      <c r="D33" s="1" t="s">
        <v>23</v>
      </c>
      <c r="E33" s="1" t="s">
        <v>24</v>
      </c>
      <c r="F33" s="1" t="s">
        <v>25</v>
      </c>
    </row>
    <row r="34" spans="2:7" ht="34" x14ac:dyDescent="0.2">
      <c r="B34" s="1" t="s">
        <v>26</v>
      </c>
      <c r="C34" s="1" t="s">
        <v>27</v>
      </c>
      <c r="D34" s="1">
        <v>0</v>
      </c>
      <c r="E34" s="1">
        <v>0</v>
      </c>
      <c r="F34" s="1">
        <v>1</v>
      </c>
    </row>
    <row r="35" spans="2:7" ht="51" x14ac:dyDescent="0.2">
      <c r="C35" s="1" t="s">
        <v>28</v>
      </c>
      <c r="D35" s="1">
        <v>2</v>
      </c>
      <c r="E35" s="1">
        <v>6</v>
      </c>
      <c r="F35" s="1">
        <v>20</v>
      </c>
    </row>
    <row r="36" spans="2:7" ht="17" x14ac:dyDescent="0.2">
      <c r="C36" s="1" t="s">
        <v>6</v>
      </c>
      <c r="D36" s="1">
        <v>4</v>
      </c>
      <c r="E36" s="1">
        <v>1</v>
      </c>
      <c r="F36" s="1">
        <v>3</v>
      </c>
    </row>
    <row r="37" spans="2:7" ht="34" x14ac:dyDescent="0.2">
      <c r="C37" s="1" t="s">
        <v>29</v>
      </c>
      <c r="D37" s="1">
        <v>1</v>
      </c>
      <c r="E37" s="1">
        <v>2</v>
      </c>
      <c r="F37" s="1">
        <v>17</v>
      </c>
    </row>
    <row r="38" spans="2:7" ht="17" x14ac:dyDescent="0.2">
      <c r="C38" s="1" t="s">
        <v>30</v>
      </c>
      <c r="D38" s="1">
        <v>2</v>
      </c>
      <c r="E38" s="1">
        <v>1</v>
      </c>
      <c r="F38" s="1">
        <v>2</v>
      </c>
    </row>
    <row r="39" spans="2:7" ht="34" x14ac:dyDescent="0.2">
      <c r="C39" s="1" t="s">
        <v>31</v>
      </c>
      <c r="D39" s="1">
        <v>0</v>
      </c>
      <c r="E39" s="1">
        <v>0</v>
      </c>
      <c r="F39" s="1">
        <v>1</v>
      </c>
    </row>
    <row r="40" spans="2:7" ht="34" x14ac:dyDescent="0.2">
      <c r="B40" s="1" t="s">
        <v>33</v>
      </c>
      <c r="C40" s="1" t="s">
        <v>32</v>
      </c>
      <c r="D40" s="1">
        <v>2</v>
      </c>
      <c r="E40" s="1">
        <v>0</v>
      </c>
      <c r="F40" s="1">
        <v>4</v>
      </c>
    </row>
    <row r="41" spans="2:7" ht="51" x14ac:dyDescent="0.2">
      <c r="C41" s="1" t="s">
        <v>34</v>
      </c>
      <c r="D41" s="1">
        <v>4</v>
      </c>
      <c r="E41" s="1">
        <v>0</v>
      </c>
      <c r="F41" s="1">
        <v>1</v>
      </c>
    </row>
    <row r="42" spans="2:7" ht="17" x14ac:dyDescent="0.2">
      <c r="C42" s="1" t="s">
        <v>13</v>
      </c>
      <c r="D42" s="1">
        <v>2</v>
      </c>
      <c r="E42" s="1">
        <v>0</v>
      </c>
      <c r="F42" s="1">
        <v>3</v>
      </c>
    </row>
    <row r="43" spans="2:7" ht="17" x14ac:dyDescent="0.2">
      <c r="C43" s="1" t="s">
        <v>15</v>
      </c>
      <c r="D43" s="1">
        <v>47</v>
      </c>
      <c r="E43" s="1">
        <v>0</v>
      </c>
      <c r="F43" s="1">
        <v>2</v>
      </c>
    </row>
    <row r="44" spans="2:7" ht="51" x14ac:dyDescent="0.2">
      <c r="C44" s="1" t="s">
        <v>35</v>
      </c>
      <c r="D44" s="1" t="s">
        <v>36</v>
      </c>
      <c r="E44" s="1">
        <v>0</v>
      </c>
      <c r="F44" s="1">
        <v>0</v>
      </c>
    </row>
    <row r="45" spans="2:7" ht="17" x14ac:dyDescent="0.2">
      <c r="B45" s="1" t="s">
        <v>12</v>
      </c>
      <c r="C45" s="1" t="s">
        <v>13</v>
      </c>
      <c r="D45" s="1">
        <v>9</v>
      </c>
      <c r="E45" s="1">
        <v>4</v>
      </c>
      <c r="F45" s="1">
        <v>0</v>
      </c>
    </row>
    <row r="46" spans="2:7" ht="34" x14ac:dyDescent="0.2">
      <c r="C46" s="1" t="s">
        <v>37</v>
      </c>
      <c r="D46" s="1" t="s">
        <v>39</v>
      </c>
      <c r="E46" s="1" t="s">
        <v>40</v>
      </c>
      <c r="G46" s="1" t="s">
        <v>38</v>
      </c>
    </row>
    <row r="47" spans="2:7" ht="34" x14ac:dyDescent="0.2">
      <c r="C47" s="1" t="s">
        <v>41</v>
      </c>
      <c r="D47" s="1">
        <v>2</v>
      </c>
      <c r="E47" s="1">
        <v>0</v>
      </c>
      <c r="F47" s="1">
        <v>0</v>
      </c>
    </row>
    <row r="48" spans="2:7" ht="34" x14ac:dyDescent="0.2">
      <c r="C48" s="1" t="s">
        <v>42</v>
      </c>
      <c r="D48" s="1">
        <v>0</v>
      </c>
      <c r="E48" s="1">
        <v>1</v>
      </c>
      <c r="F48" s="1">
        <v>0</v>
      </c>
      <c r="G48" s="1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A7A4C-EBCF-894D-94EF-F8EE6AD59222}">
  <dimension ref="A1:R29"/>
  <sheetViews>
    <sheetView topLeftCell="A5" workbookViewId="0">
      <selection activeCell="O25" activeCellId="11" sqref="I11 K11 M11 O11 I18 K18 M18 O18 I25 K25 M25 O25"/>
    </sheetView>
  </sheetViews>
  <sheetFormatPr baseColWidth="10" defaultRowHeight="16" x14ac:dyDescent="0.2"/>
  <cols>
    <col min="18" max="18" width="10.83203125" style="9"/>
  </cols>
  <sheetData>
    <row r="1" spans="1:18" x14ac:dyDescent="0.2">
      <c r="H1" t="s">
        <v>47</v>
      </c>
      <c r="J1" t="s">
        <v>50</v>
      </c>
      <c r="L1" t="s">
        <v>51</v>
      </c>
      <c r="N1" t="s">
        <v>49</v>
      </c>
    </row>
    <row r="2" spans="1:18" s="7" customFormat="1" x14ac:dyDescent="0.2">
      <c r="A2" s="7" t="s">
        <v>52</v>
      </c>
      <c r="R2" s="10"/>
    </row>
    <row r="3" spans="1:18" s="1" customFormat="1" ht="17" x14ac:dyDescent="0.2">
      <c r="B3" s="1" t="s">
        <v>6</v>
      </c>
      <c r="C3" s="1">
        <v>3</v>
      </c>
      <c r="D3" s="1">
        <v>5</v>
      </c>
      <c r="E3" s="1" t="s">
        <v>47</v>
      </c>
      <c r="F3" s="1">
        <v>1</v>
      </c>
      <c r="G3" s="1">
        <v>0.25</v>
      </c>
      <c r="H3" s="4">
        <v>0.75</v>
      </c>
      <c r="J3" s="4"/>
      <c r="L3" s="4"/>
      <c r="N3" s="4"/>
      <c r="R3" s="11"/>
    </row>
    <row r="4" spans="1:18" s="1" customFormat="1" ht="17" x14ac:dyDescent="0.2">
      <c r="C4" s="1">
        <v>1</v>
      </c>
      <c r="D4" s="1">
        <v>3</v>
      </c>
      <c r="E4" s="1" t="s">
        <v>47</v>
      </c>
      <c r="F4" s="1">
        <v>1</v>
      </c>
      <c r="G4" s="1">
        <v>0.25</v>
      </c>
      <c r="H4" s="4">
        <v>0.25</v>
      </c>
      <c r="J4" s="4"/>
      <c r="L4" s="4"/>
      <c r="N4" s="4"/>
      <c r="R4" s="11"/>
    </row>
    <row r="5" spans="1:18" s="1" customFormat="1" ht="68" x14ac:dyDescent="0.2">
      <c r="B5" s="1" t="s">
        <v>7</v>
      </c>
      <c r="C5" s="1">
        <v>1</v>
      </c>
      <c r="D5" s="1">
        <v>5</v>
      </c>
      <c r="E5" s="1" t="s">
        <v>47</v>
      </c>
      <c r="F5" s="1">
        <v>1</v>
      </c>
      <c r="G5" s="1">
        <v>0.25</v>
      </c>
      <c r="H5" s="4">
        <v>0.25</v>
      </c>
      <c r="J5" s="4"/>
      <c r="L5" s="4"/>
      <c r="N5" s="4"/>
      <c r="R5" s="11"/>
    </row>
    <row r="6" spans="1:18" s="1" customFormat="1" ht="17" x14ac:dyDescent="0.2">
      <c r="B6" s="1" t="s">
        <v>8</v>
      </c>
      <c r="C6" s="1">
        <v>4</v>
      </c>
      <c r="D6" s="1">
        <v>5</v>
      </c>
      <c r="E6" s="1" t="s">
        <v>47</v>
      </c>
      <c r="F6" s="1">
        <v>1</v>
      </c>
      <c r="G6" s="1">
        <v>0.25</v>
      </c>
      <c r="H6" s="4">
        <v>1</v>
      </c>
      <c r="J6" s="4"/>
      <c r="L6" s="4"/>
      <c r="N6" s="4"/>
      <c r="R6" s="11"/>
    </row>
    <row r="7" spans="1:18" s="1" customFormat="1" ht="17" x14ac:dyDescent="0.2">
      <c r="C7" s="1">
        <v>1</v>
      </c>
      <c r="D7" s="1">
        <v>1</v>
      </c>
      <c r="E7" s="1" t="s">
        <v>47</v>
      </c>
      <c r="F7" s="1">
        <v>1</v>
      </c>
      <c r="G7" s="1">
        <v>0.25</v>
      </c>
      <c r="H7" s="4">
        <v>0.25</v>
      </c>
      <c r="J7" s="4"/>
      <c r="L7" s="4"/>
      <c r="N7" s="4"/>
      <c r="R7" s="11"/>
    </row>
    <row r="8" spans="1:18" s="1" customFormat="1" ht="17" x14ac:dyDescent="0.2">
      <c r="B8" s="1" t="s">
        <v>9</v>
      </c>
      <c r="C8" s="1">
        <v>1</v>
      </c>
      <c r="D8" s="1">
        <v>5</v>
      </c>
      <c r="E8" s="1" t="s">
        <v>47</v>
      </c>
      <c r="F8" s="1">
        <v>1</v>
      </c>
      <c r="G8" s="1">
        <v>0.25</v>
      </c>
      <c r="H8" s="4">
        <v>0.25</v>
      </c>
      <c r="J8" s="4"/>
      <c r="L8" s="4"/>
      <c r="N8" s="4"/>
      <c r="R8" s="11"/>
    </row>
    <row r="9" spans="1:18" s="1" customFormat="1" ht="17" x14ac:dyDescent="0.2">
      <c r="B9" s="1" t="s">
        <v>13</v>
      </c>
      <c r="C9" s="1">
        <v>2</v>
      </c>
      <c r="D9" s="1">
        <v>5</v>
      </c>
      <c r="E9" s="1" t="s">
        <v>48</v>
      </c>
      <c r="F9" s="1">
        <v>2</v>
      </c>
      <c r="G9" s="1">
        <v>1</v>
      </c>
      <c r="H9" s="4">
        <v>0</v>
      </c>
      <c r="J9" s="4">
        <v>1</v>
      </c>
      <c r="L9" s="4">
        <v>1</v>
      </c>
      <c r="N9" s="4"/>
      <c r="R9" s="11"/>
    </row>
    <row r="10" spans="1:18" s="1" customFormat="1" ht="17" x14ac:dyDescent="0.2">
      <c r="C10" s="1">
        <v>2</v>
      </c>
      <c r="D10" s="1">
        <v>2</v>
      </c>
      <c r="E10" s="1" t="s">
        <v>48</v>
      </c>
      <c r="F10" s="1">
        <v>2</v>
      </c>
      <c r="G10" s="1">
        <v>1</v>
      </c>
      <c r="H10" s="4"/>
      <c r="J10" s="4">
        <v>1</v>
      </c>
      <c r="L10" s="4">
        <v>1</v>
      </c>
      <c r="N10" s="4"/>
      <c r="R10" s="11"/>
    </row>
    <row r="11" spans="1:18" x14ac:dyDescent="0.2">
      <c r="I11">
        <f>SUM(H3:H10)</f>
        <v>2.75</v>
      </c>
      <c r="K11">
        <v>2</v>
      </c>
      <c r="M11">
        <v>2</v>
      </c>
      <c r="O11">
        <v>0</v>
      </c>
      <c r="R11" s="9">
        <v>6.75</v>
      </c>
    </row>
    <row r="12" spans="1:18" s="7" customFormat="1" x14ac:dyDescent="0.2">
      <c r="A12" s="7" t="s">
        <v>53</v>
      </c>
      <c r="R12" s="10"/>
    </row>
    <row r="13" spans="1:18" s="1" customFormat="1" ht="17" x14ac:dyDescent="0.2">
      <c r="B13" s="1" t="s">
        <v>14</v>
      </c>
      <c r="C13" s="1">
        <v>1</v>
      </c>
      <c r="D13" s="1">
        <v>2</v>
      </c>
      <c r="E13" s="1" t="s">
        <v>48</v>
      </c>
      <c r="F13" s="1">
        <v>2</v>
      </c>
      <c r="G13" s="1">
        <v>1</v>
      </c>
      <c r="H13" s="4"/>
      <c r="J13" s="4">
        <v>0.5</v>
      </c>
      <c r="L13" s="4">
        <v>0.5</v>
      </c>
      <c r="N13" s="4"/>
      <c r="R13" s="11"/>
    </row>
    <row r="14" spans="1:18" s="1" customFormat="1" ht="17" x14ac:dyDescent="0.2">
      <c r="B14" s="1" t="s">
        <v>15</v>
      </c>
      <c r="C14" s="1">
        <v>1</v>
      </c>
      <c r="D14" s="1">
        <v>5</v>
      </c>
      <c r="E14" s="1" t="s">
        <v>48</v>
      </c>
      <c r="F14" s="1">
        <v>2</v>
      </c>
      <c r="G14" s="1">
        <v>1</v>
      </c>
      <c r="H14" s="4"/>
      <c r="J14" s="4">
        <v>0.5</v>
      </c>
      <c r="L14" s="4">
        <v>0.5</v>
      </c>
      <c r="N14" s="4"/>
      <c r="R14" s="11"/>
    </row>
    <row r="15" spans="1:18" s="1" customFormat="1" ht="17" x14ac:dyDescent="0.2">
      <c r="C15" s="1">
        <v>2</v>
      </c>
      <c r="D15" s="1">
        <v>2</v>
      </c>
      <c r="E15" s="1" t="s">
        <v>48</v>
      </c>
      <c r="F15" s="1">
        <v>2</v>
      </c>
      <c r="G15" s="1">
        <v>1</v>
      </c>
      <c r="H15" s="4"/>
      <c r="J15" s="4">
        <v>1</v>
      </c>
      <c r="L15" s="4">
        <v>1</v>
      </c>
      <c r="N15" s="4"/>
      <c r="R15" s="11"/>
    </row>
    <row r="16" spans="1:18" s="1" customFormat="1" ht="17" x14ac:dyDescent="0.2">
      <c r="B16" s="1" t="s">
        <v>18</v>
      </c>
      <c r="C16" s="1">
        <v>1</v>
      </c>
      <c r="D16" s="1">
        <v>3</v>
      </c>
      <c r="E16" s="1" t="s">
        <v>49</v>
      </c>
      <c r="F16" s="1">
        <v>1</v>
      </c>
      <c r="G16" s="1">
        <v>0.25</v>
      </c>
      <c r="H16" s="4"/>
      <c r="J16" s="4"/>
      <c r="L16" s="4"/>
      <c r="N16" s="4">
        <v>0.25</v>
      </c>
      <c r="R16" s="11"/>
    </row>
    <row r="17" spans="1:18" s="1" customFormat="1" ht="51" x14ac:dyDescent="0.2">
      <c r="B17" s="1" t="s">
        <v>19</v>
      </c>
      <c r="C17" s="1">
        <v>4</v>
      </c>
      <c r="D17" s="1">
        <v>5</v>
      </c>
      <c r="E17" s="1" t="s">
        <v>49</v>
      </c>
      <c r="F17" s="1">
        <v>1</v>
      </c>
      <c r="G17" s="1">
        <v>0.25</v>
      </c>
      <c r="H17" s="4"/>
      <c r="J17" s="4"/>
      <c r="L17" s="4"/>
      <c r="N17" s="4">
        <v>1</v>
      </c>
      <c r="R17" s="11"/>
    </row>
    <row r="18" spans="1:18" x14ac:dyDescent="0.2">
      <c r="I18">
        <v>0</v>
      </c>
      <c r="K18">
        <v>2</v>
      </c>
      <c r="M18">
        <v>2</v>
      </c>
      <c r="O18">
        <v>1.25</v>
      </c>
      <c r="R18" s="9">
        <v>5.25</v>
      </c>
    </row>
    <row r="20" spans="1:18" s="7" customFormat="1" x14ac:dyDescent="0.2">
      <c r="A20" s="7" t="s">
        <v>54</v>
      </c>
      <c r="R20" s="10"/>
    </row>
    <row r="21" spans="1:18" s="1" customFormat="1" ht="51" x14ac:dyDescent="0.2">
      <c r="B21" s="1" t="s">
        <v>5</v>
      </c>
      <c r="C21" s="1">
        <v>5</v>
      </c>
      <c r="D21" s="1">
        <v>5</v>
      </c>
      <c r="E21" s="1" t="s">
        <v>47</v>
      </c>
      <c r="F21" s="1">
        <v>1</v>
      </c>
      <c r="G21" s="1">
        <v>0.25</v>
      </c>
      <c r="H21" s="4">
        <v>1.25</v>
      </c>
      <c r="J21" s="4"/>
      <c r="L21" s="4"/>
      <c r="N21" s="4"/>
      <c r="R21" s="11"/>
    </row>
    <row r="22" spans="1:18" s="1" customFormat="1" ht="17" x14ac:dyDescent="0.2">
      <c r="C22" s="1">
        <v>1</v>
      </c>
      <c r="D22" s="1">
        <v>3</v>
      </c>
      <c r="E22" s="1" t="s">
        <v>47</v>
      </c>
      <c r="F22" s="1">
        <v>1</v>
      </c>
      <c r="G22" s="1">
        <v>0.25</v>
      </c>
      <c r="H22" s="4">
        <v>0.25</v>
      </c>
      <c r="J22" s="4"/>
      <c r="L22" s="4"/>
      <c r="N22" s="4"/>
      <c r="R22" s="11"/>
    </row>
    <row r="23" spans="1:18" s="1" customFormat="1" ht="34" x14ac:dyDescent="0.2">
      <c r="B23" s="1" t="s">
        <v>10</v>
      </c>
      <c r="C23" s="1">
        <v>3</v>
      </c>
      <c r="D23" s="1">
        <v>5</v>
      </c>
      <c r="E23" s="1" t="s">
        <v>47</v>
      </c>
      <c r="F23" s="1">
        <v>1</v>
      </c>
      <c r="G23" s="1">
        <v>0.25</v>
      </c>
      <c r="H23" s="4">
        <v>0.75</v>
      </c>
      <c r="J23" s="4"/>
      <c r="L23" s="4"/>
      <c r="N23" s="4"/>
      <c r="R23" s="11"/>
    </row>
    <row r="24" spans="1:18" s="1" customFormat="1" ht="34" x14ac:dyDescent="0.2">
      <c r="B24" s="1" t="s">
        <v>16</v>
      </c>
      <c r="C24" s="1">
        <v>2</v>
      </c>
      <c r="D24" s="1">
        <v>5</v>
      </c>
      <c r="E24" s="1" t="s">
        <v>48</v>
      </c>
      <c r="F24" s="1">
        <v>2</v>
      </c>
      <c r="G24" s="1">
        <v>1</v>
      </c>
      <c r="H24" s="4"/>
      <c r="J24" s="4">
        <v>1</v>
      </c>
      <c r="L24" s="4">
        <v>1</v>
      </c>
      <c r="N24" s="4"/>
      <c r="R24" s="11"/>
    </row>
    <row r="25" spans="1:18" x14ac:dyDescent="0.2">
      <c r="I25">
        <v>2.25</v>
      </c>
      <c r="K25">
        <v>1</v>
      </c>
      <c r="M25">
        <v>1</v>
      </c>
      <c r="O25">
        <v>0</v>
      </c>
      <c r="R25" s="9">
        <v>4.25</v>
      </c>
    </row>
    <row r="27" spans="1:18" ht="17" thickBot="1" x14ac:dyDescent="0.25"/>
    <row r="28" spans="1:18" s="8" customFormat="1" ht="18" thickTop="1" thickBot="1" x14ac:dyDescent="0.25">
      <c r="I28" s="8">
        <f>SUM(I4:I25)</f>
        <v>5</v>
      </c>
      <c r="K28" s="8">
        <v>4</v>
      </c>
      <c r="M28" s="8">
        <v>5</v>
      </c>
      <c r="O28" s="8">
        <v>1.25</v>
      </c>
      <c r="R28" s="12">
        <f>SUM(I28:O28)</f>
        <v>15.25</v>
      </c>
    </row>
    <row r="29" spans="1:18" ht="17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64E-3D34-8A4E-B990-7E6F44B34882}">
  <dimension ref="A1:E4"/>
  <sheetViews>
    <sheetView workbookViewId="0">
      <selection sqref="A1:E4"/>
    </sheetView>
  </sheetViews>
  <sheetFormatPr baseColWidth="10" defaultRowHeight="16" x14ac:dyDescent="0.2"/>
  <sheetData>
    <row r="1" spans="1:5" x14ac:dyDescent="0.2">
      <c r="B1" t="s">
        <v>47</v>
      </c>
      <c r="C1" t="s">
        <v>50</v>
      </c>
      <c r="D1" t="s">
        <v>51</v>
      </c>
      <c r="E1" t="s">
        <v>49</v>
      </c>
    </row>
    <row r="2" spans="1:5" x14ac:dyDescent="0.2">
      <c r="A2" t="s">
        <v>52</v>
      </c>
      <c r="B2">
        <v>2.75</v>
      </c>
      <c r="C2">
        <v>2</v>
      </c>
      <c r="D2">
        <v>2</v>
      </c>
      <c r="E2">
        <v>0</v>
      </c>
    </row>
    <row r="3" spans="1:5" x14ac:dyDescent="0.2">
      <c r="A3" t="s">
        <v>53</v>
      </c>
      <c r="B3">
        <v>0</v>
      </c>
      <c r="C3">
        <v>2</v>
      </c>
      <c r="D3">
        <v>2</v>
      </c>
      <c r="E3">
        <v>1.25</v>
      </c>
    </row>
    <row r="4" spans="1:5" x14ac:dyDescent="0.2">
      <c r="A4" t="s">
        <v>54</v>
      </c>
      <c r="B4">
        <v>2.25</v>
      </c>
      <c r="C4">
        <v>1</v>
      </c>
      <c r="D4">
        <v>1</v>
      </c>
      <c r="E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9DB1-5F4F-354E-9259-7F9F8983BF6A}">
  <dimension ref="A1:M14"/>
  <sheetViews>
    <sheetView workbookViewId="0">
      <selection activeCell="J13" sqref="J13:M14"/>
    </sheetView>
  </sheetViews>
  <sheetFormatPr baseColWidth="10" defaultRowHeight="16" x14ac:dyDescent="0.2"/>
  <sheetData>
    <row r="1" spans="1:13" x14ac:dyDescent="0.2">
      <c r="B1" t="s">
        <v>47</v>
      </c>
      <c r="C1" t="s">
        <v>50</v>
      </c>
      <c r="D1" t="s">
        <v>51</v>
      </c>
      <c r="E1" t="s">
        <v>49</v>
      </c>
    </row>
    <row r="2" spans="1:13" x14ac:dyDescent="0.2">
      <c r="A2" t="s">
        <v>52</v>
      </c>
      <c r="B2">
        <v>2.75</v>
      </c>
      <c r="C2">
        <v>2</v>
      </c>
      <c r="D2">
        <v>2</v>
      </c>
      <c r="E2">
        <v>0</v>
      </c>
      <c r="G2">
        <f>B2/(B6/100)</f>
        <v>55</v>
      </c>
      <c r="H2">
        <f t="shared" ref="H2:J4" si="0">C2/(C6/100)</f>
        <v>40</v>
      </c>
      <c r="I2">
        <f t="shared" si="0"/>
        <v>40</v>
      </c>
      <c r="J2">
        <f t="shared" si="0"/>
        <v>0</v>
      </c>
    </row>
    <row r="3" spans="1:13" x14ac:dyDescent="0.2">
      <c r="A3" t="s">
        <v>53</v>
      </c>
      <c r="B3">
        <v>0</v>
      </c>
      <c r="C3">
        <v>2</v>
      </c>
      <c r="D3">
        <v>2</v>
      </c>
      <c r="E3">
        <v>1.25</v>
      </c>
      <c r="G3">
        <f t="shared" ref="G3:G4" si="1">B3/(B7/100)</f>
        <v>0</v>
      </c>
      <c r="H3">
        <f t="shared" si="0"/>
        <v>40</v>
      </c>
      <c r="I3">
        <f t="shared" si="0"/>
        <v>40</v>
      </c>
      <c r="J3">
        <f t="shared" si="0"/>
        <v>100</v>
      </c>
    </row>
    <row r="4" spans="1:13" x14ac:dyDescent="0.2">
      <c r="A4" t="s">
        <v>54</v>
      </c>
      <c r="B4">
        <v>2.25</v>
      </c>
      <c r="C4">
        <v>1</v>
      </c>
      <c r="D4">
        <v>1</v>
      </c>
      <c r="E4">
        <v>0</v>
      </c>
      <c r="G4">
        <f t="shared" si="1"/>
        <v>45</v>
      </c>
      <c r="H4">
        <f t="shared" si="0"/>
        <v>20</v>
      </c>
      <c r="I4">
        <f t="shared" si="0"/>
        <v>20</v>
      </c>
      <c r="J4">
        <f t="shared" si="0"/>
        <v>0</v>
      </c>
    </row>
    <row r="6" spans="1:13" x14ac:dyDescent="0.2">
      <c r="B6">
        <v>5</v>
      </c>
      <c r="C6">
        <v>5</v>
      </c>
      <c r="D6">
        <v>5</v>
      </c>
      <c r="E6">
        <v>1.25</v>
      </c>
    </row>
    <row r="7" spans="1:13" x14ac:dyDescent="0.2">
      <c r="B7">
        <v>5</v>
      </c>
      <c r="C7">
        <v>5</v>
      </c>
      <c r="D7">
        <v>5</v>
      </c>
      <c r="E7">
        <v>1.25</v>
      </c>
    </row>
    <row r="8" spans="1:13" x14ac:dyDescent="0.2">
      <c r="B8">
        <v>5</v>
      </c>
      <c r="C8">
        <v>5</v>
      </c>
      <c r="D8">
        <v>5</v>
      </c>
      <c r="E8">
        <v>1.25</v>
      </c>
    </row>
    <row r="9" spans="1:13" x14ac:dyDescent="0.2">
      <c r="B9">
        <v>5</v>
      </c>
      <c r="C9">
        <v>5</v>
      </c>
      <c r="D9">
        <v>5</v>
      </c>
      <c r="E9">
        <v>1.25</v>
      </c>
    </row>
    <row r="10" spans="1:13" x14ac:dyDescent="0.2">
      <c r="B10">
        <v>5</v>
      </c>
      <c r="C10">
        <v>5</v>
      </c>
      <c r="D10">
        <v>5</v>
      </c>
      <c r="E10">
        <v>1.25</v>
      </c>
    </row>
    <row r="11" spans="1:13" x14ac:dyDescent="0.2">
      <c r="B11">
        <v>5</v>
      </c>
      <c r="C11">
        <v>5</v>
      </c>
      <c r="D11">
        <v>5</v>
      </c>
      <c r="E11">
        <v>1.25</v>
      </c>
    </row>
    <row r="13" spans="1:13" x14ac:dyDescent="0.2">
      <c r="J13" t="s">
        <v>47</v>
      </c>
      <c r="K13" t="s">
        <v>50</v>
      </c>
      <c r="L13" t="s">
        <v>51</v>
      </c>
      <c r="M13" t="s">
        <v>49</v>
      </c>
    </row>
    <row r="14" spans="1:13" x14ac:dyDescent="0.2">
      <c r="J14">
        <v>5</v>
      </c>
      <c r="K14">
        <v>5</v>
      </c>
      <c r="L14">
        <v>5</v>
      </c>
      <c r="M14">
        <v>1.25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A2851-38B7-2B47-BC29-4F360AEEE322}">
  <dimension ref="A1:E6"/>
  <sheetViews>
    <sheetView tabSelected="1" topLeftCell="A17" workbookViewId="0">
      <selection activeCell="O41" sqref="O41"/>
    </sheetView>
  </sheetViews>
  <sheetFormatPr baseColWidth="10" defaultRowHeight="16" x14ac:dyDescent="0.2"/>
  <sheetData>
    <row r="1" spans="1:5" x14ac:dyDescent="0.2">
      <c r="B1" t="s">
        <v>47</v>
      </c>
      <c r="C1" t="s">
        <v>50</v>
      </c>
      <c r="D1" t="s">
        <v>51</v>
      </c>
      <c r="E1" t="s">
        <v>49</v>
      </c>
    </row>
    <row r="2" spans="1:5" x14ac:dyDescent="0.2">
      <c r="A2" t="s">
        <v>52</v>
      </c>
      <c r="B2" s="13">
        <v>55</v>
      </c>
      <c r="C2" s="13">
        <v>40</v>
      </c>
      <c r="D2" s="13">
        <v>40</v>
      </c>
      <c r="E2" s="13">
        <v>0</v>
      </c>
    </row>
    <row r="3" spans="1:5" x14ac:dyDescent="0.2">
      <c r="A3" t="s">
        <v>53</v>
      </c>
      <c r="B3" s="13">
        <v>0</v>
      </c>
      <c r="C3" s="13">
        <v>40</v>
      </c>
      <c r="D3" s="13">
        <v>40</v>
      </c>
      <c r="E3" s="13">
        <v>100</v>
      </c>
    </row>
    <row r="4" spans="1:5" x14ac:dyDescent="0.2">
      <c r="A4" t="s">
        <v>54</v>
      </c>
      <c r="B4" s="13">
        <v>45</v>
      </c>
      <c r="C4" s="13">
        <v>20</v>
      </c>
      <c r="D4" s="13">
        <v>20</v>
      </c>
      <c r="E4" s="13">
        <v>0</v>
      </c>
    </row>
    <row r="6" spans="1:5" x14ac:dyDescent="0.2">
      <c r="B6">
        <v>5</v>
      </c>
      <c r="C6">
        <v>5</v>
      </c>
      <c r="D6">
        <v>5</v>
      </c>
      <c r="E6">
        <v>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dating</vt:lpstr>
      <vt:lpstr>origin</vt:lpstr>
      <vt:lpstr>charts</vt:lpstr>
      <vt:lpstr>Sheet1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K. Zerzeropulos</cp:lastModifiedBy>
  <dcterms:created xsi:type="dcterms:W3CDTF">2022-02-11T12:34:22Z</dcterms:created>
  <dcterms:modified xsi:type="dcterms:W3CDTF">2022-04-19T08:40:45Z</dcterms:modified>
</cp:coreProperties>
</file>