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47BA8098-DEE4-7846-BB47-385EB2712554}" xr6:coauthVersionLast="47" xr6:coauthVersionMax="47" xr10:uidLastSave="{00000000-0000-0000-0000-000000000000}"/>
  <bookViews>
    <workbookView xWindow="32940" yWindow="-5680" windowWidth="25160" windowHeight="16840" activeTab="4" xr2:uid="{C9180AEF-F650-9142-A619-A31A4B356647}"/>
  </bookViews>
  <sheets>
    <sheet name="dating" sheetId="1" r:id="rId1"/>
    <sheet name="origin" sheetId="2" r:id="rId2"/>
    <sheet name="charts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H4" i="4"/>
  <c r="I4" i="4"/>
  <c r="H5" i="4"/>
  <c r="I5" i="4"/>
  <c r="H6" i="4"/>
  <c r="I6" i="4"/>
  <c r="H7" i="4"/>
  <c r="I7" i="4"/>
  <c r="I2" i="4"/>
  <c r="H2" i="4"/>
  <c r="E3" i="4"/>
  <c r="F3" i="4"/>
  <c r="E4" i="4"/>
  <c r="F4" i="4"/>
  <c r="E5" i="4"/>
  <c r="F5" i="4"/>
  <c r="E6" i="4"/>
  <c r="F6" i="4"/>
  <c r="E7" i="4"/>
  <c r="F7" i="4"/>
  <c r="F2" i="4"/>
  <c r="E2" i="4"/>
  <c r="C9" i="4"/>
  <c r="B9" i="4"/>
  <c r="M57" i="2"/>
  <c r="L57" i="2"/>
  <c r="I57" i="2"/>
  <c r="I55" i="2"/>
  <c r="I46" i="2"/>
  <c r="J38" i="2"/>
  <c r="H38" i="2"/>
  <c r="J37" i="2"/>
  <c r="H37" i="2"/>
  <c r="K27" i="2"/>
  <c r="I27" i="2"/>
  <c r="K13" i="2"/>
  <c r="I13" i="2"/>
  <c r="M36" i="1"/>
  <c r="K35" i="1"/>
  <c r="I3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" i="1"/>
</calcChain>
</file>

<file path=xl/sharedStrings.xml><?xml version="1.0" encoding="utf-8"?>
<sst xmlns="http://schemas.openxmlformats.org/spreadsheetml/2006/main" count="289" uniqueCount="57">
  <si>
    <t>Anfore Binario Morto</t>
  </si>
  <si>
    <t>Type</t>
  </si>
  <si>
    <t>NMI</t>
  </si>
  <si>
    <t>Dating</t>
  </si>
  <si>
    <t>Dressel 1</t>
  </si>
  <si>
    <t>Dressel 2-4 italiche</t>
  </si>
  <si>
    <t>Dressel 2-4 tarraconesi</t>
  </si>
  <si>
    <t>Dressel 6A</t>
  </si>
  <si>
    <t>Dressel 6B</t>
  </si>
  <si>
    <t>Dressel 7-11</t>
  </si>
  <si>
    <t>Haltern 70</t>
  </si>
  <si>
    <t>Forlimpopoli</t>
  </si>
  <si>
    <t>Dressel 20</t>
  </si>
  <si>
    <t>Tripolitania I</t>
  </si>
  <si>
    <t>Gauloise 1</t>
  </si>
  <si>
    <t>Gauloise 4 / Pelichet 47</t>
  </si>
  <si>
    <t>AC 2</t>
  </si>
  <si>
    <t>AC3</t>
  </si>
  <si>
    <t>Tardo-Puniche</t>
  </si>
  <si>
    <t>Lamboglia 2</t>
  </si>
  <si>
    <t>Dressel 21-22</t>
  </si>
  <si>
    <t>Richborough 527</t>
  </si>
  <si>
    <t>Ostia II 523</t>
  </si>
  <si>
    <t>Dressel 12</t>
  </si>
  <si>
    <t>Pascual 1A</t>
  </si>
  <si>
    <t>Tardo-Rodie</t>
  </si>
  <si>
    <t>Oberaden 74</t>
  </si>
  <si>
    <t>Dressel 2-4 betiche</t>
  </si>
  <si>
    <t>Beltran II A</t>
  </si>
  <si>
    <t>Dressel 28</t>
  </si>
  <si>
    <t>Beltran II B</t>
  </si>
  <si>
    <t>Dressel 14</t>
  </si>
  <si>
    <t>MR 3</t>
  </si>
  <si>
    <t>Mau XXVII-III</t>
  </si>
  <si>
    <t>Dressel 26</t>
  </si>
  <si>
    <t>p. 509-509</t>
  </si>
  <si>
    <t>end 1st - early 2nd AD</t>
  </si>
  <si>
    <t>dating slice</t>
  </si>
  <si>
    <t>CD</t>
  </si>
  <si>
    <t>number of slices</t>
  </si>
  <si>
    <t>dating percentage</t>
  </si>
  <si>
    <t>C</t>
  </si>
  <si>
    <t>D</t>
  </si>
  <si>
    <t>Spanish</t>
  </si>
  <si>
    <t>African</t>
  </si>
  <si>
    <t>Gallic</t>
  </si>
  <si>
    <t>Italian</t>
  </si>
  <si>
    <t xml:space="preserve">Spanish </t>
  </si>
  <si>
    <t>Istrian</t>
  </si>
  <si>
    <t>Aegean</t>
  </si>
  <si>
    <t>Italian/Sicilian</t>
  </si>
  <si>
    <t>Western Mediterranean</t>
  </si>
  <si>
    <t>Tarraconensian/Western Mediterranean</t>
  </si>
  <si>
    <t>Aegean?</t>
  </si>
  <si>
    <t>Binario Morto Amphorae</t>
  </si>
  <si>
    <t>Gallia</t>
  </si>
  <si>
    <t>Westeren Mediterranean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</si>
</sst>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/>
    <xf numFmtId="0" fontId="0" fillId="0" borderId="2" xfId="0" applyBorder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Binario Morto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Italian</c:v>
                </c:pt>
                <c:pt idx="1">
                  <c:v>Spanish</c:v>
                </c:pt>
                <c:pt idx="2">
                  <c:v>Westeren Mediterranean</c:v>
                </c:pt>
                <c:pt idx="3">
                  <c:v>Gallic</c:v>
                </c:pt>
                <c:pt idx="4">
                  <c:v>African</c:v>
                </c:pt>
                <c:pt idx="5">
                  <c:v>Aegean</c:v>
                </c:pt>
              </c:strCache>
            </c:strRef>
          </c:cat>
          <c:val>
            <c:numRef>
              <c:f>charts!$B$2:$B$7</c:f>
              <c:numCache>
                <c:formatCode>General</c:formatCode>
                <c:ptCount val="6"/>
                <c:pt idx="0">
                  <c:v>44.5</c:v>
                </c:pt>
                <c:pt idx="1">
                  <c:v>95</c:v>
                </c:pt>
                <c:pt idx="2">
                  <c:v>2.5</c:v>
                </c:pt>
                <c:pt idx="3">
                  <c:v>5</c:v>
                </c:pt>
                <c:pt idx="4">
                  <c:v>9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8-B448-88C4-F8EE6A5B2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196848"/>
        <c:axId val="1744374304"/>
      </c:barChart>
      <c:catAx>
        <c:axId val="17441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44374304"/>
        <c:crosses val="autoZero"/>
        <c:auto val="1"/>
        <c:lblAlgn val="ctr"/>
        <c:lblOffset val="100"/>
        <c:noMultiLvlLbl val="0"/>
      </c:catAx>
      <c:valAx>
        <c:axId val="17443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441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Binario Morto D -</a:t>
            </a:r>
            <a:r>
              <a:rPr lang="en-GB" baseline="0"/>
              <a:t>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Italian</c:v>
                </c:pt>
                <c:pt idx="1">
                  <c:v>Spanish</c:v>
                </c:pt>
                <c:pt idx="2">
                  <c:v>Westeren Mediterranean</c:v>
                </c:pt>
                <c:pt idx="3">
                  <c:v>Gallic</c:v>
                </c:pt>
                <c:pt idx="4">
                  <c:v>African</c:v>
                </c:pt>
                <c:pt idx="5">
                  <c:v>Aegean</c:v>
                </c:pt>
              </c:strCache>
            </c:strRef>
          </c:cat>
          <c:val>
            <c:numRef>
              <c:f>charts!$C$2:$C$7</c:f>
              <c:numCache>
                <c:formatCode>General</c:formatCode>
                <c:ptCount val="6"/>
                <c:pt idx="0">
                  <c:v>44.5</c:v>
                </c:pt>
                <c:pt idx="1">
                  <c:v>95</c:v>
                </c:pt>
                <c:pt idx="2">
                  <c:v>2.5</c:v>
                </c:pt>
                <c:pt idx="3">
                  <c:v>5</c:v>
                </c:pt>
                <c:pt idx="4">
                  <c:v>9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F-9248-A4F5-7AEE044BD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660160"/>
        <c:axId val="1744622544"/>
      </c:barChart>
      <c:catAx>
        <c:axId val="17446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44622544"/>
        <c:crosses val="autoZero"/>
        <c:auto val="1"/>
        <c:lblAlgn val="ctr"/>
        <c:lblOffset val="100"/>
        <c:noMultiLvlLbl val="0"/>
      </c:catAx>
      <c:valAx>
        <c:axId val="17446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446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Ostia Binario Morto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Sheet1!$G$14:$H$14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Sheet1!$G$15:$H$15</c:f>
              <c:numCache>
                <c:formatCode>General</c:formatCode>
                <c:ptCount val="2"/>
                <c:pt idx="0">
                  <c:v>160.5</c:v>
                </c:pt>
                <c:pt idx="1">
                  <c:v>160.5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Ostia Binario Morto Amphorae C - 51-100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855652385088883"/>
                  <c:y val="0.1657246955029282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0550489907622748"/>
                  <c:y val="-0.221687046749317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1588795172845387"/>
                  <c:y val="0.136720055414976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4065383286163963"/>
                  <c:y val="2.64086289034337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2.2373319883057321E-2"/>
                  <c:y val="1.43120485163771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885614742996983"/>
                  <c:y val="2.43636466447079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Italian</c:v>
                </c:pt>
                <c:pt idx="1">
                  <c:v>Spanish</c:v>
                </c:pt>
                <c:pt idx="2">
                  <c:v>Westeren Mediterranean</c:v>
                </c:pt>
                <c:pt idx="3">
                  <c:v>Gallic</c:v>
                </c:pt>
                <c:pt idx="4">
                  <c:v>African</c:v>
                </c:pt>
                <c:pt idx="5">
                  <c:v>Aegean</c:v>
                </c:pt>
              </c:strCache>
            </c:strRef>
          </c:cat>
          <c:val>
            <c:numRef>
              <c:f>percentage!$B$2:$B$7</c:f>
              <c:numCache>
                <c:formatCode>General\%</c:formatCode>
                <c:ptCount val="6"/>
                <c:pt idx="0">
                  <c:v>28</c:v>
                </c:pt>
                <c:pt idx="1">
                  <c:v>59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Ostia Binario Morto Amphorae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384816802887762"/>
                  <c:y val="0.158297226360218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9.6392541193633496E-2"/>
                  <c:y val="-0.222088103851883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2563412946303326"/>
                  <c:y val="0.112658012343051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24293526848336358"/>
                  <c:y val="-2.74773356033198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9.0261282660332537E-2"/>
                  <c:y val="-7.8399659502021704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42280285035629"/>
                      <c:h val="0.102702702702702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25292554285821162"/>
                  <c:y val="2.80576009079946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Italian</c:v>
                </c:pt>
                <c:pt idx="1">
                  <c:v>Spanish</c:v>
                </c:pt>
                <c:pt idx="2">
                  <c:v>Westeren Mediterranean</c:v>
                </c:pt>
                <c:pt idx="3">
                  <c:v>Gallic</c:v>
                </c:pt>
                <c:pt idx="4">
                  <c:v>African</c:v>
                </c:pt>
                <c:pt idx="5">
                  <c:v>Aegean</c:v>
                </c:pt>
              </c:strCache>
            </c:strRef>
          </c:cat>
          <c:val>
            <c:numRef>
              <c:f>percentage!$C$2:$C$7</c:f>
              <c:numCache>
                <c:formatCode>General\%</c:formatCode>
                <c:ptCount val="6"/>
                <c:pt idx="0">
                  <c:v>28</c:v>
                </c:pt>
                <c:pt idx="1">
                  <c:v>59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9</xdr:row>
      <xdr:rowOff>196850</xdr:rowOff>
    </xdr:from>
    <xdr:to>
      <xdr:col>4</xdr:col>
      <xdr:colOff>590550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21436-8743-7E42-9BD1-EDD2A0BC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196850</xdr:rowOff>
    </xdr:from>
    <xdr:to>
      <xdr:col>10</xdr:col>
      <xdr:colOff>501650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F0EE8-BED9-5D4A-A1BB-1BBE93606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12</xdr:row>
      <xdr:rowOff>133350</xdr:rowOff>
    </xdr:from>
    <xdr:to>
      <xdr:col>12</xdr:col>
      <xdr:colOff>222250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144B0-0935-BB4B-BD4C-22B312B22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11</xdr:row>
      <xdr:rowOff>57150</xdr:rowOff>
    </xdr:from>
    <xdr:to>
      <xdr:col>6</xdr:col>
      <xdr:colOff>558800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CDDA9-2C06-0443-AEE9-AF985440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11</xdr:row>
      <xdr:rowOff>19050</xdr:rowOff>
    </xdr:from>
    <xdr:to>
      <xdr:col>13</xdr:col>
      <xdr:colOff>355600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954AF-47AE-214C-807E-346803A24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0.64294</cdr:x>
      <cdr:y>0.83303</cdr:y>
    </cdr:from>
    <cdr:to>
      <cdr:x>0.97509</cdr:x>
      <cdr:y>0.91562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7EEAE15B-4611-F140-B8DA-7F7463CC0391}"/>
            </a:ext>
          </a:extLst>
        </cdr:cNvPr>
        <cdr:cNvSpPr txBox="1"/>
      </cdr:nvSpPr>
      <cdr:spPr>
        <a:xfrm xmlns:a="http://schemas.openxmlformats.org/drawingml/2006/main">
          <a:off x="3441700" y="2946400"/>
          <a:ext cx="1777992" cy="29208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160,5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0.63183</cdr:x>
      <cdr:y>0.85766</cdr:y>
    </cdr:from>
    <cdr:to>
      <cdr:x>0.96437</cdr:x>
      <cdr:y>0.94054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BAB437DC-F2E1-4D4D-9D7C-BD5E95E23245}"/>
            </a:ext>
          </a:extLst>
        </cdr:cNvPr>
        <cdr:cNvSpPr txBox="1"/>
      </cdr:nvSpPr>
      <cdr:spPr>
        <a:xfrm xmlns:a="http://schemas.openxmlformats.org/drawingml/2006/main">
          <a:off x="3378196" y="3022610"/>
          <a:ext cx="1777992" cy="29208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160,5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6CC1-429D-EE41-9C09-16AEDE48C6C7}">
  <dimension ref="A1:M37"/>
  <sheetViews>
    <sheetView topLeftCell="A19" workbookViewId="0">
      <selection activeCell="A33" activeCellId="3" sqref="A16:XFD17 A25:XFD25 A32:XFD32 A33:XFD33"/>
    </sheetView>
  </sheetViews>
  <sheetFormatPr baseColWidth="10" defaultRowHeight="16" x14ac:dyDescent="0.2"/>
  <cols>
    <col min="1" max="1" width="19" style="1" customWidth="1"/>
    <col min="2" max="2" width="10.83203125" style="1"/>
    <col min="3" max="4" width="18.5" style="1" customWidth="1"/>
    <col min="5" max="7" width="10.83203125" style="1"/>
    <col min="8" max="8" width="10.83203125" style="2"/>
    <col min="9" max="9" width="10.83203125" style="1"/>
    <col min="10" max="10" width="10.83203125" style="2"/>
    <col min="11" max="12" width="10.83203125" style="1"/>
    <col min="13" max="13" width="10.83203125" style="5"/>
    <col min="14" max="16384" width="10.83203125" style="1"/>
  </cols>
  <sheetData>
    <row r="1" spans="1:10" ht="17" x14ac:dyDescent="0.2">
      <c r="A1" s="1" t="s">
        <v>0</v>
      </c>
      <c r="B1" s="1" t="s">
        <v>35</v>
      </c>
    </row>
    <row r="2" spans="1:10" ht="17" x14ac:dyDescent="0.2">
      <c r="H2" s="2" t="s">
        <v>41</v>
      </c>
      <c r="J2" s="2" t="s">
        <v>42</v>
      </c>
    </row>
    <row r="3" spans="1:10" ht="34" x14ac:dyDescent="0.2">
      <c r="A3" s="1" t="s">
        <v>1</v>
      </c>
      <c r="B3" s="1" t="s">
        <v>2</v>
      </c>
      <c r="C3" s="1" t="s">
        <v>3</v>
      </c>
      <c r="E3" s="1" t="s">
        <v>37</v>
      </c>
      <c r="F3" s="1" t="s">
        <v>39</v>
      </c>
      <c r="G3" s="1" t="s">
        <v>40</v>
      </c>
      <c r="H3" s="2" t="s">
        <v>38</v>
      </c>
      <c r="J3" s="2" t="s">
        <v>38</v>
      </c>
    </row>
    <row r="4" spans="1:10" ht="34" x14ac:dyDescent="0.2">
      <c r="A4" s="1" t="s">
        <v>4</v>
      </c>
      <c r="B4" s="1">
        <v>3</v>
      </c>
      <c r="C4" s="1" t="s">
        <v>36</v>
      </c>
      <c r="D4" s="1" t="s">
        <v>46</v>
      </c>
      <c r="E4" s="1" t="s">
        <v>38</v>
      </c>
      <c r="F4" s="1">
        <v>2</v>
      </c>
      <c r="G4" s="1">
        <v>1</v>
      </c>
      <c r="H4" s="2">
        <f>IF(E4="CD",(B4*G4)/F4,0)</f>
        <v>1.5</v>
      </c>
      <c r="J4" s="2">
        <f>IF(E4="CD",(B4*G4)/F4,0)</f>
        <v>1.5</v>
      </c>
    </row>
    <row r="5" spans="1:10" ht="34" x14ac:dyDescent="0.2">
      <c r="A5" s="1" t="s">
        <v>5</v>
      </c>
      <c r="B5" s="1">
        <v>57</v>
      </c>
      <c r="C5" s="1" t="s">
        <v>36</v>
      </c>
      <c r="D5" s="1" t="s">
        <v>46</v>
      </c>
      <c r="E5" s="1" t="s">
        <v>38</v>
      </c>
      <c r="F5" s="1">
        <v>2</v>
      </c>
      <c r="G5" s="1">
        <v>1</v>
      </c>
      <c r="H5" s="2">
        <f t="shared" ref="H5:H34" si="0">IF(E5="CD",(B5*G5)/F5,0)</f>
        <v>28.5</v>
      </c>
      <c r="J5" s="2">
        <f t="shared" ref="J5:J34" si="1">IF(E5="CD",(B5*G5)/F5,0)</f>
        <v>28.5</v>
      </c>
    </row>
    <row r="6" spans="1:10" ht="34" x14ac:dyDescent="0.2">
      <c r="A6" s="1" t="s">
        <v>6</v>
      </c>
      <c r="B6" s="1">
        <v>61</v>
      </c>
      <c r="C6" s="1" t="s">
        <v>36</v>
      </c>
      <c r="D6" s="1" t="s">
        <v>47</v>
      </c>
      <c r="E6" s="1" t="s">
        <v>38</v>
      </c>
      <c r="F6" s="1">
        <v>2</v>
      </c>
      <c r="G6" s="1">
        <v>1</v>
      </c>
      <c r="H6" s="2">
        <f t="shared" si="0"/>
        <v>30.5</v>
      </c>
      <c r="J6" s="2">
        <f t="shared" si="1"/>
        <v>30.5</v>
      </c>
    </row>
    <row r="7" spans="1:10" ht="34" x14ac:dyDescent="0.2">
      <c r="A7" s="1" t="s">
        <v>7</v>
      </c>
      <c r="B7" s="1">
        <v>14</v>
      </c>
      <c r="C7" s="1" t="s">
        <v>36</v>
      </c>
      <c r="D7" s="1" t="s">
        <v>48</v>
      </c>
      <c r="E7" s="1" t="s">
        <v>38</v>
      </c>
      <c r="F7" s="1">
        <v>2</v>
      </c>
      <c r="G7" s="1">
        <v>1</v>
      </c>
      <c r="H7" s="2">
        <f t="shared" si="0"/>
        <v>7</v>
      </c>
      <c r="J7" s="2">
        <f t="shared" si="1"/>
        <v>7</v>
      </c>
    </row>
    <row r="8" spans="1:10" ht="34" x14ac:dyDescent="0.2">
      <c r="A8" s="1" t="s">
        <v>8</v>
      </c>
      <c r="B8" s="1">
        <v>7</v>
      </c>
      <c r="C8" s="1" t="s">
        <v>36</v>
      </c>
      <c r="D8" s="1" t="s">
        <v>48</v>
      </c>
      <c r="E8" s="1" t="s">
        <v>38</v>
      </c>
      <c r="F8" s="1">
        <v>2</v>
      </c>
      <c r="G8" s="1">
        <v>1</v>
      </c>
      <c r="H8" s="2">
        <f t="shared" si="0"/>
        <v>3.5</v>
      </c>
      <c r="J8" s="2">
        <f t="shared" si="1"/>
        <v>3.5</v>
      </c>
    </row>
    <row r="9" spans="1:10" ht="34" x14ac:dyDescent="0.2">
      <c r="A9" s="1" t="s">
        <v>9</v>
      </c>
      <c r="B9" s="1">
        <v>43</v>
      </c>
      <c r="C9" s="1" t="s">
        <v>36</v>
      </c>
      <c r="D9" s="1" t="s">
        <v>47</v>
      </c>
      <c r="E9" s="1" t="s">
        <v>38</v>
      </c>
      <c r="F9" s="1">
        <v>2</v>
      </c>
      <c r="G9" s="1">
        <v>1</v>
      </c>
      <c r="H9" s="2">
        <f t="shared" si="0"/>
        <v>21.5</v>
      </c>
      <c r="J9" s="2">
        <f t="shared" si="1"/>
        <v>21.5</v>
      </c>
    </row>
    <row r="10" spans="1:10" ht="34" x14ac:dyDescent="0.2">
      <c r="A10" s="1" t="s">
        <v>10</v>
      </c>
      <c r="B10" s="1">
        <v>55</v>
      </c>
      <c r="C10" s="1" t="s">
        <v>36</v>
      </c>
      <c r="D10" s="1" t="s">
        <v>47</v>
      </c>
      <c r="E10" s="1" t="s">
        <v>38</v>
      </c>
      <c r="F10" s="1">
        <v>2</v>
      </c>
      <c r="G10" s="1">
        <v>1</v>
      </c>
      <c r="H10" s="2">
        <f t="shared" si="0"/>
        <v>27.5</v>
      </c>
      <c r="J10" s="2">
        <f t="shared" si="1"/>
        <v>27.5</v>
      </c>
    </row>
    <row r="11" spans="1:10" ht="34" x14ac:dyDescent="0.2">
      <c r="A11" s="1" t="s">
        <v>11</v>
      </c>
      <c r="B11" s="1">
        <v>1</v>
      </c>
      <c r="C11" s="1" t="s">
        <v>36</v>
      </c>
      <c r="D11" s="1" t="s">
        <v>46</v>
      </c>
      <c r="E11" s="1" t="s">
        <v>38</v>
      </c>
      <c r="F11" s="1">
        <v>2</v>
      </c>
      <c r="G11" s="1">
        <v>1</v>
      </c>
      <c r="H11" s="2">
        <f t="shared" si="0"/>
        <v>0.5</v>
      </c>
      <c r="J11" s="2">
        <f t="shared" si="1"/>
        <v>0.5</v>
      </c>
    </row>
    <row r="12" spans="1:10" ht="34" x14ac:dyDescent="0.2">
      <c r="A12" s="1" t="s">
        <v>12</v>
      </c>
      <c r="B12" s="1">
        <v>18</v>
      </c>
      <c r="C12" s="1" t="s">
        <v>36</v>
      </c>
      <c r="D12" s="1" t="s">
        <v>43</v>
      </c>
      <c r="E12" s="1" t="s">
        <v>38</v>
      </c>
      <c r="F12" s="1">
        <v>2</v>
      </c>
      <c r="G12" s="1">
        <v>1</v>
      </c>
      <c r="H12" s="2">
        <f t="shared" si="0"/>
        <v>9</v>
      </c>
      <c r="J12" s="2">
        <f t="shared" si="1"/>
        <v>9</v>
      </c>
    </row>
    <row r="13" spans="1:10" ht="34" x14ac:dyDescent="0.2">
      <c r="A13" s="1" t="s">
        <v>13</v>
      </c>
      <c r="B13" s="1">
        <v>11</v>
      </c>
      <c r="C13" s="1" t="s">
        <v>36</v>
      </c>
      <c r="D13" s="1" t="s">
        <v>44</v>
      </c>
      <c r="E13" s="1" t="s">
        <v>38</v>
      </c>
      <c r="F13" s="1">
        <v>2</v>
      </c>
      <c r="G13" s="1">
        <v>1</v>
      </c>
      <c r="H13" s="2">
        <f t="shared" si="0"/>
        <v>5.5</v>
      </c>
      <c r="J13" s="2">
        <f t="shared" si="1"/>
        <v>5.5</v>
      </c>
    </row>
    <row r="14" spans="1:10" ht="34" x14ac:dyDescent="0.2">
      <c r="A14" s="1" t="s">
        <v>14</v>
      </c>
      <c r="B14" s="1">
        <v>3</v>
      </c>
      <c r="C14" s="1" t="s">
        <v>36</v>
      </c>
      <c r="D14" s="1" t="s">
        <v>45</v>
      </c>
      <c r="E14" s="1" t="s">
        <v>38</v>
      </c>
      <c r="F14" s="1">
        <v>2</v>
      </c>
      <c r="G14" s="1">
        <v>1</v>
      </c>
      <c r="H14" s="2">
        <f t="shared" si="0"/>
        <v>1.5</v>
      </c>
      <c r="J14" s="2">
        <f t="shared" si="1"/>
        <v>1.5</v>
      </c>
    </row>
    <row r="15" spans="1:10" ht="34" x14ac:dyDescent="0.2">
      <c r="A15" s="1" t="s">
        <v>15</v>
      </c>
      <c r="B15" s="1">
        <v>7</v>
      </c>
      <c r="C15" s="1" t="s">
        <v>36</v>
      </c>
      <c r="D15" s="1" t="s">
        <v>45</v>
      </c>
      <c r="E15" s="1" t="s">
        <v>38</v>
      </c>
      <c r="F15" s="1">
        <v>2</v>
      </c>
      <c r="G15" s="1">
        <v>1</v>
      </c>
      <c r="H15" s="2">
        <f t="shared" si="0"/>
        <v>3.5</v>
      </c>
      <c r="J15" s="2">
        <f t="shared" si="1"/>
        <v>3.5</v>
      </c>
    </row>
    <row r="16" spans="1:10" ht="34" x14ac:dyDescent="0.2">
      <c r="A16" s="1" t="s">
        <v>16</v>
      </c>
      <c r="B16" s="1">
        <v>1</v>
      </c>
      <c r="C16" s="1" t="s">
        <v>36</v>
      </c>
      <c r="D16" s="1" t="s">
        <v>49</v>
      </c>
      <c r="E16" s="1" t="s">
        <v>38</v>
      </c>
      <c r="F16" s="1">
        <v>2</v>
      </c>
      <c r="G16" s="1">
        <v>1</v>
      </c>
      <c r="H16" s="2">
        <f t="shared" si="0"/>
        <v>0.5</v>
      </c>
      <c r="J16" s="2">
        <f t="shared" si="1"/>
        <v>0.5</v>
      </c>
    </row>
    <row r="17" spans="1:10" ht="34" x14ac:dyDescent="0.2">
      <c r="A17" s="1" t="s">
        <v>17</v>
      </c>
      <c r="B17" s="1">
        <v>1</v>
      </c>
      <c r="C17" s="1" t="s">
        <v>36</v>
      </c>
      <c r="D17" s="1" t="s">
        <v>49</v>
      </c>
      <c r="E17" s="1" t="s">
        <v>38</v>
      </c>
      <c r="F17" s="1">
        <v>2</v>
      </c>
      <c r="G17" s="1">
        <v>1</v>
      </c>
      <c r="H17" s="2">
        <f t="shared" si="0"/>
        <v>0.5</v>
      </c>
      <c r="J17" s="2">
        <f t="shared" si="1"/>
        <v>0.5</v>
      </c>
    </row>
    <row r="18" spans="1:10" ht="34" x14ac:dyDescent="0.2">
      <c r="A18" s="1" t="s">
        <v>18</v>
      </c>
      <c r="B18" s="1">
        <v>14</v>
      </c>
      <c r="C18" s="1" t="s">
        <v>36</v>
      </c>
      <c r="D18" s="1" t="s">
        <v>44</v>
      </c>
      <c r="E18" s="1" t="s">
        <v>38</v>
      </c>
      <c r="F18" s="1">
        <v>2</v>
      </c>
      <c r="G18" s="1">
        <v>1</v>
      </c>
      <c r="H18" s="2">
        <f t="shared" si="0"/>
        <v>7</v>
      </c>
      <c r="J18" s="2">
        <f t="shared" si="1"/>
        <v>7</v>
      </c>
    </row>
    <row r="19" spans="1:10" ht="34" x14ac:dyDescent="0.2">
      <c r="A19" s="1" t="s">
        <v>19</v>
      </c>
      <c r="B19" s="1">
        <v>1</v>
      </c>
      <c r="C19" s="1" t="s">
        <v>36</v>
      </c>
      <c r="D19" s="1" t="s">
        <v>46</v>
      </c>
      <c r="E19" s="1" t="s">
        <v>38</v>
      </c>
      <c r="F19" s="1">
        <v>2</v>
      </c>
      <c r="G19" s="1">
        <v>1</v>
      </c>
      <c r="H19" s="2">
        <f t="shared" si="0"/>
        <v>0.5</v>
      </c>
      <c r="J19" s="2">
        <f t="shared" si="1"/>
        <v>0.5</v>
      </c>
    </row>
    <row r="20" spans="1:10" ht="34" x14ac:dyDescent="0.2">
      <c r="A20" s="1" t="s">
        <v>20</v>
      </c>
      <c r="B20" s="1">
        <v>4</v>
      </c>
      <c r="C20" s="1" t="s">
        <v>36</v>
      </c>
      <c r="D20" s="1" t="s">
        <v>46</v>
      </c>
      <c r="E20" s="1" t="s">
        <v>38</v>
      </c>
      <c r="F20" s="1">
        <v>2</v>
      </c>
      <c r="G20" s="1">
        <v>1</v>
      </c>
      <c r="H20" s="2">
        <f t="shared" si="0"/>
        <v>2</v>
      </c>
      <c r="J20" s="2">
        <f t="shared" si="1"/>
        <v>2</v>
      </c>
    </row>
    <row r="21" spans="1:10" ht="34" x14ac:dyDescent="0.2">
      <c r="A21" s="1" t="s">
        <v>21</v>
      </c>
      <c r="B21" s="1">
        <v>2</v>
      </c>
      <c r="C21" s="1" t="s">
        <v>36</v>
      </c>
      <c r="D21" s="1" t="s">
        <v>50</v>
      </c>
      <c r="E21" s="1" t="s">
        <v>38</v>
      </c>
      <c r="F21" s="1">
        <v>2</v>
      </c>
      <c r="G21" s="1">
        <v>1</v>
      </c>
      <c r="H21" s="2">
        <f t="shared" si="0"/>
        <v>1</v>
      </c>
      <c r="J21" s="2">
        <f t="shared" si="1"/>
        <v>1</v>
      </c>
    </row>
    <row r="22" spans="1:10" ht="34" x14ac:dyDescent="0.2">
      <c r="A22" s="1" t="s">
        <v>22</v>
      </c>
      <c r="B22" s="1">
        <v>2</v>
      </c>
      <c r="C22" s="1" t="s">
        <v>36</v>
      </c>
      <c r="D22" s="1" t="s">
        <v>44</v>
      </c>
      <c r="E22" s="1" t="s">
        <v>38</v>
      </c>
      <c r="F22" s="1">
        <v>2</v>
      </c>
      <c r="G22" s="1">
        <v>1</v>
      </c>
      <c r="H22" s="2">
        <f t="shared" si="0"/>
        <v>1</v>
      </c>
      <c r="J22" s="2">
        <f t="shared" si="1"/>
        <v>1</v>
      </c>
    </row>
    <row r="23" spans="1:10" ht="34" x14ac:dyDescent="0.2">
      <c r="A23" s="1" t="s">
        <v>23</v>
      </c>
      <c r="B23" s="1">
        <v>5</v>
      </c>
      <c r="C23" s="1" t="s">
        <v>36</v>
      </c>
      <c r="D23" s="1" t="s">
        <v>43</v>
      </c>
      <c r="E23" s="1" t="s">
        <v>38</v>
      </c>
      <c r="F23" s="1">
        <v>2</v>
      </c>
      <c r="G23" s="1">
        <v>1</v>
      </c>
      <c r="H23" s="2">
        <f t="shared" si="0"/>
        <v>2.5</v>
      </c>
      <c r="J23" s="2">
        <f t="shared" si="1"/>
        <v>2.5</v>
      </c>
    </row>
    <row r="24" spans="1:10" ht="34" x14ac:dyDescent="0.2">
      <c r="A24" s="1" t="s">
        <v>24</v>
      </c>
      <c r="B24" s="1">
        <v>3</v>
      </c>
      <c r="C24" s="1" t="s">
        <v>36</v>
      </c>
      <c r="D24" s="1" t="s">
        <v>51</v>
      </c>
      <c r="E24" s="1" t="s">
        <v>38</v>
      </c>
      <c r="F24" s="1">
        <v>2</v>
      </c>
      <c r="G24" s="1">
        <v>1</v>
      </c>
      <c r="H24" s="2">
        <f t="shared" si="0"/>
        <v>1.5</v>
      </c>
      <c r="J24" s="2">
        <f t="shared" si="1"/>
        <v>1.5</v>
      </c>
    </row>
    <row r="25" spans="1:10" ht="34" x14ac:dyDescent="0.2">
      <c r="A25" s="1" t="s">
        <v>25</v>
      </c>
      <c r="B25" s="1">
        <v>3</v>
      </c>
      <c r="C25" s="1" t="s">
        <v>36</v>
      </c>
      <c r="D25" s="1" t="s">
        <v>49</v>
      </c>
      <c r="E25" s="1" t="s">
        <v>38</v>
      </c>
      <c r="F25" s="1">
        <v>2</v>
      </c>
      <c r="G25" s="1">
        <v>1</v>
      </c>
      <c r="H25" s="2">
        <f t="shared" si="0"/>
        <v>1.5</v>
      </c>
      <c r="J25" s="2">
        <f t="shared" si="1"/>
        <v>1.5</v>
      </c>
    </row>
    <row r="26" spans="1:10" ht="34" x14ac:dyDescent="0.2">
      <c r="A26" s="1" t="s">
        <v>26</v>
      </c>
      <c r="B26" s="1">
        <v>2</v>
      </c>
      <c r="C26" s="1" t="s">
        <v>36</v>
      </c>
      <c r="D26" s="1" t="s">
        <v>52</v>
      </c>
      <c r="E26" s="1" t="s">
        <v>38</v>
      </c>
      <c r="F26" s="1">
        <v>2</v>
      </c>
      <c r="G26" s="1">
        <v>1</v>
      </c>
      <c r="H26" s="2">
        <f t="shared" si="0"/>
        <v>1</v>
      </c>
      <c r="J26" s="2">
        <f t="shared" si="1"/>
        <v>1</v>
      </c>
    </row>
    <row r="27" spans="1:10" ht="34" x14ac:dyDescent="0.2">
      <c r="A27" s="1" t="s">
        <v>27</v>
      </c>
      <c r="B27" s="1">
        <v>1</v>
      </c>
      <c r="C27" s="1" t="s">
        <v>36</v>
      </c>
      <c r="D27" s="1" t="s">
        <v>43</v>
      </c>
      <c r="E27" s="1" t="s">
        <v>38</v>
      </c>
      <c r="F27" s="1">
        <v>2</v>
      </c>
      <c r="G27" s="1">
        <v>1</v>
      </c>
      <c r="H27" s="2">
        <f t="shared" si="0"/>
        <v>0.5</v>
      </c>
      <c r="J27" s="2">
        <f t="shared" si="1"/>
        <v>0.5</v>
      </c>
    </row>
    <row r="28" spans="1:10" ht="34" x14ac:dyDescent="0.2">
      <c r="A28" s="1" t="s">
        <v>28</v>
      </c>
      <c r="B28" s="1">
        <v>1</v>
      </c>
      <c r="C28" s="1" t="s">
        <v>36</v>
      </c>
      <c r="D28" s="1" t="s">
        <v>43</v>
      </c>
      <c r="E28" s="1" t="s">
        <v>38</v>
      </c>
      <c r="F28" s="1">
        <v>2</v>
      </c>
      <c r="G28" s="1">
        <v>1</v>
      </c>
      <c r="H28" s="2">
        <f t="shared" si="0"/>
        <v>0.5</v>
      </c>
      <c r="J28" s="2">
        <f t="shared" si="1"/>
        <v>0.5</v>
      </c>
    </row>
    <row r="29" spans="1:10" ht="34" x14ac:dyDescent="0.2">
      <c r="A29" s="1" t="s">
        <v>29</v>
      </c>
      <c r="B29" s="1">
        <v>2</v>
      </c>
      <c r="C29" s="1" t="s">
        <v>36</v>
      </c>
      <c r="D29" s="1" t="s">
        <v>43</v>
      </c>
      <c r="E29" s="1" t="s">
        <v>38</v>
      </c>
      <c r="F29" s="1">
        <v>2</v>
      </c>
      <c r="G29" s="1">
        <v>1</v>
      </c>
      <c r="H29" s="2">
        <f t="shared" si="0"/>
        <v>1</v>
      </c>
      <c r="J29" s="2">
        <f t="shared" si="1"/>
        <v>1</v>
      </c>
    </row>
    <row r="30" spans="1:10" ht="34" x14ac:dyDescent="0.2">
      <c r="A30" s="1" t="s">
        <v>30</v>
      </c>
      <c r="B30" s="1">
        <v>3</v>
      </c>
      <c r="C30" s="1" t="s">
        <v>36</v>
      </c>
      <c r="D30" s="1" t="s">
        <v>47</v>
      </c>
      <c r="E30" s="1" t="s">
        <v>38</v>
      </c>
      <c r="F30" s="1">
        <v>2</v>
      </c>
      <c r="G30" s="1">
        <v>1</v>
      </c>
      <c r="H30" s="2">
        <f t="shared" si="0"/>
        <v>1.5</v>
      </c>
      <c r="J30" s="2">
        <f t="shared" si="1"/>
        <v>1.5</v>
      </c>
    </row>
    <row r="31" spans="1:10" ht="34" x14ac:dyDescent="0.2">
      <c r="A31" s="1" t="s">
        <v>31</v>
      </c>
      <c r="B31" s="1">
        <v>1</v>
      </c>
      <c r="C31" s="1" t="s">
        <v>36</v>
      </c>
      <c r="D31" s="1" t="s">
        <v>43</v>
      </c>
      <c r="E31" s="1" t="s">
        <v>38</v>
      </c>
      <c r="F31" s="1">
        <v>2</v>
      </c>
      <c r="G31" s="1">
        <v>1</v>
      </c>
      <c r="H31" s="2">
        <f t="shared" si="0"/>
        <v>0.5</v>
      </c>
      <c r="J31" s="2">
        <f t="shared" si="1"/>
        <v>0.5</v>
      </c>
    </row>
    <row r="32" spans="1:10" ht="34" x14ac:dyDescent="0.2">
      <c r="A32" s="1" t="s">
        <v>32</v>
      </c>
      <c r="B32" s="1">
        <v>2</v>
      </c>
      <c r="C32" s="1" t="s">
        <v>36</v>
      </c>
      <c r="D32" s="1" t="s">
        <v>53</v>
      </c>
      <c r="E32" s="1" t="s">
        <v>38</v>
      </c>
      <c r="F32" s="1">
        <v>2</v>
      </c>
      <c r="G32" s="1">
        <v>1</v>
      </c>
      <c r="H32" s="2">
        <f t="shared" si="0"/>
        <v>1</v>
      </c>
      <c r="J32" s="2">
        <f t="shared" si="1"/>
        <v>1</v>
      </c>
    </row>
    <row r="33" spans="1:13" ht="34" x14ac:dyDescent="0.2">
      <c r="A33" s="1" t="s">
        <v>33</v>
      </c>
      <c r="B33" s="1">
        <v>2</v>
      </c>
      <c r="C33" s="1" t="s">
        <v>36</v>
      </c>
      <c r="D33" s="1" t="s">
        <v>53</v>
      </c>
      <c r="E33" s="1" t="s">
        <v>38</v>
      </c>
      <c r="F33" s="1">
        <v>2</v>
      </c>
      <c r="G33" s="1">
        <v>1</v>
      </c>
      <c r="H33" s="2">
        <f t="shared" si="0"/>
        <v>1</v>
      </c>
      <c r="J33" s="2">
        <f t="shared" si="1"/>
        <v>1</v>
      </c>
    </row>
    <row r="34" spans="1:13" ht="34" x14ac:dyDescent="0.2">
      <c r="A34" s="1" t="s">
        <v>34</v>
      </c>
      <c r="B34" s="1">
        <v>5</v>
      </c>
      <c r="C34" s="1" t="s">
        <v>36</v>
      </c>
      <c r="D34" s="1" t="s">
        <v>44</v>
      </c>
      <c r="E34" s="1" t="s">
        <v>38</v>
      </c>
      <c r="F34" s="1">
        <v>2</v>
      </c>
      <c r="G34" s="1">
        <v>1</v>
      </c>
      <c r="H34" s="2">
        <f t="shared" si="0"/>
        <v>2.5</v>
      </c>
      <c r="J34" s="2">
        <f t="shared" si="1"/>
        <v>2.5</v>
      </c>
    </row>
    <row r="35" spans="1:13" ht="17" thickBot="1" x14ac:dyDescent="0.25">
      <c r="I35" s="1">
        <f>SUM(H4:H34)</f>
        <v>167.5</v>
      </c>
      <c r="K35" s="1">
        <f>SUM(J4:J34)</f>
        <v>167.5</v>
      </c>
    </row>
    <row r="36" spans="1:13" s="3" customFormat="1" ht="18" thickTop="1" thickBot="1" x14ac:dyDescent="0.25">
      <c r="H36" s="4"/>
      <c r="J36" s="4"/>
      <c r="M36" s="6">
        <f>SUM(I35:K35)</f>
        <v>335</v>
      </c>
    </row>
    <row r="37" spans="1:13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6885-2EDA-9D4C-9404-02E85E396C4E}">
  <dimension ref="A1:M58"/>
  <sheetViews>
    <sheetView topLeftCell="A39" workbookViewId="0">
      <selection activeCell="K55" activeCellId="11" sqref="I13 K13 I27 K27 I33 K33 I39 K39 I46 K46 I55 K55"/>
    </sheetView>
  </sheetViews>
  <sheetFormatPr baseColWidth="10" defaultRowHeight="16" x14ac:dyDescent="0.2"/>
  <sheetData>
    <row r="1" spans="1:13" x14ac:dyDescent="0.2">
      <c r="A1" t="s">
        <v>54</v>
      </c>
    </row>
    <row r="4" spans="1:13" s="7" customFormat="1" x14ac:dyDescent="0.2">
      <c r="A4" s="7" t="s">
        <v>46</v>
      </c>
    </row>
    <row r="5" spans="1:13" s="1" customFormat="1" ht="34" x14ac:dyDescent="0.2">
      <c r="A5" s="1" t="s">
        <v>4</v>
      </c>
      <c r="B5" s="1">
        <v>3</v>
      </c>
      <c r="C5" s="1" t="s">
        <v>36</v>
      </c>
      <c r="D5" s="1" t="s">
        <v>46</v>
      </c>
      <c r="E5" s="1" t="s">
        <v>38</v>
      </c>
      <c r="F5" s="1">
        <v>2</v>
      </c>
      <c r="G5" s="1">
        <v>1</v>
      </c>
      <c r="H5" s="2">
        <v>1.5</v>
      </c>
      <c r="J5" s="2">
        <v>1.5</v>
      </c>
      <c r="M5" s="5"/>
    </row>
    <row r="6" spans="1:13" s="1" customFormat="1" ht="34" x14ac:dyDescent="0.2">
      <c r="A6" s="1" t="s">
        <v>5</v>
      </c>
      <c r="B6" s="1">
        <v>57</v>
      </c>
      <c r="C6" s="1" t="s">
        <v>36</v>
      </c>
      <c r="D6" s="1" t="s">
        <v>46</v>
      </c>
      <c r="E6" s="1" t="s">
        <v>38</v>
      </c>
      <c r="F6" s="1">
        <v>2</v>
      </c>
      <c r="G6" s="1">
        <v>1</v>
      </c>
      <c r="H6" s="2">
        <v>28.5</v>
      </c>
      <c r="J6" s="2">
        <v>28.5</v>
      </c>
      <c r="M6" s="5"/>
    </row>
    <row r="7" spans="1:13" s="1" customFormat="1" ht="34" x14ac:dyDescent="0.2">
      <c r="A7" s="1" t="s">
        <v>7</v>
      </c>
      <c r="B7" s="1">
        <v>14</v>
      </c>
      <c r="C7" s="1" t="s">
        <v>36</v>
      </c>
      <c r="D7" s="1" t="s">
        <v>48</v>
      </c>
      <c r="E7" s="1" t="s">
        <v>38</v>
      </c>
      <c r="F7" s="1">
        <v>2</v>
      </c>
      <c r="G7" s="1">
        <v>1</v>
      </c>
      <c r="H7" s="2">
        <v>7</v>
      </c>
      <c r="J7" s="2">
        <v>7</v>
      </c>
      <c r="M7" s="5"/>
    </row>
    <row r="8" spans="1:13" s="1" customFormat="1" ht="34" x14ac:dyDescent="0.2">
      <c r="A8" s="1" t="s">
        <v>8</v>
      </c>
      <c r="B8" s="1">
        <v>7</v>
      </c>
      <c r="C8" s="1" t="s">
        <v>36</v>
      </c>
      <c r="D8" s="1" t="s">
        <v>48</v>
      </c>
      <c r="E8" s="1" t="s">
        <v>38</v>
      </c>
      <c r="F8" s="1">
        <v>2</v>
      </c>
      <c r="G8" s="1">
        <v>1</v>
      </c>
      <c r="H8" s="2">
        <v>3.5</v>
      </c>
      <c r="J8" s="2">
        <v>3.5</v>
      </c>
      <c r="M8" s="5"/>
    </row>
    <row r="9" spans="1:13" s="1" customFormat="1" ht="34" x14ac:dyDescent="0.2">
      <c r="A9" s="1" t="s">
        <v>11</v>
      </c>
      <c r="B9" s="1">
        <v>1</v>
      </c>
      <c r="C9" s="1" t="s">
        <v>36</v>
      </c>
      <c r="D9" s="1" t="s">
        <v>46</v>
      </c>
      <c r="E9" s="1" t="s">
        <v>38</v>
      </c>
      <c r="F9" s="1">
        <v>2</v>
      </c>
      <c r="G9" s="1">
        <v>1</v>
      </c>
      <c r="H9" s="2">
        <v>0.5</v>
      </c>
      <c r="J9" s="2">
        <v>0.5</v>
      </c>
      <c r="M9" s="5"/>
    </row>
    <row r="10" spans="1:13" s="1" customFormat="1" ht="34" x14ac:dyDescent="0.2">
      <c r="A10" s="1" t="s">
        <v>19</v>
      </c>
      <c r="B10" s="1">
        <v>1</v>
      </c>
      <c r="C10" s="1" t="s">
        <v>36</v>
      </c>
      <c r="D10" s="1" t="s">
        <v>46</v>
      </c>
      <c r="E10" s="1" t="s">
        <v>38</v>
      </c>
      <c r="F10" s="1">
        <v>2</v>
      </c>
      <c r="G10" s="1">
        <v>1</v>
      </c>
      <c r="H10" s="2">
        <v>0.5</v>
      </c>
      <c r="J10" s="2">
        <v>0.5</v>
      </c>
      <c r="M10" s="5"/>
    </row>
    <row r="11" spans="1:13" s="1" customFormat="1" ht="34" x14ac:dyDescent="0.2">
      <c r="A11" s="1" t="s">
        <v>20</v>
      </c>
      <c r="B11" s="1">
        <v>4</v>
      </c>
      <c r="C11" s="1" t="s">
        <v>36</v>
      </c>
      <c r="D11" s="1" t="s">
        <v>46</v>
      </c>
      <c r="E11" s="1" t="s">
        <v>38</v>
      </c>
      <c r="F11" s="1">
        <v>2</v>
      </c>
      <c r="G11" s="1">
        <v>1</v>
      </c>
      <c r="H11" s="2">
        <v>2</v>
      </c>
      <c r="J11" s="2">
        <v>2</v>
      </c>
      <c r="M11" s="5"/>
    </row>
    <row r="12" spans="1:13" s="1" customFormat="1" ht="34" x14ac:dyDescent="0.2">
      <c r="A12" s="1" t="s">
        <v>21</v>
      </c>
      <c r="B12" s="1">
        <v>2</v>
      </c>
      <c r="C12" s="1" t="s">
        <v>36</v>
      </c>
      <c r="D12" s="1" t="s">
        <v>50</v>
      </c>
      <c r="E12" s="1" t="s">
        <v>38</v>
      </c>
      <c r="F12" s="1">
        <v>2</v>
      </c>
      <c r="G12" s="1">
        <v>1</v>
      </c>
      <c r="H12" s="2">
        <v>1</v>
      </c>
      <c r="J12" s="2">
        <v>1</v>
      </c>
      <c r="M12" s="5"/>
    </row>
    <row r="13" spans="1:13" x14ac:dyDescent="0.2">
      <c r="I13">
        <f>SUM(H5:H12)</f>
        <v>44.5</v>
      </c>
      <c r="K13">
        <f>SUM(J5:J12)</f>
        <v>44.5</v>
      </c>
    </row>
    <row r="16" spans="1:13" s="7" customFormat="1" x14ac:dyDescent="0.2">
      <c r="A16" s="7" t="s">
        <v>43</v>
      </c>
    </row>
    <row r="17" spans="1:13" s="1" customFormat="1" ht="34" x14ac:dyDescent="0.2">
      <c r="A17" s="1" t="s">
        <v>6</v>
      </c>
      <c r="B17" s="1">
        <v>61</v>
      </c>
      <c r="C17" s="1" t="s">
        <v>36</v>
      </c>
      <c r="D17" s="1" t="s">
        <v>47</v>
      </c>
      <c r="E17" s="1" t="s">
        <v>38</v>
      </c>
      <c r="F17" s="1">
        <v>2</v>
      </c>
      <c r="G17" s="1">
        <v>1</v>
      </c>
      <c r="H17" s="2">
        <v>30.5</v>
      </c>
      <c r="J17" s="2">
        <v>30.5</v>
      </c>
      <c r="M17" s="5"/>
    </row>
    <row r="18" spans="1:13" s="1" customFormat="1" ht="34" x14ac:dyDescent="0.2">
      <c r="A18" s="1" t="s">
        <v>9</v>
      </c>
      <c r="B18" s="1">
        <v>43</v>
      </c>
      <c r="C18" s="1" t="s">
        <v>36</v>
      </c>
      <c r="D18" s="1" t="s">
        <v>47</v>
      </c>
      <c r="E18" s="1" t="s">
        <v>38</v>
      </c>
      <c r="F18" s="1">
        <v>2</v>
      </c>
      <c r="G18" s="1">
        <v>1</v>
      </c>
      <c r="H18" s="2">
        <v>21.5</v>
      </c>
      <c r="J18" s="2">
        <v>21.5</v>
      </c>
      <c r="M18" s="5"/>
    </row>
    <row r="19" spans="1:13" s="1" customFormat="1" ht="34" x14ac:dyDescent="0.2">
      <c r="A19" s="1" t="s">
        <v>10</v>
      </c>
      <c r="B19" s="1">
        <v>55</v>
      </c>
      <c r="C19" s="1" t="s">
        <v>36</v>
      </c>
      <c r="D19" s="1" t="s">
        <v>47</v>
      </c>
      <c r="E19" s="1" t="s">
        <v>38</v>
      </c>
      <c r="F19" s="1">
        <v>2</v>
      </c>
      <c r="G19" s="1">
        <v>1</v>
      </c>
      <c r="H19" s="2">
        <v>27.5</v>
      </c>
      <c r="J19" s="2">
        <v>27.5</v>
      </c>
      <c r="M19" s="5"/>
    </row>
    <row r="20" spans="1:13" s="1" customFormat="1" ht="34" x14ac:dyDescent="0.2">
      <c r="A20" s="1" t="s">
        <v>12</v>
      </c>
      <c r="B20" s="1">
        <v>18</v>
      </c>
      <c r="C20" s="1" t="s">
        <v>36</v>
      </c>
      <c r="D20" s="1" t="s">
        <v>43</v>
      </c>
      <c r="E20" s="1" t="s">
        <v>38</v>
      </c>
      <c r="F20" s="1">
        <v>2</v>
      </c>
      <c r="G20" s="1">
        <v>1</v>
      </c>
      <c r="H20" s="2">
        <v>9</v>
      </c>
      <c r="J20" s="2">
        <v>9</v>
      </c>
      <c r="M20" s="5"/>
    </row>
    <row r="21" spans="1:13" s="1" customFormat="1" ht="34" x14ac:dyDescent="0.2">
      <c r="A21" s="1" t="s">
        <v>23</v>
      </c>
      <c r="B21" s="1">
        <v>5</v>
      </c>
      <c r="C21" s="1" t="s">
        <v>36</v>
      </c>
      <c r="D21" s="1" t="s">
        <v>43</v>
      </c>
      <c r="E21" s="1" t="s">
        <v>38</v>
      </c>
      <c r="F21" s="1">
        <v>2</v>
      </c>
      <c r="G21" s="1">
        <v>1</v>
      </c>
      <c r="H21" s="2">
        <v>2.5</v>
      </c>
      <c r="J21" s="2">
        <v>2.5</v>
      </c>
      <c r="M21" s="5"/>
    </row>
    <row r="22" spans="1:13" s="1" customFormat="1" ht="34" x14ac:dyDescent="0.2">
      <c r="A22" s="1" t="s">
        <v>27</v>
      </c>
      <c r="B22" s="1">
        <v>1</v>
      </c>
      <c r="C22" s="1" t="s">
        <v>36</v>
      </c>
      <c r="D22" s="1" t="s">
        <v>43</v>
      </c>
      <c r="E22" s="1" t="s">
        <v>38</v>
      </c>
      <c r="F22" s="1">
        <v>2</v>
      </c>
      <c r="G22" s="1">
        <v>1</v>
      </c>
      <c r="H22" s="2">
        <v>0.5</v>
      </c>
      <c r="J22" s="2">
        <v>0.5</v>
      </c>
      <c r="M22" s="5"/>
    </row>
    <row r="23" spans="1:13" s="1" customFormat="1" ht="34" x14ac:dyDescent="0.2">
      <c r="A23" s="1" t="s">
        <v>28</v>
      </c>
      <c r="B23" s="1">
        <v>1</v>
      </c>
      <c r="C23" s="1" t="s">
        <v>36</v>
      </c>
      <c r="D23" s="1" t="s">
        <v>43</v>
      </c>
      <c r="E23" s="1" t="s">
        <v>38</v>
      </c>
      <c r="F23" s="1">
        <v>2</v>
      </c>
      <c r="G23" s="1">
        <v>1</v>
      </c>
      <c r="H23" s="2">
        <v>0.5</v>
      </c>
      <c r="J23" s="2">
        <v>0.5</v>
      </c>
      <c r="M23" s="5"/>
    </row>
    <row r="24" spans="1:13" s="1" customFormat="1" ht="34" x14ac:dyDescent="0.2">
      <c r="A24" s="1" t="s">
        <v>29</v>
      </c>
      <c r="B24" s="1">
        <v>2</v>
      </c>
      <c r="C24" s="1" t="s">
        <v>36</v>
      </c>
      <c r="D24" s="1" t="s">
        <v>43</v>
      </c>
      <c r="E24" s="1" t="s">
        <v>38</v>
      </c>
      <c r="F24" s="1">
        <v>2</v>
      </c>
      <c r="G24" s="1">
        <v>1</v>
      </c>
      <c r="H24" s="2">
        <v>1</v>
      </c>
      <c r="J24" s="2">
        <v>1</v>
      </c>
      <c r="M24" s="5"/>
    </row>
    <row r="25" spans="1:13" s="1" customFormat="1" ht="34" x14ac:dyDescent="0.2">
      <c r="A25" s="1" t="s">
        <v>30</v>
      </c>
      <c r="B25" s="1">
        <v>3</v>
      </c>
      <c r="C25" s="1" t="s">
        <v>36</v>
      </c>
      <c r="D25" s="1" t="s">
        <v>47</v>
      </c>
      <c r="E25" s="1" t="s">
        <v>38</v>
      </c>
      <c r="F25" s="1">
        <v>2</v>
      </c>
      <c r="G25" s="1">
        <v>1</v>
      </c>
      <c r="H25" s="2">
        <v>1.5</v>
      </c>
      <c r="J25" s="2">
        <v>1.5</v>
      </c>
      <c r="M25" s="5"/>
    </row>
    <row r="26" spans="1:13" s="1" customFormat="1" ht="34" x14ac:dyDescent="0.2">
      <c r="A26" s="1" t="s">
        <v>31</v>
      </c>
      <c r="B26" s="1">
        <v>1</v>
      </c>
      <c r="C26" s="1" t="s">
        <v>36</v>
      </c>
      <c r="D26" s="1" t="s">
        <v>43</v>
      </c>
      <c r="E26" s="1" t="s">
        <v>38</v>
      </c>
      <c r="F26" s="1">
        <v>2</v>
      </c>
      <c r="G26" s="1">
        <v>1</v>
      </c>
      <c r="H26" s="2">
        <v>0.5</v>
      </c>
      <c r="J26" s="2">
        <v>0.5</v>
      </c>
      <c r="M26" s="5"/>
    </row>
    <row r="27" spans="1:13" x14ac:dyDescent="0.2">
      <c r="I27">
        <f>SUM(H17:H26)</f>
        <v>95</v>
      </c>
      <c r="K27">
        <f>SUM(J17:J26)</f>
        <v>95</v>
      </c>
    </row>
    <row r="30" spans="1:13" s="7" customFormat="1" x14ac:dyDescent="0.2">
      <c r="A30" s="7" t="s">
        <v>51</v>
      </c>
    </row>
    <row r="31" spans="1:13" s="1" customFormat="1" ht="51" x14ac:dyDescent="0.2">
      <c r="A31" s="1" t="s">
        <v>24</v>
      </c>
      <c r="B31" s="1">
        <v>3</v>
      </c>
      <c r="C31" s="1" t="s">
        <v>36</v>
      </c>
      <c r="D31" s="1" t="s">
        <v>51</v>
      </c>
      <c r="E31" s="1" t="s">
        <v>38</v>
      </c>
      <c r="F31" s="1">
        <v>2</v>
      </c>
      <c r="G31" s="1">
        <v>1</v>
      </c>
      <c r="H31" s="2">
        <v>1.5</v>
      </c>
      <c r="J31" s="2">
        <v>1.5</v>
      </c>
      <c r="M31" s="5"/>
    </row>
    <row r="32" spans="1:13" s="1" customFormat="1" ht="85" x14ac:dyDescent="0.2">
      <c r="A32" s="1" t="s">
        <v>26</v>
      </c>
      <c r="B32" s="1">
        <v>2</v>
      </c>
      <c r="C32" s="1" t="s">
        <v>36</v>
      </c>
      <c r="D32" s="1" t="s">
        <v>52</v>
      </c>
      <c r="E32" s="1" t="s">
        <v>38</v>
      </c>
      <c r="F32" s="1">
        <v>2</v>
      </c>
      <c r="G32" s="1">
        <v>1</v>
      </c>
      <c r="H32" s="2">
        <v>1</v>
      </c>
      <c r="J32" s="2">
        <v>1</v>
      </c>
      <c r="M32" s="5"/>
    </row>
    <row r="33" spans="1:13" x14ac:dyDescent="0.2">
      <c r="I33">
        <v>2.5</v>
      </c>
      <c r="K33">
        <v>2.5</v>
      </c>
      <c r="M33">
        <v>5</v>
      </c>
    </row>
    <row r="36" spans="1:13" s="7" customFormat="1" x14ac:dyDescent="0.2">
      <c r="A36" s="7" t="s">
        <v>55</v>
      </c>
    </row>
    <row r="37" spans="1:13" s="1" customFormat="1" ht="51" x14ac:dyDescent="0.2">
      <c r="A37" s="1" t="s">
        <v>14</v>
      </c>
      <c r="B37" s="1">
        <v>3</v>
      </c>
      <c r="C37" s="1" t="s">
        <v>36</v>
      </c>
      <c r="D37" s="1" t="s">
        <v>45</v>
      </c>
      <c r="E37" s="1" t="s">
        <v>38</v>
      </c>
      <c r="F37" s="1">
        <v>2</v>
      </c>
      <c r="G37" s="1">
        <v>1</v>
      </c>
      <c r="H37" s="2">
        <f t="shared" ref="H37:H38" si="0">IF(E37="CD",(B37*G37)/F37,0)</f>
        <v>1.5</v>
      </c>
      <c r="J37" s="2">
        <f t="shared" ref="J37:J38" si="1">IF(E37="CD",(B37*G37)/F37,0)</f>
        <v>1.5</v>
      </c>
      <c r="M37" s="5"/>
    </row>
    <row r="38" spans="1:13" s="1" customFormat="1" ht="51" x14ac:dyDescent="0.2">
      <c r="A38" s="1" t="s">
        <v>15</v>
      </c>
      <c r="B38" s="1">
        <v>7</v>
      </c>
      <c r="C38" s="1" t="s">
        <v>36</v>
      </c>
      <c r="D38" s="1" t="s">
        <v>45</v>
      </c>
      <c r="E38" s="1" t="s">
        <v>38</v>
      </c>
      <c r="F38" s="1">
        <v>2</v>
      </c>
      <c r="G38" s="1">
        <v>1</v>
      </c>
      <c r="H38" s="2">
        <f t="shared" si="0"/>
        <v>3.5</v>
      </c>
      <c r="J38" s="2">
        <f t="shared" si="1"/>
        <v>3.5</v>
      </c>
      <c r="M38" s="5"/>
    </row>
    <row r="39" spans="1:13" x14ac:dyDescent="0.2">
      <c r="I39">
        <v>5</v>
      </c>
      <c r="K39">
        <v>5</v>
      </c>
      <c r="M39">
        <v>10</v>
      </c>
    </row>
    <row r="42" spans="1:13" s="7" customFormat="1" x14ac:dyDescent="0.2">
      <c r="A42" s="7" t="s">
        <v>44</v>
      </c>
    </row>
    <row r="43" spans="1:13" s="1" customFormat="1" ht="51" x14ac:dyDescent="0.2">
      <c r="A43" s="1" t="s">
        <v>13</v>
      </c>
      <c r="B43" s="1">
        <v>11</v>
      </c>
      <c r="C43" s="1" t="s">
        <v>36</v>
      </c>
      <c r="D43" s="1" t="s">
        <v>44</v>
      </c>
      <c r="E43" s="1" t="s">
        <v>38</v>
      </c>
      <c r="F43" s="1">
        <v>2</v>
      </c>
      <c r="G43" s="1">
        <v>1</v>
      </c>
      <c r="H43" s="2">
        <v>5.5</v>
      </c>
      <c r="J43" s="2">
        <v>5.5</v>
      </c>
      <c r="M43" s="5"/>
    </row>
    <row r="44" spans="1:13" s="1" customFormat="1" ht="51" x14ac:dyDescent="0.2">
      <c r="A44" s="1" t="s">
        <v>22</v>
      </c>
      <c r="B44" s="1">
        <v>2</v>
      </c>
      <c r="C44" s="1" t="s">
        <v>36</v>
      </c>
      <c r="D44" s="1" t="s">
        <v>44</v>
      </c>
      <c r="E44" s="1" t="s">
        <v>38</v>
      </c>
      <c r="F44" s="1">
        <v>2</v>
      </c>
      <c r="G44" s="1">
        <v>1</v>
      </c>
      <c r="H44" s="2">
        <v>1</v>
      </c>
      <c r="J44" s="2">
        <v>1</v>
      </c>
      <c r="M44" s="5"/>
    </row>
    <row r="45" spans="1:13" s="1" customFormat="1" ht="51" x14ac:dyDescent="0.2">
      <c r="A45" s="1" t="s">
        <v>34</v>
      </c>
      <c r="B45" s="1">
        <v>5</v>
      </c>
      <c r="C45" s="1" t="s">
        <v>36</v>
      </c>
      <c r="D45" s="1" t="s">
        <v>44</v>
      </c>
      <c r="E45" s="1" t="s">
        <v>38</v>
      </c>
      <c r="F45" s="1">
        <v>2</v>
      </c>
      <c r="G45" s="1">
        <v>1</v>
      </c>
      <c r="H45" s="2">
        <v>2.5</v>
      </c>
      <c r="J45" s="2">
        <v>2.5</v>
      </c>
      <c r="M45" s="5"/>
    </row>
    <row r="46" spans="1:13" x14ac:dyDescent="0.2">
      <c r="I46">
        <f>SUM(H43:H45)</f>
        <v>9</v>
      </c>
      <c r="K46">
        <v>9</v>
      </c>
      <c r="M46">
        <v>18</v>
      </c>
    </row>
    <row r="49" spans="1:13" s="7" customFormat="1" x14ac:dyDescent="0.2">
      <c r="A49" s="7" t="s">
        <v>49</v>
      </c>
    </row>
    <row r="50" spans="1:13" s="1" customFormat="1" ht="34" x14ac:dyDescent="0.2">
      <c r="A50" s="1" t="s">
        <v>16</v>
      </c>
      <c r="B50" s="1">
        <v>1</v>
      </c>
      <c r="C50" s="1" t="s">
        <v>36</v>
      </c>
      <c r="D50" s="1" t="s">
        <v>49</v>
      </c>
      <c r="E50" s="1" t="s">
        <v>38</v>
      </c>
      <c r="F50" s="1">
        <v>2</v>
      </c>
      <c r="G50" s="1">
        <v>1</v>
      </c>
      <c r="H50" s="2">
        <v>0.5</v>
      </c>
      <c r="J50" s="2">
        <v>0.5</v>
      </c>
      <c r="M50" s="5"/>
    </row>
    <row r="51" spans="1:13" s="1" customFormat="1" ht="34" x14ac:dyDescent="0.2">
      <c r="A51" s="1" t="s">
        <v>17</v>
      </c>
      <c r="B51" s="1">
        <v>1</v>
      </c>
      <c r="C51" s="1" t="s">
        <v>36</v>
      </c>
      <c r="D51" s="1" t="s">
        <v>49</v>
      </c>
      <c r="E51" s="1" t="s">
        <v>38</v>
      </c>
      <c r="F51" s="1">
        <v>2</v>
      </c>
      <c r="G51" s="1">
        <v>1</v>
      </c>
      <c r="H51" s="2">
        <v>0.5</v>
      </c>
      <c r="J51" s="2">
        <v>0.5</v>
      </c>
      <c r="M51" s="5"/>
    </row>
    <row r="52" spans="1:13" s="1" customFormat="1" ht="34" x14ac:dyDescent="0.2">
      <c r="A52" s="1" t="s">
        <v>25</v>
      </c>
      <c r="B52" s="1">
        <v>3</v>
      </c>
      <c r="C52" s="1" t="s">
        <v>36</v>
      </c>
      <c r="D52" s="1" t="s">
        <v>49</v>
      </c>
      <c r="E52" s="1" t="s">
        <v>38</v>
      </c>
      <c r="F52" s="1">
        <v>2</v>
      </c>
      <c r="G52" s="1">
        <v>1</v>
      </c>
      <c r="H52" s="2">
        <v>1.5</v>
      </c>
      <c r="J52" s="2">
        <v>1.5</v>
      </c>
      <c r="M52" s="5"/>
    </row>
    <row r="53" spans="1:13" s="1" customFormat="1" ht="34" x14ac:dyDescent="0.2">
      <c r="A53" s="1" t="s">
        <v>32</v>
      </c>
      <c r="B53" s="1">
        <v>2</v>
      </c>
      <c r="C53" s="1" t="s">
        <v>36</v>
      </c>
      <c r="D53" s="1" t="s">
        <v>53</v>
      </c>
      <c r="E53" s="1" t="s">
        <v>38</v>
      </c>
      <c r="F53" s="1">
        <v>2</v>
      </c>
      <c r="G53" s="1">
        <v>1</v>
      </c>
      <c r="H53" s="2">
        <v>1</v>
      </c>
      <c r="J53" s="2">
        <v>1</v>
      </c>
      <c r="M53" s="5"/>
    </row>
    <row r="54" spans="1:13" s="1" customFormat="1" ht="34" x14ac:dyDescent="0.2">
      <c r="A54" s="1" t="s">
        <v>33</v>
      </c>
      <c r="B54" s="1">
        <v>2</v>
      </c>
      <c r="C54" s="1" t="s">
        <v>36</v>
      </c>
      <c r="D54" s="1" t="s">
        <v>53</v>
      </c>
      <c r="E54" s="1" t="s">
        <v>38</v>
      </c>
      <c r="F54" s="1">
        <v>2</v>
      </c>
      <c r="G54" s="1">
        <v>1</v>
      </c>
      <c r="H54" s="2">
        <v>1</v>
      </c>
      <c r="J54" s="2">
        <v>1</v>
      </c>
      <c r="M54" s="5"/>
    </row>
    <row r="55" spans="1:13" x14ac:dyDescent="0.2">
      <c r="I55">
        <f>SUM(H50:H54)</f>
        <v>4.5</v>
      </c>
      <c r="K55">
        <v>4.5</v>
      </c>
      <c r="M55">
        <v>9</v>
      </c>
    </row>
    <row r="56" spans="1:13" ht="17" thickBot="1" x14ac:dyDescent="0.25"/>
    <row r="57" spans="1:13" s="8" customFormat="1" ht="18" thickTop="1" thickBot="1" x14ac:dyDescent="0.25">
      <c r="I57" s="8">
        <f>SUM(I5:I55)</f>
        <v>160.5</v>
      </c>
      <c r="L57" s="8">
        <f>SUM(K5:K55)</f>
        <v>160.5</v>
      </c>
      <c r="M57" s="8">
        <f>SUM(I57:L57)</f>
        <v>321</v>
      </c>
    </row>
    <row r="58" spans="1:13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D88D-5C6B-7C46-98C4-DCA859232A46}">
  <dimension ref="A1:C7"/>
  <sheetViews>
    <sheetView workbookViewId="0">
      <selection sqref="A1:C7"/>
    </sheetView>
  </sheetViews>
  <sheetFormatPr baseColWidth="10" defaultRowHeight="16" x14ac:dyDescent="0.2"/>
  <cols>
    <col min="1" max="1" width="21.33203125" customWidth="1"/>
  </cols>
  <sheetData>
    <row r="1" spans="1:3" x14ac:dyDescent="0.2">
      <c r="B1" t="s">
        <v>41</v>
      </c>
      <c r="C1" t="s">
        <v>42</v>
      </c>
    </row>
    <row r="2" spans="1:3" x14ac:dyDescent="0.2">
      <c r="A2" t="s">
        <v>46</v>
      </c>
      <c r="B2">
        <v>44.5</v>
      </c>
      <c r="C2">
        <v>44.5</v>
      </c>
    </row>
    <row r="3" spans="1:3" x14ac:dyDescent="0.2">
      <c r="A3" t="s">
        <v>43</v>
      </c>
      <c r="B3">
        <v>95</v>
      </c>
      <c r="C3">
        <v>95</v>
      </c>
    </row>
    <row r="4" spans="1:3" x14ac:dyDescent="0.2">
      <c r="A4" t="s">
        <v>56</v>
      </c>
      <c r="B4">
        <v>2.5</v>
      </c>
      <c r="C4">
        <v>2.5</v>
      </c>
    </row>
    <row r="5" spans="1:3" x14ac:dyDescent="0.2">
      <c r="A5" t="s">
        <v>45</v>
      </c>
      <c r="B5">
        <v>5</v>
      </c>
      <c r="C5">
        <v>5</v>
      </c>
    </row>
    <row r="6" spans="1:3" x14ac:dyDescent="0.2">
      <c r="A6" t="s">
        <v>44</v>
      </c>
      <c r="B6">
        <v>9</v>
      </c>
      <c r="C6">
        <v>9</v>
      </c>
    </row>
    <row r="7" spans="1:3" x14ac:dyDescent="0.2">
      <c r="A7" t="s">
        <v>49</v>
      </c>
      <c r="B7">
        <v>4.5</v>
      </c>
      <c r="C7">
        <v>4.5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6E3A-3904-5443-A907-8DCC2CDEF006}">
  <dimension ref="A1:I15"/>
  <sheetViews>
    <sheetView workbookViewId="0">
      <selection activeCell="G14" sqref="G14:H15"/>
    </sheetView>
  </sheetViews>
  <sheetFormatPr baseColWidth="10" defaultRowHeight="16" x14ac:dyDescent="0.2"/>
  <sheetData>
    <row r="1" spans="1:9" x14ac:dyDescent="0.2">
      <c r="B1" t="s">
        <v>41</v>
      </c>
      <c r="C1" t="s">
        <v>42</v>
      </c>
    </row>
    <row r="2" spans="1:9" x14ac:dyDescent="0.2">
      <c r="A2" t="s">
        <v>46</v>
      </c>
      <c r="B2">
        <v>44.5</v>
      </c>
      <c r="C2">
        <v>44.5</v>
      </c>
      <c r="E2">
        <f>B2/(B9/100)</f>
        <v>27.725856697819314</v>
      </c>
      <c r="F2">
        <f>C2/(C9/100)</f>
        <v>27.725856697819314</v>
      </c>
      <c r="H2">
        <f>ROUND(E2,0)</f>
        <v>28</v>
      </c>
      <c r="I2">
        <f>ROUND(F2,0)</f>
        <v>28</v>
      </c>
    </row>
    <row r="3" spans="1:9" x14ac:dyDescent="0.2">
      <c r="A3" t="s">
        <v>43</v>
      </c>
      <c r="B3">
        <v>95</v>
      </c>
      <c r="C3">
        <v>95</v>
      </c>
      <c r="E3">
        <f t="shared" ref="E3:F3" si="0">B3/(B10/100)</f>
        <v>59.190031152647975</v>
      </c>
      <c r="F3">
        <f t="shared" si="0"/>
        <v>59.190031152647975</v>
      </c>
      <c r="H3">
        <f t="shared" ref="H3:H7" si="1">ROUND(E3,0)</f>
        <v>59</v>
      </c>
      <c r="I3">
        <f t="shared" ref="I3:I7" si="2">ROUND(F3,0)</f>
        <v>59</v>
      </c>
    </row>
    <row r="4" spans="1:9" x14ac:dyDescent="0.2">
      <c r="A4" t="s">
        <v>56</v>
      </c>
      <c r="B4">
        <v>2.5</v>
      </c>
      <c r="C4">
        <v>2.5</v>
      </c>
      <c r="E4">
        <f t="shared" ref="E4:F4" si="3">B4/(B11/100)</f>
        <v>1.557632398753894</v>
      </c>
      <c r="F4">
        <f t="shared" si="3"/>
        <v>1.557632398753894</v>
      </c>
      <c r="H4">
        <f t="shared" si="1"/>
        <v>2</v>
      </c>
      <c r="I4">
        <f t="shared" si="2"/>
        <v>2</v>
      </c>
    </row>
    <row r="5" spans="1:9" x14ac:dyDescent="0.2">
      <c r="A5" t="s">
        <v>45</v>
      </c>
      <c r="B5">
        <v>5</v>
      </c>
      <c r="C5">
        <v>5</v>
      </c>
      <c r="E5">
        <f t="shared" ref="E5:F5" si="4">B5/(B12/100)</f>
        <v>3.1152647975077881</v>
      </c>
      <c r="F5">
        <f t="shared" si="4"/>
        <v>3.1152647975077881</v>
      </c>
      <c r="H5">
        <f t="shared" si="1"/>
        <v>3</v>
      </c>
      <c r="I5">
        <f t="shared" si="2"/>
        <v>3</v>
      </c>
    </row>
    <row r="6" spans="1:9" x14ac:dyDescent="0.2">
      <c r="A6" t="s">
        <v>44</v>
      </c>
      <c r="B6">
        <v>9</v>
      </c>
      <c r="C6">
        <v>9</v>
      </c>
      <c r="E6">
        <f t="shared" ref="E6:F6" si="5">B6/(B13/100)</f>
        <v>5.6074766355140184</v>
      </c>
      <c r="F6">
        <f t="shared" si="5"/>
        <v>5.6074766355140184</v>
      </c>
      <c r="H6">
        <f t="shared" si="1"/>
        <v>6</v>
      </c>
      <c r="I6">
        <f t="shared" si="2"/>
        <v>6</v>
      </c>
    </row>
    <row r="7" spans="1:9" x14ac:dyDescent="0.2">
      <c r="A7" t="s">
        <v>49</v>
      </c>
      <c r="B7">
        <v>4.5</v>
      </c>
      <c r="C7">
        <v>4.5</v>
      </c>
      <c r="E7">
        <f t="shared" ref="E7:F7" si="6">B7/(B14/100)</f>
        <v>2.8037383177570092</v>
      </c>
      <c r="F7">
        <f t="shared" si="6"/>
        <v>2.8037383177570092</v>
      </c>
      <c r="H7">
        <f t="shared" si="1"/>
        <v>3</v>
      </c>
      <c r="I7">
        <f t="shared" si="2"/>
        <v>3</v>
      </c>
    </row>
    <row r="9" spans="1:9" x14ac:dyDescent="0.2">
      <c r="B9">
        <f>SUM(B2:B8)</f>
        <v>160.5</v>
      </c>
      <c r="C9">
        <f>SUM(C2:C8)</f>
        <v>160.5</v>
      </c>
    </row>
    <row r="10" spans="1:9" x14ac:dyDescent="0.2">
      <c r="B10">
        <v>160.5</v>
      </c>
      <c r="C10">
        <v>160.5</v>
      </c>
    </row>
    <row r="11" spans="1:9" x14ac:dyDescent="0.2">
      <c r="B11">
        <v>160.5</v>
      </c>
      <c r="C11">
        <v>160.5</v>
      </c>
    </row>
    <row r="12" spans="1:9" x14ac:dyDescent="0.2">
      <c r="B12">
        <v>160.5</v>
      </c>
      <c r="C12">
        <v>160.5</v>
      </c>
    </row>
    <row r="13" spans="1:9" x14ac:dyDescent="0.2">
      <c r="B13">
        <v>160.5</v>
      </c>
      <c r="C13">
        <v>160.5</v>
      </c>
    </row>
    <row r="14" spans="1:9" x14ac:dyDescent="0.2">
      <c r="B14">
        <v>160.5</v>
      </c>
      <c r="C14">
        <v>160.5</v>
      </c>
      <c r="G14" t="s">
        <v>41</v>
      </c>
      <c r="H14" t="s">
        <v>42</v>
      </c>
    </row>
    <row r="15" spans="1:9" x14ac:dyDescent="0.2">
      <c r="B15">
        <v>160.5</v>
      </c>
      <c r="C15">
        <v>160.5</v>
      </c>
      <c r="G15">
        <v>160.5</v>
      </c>
      <c r="H15">
        <v>160.5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6FEF-6356-8F48-B252-0765BAE2310A}">
  <dimension ref="A1:E9"/>
  <sheetViews>
    <sheetView tabSelected="1" workbookViewId="0">
      <selection activeCell="E9" sqref="E9"/>
    </sheetView>
  </sheetViews>
  <sheetFormatPr baseColWidth="10" defaultRowHeight="16" x14ac:dyDescent="0.2"/>
  <sheetData>
    <row r="1" spans="1:5" x14ac:dyDescent="0.2">
      <c r="B1" t="s">
        <v>41</v>
      </c>
      <c r="C1" t="s">
        <v>42</v>
      </c>
    </row>
    <row r="2" spans="1:5" x14ac:dyDescent="0.2">
      <c r="A2" t="s">
        <v>46</v>
      </c>
      <c r="B2" s="9">
        <v>28</v>
      </c>
      <c r="C2" s="9">
        <v>28</v>
      </c>
    </row>
    <row r="3" spans="1:5" x14ac:dyDescent="0.2">
      <c r="A3" t="s">
        <v>43</v>
      </c>
      <c r="B3" s="9">
        <v>59</v>
      </c>
      <c r="C3" s="9">
        <v>59</v>
      </c>
    </row>
    <row r="4" spans="1:5" x14ac:dyDescent="0.2">
      <c r="A4" t="s">
        <v>56</v>
      </c>
      <c r="B4" s="9">
        <v>2</v>
      </c>
      <c r="C4" s="9">
        <v>2</v>
      </c>
    </row>
    <row r="5" spans="1:5" x14ac:dyDescent="0.2">
      <c r="A5" t="s">
        <v>45</v>
      </c>
      <c r="B5" s="9">
        <v>3</v>
      </c>
      <c r="C5" s="9">
        <v>3</v>
      </c>
    </row>
    <row r="6" spans="1:5" x14ac:dyDescent="0.2">
      <c r="A6" t="s">
        <v>44</v>
      </c>
      <c r="B6" s="9">
        <v>6</v>
      </c>
      <c r="C6" s="9">
        <v>6</v>
      </c>
    </row>
    <row r="7" spans="1:5" x14ac:dyDescent="0.2">
      <c r="A7" t="s">
        <v>49</v>
      </c>
      <c r="B7" s="9">
        <v>3</v>
      </c>
      <c r="C7" s="9">
        <v>3</v>
      </c>
    </row>
    <row r="9" spans="1:5" x14ac:dyDescent="0.2">
      <c r="B9" s="10">
        <v>160.5</v>
      </c>
      <c r="C9" s="10">
        <v>160.5</v>
      </c>
      <c r="E9">
        <v>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2022-01-28T10:25:00Z</dcterms:created>
  <dcterms:modified xsi:type="dcterms:W3CDTF">2022-04-05T15:16:09Z</dcterms:modified>
</cp:coreProperties>
</file>