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1E6C2FC5-4FB3-8A49-9BBE-95FD76952087}" xr6:coauthVersionLast="47" xr6:coauthVersionMax="47" xr10:uidLastSave="{00000000-0000-0000-0000-000000000000}"/>
  <bookViews>
    <workbookView xWindow="32840" yWindow="1620" windowWidth="27580" windowHeight="16940" activeTab="4" xr2:uid="{2F454810-0DBC-4042-AADE-7C1D83350AF8}"/>
  </bookViews>
  <sheets>
    <sheet name="dating" sheetId="1" r:id="rId1"/>
    <sheet name="origin" sheetId="2" r:id="rId2"/>
    <sheet name="Sheet2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J2" i="4"/>
  <c r="H3" i="4"/>
  <c r="I3" i="4"/>
  <c r="J3" i="4"/>
  <c r="H4" i="4"/>
  <c r="I4" i="4"/>
  <c r="J4" i="4"/>
  <c r="H5" i="4"/>
  <c r="I5" i="4"/>
  <c r="J5" i="4"/>
  <c r="G3" i="4"/>
  <c r="G4" i="4"/>
  <c r="G5" i="4"/>
  <c r="G2" i="4"/>
  <c r="T19" i="2"/>
  <c r="P19" i="2"/>
  <c r="O19" i="2"/>
  <c r="M19" i="2"/>
  <c r="L19" i="2"/>
  <c r="J19" i="2"/>
  <c r="H19" i="2"/>
  <c r="S19" i="2" s="1"/>
  <c r="V21" i="1"/>
  <c r="U20" i="1"/>
  <c r="R20" i="1"/>
  <c r="N20" i="1"/>
  <c r="K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T4" i="1"/>
  <c r="S4" i="1"/>
  <c r="Q4" i="1"/>
  <c r="P4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Q19" i="2" l="1"/>
</calcChain>
</file>

<file path=xl/sharedStrings.xml><?xml version="1.0" encoding="utf-8"?>
<sst xmlns="http://schemas.openxmlformats.org/spreadsheetml/2006/main" count="186" uniqueCount="65">
  <si>
    <t>123 diagnostic frg</t>
  </si>
  <si>
    <t># sherds</t>
  </si>
  <si>
    <t>type</t>
  </si>
  <si>
    <t>date</t>
  </si>
  <si>
    <t>neck</t>
  </si>
  <si>
    <t>robbing trench</t>
  </si>
  <si>
    <t>C-64-461, P 20-21</t>
  </si>
  <si>
    <t>C69-318</t>
  </si>
  <si>
    <t>C73-258</t>
  </si>
  <si>
    <t>amphora</t>
  </si>
  <si>
    <t>Pamphilian body</t>
  </si>
  <si>
    <t>C73-322</t>
  </si>
  <si>
    <t>Pamphilian toe</t>
  </si>
  <si>
    <t>C62-973</t>
  </si>
  <si>
    <t>73-99.1, tobbing trench</t>
  </si>
  <si>
    <t>Dressel 6 (Apulian, Istrian?)</t>
  </si>
  <si>
    <t>73-97.1</t>
  </si>
  <si>
    <t>C73-415</t>
  </si>
  <si>
    <t>Flavian/Hadrianic</t>
  </si>
  <si>
    <t>Tripolitanian?</t>
  </si>
  <si>
    <t>shoulder of pseudo Koan amphora</t>
  </si>
  <si>
    <t>75-253:2</t>
  </si>
  <si>
    <t>Pseudo Rhodian</t>
  </si>
  <si>
    <t>75-253:3</t>
  </si>
  <si>
    <t>rim</t>
  </si>
  <si>
    <t>75-253:4</t>
  </si>
  <si>
    <t>toe</t>
  </si>
  <si>
    <t>75-253:5</t>
  </si>
  <si>
    <t>6638:1</t>
  </si>
  <si>
    <t>micaceous water jar</t>
  </si>
  <si>
    <t>C73-406, west coast Asia Minor</t>
  </si>
  <si>
    <t>dating slice</t>
  </si>
  <si>
    <t>number of slices</t>
  </si>
  <si>
    <t>percentage of dating</t>
  </si>
  <si>
    <t>2nd BCE/early 1st CE</t>
  </si>
  <si>
    <t>first half 2nd -3rd CE</t>
  </si>
  <si>
    <t>third quarter 1st CE</t>
  </si>
  <si>
    <t>1st CE</t>
  </si>
  <si>
    <t>middle to third quarter 1st CE</t>
  </si>
  <si>
    <t>2/3rd CE</t>
  </si>
  <si>
    <t>first half 2nd CE</t>
  </si>
  <si>
    <t>2nd CE</t>
  </si>
  <si>
    <t>2nd? CE</t>
  </si>
  <si>
    <t>middle 2nd CE</t>
  </si>
  <si>
    <t>Amphorae Corinth</t>
  </si>
  <si>
    <t>A</t>
  </si>
  <si>
    <t>AB</t>
  </si>
  <si>
    <t>D</t>
  </si>
  <si>
    <t>C</t>
  </si>
  <si>
    <t>BC</t>
  </si>
  <si>
    <t>CD</t>
  </si>
  <si>
    <t>B</t>
  </si>
  <si>
    <t>origin in excavation</t>
  </si>
  <si>
    <t>origin of type</t>
  </si>
  <si>
    <t>Pamphilia</t>
  </si>
  <si>
    <t>Italy</t>
  </si>
  <si>
    <t>Rhodos</t>
  </si>
  <si>
    <t>Tripolitania</t>
  </si>
  <si>
    <t>Cos</t>
  </si>
  <si>
    <t>western Asia Minor</t>
  </si>
  <si>
    <t>Italian</t>
  </si>
  <si>
    <t>Aegean</t>
  </si>
  <si>
    <t>African</t>
  </si>
  <si>
    <t>Unknown</t>
  </si>
  <si>
    <t xml:space="preserve">Italian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</si>
</sst>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0" fontId="0" fillId="0" borderId="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</a:t>
            </a:r>
            <a:r>
              <a:rPr lang="en-GB" baseline="0"/>
              <a:t>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3-9648-82D7-53FF1FFF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28560"/>
        <c:axId val="1808355072"/>
      </c:barChart>
      <c:catAx>
        <c:axId val="17299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8355072"/>
        <c:crosses val="autoZero"/>
        <c:auto val="1"/>
        <c:lblAlgn val="ctr"/>
        <c:lblOffset val="100"/>
        <c:noMultiLvlLbl val="0"/>
      </c:catAx>
      <c:valAx>
        <c:axId val="1808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99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F345-ABF1-04FCDCB6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841312"/>
        <c:axId val="1808196608"/>
      </c:barChart>
      <c:catAx>
        <c:axId val="1729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8196608"/>
        <c:crosses val="autoZero"/>
        <c:auto val="1"/>
        <c:lblAlgn val="ctr"/>
        <c:lblOffset val="100"/>
        <c:noMultiLvlLbl val="0"/>
      </c:catAx>
      <c:valAx>
        <c:axId val="18081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98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6642-B803-E00D0EEF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270016"/>
        <c:axId val="1813271664"/>
      </c:barChart>
      <c:catAx>
        <c:axId val="18132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271664"/>
        <c:crosses val="autoZero"/>
        <c:auto val="1"/>
        <c:lblAlgn val="ctr"/>
        <c:lblOffset val="100"/>
        <c:noMultiLvlLbl val="0"/>
      </c:catAx>
      <c:valAx>
        <c:axId val="1813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2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0.5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9-644E-85B6-03EEB838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100048"/>
        <c:axId val="1809008896"/>
      </c:barChart>
      <c:catAx>
        <c:axId val="18091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9008896"/>
        <c:crosses val="autoZero"/>
        <c:auto val="1"/>
        <c:lblAlgn val="ctr"/>
        <c:lblOffset val="100"/>
        <c:noMultiLvlLbl val="0"/>
      </c:catAx>
      <c:valAx>
        <c:axId val="1809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91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5.1174008654323614E-3"/>
                  <c:y val="-0.212862642169728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percentage!$B$2:$B$5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Corinth Amphorae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2.8329897248648337E-3"/>
                  <c:y val="-0.22932919970369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percentage!$C$2:$C$5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831253273910983"/>
                  <c:y val="0.158428477690288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686028818731351"/>
                  <c:y val="-0.15551536526684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6.7286499430443417E-2"/>
                  <c:y val="-0.166368930446194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296136161438114"/>
                  <c:y val="0.115146544181977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percentage!$D$2:$D$5</c:f>
              <c:numCache>
                <c:formatCode>General\%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12.5</c:v>
                </c:pt>
                <c:pt idx="3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417239511727693"/>
                  <c:y val="6.73239320694669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6.397950256217981E-2"/>
                  <c:y val="-0.14548739334412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6023680373286672"/>
                  <c:y val="-2.848363466761776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Italian </c:v>
                </c:pt>
                <c:pt idx="1">
                  <c:v>Aegean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percentage!$E$2:$E$5</c:f>
              <c:numCache>
                <c:formatCode>General\%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50800</xdr:rowOff>
    </xdr:from>
    <xdr:to>
      <xdr:col>6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AD4D6-6C14-2043-8E25-CABCE55AC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6</xdr:row>
      <xdr:rowOff>88900</xdr:rowOff>
    </xdr:from>
    <xdr:to>
      <xdr:col>11</xdr:col>
      <xdr:colOff>679450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A976C-AD7D-BC49-BEBB-F7230D28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21</xdr:row>
      <xdr:rowOff>12700</xdr:rowOff>
    </xdr:from>
    <xdr:to>
      <xdr:col>5</xdr:col>
      <xdr:colOff>793750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D9D52-6BD1-5C4E-B241-10952ACA1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196850</xdr:colOff>
      <xdr:row>21</xdr:row>
      <xdr:rowOff>0</xdr:rowOff>
    </xdr:from>
    <xdr:to>
      <xdr:col>11</xdr:col>
      <xdr:colOff>641350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DDD04-8997-804F-B35C-DD48A3763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76200</xdr:rowOff>
    </xdr:from>
    <xdr:to>
      <xdr:col>7</xdr:col>
      <xdr:colOff>368300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3EEA4-540D-6B46-8AB8-A5CC32EC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615950</xdr:colOff>
      <xdr:row>8</xdr:row>
      <xdr:rowOff>139700</xdr:rowOff>
    </xdr:from>
    <xdr:to>
      <xdr:col>15</xdr:col>
      <xdr:colOff>50800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B3235-760C-A647-A67C-9BE87763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184150</xdr:colOff>
      <xdr:row>26</xdr:row>
      <xdr:rowOff>190500</xdr:rowOff>
    </xdr:from>
    <xdr:to>
      <xdr:col>7</xdr:col>
      <xdr:colOff>419100</xdr:colOff>
      <xdr:row>44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8E2A0-4D65-AA47-BC56-67BC4123D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577850</xdr:colOff>
      <xdr:row>27</xdr:row>
      <xdr:rowOff>50800</xdr:rowOff>
    </xdr:from>
    <xdr:to>
      <xdr:col>14</xdr:col>
      <xdr:colOff>800100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4659C-E2A9-FD41-8A96-4AFD1162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24</xdr:row>
      <xdr:rowOff>63500</xdr:rowOff>
    </xdr:from>
    <xdr:to>
      <xdr:col>7</xdr:col>
      <xdr:colOff>241300</xdr:colOff>
      <xdr:row>25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80F2289-8C0B-BF42-822C-95E3A9E370B7}"/>
            </a:ext>
          </a:extLst>
        </xdr:cNvPr>
        <xdr:cNvSpPr txBox="1"/>
      </xdr:nvSpPr>
      <xdr:spPr>
        <a:xfrm>
          <a:off x="4165600" y="4940300"/>
          <a:ext cx="1854200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baseline="0">
              <a:latin typeface="Arial" panose="020B0604020202020204" pitchFamily="34" charset="0"/>
            </a:rPr>
            <a:t>Total: 0,25 fragments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0.68559</cdr:x>
      <cdr:y>0.89547</cdr:y>
    </cdr:from>
    <cdr:to>
      <cdr:x>0.99264</cdr:x>
      <cdr:y>0.96516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80F2289-8C0B-BF42-822C-95E3A9E370B7}"/>
            </a:ext>
          </a:extLst>
        </cdr:cNvPr>
        <cdr:cNvSpPr txBox="1"/>
      </cdr:nvSpPr>
      <cdr:spPr>
        <a:xfrm xmlns:a="http://schemas.openxmlformats.org/drawingml/2006/main">
          <a:off x="4140200" y="3263900"/>
          <a:ext cx="18542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0,75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0.68004</cdr:x>
      <cdr:y>0.90972</cdr:y>
    </cdr:from>
    <cdr:to>
      <cdr:x>0.98838</cdr:x>
      <cdr:y>0.97917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80F2289-8C0B-BF42-822C-95E3A9E370B7}"/>
            </a:ext>
          </a:extLst>
        </cdr:cNvPr>
        <cdr:cNvSpPr txBox="1"/>
      </cdr:nvSpPr>
      <cdr:spPr>
        <a:xfrm xmlns:a="http://schemas.openxmlformats.org/drawingml/2006/main">
          <a:off x="4089400" y="3327400"/>
          <a:ext cx="18542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4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0.67937</cdr:x>
      <cdr:y>0.90592</cdr:y>
    </cdr:from>
    <cdr:to>
      <cdr:x>0.98836</cdr:x>
      <cdr:y>0.97561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80F2289-8C0B-BF42-822C-95E3A9E370B7}"/>
            </a:ext>
          </a:extLst>
        </cdr:cNvPr>
        <cdr:cNvSpPr txBox="1"/>
      </cdr:nvSpPr>
      <cdr:spPr>
        <a:xfrm xmlns:a="http://schemas.openxmlformats.org/drawingml/2006/main">
          <a:off x="4076700" y="3302000"/>
          <a:ext cx="18542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 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4358-79E4-E244-B1F6-E4CB777E52AC}">
  <dimension ref="A1:V21"/>
  <sheetViews>
    <sheetView workbookViewId="0">
      <selection activeCell="A16" activeCellId="2" sqref="A4:XFD7 A12:XFD12 A16:XFD18"/>
    </sheetView>
  </sheetViews>
  <sheetFormatPr baseColWidth="10" defaultRowHeight="16" x14ac:dyDescent="0.2"/>
  <cols>
    <col min="1" max="1" width="23.5" style="1" customWidth="1"/>
    <col min="2" max="2" width="10.83203125" style="1"/>
    <col min="3" max="3" width="18.1640625" style="1" customWidth="1"/>
    <col min="4" max="5" width="19.5" style="2" customWidth="1"/>
    <col min="6" max="6" width="21.5" style="1" customWidth="1"/>
    <col min="7" max="9" width="10.83203125" style="1"/>
    <col min="10" max="10" width="10.83203125" style="3"/>
    <col min="11" max="11" width="10.83203125" style="1"/>
    <col min="12" max="12" width="10.83203125" style="3"/>
    <col min="13" max="14" width="10.83203125" style="1"/>
    <col min="15" max="15" width="10.83203125" style="3"/>
    <col min="16" max="18" width="10.83203125" style="1"/>
    <col min="19" max="19" width="10.83203125" style="3"/>
    <col min="20" max="16384" width="10.83203125" style="1"/>
  </cols>
  <sheetData>
    <row r="1" spans="1:20" ht="51" x14ac:dyDescent="0.2">
      <c r="A1" s="1" t="s">
        <v>44</v>
      </c>
      <c r="B1" s="1" t="s">
        <v>0</v>
      </c>
    </row>
    <row r="2" spans="1:20" ht="17" x14ac:dyDescent="0.2">
      <c r="J2" s="3" t="s">
        <v>45</v>
      </c>
      <c r="L2" s="3" t="s">
        <v>51</v>
      </c>
      <c r="O2" s="3" t="s">
        <v>48</v>
      </c>
      <c r="S2" s="3" t="s">
        <v>47</v>
      </c>
    </row>
    <row r="3" spans="1:20" ht="34" x14ac:dyDescent="0.2">
      <c r="B3" s="1" t="s">
        <v>1</v>
      </c>
      <c r="C3" s="1" t="s">
        <v>2</v>
      </c>
      <c r="D3" s="2" t="s">
        <v>52</v>
      </c>
      <c r="E3" s="2" t="s">
        <v>53</v>
      </c>
      <c r="F3" s="1" t="s">
        <v>3</v>
      </c>
      <c r="G3" s="1" t="s">
        <v>31</v>
      </c>
      <c r="H3" s="1" t="s">
        <v>32</v>
      </c>
      <c r="I3" s="1" t="s">
        <v>33</v>
      </c>
      <c r="J3" s="3" t="s">
        <v>46</v>
      </c>
      <c r="L3" s="3" t="s">
        <v>46</v>
      </c>
      <c r="M3" s="1" t="s">
        <v>49</v>
      </c>
      <c r="O3" s="3" t="s">
        <v>49</v>
      </c>
      <c r="P3" s="1" t="s">
        <v>48</v>
      </c>
      <c r="Q3" s="1" t="s">
        <v>50</v>
      </c>
      <c r="S3" s="3" t="s">
        <v>50</v>
      </c>
      <c r="T3" s="1" t="s">
        <v>47</v>
      </c>
    </row>
    <row r="4" spans="1:20" ht="17" x14ac:dyDescent="0.2">
      <c r="A4" s="1">
        <v>228</v>
      </c>
      <c r="B4" s="1">
        <v>1</v>
      </c>
      <c r="C4" s="1" t="s">
        <v>4</v>
      </c>
      <c r="D4" s="2" t="s">
        <v>5</v>
      </c>
      <c r="F4" s="1" t="s">
        <v>34</v>
      </c>
      <c r="G4" s="1" t="s">
        <v>46</v>
      </c>
      <c r="H4" s="1">
        <f>LEN(G4:G19)</f>
        <v>2</v>
      </c>
      <c r="I4" s="1">
        <v>0.5</v>
      </c>
      <c r="J4" s="3">
        <f>IF(G4="AB",(B4*I4)/H4,0)</f>
        <v>0.25</v>
      </c>
      <c r="L4" s="3">
        <f>IF(G4="AB",(B4*I4)/H4,0)</f>
        <v>0.25</v>
      </c>
      <c r="M4" s="1">
        <f>IF(G4="BC",(B4*I4)/H4,0)</f>
        <v>0</v>
      </c>
      <c r="O4" s="3">
        <f>IF(G4="BC",(B4*I4)/H4,0)</f>
        <v>0</v>
      </c>
      <c r="P4" s="1">
        <f>IF(G4="C",(B4*I4)/H4,0)</f>
        <v>0</v>
      </c>
      <c r="Q4" s="1">
        <f>IF(G4="CD",(B4*I4)/H4,0)</f>
        <v>0</v>
      </c>
      <c r="S4" s="3">
        <f>IF(G4="CD",(B4*I4)/H4,0)</f>
        <v>0</v>
      </c>
      <c r="T4" s="1">
        <f>IF(G4="D",(B4*I4)/H4,0)</f>
        <v>0</v>
      </c>
    </row>
    <row r="5" spans="1:20" ht="17" x14ac:dyDescent="0.2">
      <c r="A5" s="1">
        <v>229</v>
      </c>
      <c r="B5" s="1">
        <v>1</v>
      </c>
      <c r="C5" s="1" t="s">
        <v>4</v>
      </c>
      <c r="D5" s="2" t="s">
        <v>6</v>
      </c>
      <c r="F5" s="1" t="s">
        <v>35</v>
      </c>
      <c r="G5" s="1" t="s">
        <v>47</v>
      </c>
      <c r="H5" s="1">
        <f t="shared" ref="H5:H19" si="0">LEN(G5:G20)</f>
        <v>1</v>
      </c>
      <c r="I5" s="1">
        <v>0.25</v>
      </c>
      <c r="J5" s="3">
        <f t="shared" ref="J5:J19" si="1">IF(G5="AB",(B5*I5)/H5,0)</f>
        <v>0</v>
      </c>
      <c r="L5" s="3">
        <f t="shared" ref="L5:L19" si="2">IF(G5="AB",(B5*I5)/H5,0)</f>
        <v>0</v>
      </c>
      <c r="M5" s="1">
        <f t="shared" ref="M5:M19" si="3">IF(G5="BC",(B5*I5)/H5,0)</f>
        <v>0</v>
      </c>
      <c r="O5" s="3">
        <f t="shared" ref="O5:O19" si="4">IF(G5="BC",(B5*I5)/H5,0)</f>
        <v>0</v>
      </c>
      <c r="P5" s="1">
        <f t="shared" ref="P5:P19" si="5">IF(G5="C",(B5*I5)/H5,0)</f>
        <v>0</v>
      </c>
      <c r="Q5" s="1">
        <f t="shared" ref="Q5:Q19" si="6">IF(G5="CD",(B5*I5)/H5,0)</f>
        <v>0</v>
      </c>
      <c r="S5" s="3">
        <f t="shared" ref="S5:S19" si="7">IF(G5="CD",(B5*I5)/H5,0)</f>
        <v>0</v>
      </c>
      <c r="T5" s="1">
        <f t="shared" ref="T5:T19" si="8">IF(G5="D",(B5*I5)/H5,0)</f>
        <v>0.25</v>
      </c>
    </row>
    <row r="6" spans="1:20" ht="17" x14ac:dyDescent="0.2">
      <c r="A6" s="1">
        <v>230</v>
      </c>
      <c r="B6" s="1">
        <v>1</v>
      </c>
      <c r="C6" s="1" t="s">
        <v>4</v>
      </c>
      <c r="D6" s="2" t="s">
        <v>7</v>
      </c>
      <c r="F6" s="1" t="s">
        <v>36</v>
      </c>
      <c r="G6" s="1" t="s">
        <v>48</v>
      </c>
      <c r="H6" s="1">
        <f t="shared" si="0"/>
        <v>1</v>
      </c>
      <c r="I6" s="1">
        <v>1</v>
      </c>
      <c r="J6" s="3">
        <f t="shared" si="1"/>
        <v>0</v>
      </c>
      <c r="L6" s="3">
        <f t="shared" si="2"/>
        <v>0</v>
      </c>
      <c r="M6" s="1">
        <f t="shared" si="3"/>
        <v>0</v>
      </c>
      <c r="O6" s="3">
        <f t="shared" si="4"/>
        <v>0</v>
      </c>
      <c r="P6" s="1">
        <f t="shared" si="5"/>
        <v>1</v>
      </c>
      <c r="Q6" s="1">
        <f t="shared" si="6"/>
        <v>0</v>
      </c>
      <c r="S6" s="3">
        <f t="shared" si="7"/>
        <v>0</v>
      </c>
      <c r="T6" s="1">
        <f t="shared" si="8"/>
        <v>0</v>
      </c>
    </row>
    <row r="7" spans="1:20" ht="17" x14ac:dyDescent="0.2">
      <c r="A7" s="1">
        <v>231</v>
      </c>
      <c r="B7" s="1">
        <v>1</v>
      </c>
      <c r="C7" s="1" t="s">
        <v>9</v>
      </c>
      <c r="D7" s="2" t="s">
        <v>8</v>
      </c>
      <c r="F7" s="1" t="s">
        <v>37</v>
      </c>
      <c r="G7" s="1" t="s">
        <v>49</v>
      </c>
      <c r="H7" s="1">
        <f t="shared" si="0"/>
        <v>2</v>
      </c>
      <c r="I7" s="1">
        <v>1</v>
      </c>
      <c r="J7" s="3">
        <f t="shared" si="1"/>
        <v>0</v>
      </c>
      <c r="L7" s="3">
        <f t="shared" si="2"/>
        <v>0</v>
      </c>
      <c r="M7" s="1">
        <f t="shared" si="3"/>
        <v>0.5</v>
      </c>
      <c r="O7" s="3">
        <f t="shared" si="4"/>
        <v>0.5</v>
      </c>
      <c r="P7" s="1">
        <f t="shared" si="5"/>
        <v>0</v>
      </c>
      <c r="Q7" s="1">
        <f t="shared" si="6"/>
        <v>0</v>
      </c>
      <c r="S7" s="3">
        <f t="shared" si="7"/>
        <v>0</v>
      </c>
      <c r="T7" s="1">
        <f t="shared" si="8"/>
        <v>0</v>
      </c>
    </row>
    <row r="8" spans="1:20" ht="34" x14ac:dyDescent="0.2">
      <c r="A8" s="1">
        <v>232</v>
      </c>
      <c r="B8" s="1">
        <v>1</v>
      </c>
      <c r="C8" s="1" t="s">
        <v>10</v>
      </c>
      <c r="D8" s="2" t="s">
        <v>11</v>
      </c>
      <c r="E8" s="2" t="s">
        <v>54</v>
      </c>
      <c r="F8" s="1" t="s">
        <v>38</v>
      </c>
      <c r="G8" s="1" t="s">
        <v>48</v>
      </c>
      <c r="H8" s="1">
        <f t="shared" si="0"/>
        <v>1</v>
      </c>
      <c r="I8" s="1">
        <v>1</v>
      </c>
      <c r="J8" s="3">
        <f t="shared" si="1"/>
        <v>0</v>
      </c>
      <c r="L8" s="3">
        <f t="shared" si="2"/>
        <v>0</v>
      </c>
      <c r="M8" s="1">
        <f t="shared" si="3"/>
        <v>0</v>
      </c>
      <c r="O8" s="3">
        <f t="shared" si="4"/>
        <v>0</v>
      </c>
      <c r="P8" s="1">
        <f t="shared" si="5"/>
        <v>1</v>
      </c>
      <c r="Q8" s="1">
        <f t="shared" si="6"/>
        <v>0</v>
      </c>
      <c r="S8" s="3">
        <f t="shared" si="7"/>
        <v>0</v>
      </c>
      <c r="T8" s="1">
        <f t="shared" si="8"/>
        <v>0</v>
      </c>
    </row>
    <row r="9" spans="1:20" ht="17" x14ac:dyDescent="0.2">
      <c r="A9" s="1">
        <v>233</v>
      </c>
      <c r="B9" s="1">
        <v>1</v>
      </c>
      <c r="C9" s="1" t="s">
        <v>12</v>
      </c>
      <c r="D9" s="2" t="s">
        <v>13</v>
      </c>
      <c r="E9" s="2" t="s">
        <v>54</v>
      </c>
      <c r="H9" s="1">
        <f t="shared" si="0"/>
        <v>0</v>
      </c>
      <c r="J9" s="3">
        <f t="shared" si="1"/>
        <v>0</v>
      </c>
      <c r="L9" s="3">
        <f t="shared" si="2"/>
        <v>0</v>
      </c>
      <c r="M9" s="1">
        <f t="shared" si="3"/>
        <v>0</v>
      </c>
      <c r="O9" s="3">
        <f t="shared" si="4"/>
        <v>0</v>
      </c>
      <c r="P9" s="1">
        <f t="shared" si="5"/>
        <v>0</v>
      </c>
      <c r="Q9" s="1">
        <f t="shared" si="6"/>
        <v>0</v>
      </c>
      <c r="S9" s="3">
        <f t="shared" si="7"/>
        <v>0</v>
      </c>
      <c r="T9" s="1">
        <f t="shared" si="8"/>
        <v>0</v>
      </c>
    </row>
    <row r="10" spans="1:20" ht="34" x14ac:dyDescent="0.2">
      <c r="A10" s="1">
        <v>234</v>
      </c>
      <c r="B10" s="1">
        <v>1</v>
      </c>
      <c r="C10" s="1" t="s">
        <v>15</v>
      </c>
      <c r="D10" s="2" t="s">
        <v>14</v>
      </c>
      <c r="E10" s="2" t="s">
        <v>55</v>
      </c>
      <c r="H10" s="1">
        <f t="shared" si="0"/>
        <v>0</v>
      </c>
      <c r="J10" s="3">
        <f t="shared" si="1"/>
        <v>0</v>
      </c>
      <c r="L10" s="3">
        <f t="shared" si="2"/>
        <v>0</v>
      </c>
      <c r="M10" s="1">
        <f t="shared" si="3"/>
        <v>0</v>
      </c>
      <c r="O10" s="3">
        <f t="shared" si="4"/>
        <v>0</v>
      </c>
      <c r="P10" s="1">
        <f t="shared" si="5"/>
        <v>0</v>
      </c>
      <c r="Q10" s="1">
        <f t="shared" si="6"/>
        <v>0</v>
      </c>
      <c r="S10" s="3">
        <f t="shared" si="7"/>
        <v>0</v>
      </c>
      <c r="T10" s="1">
        <f t="shared" si="8"/>
        <v>0</v>
      </c>
    </row>
    <row r="11" spans="1:20" ht="34" x14ac:dyDescent="0.2">
      <c r="A11" s="1">
        <v>235</v>
      </c>
      <c r="B11" s="1">
        <v>1</v>
      </c>
      <c r="C11" s="1" t="s">
        <v>15</v>
      </c>
      <c r="D11" s="2" t="s">
        <v>16</v>
      </c>
      <c r="E11" s="2" t="s">
        <v>55</v>
      </c>
      <c r="F11" s="1" t="s">
        <v>38</v>
      </c>
      <c r="G11" s="1" t="s">
        <v>48</v>
      </c>
      <c r="H11" s="1">
        <f t="shared" si="0"/>
        <v>1</v>
      </c>
      <c r="I11" s="1">
        <v>1</v>
      </c>
      <c r="J11" s="3">
        <f t="shared" si="1"/>
        <v>0</v>
      </c>
      <c r="L11" s="3">
        <f t="shared" si="2"/>
        <v>0</v>
      </c>
      <c r="M11" s="1">
        <f t="shared" si="3"/>
        <v>0</v>
      </c>
      <c r="O11" s="3">
        <f t="shared" si="4"/>
        <v>0</v>
      </c>
      <c r="P11" s="1">
        <f t="shared" si="5"/>
        <v>1</v>
      </c>
      <c r="Q11" s="1">
        <f t="shared" si="6"/>
        <v>0</v>
      </c>
      <c r="S11" s="3">
        <f t="shared" si="7"/>
        <v>0</v>
      </c>
      <c r="T11" s="1">
        <f t="shared" si="8"/>
        <v>0</v>
      </c>
    </row>
    <row r="12" spans="1:20" ht="17" x14ac:dyDescent="0.2">
      <c r="A12" s="1">
        <v>236</v>
      </c>
      <c r="B12" s="1">
        <v>1</v>
      </c>
      <c r="C12" s="1" t="s">
        <v>4</v>
      </c>
      <c r="D12" s="2" t="s">
        <v>17</v>
      </c>
      <c r="F12" s="1" t="s">
        <v>39</v>
      </c>
      <c r="G12" s="1" t="s">
        <v>47</v>
      </c>
      <c r="H12" s="1">
        <f t="shared" si="0"/>
        <v>1</v>
      </c>
      <c r="I12" s="1">
        <v>0.25</v>
      </c>
      <c r="J12" s="3">
        <f t="shared" si="1"/>
        <v>0</v>
      </c>
      <c r="L12" s="3">
        <f t="shared" si="2"/>
        <v>0</v>
      </c>
      <c r="M12" s="1">
        <f t="shared" si="3"/>
        <v>0</v>
      </c>
      <c r="O12" s="3">
        <f t="shared" si="4"/>
        <v>0</v>
      </c>
      <c r="P12" s="1">
        <f t="shared" si="5"/>
        <v>0</v>
      </c>
      <c r="Q12" s="1">
        <f t="shared" si="6"/>
        <v>0</v>
      </c>
      <c r="S12" s="3">
        <f t="shared" si="7"/>
        <v>0</v>
      </c>
      <c r="T12" s="1">
        <f t="shared" si="8"/>
        <v>0.25</v>
      </c>
    </row>
    <row r="13" spans="1:20" ht="17" x14ac:dyDescent="0.2">
      <c r="A13" s="1">
        <v>237</v>
      </c>
      <c r="B13" s="1">
        <v>1</v>
      </c>
      <c r="C13" s="1" t="s">
        <v>4</v>
      </c>
      <c r="D13" s="2" t="s">
        <v>19</v>
      </c>
      <c r="E13" s="2" t="s">
        <v>57</v>
      </c>
      <c r="F13" s="1" t="s">
        <v>18</v>
      </c>
      <c r="G13" s="1" t="s">
        <v>50</v>
      </c>
      <c r="H13" s="1">
        <f t="shared" si="0"/>
        <v>2</v>
      </c>
      <c r="I13" s="1">
        <v>1</v>
      </c>
      <c r="J13" s="3">
        <f t="shared" si="1"/>
        <v>0</v>
      </c>
      <c r="L13" s="3">
        <f t="shared" si="2"/>
        <v>0</v>
      </c>
      <c r="M13" s="1">
        <f t="shared" si="3"/>
        <v>0</v>
      </c>
      <c r="O13" s="3">
        <f t="shared" si="4"/>
        <v>0</v>
      </c>
      <c r="P13" s="1">
        <f t="shared" si="5"/>
        <v>0</v>
      </c>
      <c r="Q13" s="1">
        <f t="shared" si="6"/>
        <v>0.5</v>
      </c>
      <c r="S13" s="3">
        <f t="shared" si="7"/>
        <v>0.5</v>
      </c>
      <c r="T13" s="1">
        <f t="shared" si="8"/>
        <v>0</v>
      </c>
    </row>
    <row r="14" spans="1:20" ht="34" x14ac:dyDescent="0.2">
      <c r="A14" s="1">
        <v>238</v>
      </c>
      <c r="B14" s="1">
        <v>1</v>
      </c>
      <c r="C14" s="1" t="s">
        <v>20</v>
      </c>
      <c r="D14" s="2" t="s">
        <v>21</v>
      </c>
      <c r="E14" s="2" t="s">
        <v>58</v>
      </c>
      <c r="F14" s="1" t="s">
        <v>40</v>
      </c>
      <c r="G14" s="1" t="s">
        <v>47</v>
      </c>
      <c r="H14" s="1">
        <f t="shared" si="0"/>
        <v>1</v>
      </c>
      <c r="I14" s="1">
        <v>1</v>
      </c>
      <c r="J14" s="3">
        <f t="shared" si="1"/>
        <v>0</v>
      </c>
      <c r="L14" s="3">
        <f t="shared" si="2"/>
        <v>0</v>
      </c>
      <c r="M14" s="1">
        <f t="shared" si="3"/>
        <v>0</v>
      </c>
      <c r="O14" s="3">
        <f t="shared" si="4"/>
        <v>0</v>
      </c>
      <c r="P14" s="1">
        <f t="shared" si="5"/>
        <v>0</v>
      </c>
      <c r="Q14" s="1">
        <f t="shared" si="6"/>
        <v>0</v>
      </c>
      <c r="S14" s="3">
        <f t="shared" si="7"/>
        <v>0</v>
      </c>
      <c r="T14" s="1">
        <f t="shared" si="8"/>
        <v>1</v>
      </c>
    </row>
    <row r="15" spans="1:20" ht="17" x14ac:dyDescent="0.2">
      <c r="A15" s="1">
        <v>239</v>
      </c>
      <c r="B15" s="1">
        <v>1</v>
      </c>
      <c r="C15" s="1" t="s">
        <v>22</v>
      </c>
      <c r="D15" s="2" t="s">
        <v>23</v>
      </c>
      <c r="E15" s="2" t="s">
        <v>56</v>
      </c>
      <c r="F15" s="1" t="s">
        <v>41</v>
      </c>
      <c r="G15" s="1" t="s">
        <v>47</v>
      </c>
      <c r="H15" s="1">
        <f t="shared" si="0"/>
        <v>1</v>
      </c>
      <c r="I15" s="1">
        <v>0.5</v>
      </c>
      <c r="J15" s="3">
        <f t="shared" si="1"/>
        <v>0</v>
      </c>
      <c r="L15" s="3">
        <f t="shared" si="2"/>
        <v>0</v>
      </c>
      <c r="M15" s="1">
        <f t="shared" si="3"/>
        <v>0</v>
      </c>
      <c r="O15" s="3">
        <f t="shared" si="4"/>
        <v>0</v>
      </c>
      <c r="P15" s="1">
        <f t="shared" si="5"/>
        <v>0</v>
      </c>
      <c r="Q15" s="1">
        <f t="shared" si="6"/>
        <v>0</v>
      </c>
      <c r="S15" s="3">
        <f t="shared" si="7"/>
        <v>0</v>
      </c>
      <c r="T15" s="1">
        <f t="shared" si="8"/>
        <v>0.5</v>
      </c>
    </row>
    <row r="16" spans="1:20" ht="17" x14ac:dyDescent="0.2">
      <c r="A16" s="1">
        <v>240</v>
      </c>
      <c r="B16" s="1">
        <v>1</v>
      </c>
      <c r="C16" s="1" t="s">
        <v>24</v>
      </c>
      <c r="D16" s="2" t="s">
        <v>25</v>
      </c>
      <c r="F16" s="1" t="s">
        <v>41</v>
      </c>
      <c r="G16" s="1" t="s">
        <v>47</v>
      </c>
      <c r="H16" s="1">
        <f t="shared" si="0"/>
        <v>1</v>
      </c>
      <c r="I16" s="1">
        <v>0.5</v>
      </c>
      <c r="J16" s="3">
        <f t="shared" si="1"/>
        <v>0</v>
      </c>
      <c r="L16" s="3">
        <f t="shared" si="2"/>
        <v>0</v>
      </c>
      <c r="M16" s="1">
        <f t="shared" si="3"/>
        <v>0</v>
      </c>
      <c r="O16" s="3">
        <f t="shared" si="4"/>
        <v>0</v>
      </c>
      <c r="P16" s="1">
        <f t="shared" si="5"/>
        <v>0</v>
      </c>
      <c r="Q16" s="1">
        <f t="shared" si="6"/>
        <v>0</v>
      </c>
      <c r="S16" s="3">
        <f t="shared" si="7"/>
        <v>0</v>
      </c>
      <c r="T16" s="1">
        <f t="shared" si="8"/>
        <v>0.5</v>
      </c>
    </row>
    <row r="17" spans="1:22" ht="17" x14ac:dyDescent="0.2">
      <c r="A17" s="1">
        <v>241</v>
      </c>
      <c r="B17" s="1">
        <v>1</v>
      </c>
      <c r="C17" s="1" t="s">
        <v>26</v>
      </c>
      <c r="D17" s="2" t="s">
        <v>27</v>
      </c>
      <c r="F17" s="1" t="s">
        <v>40</v>
      </c>
      <c r="G17" s="1" t="s">
        <v>47</v>
      </c>
      <c r="H17" s="1">
        <f t="shared" si="0"/>
        <v>1</v>
      </c>
      <c r="I17" s="1">
        <v>1</v>
      </c>
      <c r="J17" s="3">
        <f t="shared" si="1"/>
        <v>0</v>
      </c>
      <c r="L17" s="3">
        <f t="shared" si="2"/>
        <v>0</v>
      </c>
      <c r="M17" s="1">
        <f t="shared" si="3"/>
        <v>0</v>
      </c>
      <c r="O17" s="3">
        <f t="shared" si="4"/>
        <v>0</v>
      </c>
      <c r="P17" s="1">
        <f t="shared" si="5"/>
        <v>0</v>
      </c>
      <c r="Q17" s="1">
        <f t="shared" si="6"/>
        <v>0</v>
      </c>
      <c r="S17" s="3">
        <f t="shared" si="7"/>
        <v>0</v>
      </c>
      <c r="T17" s="1">
        <f t="shared" si="8"/>
        <v>1</v>
      </c>
    </row>
    <row r="18" spans="1:22" ht="17" x14ac:dyDescent="0.2">
      <c r="A18" s="1">
        <v>242</v>
      </c>
      <c r="B18" s="1">
        <v>1</v>
      </c>
      <c r="C18" s="1" t="s">
        <v>4</v>
      </c>
      <c r="D18" s="2" t="s">
        <v>28</v>
      </c>
      <c r="F18" s="1" t="s">
        <v>42</v>
      </c>
      <c r="G18" s="1" t="s">
        <v>47</v>
      </c>
      <c r="H18" s="1">
        <f t="shared" si="0"/>
        <v>1</v>
      </c>
      <c r="I18" s="1">
        <v>0.5</v>
      </c>
      <c r="J18" s="3">
        <f t="shared" si="1"/>
        <v>0</v>
      </c>
      <c r="L18" s="3">
        <f t="shared" si="2"/>
        <v>0</v>
      </c>
      <c r="M18" s="1">
        <f t="shared" si="3"/>
        <v>0</v>
      </c>
      <c r="O18" s="3">
        <f t="shared" si="4"/>
        <v>0</v>
      </c>
      <c r="P18" s="1">
        <f t="shared" si="5"/>
        <v>0</v>
      </c>
      <c r="Q18" s="1">
        <f t="shared" si="6"/>
        <v>0</v>
      </c>
      <c r="S18" s="3">
        <f t="shared" si="7"/>
        <v>0</v>
      </c>
      <c r="T18" s="1">
        <f t="shared" si="8"/>
        <v>0.5</v>
      </c>
    </row>
    <row r="19" spans="1:22" ht="34" x14ac:dyDescent="0.2">
      <c r="A19" s="1">
        <v>244</v>
      </c>
      <c r="B19" s="1">
        <v>1</v>
      </c>
      <c r="C19" s="1" t="s">
        <v>29</v>
      </c>
      <c r="D19" s="2" t="s">
        <v>30</v>
      </c>
      <c r="E19" s="2" t="s">
        <v>59</v>
      </c>
      <c r="F19" s="1" t="s">
        <v>43</v>
      </c>
      <c r="G19" s="1" t="s">
        <v>47</v>
      </c>
      <c r="H19" s="1">
        <f t="shared" si="0"/>
        <v>1</v>
      </c>
      <c r="I19" s="1">
        <v>0.5</v>
      </c>
      <c r="J19" s="3">
        <f t="shared" si="1"/>
        <v>0</v>
      </c>
      <c r="L19" s="3">
        <f t="shared" si="2"/>
        <v>0</v>
      </c>
      <c r="M19" s="1">
        <f t="shared" si="3"/>
        <v>0</v>
      </c>
      <c r="O19" s="3">
        <f t="shared" si="4"/>
        <v>0</v>
      </c>
      <c r="P19" s="1">
        <f t="shared" si="5"/>
        <v>0</v>
      </c>
      <c r="Q19" s="1">
        <f t="shared" si="6"/>
        <v>0</v>
      </c>
      <c r="S19" s="3">
        <f t="shared" si="7"/>
        <v>0</v>
      </c>
      <c r="T19" s="1">
        <f t="shared" si="8"/>
        <v>0.5</v>
      </c>
    </row>
    <row r="20" spans="1:22" x14ac:dyDescent="0.2">
      <c r="K20" s="1">
        <f>SUM(J4:J19)</f>
        <v>0.25</v>
      </c>
      <c r="N20" s="1">
        <f>SUM(L4:M19)</f>
        <v>0.75</v>
      </c>
      <c r="R20" s="1">
        <f>SUM(O4:Q19)</f>
        <v>4</v>
      </c>
      <c r="U20" s="1">
        <f>SUM(S4:T19)</f>
        <v>5</v>
      </c>
    </row>
    <row r="21" spans="1:22" x14ac:dyDescent="0.2">
      <c r="V21" s="1">
        <f>SUM(K20:U20)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2AD0-D6CA-6448-B4DC-0C1226BBF414}">
  <dimension ref="A3:X36"/>
  <sheetViews>
    <sheetView topLeftCell="C15" workbookViewId="0">
      <selection activeCell="U32" activeCellId="15" sqref="K6 N6 R6 U6 K15 N15 R15 U15 K20 N20 R20 U20 K32 N32 R32 U32"/>
    </sheetView>
  </sheetViews>
  <sheetFormatPr baseColWidth="10" defaultRowHeight="16" x14ac:dyDescent="0.2"/>
  <sheetData>
    <row r="3" spans="1:24" s="4" customFormat="1" x14ac:dyDescent="0.2">
      <c r="A3" s="4" t="s">
        <v>60</v>
      </c>
    </row>
    <row r="4" spans="1:24" s="1" customFormat="1" ht="34" x14ac:dyDescent="0.2">
      <c r="A4" s="1">
        <v>234</v>
      </c>
      <c r="B4" s="1">
        <v>1</v>
      </c>
      <c r="C4" s="1" t="s">
        <v>15</v>
      </c>
      <c r="D4" s="2" t="s">
        <v>14</v>
      </c>
      <c r="E4" s="2" t="s">
        <v>55</v>
      </c>
      <c r="H4" s="1">
        <v>0</v>
      </c>
      <c r="J4" s="3">
        <v>0</v>
      </c>
      <c r="L4" s="3">
        <v>0</v>
      </c>
      <c r="M4" s="1">
        <v>0</v>
      </c>
      <c r="O4" s="3">
        <v>0</v>
      </c>
      <c r="P4" s="1">
        <v>0</v>
      </c>
      <c r="Q4" s="1">
        <v>0</v>
      </c>
      <c r="S4" s="3">
        <v>0</v>
      </c>
      <c r="T4" s="1">
        <v>0</v>
      </c>
    </row>
    <row r="5" spans="1:24" s="1" customFormat="1" ht="34" x14ac:dyDescent="0.2">
      <c r="A5" s="1">
        <v>235</v>
      </c>
      <c r="B5" s="1">
        <v>1</v>
      </c>
      <c r="C5" s="1" t="s">
        <v>15</v>
      </c>
      <c r="D5" s="2" t="s">
        <v>16</v>
      </c>
      <c r="E5" s="2" t="s">
        <v>55</v>
      </c>
      <c r="F5" s="1" t="s">
        <v>38</v>
      </c>
      <c r="G5" s="1" t="s">
        <v>48</v>
      </c>
      <c r="H5" s="1">
        <v>1</v>
      </c>
      <c r="I5" s="1">
        <v>1</v>
      </c>
      <c r="J5" s="3">
        <v>0</v>
      </c>
      <c r="L5" s="3">
        <v>0</v>
      </c>
      <c r="M5" s="1">
        <v>0</v>
      </c>
      <c r="O5" s="3">
        <v>0</v>
      </c>
      <c r="P5" s="1">
        <v>1</v>
      </c>
      <c r="Q5" s="1">
        <v>0</v>
      </c>
      <c r="S5" s="3">
        <v>0</v>
      </c>
      <c r="T5" s="1">
        <v>0</v>
      </c>
    </row>
    <row r="6" spans="1:24" x14ac:dyDescent="0.2">
      <c r="K6">
        <v>0</v>
      </c>
      <c r="N6">
        <v>0</v>
      </c>
      <c r="R6">
        <v>1</v>
      </c>
      <c r="U6">
        <v>0</v>
      </c>
      <c r="X6">
        <v>1</v>
      </c>
    </row>
    <row r="9" spans="1:24" s="4" customFormat="1" x14ac:dyDescent="0.2">
      <c r="A9" s="4" t="s">
        <v>61</v>
      </c>
    </row>
    <row r="10" spans="1:24" s="1" customFormat="1" ht="68" x14ac:dyDescent="0.2">
      <c r="A10" s="1">
        <v>232</v>
      </c>
      <c r="B10" s="1">
        <v>1</v>
      </c>
      <c r="C10" s="1" t="s">
        <v>10</v>
      </c>
      <c r="D10" s="2" t="s">
        <v>11</v>
      </c>
      <c r="E10" s="2" t="s">
        <v>54</v>
      </c>
      <c r="F10" s="1" t="s">
        <v>38</v>
      </c>
      <c r="G10" s="1" t="s">
        <v>48</v>
      </c>
      <c r="H10" s="1">
        <v>1</v>
      </c>
      <c r="I10" s="1">
        <v>1</v>
      </c>
      <c r="J10" s="3">
        <v>0</v>
      </c>
      <c r="L10" s="3">
        <v>0</v>
      </c>
      <c r="M10" s="1">
        <v>0</v>
      </c>
      <c r="O10" s="3">
        <v>0</v>
      </c>
      <c r="P10" s="1">
        <v>1</v>
      </c>
      <c r="Q10" s="1">
        <v>0</v>
      </c>
      <c r="S10" s="3">
        <v>0</v>
      </c>
      <c r="T10" s="1">
        <v>0</v>
      </c>
    </row>
    <row r="11" spans="1:24" s="1" customFormat="1" ht="34" x14ac:dyDescent="0.2">
      <c r="A11" s="1">
        <v>233</v>
      </c>
      <c r="B11" s="1">
        <v>1</v>
      </c>
      <c r="C11" s="1" t="s">
        <v>12</v>
      </c>
      <c r="D11" s="2" t="s">
        <v>13</v>
      </c>
      <c r="E11" s="2" t="s">
        <v>54</v>
      </c>
      <c r="H11" s="1">
        <v>0</v>
      </c>
      <c r="J11" s="3">
        <v>0</v>
      </c>
      <c r="L11" s="3">
        <v>0</v>
      </c>
      <c r="M11" s="1">
        <v>0</v>
      </c>
      <c r="O11" s="3">
        <v>0</v>
      </c>
      <c r="P11" s="1">
        <v>0</v>
      </c>
      <c r="Q11" s="1">
        <v>0</v>
      </c>
      <c r="S11" s="3">
        <v>0</v>
      </c>
      <c r="T11" s="1">
        <v>0</v>
      </c>
    </row>
    <row r="12" spans="1:24" s="1" customFormat="1" ht="68" x14ac:dyDescent="0.2">
      <c r="A12" s="1">
        <v>238</v>
      </c>
      <c r="B12" s="1">
        <v>1</v>
      </c>
      <c r="C12" s="1" t="s">
        <v>20</v>
      </c>
      <c r="D12" s="2" t="s">
        <v>21</v>
      </c>
      <c r="E12" s="2" t="s">
        <v>58</v>
      </c>
      <c r="F12" s="1" t="s">
        <v>40</v>
      </c>
      <c r="G12" s="1" t="s">
        <v>47</v>
      </c>
      <c r="H12" s="1">
        <v>1</v>
      </c>
      <c r="I12" s="1">
        <v>1</v>
      </c>
      <c r="J12" s="3">
        <v>0</v>
      </c>
      <c r="L12" s="3">
        <v>0</v>
      </c>
      <c r="M12" s="1">
        <v>0</v>
      </c>
      <c r="O12" s="3">
        <v>0</v>
      </c>
      <c r="P12" s="1">
        <v>0</v>
      </c>
      <c r="Q12" s="1">
        <v>0</v>
      </c>
      <c r="S12" s="3">
        <v>0</v>
      </c>
      <c r="T12" s="1">
        <v>1</v>
      </c>
    </row>
    <row r="13" spans="1:24" s="1" customFormat="1" ht="34" x14ac:dyDescent="0.2">
      <c r="A13" s="1">
        <v>239</v>
      </c>
      <c r="B13" s="1">
        <v>1</v>
      </c>
      <c r="C13" s="1" t="s">
        <v>22</v>
      </c>
      <c r="D13" s="2" t="s">
        <v>23</v>
      </c>
      <c r="E13" s="2" t="s">
        <v>56</v>
      </c>
      <c r="F13" s="1" t="s">
        <v>41</v>
      </c>
      <c r="G13" s="1" t="s">
        <v>47</v>
      </c>
      <c r="H13" s="1">
        <v>1</v>
      </c>
      <c r="I13" s="1">
        <v>0.5</v>
      </c>
      <c r="J13" s="3">
        <v>0</v>
      </c>
      <c r="L13" s="3">
        <v>0</v>
      </c>
      <c r="M13" s="1">
        <v>0</v>
      </c>
      <c r="O13" s="3">
        <v>0</v>
      </c>
      <c r="P13" s="1">
        <v>0</v>
      </c>
      <c r="Q13" s="1">
        <v>0</v>
      </c>
      <c r="S13" s="3">
        <v>0</v>
      </c>
      <c r="T13" s="1">
        <v>0.5</v>
      </c>
    </row>
    <row r="14" spans="1:24" s="1" customFormat="1" ht="51" x14ac:dyDescent="0.2">
      <c r="A14" s="1">
        <v>244</v>
      </c>
      <c r="B14" s="1">
        <v>1</v>
      </c>
      <c r="C14" s="1" t="s">
        <v>29</v>
      </c>
      <c r="D14" s="2" t="s">
        <v>30</v>
      </c>
      <c r="E14" s="2" t="s">
        <v>59</v>
      </c>
      <c r="F14" s="1" t="s">
        <v>43</v>
      </c>
      <c r="G14" s="1" t="s">
        <v>47</v>
      </c>
      <c r="H14" s="1">
        <v>1</v>
      </c>
      <c r="I14" s="1">
        <v>0.5</v>
      </c>
      <c r="J14" s="3">
        <v>0</v>
      </c>
      <c r="L14" s="3">
        <v>0</v>
      </c>
      <c r="M14" s="1">
        <v>0</v>
      </c>
      <c r="O14" s="3">
        <v>0</v>
      </c>
      <c r="P14" s="1">
        <v>0</v>
      </c>
      <c r="Q14" s="1">
        <v>0</v>
      </c>
      <c r="S14" s="3">
        <v>0</v>
      </c>
      <c r="T14" s="1">
        <v>0.5</v>
      </c>
    </row>
    <row r="15" spans="1:24" x14ac:dyDescent="0.2">
      <c r="K15">
        <v>0</v>
      </c>
      <c r="N15">
        <v>0</v>
      </c>
      <c r="R15">
        <v>1</v>
      </c>
      <c r="U15">
        <v>2</v>
      </c>
      <c r="X15">
        <v>3</v>
      </c>
    </row>
    <row r="18" spans="1:24" s="4" customFormat="1" x14ac:dyDescent="0.2">
      <c r="A18" s="4" t="s">
        <v>62</v>
      </c>
    </row>
    <row r="19" spans="1:24" s="1" customFormat="1" ht="34" x14ac:dyDescent="0.2">
      <c r="A19" s="1">
        <v>237</v>
      </c>
      <c r="B19" s="1">
        <v>1</v>
      </c>
      <c r="C19" s="1" t="s">
        <v>4</v>
      </c>
      <c r="D19" s="2" t="s">
        <v>19</v>
      </c>
      <c r="E19" s="2" t="s">
        <v>57</v>
      </c>
      <c r="F19" s="1" t="s">
        <v>18</v>
      </c>
      <c r="G19" s="1" t="s">
        <v>50</v>
      </c>
      <c r="H19" s="1">
        <f t="shared" ref="H19" si="0">LEN(G19:G34)</f>
        <v>2</v>
      </c>
      <c r="I19" s="1">
        <v>1</v>
      </c>
      <c r="J19" s="3">
        <f t="shared" ref="J19" si="1">IF(G19="AB",(B19*I19)/H19,0)</f>
        <v>0</v>
      </c>
      <c r="L19" s="3">
        <f t="shared" ref="L19" si="2">IF(G19="AB",(B19*I19)/H19,0)</f>
        <v>0</v>
      </c>
      <c r="M19" s="1">
        <f t="shared" ref="M19" si="3">IF(G19="BC",(B19*I19)/H19,0)</f>
        <v>0</v>
      </c>
      <c r="O19" s="3">
        <f t="shared" ref="O19" si="4">IF(G19="BC",(B19*I19)/H19,0)</f>
        <v>0</v>
      </c>
      <c r="P19" s="1">
        <f t="shared" ref="P19" si="5">IF(G19="C",(B19*I19)/H19,0)</f>
        <v>0</v>
      </c>
      <c r="Q19" s="1">
        <f t="shared" ref="Q19" si="6">IF(G19="CD",(B19*I19)/H19,0)</f>
        <v>0.5</v>
      </c>
      <c r="S19" s="3">
        <f t="shared" ref="S19" si="7">IF(G19="CD",(B19*I19)/H19,0)</f>
        <v>0.5</v>
      </c>
      <c r="T19" s="1">
        <f t="shared" ref="T19" si="8">IF(G19="D",(B19*I19)/H19,0)</f>
        <v>0</v>
      </c>
    </row>
    <row r="20" spans="1:24" x14ac:dyDescent="0.2">
      <c r="K20">
        <v>0</v>
      </c>
      <c r="N20">
        <v>0</v>
      </c>
      <c r="R20">
        <v>0.5</v>
      </c>
      <c r="U20">
        <v>0.5</v>
      </c>
      <c r="X20">
        <v>1</v>
      </c>
    </row>
    <row r="23" spans="1:24" s="4" customFormat="1" x14ac:dyDescent="0.2">
      <c r="A23" s="4" t="s">
        <v>63</v>
      </c>
    </row>
    <row r="24" spans="1:24" s="1" customFormat="1" ht="51" x14ac:dyDescent="0.2">
      <c r="A24" s="1">
        <v>228</v>
      </c>
      <c r="B24" s="1">
        <v>1</v>
      </c>
      <c r="C24" s="1" t="s">
        <v>4</v>
      </c>
      <c r="D24" s="2" t="s">
        <v>5</v>
      </c>
      <c r="E24" s="2"/>
      <c r="F24" s="1" t="s">
        <v>34</v>
      </c>
      <c r="G24" s="1" t="s">
        <v>46</v>
      </c>
      <c r="H24" s="1">
        <v>2</v>
      </c>
      <c r="I24" s="1">
        <v>0.5</v>
      </c>
      <c r="J24" s="3">
        <v>0.25</v>
      </c>
      <c r="L24" s="3">
        <v>0.25</v>
      </c>
      <c r="M24" s="1">
        <v>0</v>
      </c>
      <c r="O24" s="3">
        <v>0</v>
      </c>
      <c r="P24" s="1">
        <v>0</v>
      </c>
      <c r="Q24" s="1">
        <v>0</v>
      </c>
      <c r="S24" s="3">
        <v>0</v>
      </c>
      <c r="T24" s="1">
        <v>0</v>
      </c>
    </row>
    <row r="25" spans="1:24" s="1" customFormat="1" ht="34" x14ac:dyDescent="0.2">
      <c r="A25" s="1">
        <v>229</v>
      </c>
      <c r="B25" s="1">
        <v>1</v>
      </c>
      <c r="C25" s="1" t="s">
        <v>4</v>
      </c>
      <c r="D25" s="2" t="s">
        <v>6</v>
      </c>
      <c r="E25" s="2"/>
      <c r="F25" s="1" t="s">
        <v>35</v>
      </c>
      <c r="G25" s="1" t="s">
        <v>47</v>
      </c>
      <c r="H25" s="1">
        <v>1</v>
      </c>
      <c r="I25" s="1">
        <v>0.25</v>
      </c>
      <c r="J25" s="3">
        <v>0</v>
      </c>
      <c r="L25" s="3">
        <v>0</v>
      </c>
      <c r="M25" s="1">
        <v>0</v>
      </c>
      <c r="O25" s="3">
        <v>0</v>
      </c>
      <c r="P25" s="1">
        <v>0</v>
      </c>
      <c r="Q25" s="1">
        <v>0</v>
      </c>
      <c r="S25" s="3">
        <v>0</v>
      </c>
      <c r="T25" s="1">
        <v>0.25</v>
      </c>
    </row>
    <row r="26" spans="1:24" s="1" customFormat="1" ht="51" x14ac:dyDescent="0.2">
      <c r="A26" s="1">
        <v>230</v>
      </c>
      <c r="B26" s="1">
        <v>1</v>
      </c>
      <c r="C26" s="1" t="s">
        <v>4</v>
      </c>
      <c r="D26" s="2" t="s">
        <v>7</v>
      </c>
      <c r="E26" s="2"/>
      <c r="F26" s="1" t="s">
        <v>36</v>
      </c>
      <c r="G26" s="1" t="s">
        <v>48</v>
      </c>
      <c r="H26" s="1">
        <v>1</v>
      </c>
      <c r="I26" s="1">
        <v>1</v>
      </c>
      <c r="J26" s="3">
        <v>0</v>
      </c>
      <c r="L26" s="3">
        <v>0</v>
      </c>
      <c r="M26" s="1">
        <v>0</v>
      </c>
      <c r="O26" s="3">
        <v>0</v>
      </c>
      <c r="P26" s="1">
        <v>1</v>
      </c>
      <c r="Q26" s="1">
        <v>0</v>
      </c>
      <c r="S26" s="3">
        <v>0</v>
      </c>
      <c r="T26" s="1">
        <v>0</v>
      </c>
    </row>
    <row r="27" spans="1:24" s="1" customFormat="1" ht="17" x14ac:dyDescent="0.2">
      <c r="A27" s="1">
        <v>231</v>
      </c>
      <c r="B27" s="1">
        <v>1</v>
      </c>
      <c r="C27" s="1" t="s">
        <v>9</v>
      </c>
      <c r="D27" s="2" t="s">
        <v>8</v>
      </c>
      <c r="E27" s="2"/>
      <c r="F27" s="1" t="s">
        <v>37</v>
      </c>
      <c r="G27" s="1" t="s">
        <v>49</v>
      </c>
      <c r="H27" s="1">
        <v>2</v>
      </c>
      <c r="I27" s="1">
        <v>1</v>
      </c>
      <c r="J27" s="3">
        <v>0</v>
      </c>
      <c r="L27" s="3">
        <v>0</v>
      </c>
      <c r="M27" s="1">
        <v>0.5</v>
      </c>
      <c r="O27" s="3">
        <v>0.5</v>
      </c>
      <c r="P27" s="1">
        <v>0</v>
      </c>
      <c r="Q27" s="1">
        <v>0</v>
      </c>
      <c r="S27" s="3">
        <v>0</v>
      </c>
      <c r="T27" s="1">
        <v>0</v>
      </c>
    </row>
    <row r="28" spans="1:24" s="1" customFormat="1" ht="17" x14ac:dyDescent="0.2">
      <c r="A28" s="1">
        <v>236</v>
      </c>
      <c r="B28" s="1">
        <v>1</v>
      </c>
      <c r="C28" s="1" t="s">
        <v>4</v>
      </c>
      <c r="D28" s="2" t="s">
        <v>17</v>
      </c>
      <c r="E28" s="2"/>
      <c r="F28" s="1" t="s">
        <v>39</v>
      </c>
      <c r="G28" s="1" t="s">
        <v>47</v>
      </c>
      <c r="H28" s="1">
        <v>1</v>
      </c>
      <c r="I28" s="1">
        <v>0.25</v>
      </c>
      <c r="J28" s="3">
        <v>0</v>
      </c>
      <c r="L28" s="3">
        <v>0</v>
      </c>
      <c r="M28" s="1">
        <v>0</v>
      </c>
      <c r="O28" s="3">
        <v>0</v>
      </c>
      <c r="P28" s="1">
        <v>0</v>
      </c>
      <c r="Q28" s="1">
        <v>0</v>
      </c>
      <c r="S28" s="3">
        <v>0</v>
      </c>
      <c r="T28" s="1">
        <v>0.25</v>
      </c>
    </row>
    <row r="29" spans="1:24" s="1" customFormat="1" ht="17" x14ac:dyDescent="0.2">
      <c r="A29" s="1">
        <v>240</v>
      </c>
      <c r="B29" s="1">
        <v>1</v>
      </c>
      <c r="C29" s="1" t="s">
        <v>24</v>
      </c>
      <c r="D29" s="2" t="s">
        <v>25</v>
      </c>
      <c r="E29" s="2"/>
      <c r="F29" s="1" t="s">
        <v>41</v>
      </c>
      <c r="G29" s="1" t="s">
        <v>47</v>
      </c>
      <c r="H29" s="1">
        <v>1</v>
      </c>
      <c r="I29" s="1">
        <v>0.5</v>
      </c>
      <c r="J29" s="3">
        <v>0</v>
      </c>
      <c r="L29" s="3">
        <v>0</v>
      </c>
      <c r="M29" s="1">
        <v>0</v>
      </c>
      <c r="O29" s="3">
        <v>0</v>
      </c>
      <c r="P29" s="1">
        <v>0</v>
      </c>
      <c r="Q29" s="1">
        <v>0</v>
      </c>
      <c r="S29" s="3">
        <v>0</v>
      </c>
      <c r="T29" s="1">
        <v>0.5</v>
      </c>
    </row>
    <row r="30" spans="1:24" s="1" customFormat="1" ht="34" x14ac:dyDescent="0.2">
      <c r="A30" s="1">
        <v>241</v>
      </c>
      <c r="B30" s="1">
        <v>1</v>
      </c>
      <c r="C30" s="1" t="s">
        <v>26</v>
      </c>
      <c r="D30" s="2" t="s">
        <v>27</v>
      </c>
      <c r="E30" s="2"/>
      <c r="F30" s="1" t="s">
        <v>40</v>
      </c>
      <c r="G30" s="1" t="s">
        <v>47</v>
      </c>
      <c r="H30" s="1">
        <v>1</v>
      </c>
      <c r="I30" s="1">
        <v>1</v>
      </c>
      <c r="J30" s="3">
        <v>0</v>
      </c>
      <c r="L30" s="3">
        <v>0</v>
      </c>
      <c r="M30" s="1">
        <v>0</v>
      </c>
      <c r="O30" s="3">
        <v>0</v>
      </c>
      <c r="P30" s="1">
        <v>0</v>
      </c>
      <c r="Q30" s="1">
        <v>0</v>
      </c>
      <c r="S30" s="3">
        <v>0</v>
      </c>
      <c r="T30" s="1">
        <v>1</v>
      </c>
    </row>
    <row r="31" spans="1:24" s="1" customFormat="1" ht="17" x14ac:dyDescent="0.2">
      <c r="A31" s="1">
        <v>242</v>
      </c>
      <c r="B31" s="1">
        <v>1</v>
      </c>
      <c r="C31" s="1" t="s">
        <v>4</v>
      </c>
      <c r="D31" s="2" t="s">
        <v>28</v>
      </c>
      <c r="E31" s="2"/>
      <c r="F31" s="1" t="s">
        <v>42</v>
      </c>
      <c r="G31" s="1" t="s">
        <v>47</v>
      </c>
      <c r="H31" s="1">
        <v>1</v>
      </c>
      <c r="I31" s="1">
        <v>0.5</v>
      </c>
      <c r="J31" s="3">
        <v>0</v>
      </c>
      <c r="L31" s="3">
        <v>0</v>
      </c>
      <c r="M31" s="1">
        <v>0</v>
      </c>
      <c r="O31" s="3">
        <v>0</v>
      </c>
      <c r="P31" s="1">
        <v>0</v>
      </c>
      <c r="Q31" s="1">
        <v>0</v>
      </c>
      <c r="S31" s="3">
        <v>0</v>
      </c>
      <c r="T31" s="1">
        <v>0.5</v>
      </c>
    </row>
    <row r="32" spans="1:24" x14ac:dyDescent="0.2">
      <c r="K32">
        <v>0.25</v>
      </c>
      <c r="N32">
        <v>0.75</v>
      </c>
      <c r="R32">
        <v>1.5</v>
      </c>
      <c r="U32">
        <v>2.5</v>
      </c>
      <c r="X32">
        <v>5</v>
      </c>
    </row>
    <row r="34" spans="11:23" ht="17" thickBot="1" x14ac:dyDescent="0.25"/>
    <row r="35" spans="11:23" s="5" customFormat="1" ht="18" thickTop="1" thickBot="1" x14ac:dyDescent="0.25">
      <c r="K35" s="5">
        <v>0.25</v>
      </c>
      <c r="N35" s="5">
        <v>0.75</v>
      </c>
      <c r="R35" s="5">
        <v>4</v>
      </c>
      <c r="U35" s="5">
        <v>5</v>
      </c>
      <c r="W35" s="5">
        <v>10</v>
      </c>
    </row>
    <row r="36" spans="11:23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9966-CA50-CA4B-8978-91A8A58EF943}">
  <dimension ref="A1:E5"/>
  <sheetViews>
    <sheetView workbookViewId="0">
      <selection sqref="A1:E5"/>
    </sheetView>
  </sheetViews>
  <sheetFormatPr baseColWidth="10" defaultRowHeight="16" x14ac:dyDescent="0.2"/>
  <sheetData>
    <row r="1" spans="1:5" x14ac:dyDescent="0.2">
      <c r="B1" t="s">
        <v>45</v>
      </c>
      <c r="C1" t="s">
        <v>51</v>
      </c>
      <c r="D1" t="s">
        <v>48</v>
      </c>
      <c r="E1" t="s">
        <v>47</v>
      </c>
    </row>
    <row r="2" spans="1:5" x14ac:dyDescent="0.2">
      <c r="A2" t="s">
        <v>64</v>
      </c>
      <c r="B2">
        <v>0</v>
      </c>
      <c r="C2">
        <v>0</v>
      </c>
      <c r="D2">
        <v>1</v>
      </c>
      <c r="E2">
        <v>0</v>
      </c>
    </row>
    <row r="3" spans="1:5" x14ac:dyDescent="0.2">
      <c r="A3" t="s">
        <v>61</v>
      </c>
      <c r="B3">
        <v>0</v>
      </c>
      <c r="C3">
        <v>0</v>
      </c>
      <c r="D3">
        <v>1</v>
      </c>
      <c r="E3">
        <v>2</v>
      </c>
    </row>
    <row r="4" spans="1:5" x14ac:dyDescent="0.2">
      <c r="A4" t="s">
        <v>62</v>
      </c>
      <c r="B4">
        <v>0</v>
      </c>
      <c r="C4">
        <v>0</v>
      </c>
      <c r="D4">
        <v>0.5</v>
      </c>
      <c r="E4">
        <v>0.5</v>
      </c>
    </row>
    <row r="5" spans="1:5" x14ac:dyDescent="0.2">
      <c r="A5" t="s">
        <v>63</v>
      </c>
      <c r="B5">
        <v>0.25</v>
      </c>
      <c r="C5">
        <v>0.75</v>
      </c>
      <c r="D5">
        <v>1.5</v>
      </c>
      <c r="E5">
        <v>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933-D80F-E745-AA25-B0BFCEE22CA6}">
  <dimension ref="A1:J12"/>
  <sheetViews>
    <sheetView workbookViewId="0">
      <selection activeCell="B12" sqref="B12:E12"/>
    </sheetView>
  </sheetViews>
  <sheetFormatPr baseColWidth="10" defaultRowHeight="16" x14ac:dyDescent="0.2"/>
  <sheetData>
    <row r="1" spans="1:10" x14ac:dyDescent="0.2">
      <c r="B1" t="s">
        <v>45</v>
      </c>
      <c r="C1" t="s">
        <v>51</v>
      </c>
      <c r="D1" t="s">
        <v>48</v>
      </c>
      <c r="E1" t="s">
        <v>47</v>
      </c>
    </row>
    <row r="2" spans="1:10" x14ac:dyDescent="0.2">
      <c r="A2" t="s">
        <v>64</v>
      </c>
      <c r="B2">
        <v>0</v>
      </c>
      <c r="C2">
        <v>0</v>
      </c>
      <c r="D2">
        <v>1</v>
      </c>
      <c r="E2">
        <v>0</v>
      </c>
      <c r="G2">
        <f>B2/(B7/100)</f>
        <v>0</v>
      </c>
      <c r="H2">
        <f t="shared" ref="H2:J5" si="0">C2/(C7/100)</f>
        <v>0</v>
      </c>
      <c r="I2">
        <f t="shared" si="0"/>
        <v>25</v>
      </c>
      <c r="J2">
        <f t="shared" si="0"/>
        <v>0</v>
      </c>
    </row>
    <row r="3" spans="1:10" x14ac:dyDescent="0.2">
      <c r="A3" t="s">
        <v>61</v>
      </c>
      <c r="B3">
        <v>0</v>
      </c>
      <c r="C3">
        <v>0</v>
      </c>
      <c r="D3">
        <v>1</v>
      </c>
      <c r="E3">
        <v>2</v>
      </c>
      <c r="G3">
        <f t="shared" ref="G3:G5" si="1">B3/(B8/100)</f>
        <v>0</v>
      </c>
      <c r="H3">
        <f t="shared" si="0"/>
        <v>0</v>
      </c>
      <c r="I3">
        <f t="shared" si="0"/>
        <v>25</v>
      </c>
      <c r="J3">
        <f t="shared" si="0"/>
        <v>40</v>
      </c>
    </row>
    <row r="4" spans="1:10" x14ac:dyDescent="0.2">
      <c r="A4" t="s">
        <v>62</v>
      </c>
      <c r="B4">
        <v>0</v>
      </c>
      <c r="C4">
        <v>0</v>
      </c>
      <c r="D4">
        <v>0.5</v>
      </c>
      <c r="E4">
        <v>0.5</v>
      </c>
      <c r="G4">
        <f t="shared" si="1"/>
        <v>0</v>
      </c>
      <c r="H4">
        <f t="shared" si="0"/>
        <v>0</v>
      </c>
      <c r="I4">
        <f t="shared" si="0"/>
        <v>12.5</v>
      </c>
      <c r="J4">
        <f t="shared" si="0"/>
        <v>10</v>
      </c>
    </row>
    <row r="5" spans="1:10" x14ac:dyDescent="0.2">
      <c r="A5" t="s">
        <v>63</v>
      </c>
      <c r="B5">
        <v>0.25</v>
      </c>
      <c r="C5">
        <v>0.75</v>
      </c>
      <c r="D5">
        <v>1.5</v>
      </c>
      <c r="E5">
        <v>2.5</v>
      </c>
      <c r="G5">
        <f t="shared" si="1"/>
        <v>100</v>
      </c>
      <c r="H5">
        <f t="shared" si="0"/>
        <v>100</v>
      </c>
      <c r="I5">
        <f t="shared" si="0"/>
        <v>37.5</v>
      </c>
      <c r="J5">
        <f t="shared" si="0"/>
        <v>50</v>
      </c>
    </row>
    <row r="7" spans="1:10" x14ac:dyDescent="0.2">
      <c r="B7">
        <v>0.25</v>
      </c>
      <c r="C7">
        <v>0.75</v>
      </c>
      <c r="D7">
        <v>4</v>
      </c>
      <c r="E7">
        <v>5</v>
      </c>
    </row>
    <row r="8" spans="1:10" x14ac:dyDescent="0.2">
      <c r="B8">
        <v>0.25</v>
      </c>
      <c r="C8">
        <v>0.75</v>
      </c>
      <c r="D8">
        <v>4</v>
      </c>
      <c r="E8">
        <v>5</v>
      </c>
    </row>
    <row r="9" spans="1:10" x14ac:dyDescent="0.2">
      <c r="B9">
        <v>0.25</v>
      </c>
      <c r="C9">
        <v>0.75</v>
      </c>
      <c r="D9">
        <v>4</v>
      </c>
      <c r="E9">
        <v>5</v>
      </c>
    </row>
    <row r="10" spans="1:10" x14ac:dyDescent="0.2">
      <c r="B10">
        <v>0.25</v>
      </c>
      <c r="C10">
        <v>0.75</v>
      </c>
      <c r="D10">
        <v>4</v>
      </c>
      <c r="E10">
        <v>5</v>
      </c>
    </row>
    <row r="11" spans="1:10" x14ac:dyDescent="0.2">
      <c r="B11">
        <v>0.25</v>
      </c>
      <c r="C11">
        <v>0.75</v>
      </c>
      <c r="D11">
        <v>4</v>
      </c>
      <c r="E11">
        <v>5</v>
      </c>
    </row>
    <row r="12" spans="1:10" x14ac:dyDescent="0.2">
      <c r="B12">
        <v>0.25</v>
      </c>
      <c r="C12">
        <v>0.75</v>
      </c>
      <c r="D12">
        <v>4</v>
      </c>
      <c r="E1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443C-C715-A943-8B61-5D84B96675A1}">
  <dimension ref="A1:E7"/>
  <sheetViews>
    <sheetView tabSelected="1" workbookViewId="0">
      <selection activeCell="E2" activeCellId="1" sqref="A2:A5 E2:E5"/>
    </sheetView>
  </sheetViews>
  <sheetFormatPr baseColWidth="10" defaultRowHeight="16" x14ac:dyDescent="0.2"/>
  <sheetData>
    <row r="1" spans="1:5" x14ac:dyDescent="0.2">
      <c r="B1" t="s">
        <v>45</v>
      </c>
      <c r="C1" t="s">
        <v>51</v>
      </c>
      <c r="D1" t="s">
        <v>48</v>
      </c>
      <c r="E1" t="s">
        <v>47</v>
      </c>
    </row>
    <row r="2" spans="1:5" x14ac:dyDescent="0.2">
      <c r="A2" t="s">
        <v>64</v>
      </c>
      <c r="B2" s="6">
        <v>0</v>
      </c>
      <c r="C2" s="6">
        <v>0</v>
      </c>
      <c r="D2" s="6">
        <v>25</v>
      </c>
      <c r="E2" s="6">
        <v>0</v>
      </c>
    </row>
    <row r="3" spans="1:5" x14ac:dyDescent="0.2">
      <c r="A3" t="s">
        <v>61</v>
      </c>
      <c r="B3" s="6">
        <v>0</v>
      </c>
      <c r="C3" s="6">
        <v>0</v>
      </c>
      <c r="D3" s="6">
        <v>25</v>
      </c>
      <c r="E3" s="6">
        <v>40</v>
      </c>
    </row>
    <row r="4" spans="1:5" x14ac:dyDescent="0.2">
      <c r="A4" t="s">
        <v>62</v>
      </c>
      <c r="B4" s="6">
        <v>0</v>
      </c>
      <c r="C4" s="6">
        <v>0</v>
      </c>
      <c r="D4" s="6">
        <v>12.5</v>
      </c>
      <c r="E4" s="6">
        <v>10</v>
      </c>
    </row>
    <row r="5" spans="1:5" x14ac:dyDescent="0.2">
      <c r="A5" t="s">
        <v>63</v>
      </c>
      <c r="B5" s="6">
        <v>100</v>
      </c>
      <c r="C5" s="6">
        <v>100</v>
      </c>
      <c r="D5" s="6">
        <v>37.5</v>
      </c>
      <c r="E5" s="6">
        <v>50</v>
      </c>
    </row>
    <row r="7" spans="1:5" x14ac:dyDescent="0.2">
      <c r="B7">
        <v>0.25</v>
      </c>
      <c r="C7">
        <v>0.75</v>
      </c>
      <c r="D7">
        <v>4</v>
      </c>
      <c r="E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Sheet2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2021-12-17T10:03:25Z</dcterms:created>
  <dcterms:modified xsi:type="dcterms:W3CDTF">2022-03-26T10:47:43Z</dcterms:modified>
</cp:coreProperties>
</file>