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C5C04A39-662B-514A-B977-8798825AB74C}" xr6:coauthVersionLast="47" xr6:coauthVersionMax="47" xr10:uidLastSave="{00000000-0000-0000-0000-000000000000}"/>
  <bookViews>
    <workbookView xWindow="0" yWindow="500" windowWidth="27900" windowHeight="17500" activeTab="4" xr2:uid="{754FCC99-9A33-B743-8FAB-07D3AA6F6F5C}"/>
  </bookViews>
  <sheets>
    <sheet name="dating" sheetId="1" r:id="rId1"/>
    <sheet name="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M2" i="4"/>
  <c r="N2" i="4"/>
  <c r="O2" i="4"/>
  <c r="L2" i="4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G3" i="4"/>
  <c r="G4" i="4"/>
  <c r="G5" i="4"/>
  <c r="G6" i="4"/>
  <c r="G7" i="4"/>
  <c r="G8" i="4"/>
  <c r="G2" i="4"/>
  <c r="C10" i="4"/>
  <c r="D10" i="4"/>
  <c r="E10" i="4"/>
  <c r="B10" i="4"/>
  <c r="Y72" i="2"/>
  <c r="V72" i="2"/>
  <c r="T72" i="2"/>
  <c r="Q72" i="2"/>
  <c r="L72" i="2"/>
  <c r="Y69" i="2"/>
  <c r="Q69" i="2"/>
  <c r="L69" i="2"/>
  <c r="Q60" i="2"/>
  <c r="L60" i="2"/>
  <c r="Y45" i="2"/>
  <c r="Q45" i="2"/>
  <c r="L45" i="2"/>
  <c r="L33" i="2"/>
  <c r="L26" i="2"/>
  <c r="Y19" i="2"/>
  <c r="T19" i="2"/>
  <c r="Q19" i="2"/>
  <c r="L19" i="2"/>
  <c r="Y89" i="1"/>
  <c r="W89" i="1"/>
  <c r="T89" i="1"/>
  <c r="Q89" i="1"/>
  <c r="L89" i="1"/>
  <c r="Q33" i="1"/>
  <c r="L33" i="1"/>
  <c r="Y83" i="1"/>
  <c r="T83" i="1"/>
  <c r="Q83" i="1"/>
  <c r="P79" i="1"/>
  <c r="P80" i="1"/>
  <c r="P81" i="1"/>
  <c r="P82" i="1"/>
  <c r="P78" i="1"/>
  <c r="Q71" i="1"/>
  <c r="L62" i="1"/>
  <c r="K27" i="1"/>
  <c r="K28" i="1"/>
  <c r="K29" i="1"/>
  <c r="K30" i="1"/>
  <c r="K31" i="1"/>
  <c r="K32" i="1"/>
  <c r="K26" i="1"/>
  <c r="L24" i="1"/>
  <c r="J15" i="1"/>
  <c r="J16" i="1"/>
  <c r="J17" i="1"/>
  <c r="J18" i="1"/>
  <c r="J19" i="1"/>
  <c r="J20" i="1"/>
  <c r="J21" i="1"/>
  <c r="J22" i="1"/>
  <c r="J23" i="1"/>
  <c r="J14" i="1"/>
</calcChain>
</file>

<file path=xl/sharedStrings.xml><?xml version="1.0" encoding="utf-8"?>
<sst xmlns="http://schemas.openxmlformats.org/spreadsheetml/2006/main" count="380" uniqueCount="96">
  <si>
    <t>pottery dump between tower 8 and 9</t>
  </si>
  <si>
    <t>sherds</t>
  </si>
  <si>
    <t>type</t>
  </si>
  <si>
    <t>dating</t>
  </si>
  <si>
    <t>50-25 BCE</t>
  </si>
  <si>
    <t>Rhodian</t>
  </si>
  <si>
    <t>N plot area 16 level III</t>
  </si>
  <si>
    <t>before 25/15 BCE</t>
  </si>
  <si>
    <t>Type 1/2</t>
  </si>
  <si>
    <t>16d</t>
  </si>
  <si>
    <t>16e</t>
  </si>
  <si>
    <t>N corner plot area 16 level II</t>
  </si>
  <si>
    <t>50/25 ΒCE</t>
  </si>
  <si>
    <t>4b</t>
  </si>
  <si>
    <t>12b</t>
  </si>
  <si>
    <t>misc</t>
  </si>
  <si>
    <t>4a</t>
  </si>
  <si>
    <t>16g</t>
  </si>
  <si>
    <t>21c</t>
  </si>
  <si>
    <t>Forimpopoli</t>
  </si>
  <si>
    <t>N corner olot area 11 level I</t>
  </si>
  <si>
    <t>Augustan-Claudian</t>
  </si>
  <si>
    <t>16a</t>
  </si>
  <si>
    <t>other</t>
  </si>
  <si>
    <t>21b</t>
  </si>
  <si>
    <t>21 or Punic?</t>
  </si>
  <si>
    <t>16b/c</t>
  </si>
  <si>
    <t>House V/VI-D/E House of the birds room 3</t>
  </si>
  <si>
    <t>40-20 BCE</t>
  </si>
  <si>
    <t>House of the Birds room 3 levels I-II</t>
  </si>
  <si>
    <t>25/15 BCE</t>
  </si>
  <si>
    <t>House of the Birds room 4 level I</t>
  </si>
  <si>
    <t>last quarter 1st BCE</t>
  </si>
  <si>
    <t>Street M</t>
  </si>
  <si>
    <t>middle to late Augustan</t>
  </si>
  <si>
    <t>1b/23</t>
  </si>
  <si>
    <t>Basilica ENW1 levels II and I</t>
  </si>
  <si>
    <t>Augustan</t>
  </si>
  <si>
    <t>Greek</t>
  </si>
  <si>
    <t>18a, Gaulish</t>
  </si>
  <si>
    <t>Basilica ENE1 level III</t>
  </si>
  <si>
    <t>25 BCE-50 CE</t>
  </si>
  <si>
    <t>N corner plot level I and II</t>
  </si>
  <si>
    <t>Augustan/early Claudian</t>
  </si>
  <si>
    <t>spatheion</t>
  </si>
  <si>
    <t>Spanish</t>
  </si>
  <si>
    <t>African</t>
  </si>
  <si>
    <t>N corner plot room 22 level II</t>
  </si>
  <si>
    <t>Claudian</t>
  </si>
  <si>
    <t>18a</t>
  </si>
  <si>
    <t>16b/C</t>
  </si>
  <si>
    <t>12a</t>
  </si>
  <si>
    <t>N corner plot room 22 level I</t>
  </si>
  <si>
    <t>Flavian or later</t>
  </si>
  <si>
    <t>N corner plot taberna or shop 25 A-D level II-II</t>
  </si>
  <si>
    <t>1st to 3rd CE</t>
  </si>
  <si>
    <t>unknown</t>
  </si>
  <si>
    <t>House of Birds cistern in main atrium</t>
  </si>
  <si>
    <t>late antonine to 3rd</t>
  </si>
  <si>
    <t>Africano piccolo</t>
  </si>
  <si>
    <t>origin</t>
  </si>
  <si>
    <t>Graeco-Italic</t>
  </si>
  <si>
    <t>Dressel 1B</t>
  </si>
  <si>
    <t>Campanian</t>
  </si>
  <si>
    <t>Dressel 1A</t>
  </si>
  <si>
    <t>regional</t>
  </si>
  <si>
    <t>Dressel 2</t>
  </si>
  <si>
    <t>Tarraconensis</t>
  </si>
  <si>
    <t>Dressel 3</t>
  </si>
  <si>
    <t>Regional/</t>
  </si>
  <si>
    <t>Dressel 12</t>
  </si>
  <si>
    <t>Dressel 7/8 and 10</t>
  </si>
  <si>
    <t>Dressel 38</t>
  </si>
  <si>
    <t>Dressel 14</t>
  </si>
  <si>
    <t>Dressel 21,11</t>
  </si>
  <si>
    <t>Gaul</t>
  </si>
  <si>
    <t>similar to Dr 30</t>
  </si>
  <si>
    <t>Gaul/Africa</t>
  </si>
  <si>
    <t>Punic/African</t>
  </si>
  <si>
    <t>Trip?</t>
  </si>
  <si>
    <t>Cosa Amphorae</t>
  </si>
  <si>
    <t>Dating slice</t>
  </si>
  <si>
    <t>number slices</t>
  </si>
  <si>
    <t>slice percentage</t>
  </si>
  <si>
    <t>A</t>
  </si>
  <si>
    <t>AB</t>
  </si>
  <si>
    <t>C</t>
  </si>
  <si>
    <t>BCD</t>
  </si>
  <si>
    <t>B</t>
  </si>
  <si>
    <t>BC</t>
  </si>
  <si>
    <t>D</t>
  </si>
  <si>
    <t>Italian</t>
  </si>
  <si>
    <t>Aegean</t>
  </si>
  <si>
    <t>Baetican</t>
  </si>
  <si>
    <t>Catalonian/Gallic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</si>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</sst>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/>
    <xf numFmtId="0" fontId="0" fillId="0" borderId="2" xfId="0" applyBorder="1"/>
    <xf numFmtId="0" fontId="0" fillId="3" borderId="4" xfId="0" applyFill="1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Amphorae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dating!$K$95:$K$98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dating!$L$95:$L$98</c:f>
              <c:numCache>
                <c:formatCode>General</c:formatCode>
                <c:ptCount val="4"/>
                <c:pt idx="0">
                  <c:v>43</c:v>
                </c:pt>
                <c:pt idx="1">
                  <c:v>16.774999999999999</c:v>
                </c:pt>
                <c:pt idx="2">
                  <c:v>4.75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5-D74D-94F2-20559C61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37440"/>
        <c:axId val="374610352"/>
      </c:barChart>
      <c:catAx>
        <c:axId val="3746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4610352"/>
        <c:crosses val="autoZero"/>
        <c:auto val="1"/>
        <c:lblAlgn val="ctr"/>
        <c:lblOffset val="100"/>
        <c:noMultiLvlLbl val="0"/>
      </c:catAx>
      <c:valAx>
        <c:axId val="3746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46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7.1808562992125985E-2"/>
                  <c:y val="0.172445649917661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4019315944881897"/>
                  <c:y val="-0.146807909995433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458039229471316"/>
                  <c:y val="-4.99802111730761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7.2528824521934765E-2"/>
                  <c:y val="0.1762229633422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Sheet2!$E$2:$E$8</c:f>
              <c:numCache>
                <c:formatCode>General\%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29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</a:t>
            </a:r>
            <a:r>
              <a:rPr lang="en-GB" baseline="0"/>
              <a:t>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charts!$B$2:$B$8</c:f>
              <c:numCache>
                <c:formatCode>General</c:formatCode>
                <c:ptCount val="7"/>
                <c:pt idx="0">
                  <c:v>13.5</c:v>
                </c:pt>
                <c:pt idx="1">
                  <c:v>3.5</c:v>
                </c:pt>
                <c:pt idx="2">
                  <c:v>7</c:v>
                </c:pt>
                <c:pt idx="3">
                  <c:v>6</c:v>
                </c:pt>
                <c:pt idx="4">
                  <c:v>3.5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A-8845-A37E-A704F352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143792"/>
        <c:axId val="335145440"/>
      </c:barChart>
      <c:catAx>
        <c:axId val="3351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5145440"/>
        <c:crosses val="autoZero"/>
        <c:auto val="1"/>
        <c:lblAlgn val="ctr"/>
        <c:lblOffset val="100"/>
        <c:noMultiLvlLbl val="0"/>
      </c:catAx>
      <c:valAx>
        <c:axId val="3351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51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charts!$C$2:$C$8</c:f>
              <c:numCache>
                <c:formatCode>General</c:formatCode>
                <c:ptCount val="7"/>
                <c:pt idx="0">
                  <c:v>4.75</c:v>
                </c:pt>
                <c:pt idx="1">
                  <c:v>0.5</c:v>
                </c:pt>
                <c:pt idx="2">
                  <c:v>1</c:v>
                </c:pt>
                <c:pt idx="3">
                  <c:v>3.75</c:v>
                </c:pt>
                <c:pt idx="4">
                  <c:v>0.5</c:v>
                </c:pt>
                <c:pt idx="5">
                  <c:v>2.5</c:v>
                </c:pt>
                <c:pt idx="6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2-CE4C-A03B-CEC079A8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522048"/>
        <c:axId val="756688016"/>
      </c:barChart>
      <c:catAx>
        <c:axId val="7795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6688016"/>
        <c:crosses val="autoZero"/>
        <c:auto val="1"/>
        <c:lblAlgn val="ctr"/>
        <c:lblOffset val="100"/>
        <c:noMultiLvlLbl val="0"/>
      </c:catAx>
      <c:valAx>
        <c:axId val="7566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95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charts!$D$2:$D$8</c:f>
              <c:numCache>
                <c:formatCode>General</c:formatCode>
                <c:ptCount val="7"/>
                <c:pt idx="0">
                  <c:v>1.25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3.5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3-F247-907C-51FDC69D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265712"/>
        <c:axId val="804968896"/>
      </c:barChart>
      <c:catAx>
        <c:axId val="31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4968896"/>
        <c:crosses val="autoZero"/>
        <c:auto val="1"/>
        <c:lblAlgn val="ctr"/>
        <c:lblOffset val="100"/>
        <c:noMultiLvlLbl val="0"/>
      </c:catAx>
      <c:valAx>
        <c:axId val="804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2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charts!$E$2:$E$8</c:f>
              <c:numCache>
                <c:formatCode>General</c:formatCode>
                <c:ptCount val="7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</c:v>
                </c:pt>
                <c:pt idx="5">
                  <c:v>0.5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AF41-BB89-DED22560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190432"/>
        <c:axId val="328936640"/>
      </c:barChart>
      <c:catAx>
        <c:axId val="8061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8936640"/>
        <c:crosses val="autoZero"/>
        <c:auto val="1"/>
        <c:lblAlgn val="ctr"/>
        <c:lblOffset val="100"/>
        <c:noMultiLvlLbl val="0"/>
      </c:catAx>
      <c:valAx>
        <c:axId val="328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061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Cosa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Sheet1!$H$14:$K$14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Sheet1!$H$15:$K$15</c:f>
              <c:numCache>
                <c:formatCode>General</c:formatCode>
                <c:ptCount val="4"/>
                <c:pt idx="0">
                  <c:v>42</c:v>
                </c:pt>
                <c:pt idx="1">
                  <c:v>15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571393142786294"/>
                  <c:y val="0.129584811772855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8069050423814971E-2"/>
                  <c:y val="-8.88324686523699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5.9573262003675118E-4"/>
                  <c:y val="-0.16660611543844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58839003392293"/>
                      <c:h val="0.101543985637342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2882403479092669"/>
                  <c:y val="-0.110036613466404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2.0587495460705197E-2"/>
                  <c:y val="2.80556694327033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4995261419094"/>
                      <c:h val="0.146929982046678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6.8609337218674432E-2"/>
                  <c:y val="0.180387904833260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Sheet2!$B$2:$B$8</c:f>
              <c:numCache>
                <c:formatCode>General\%</c:formatCode>
                <c:ptCount val="7"/>
                <c:pt idx="0">
                  <c:v>33</c:v>
                </c:pt>
                <c:pt idx="1">
                  <c:v>8</c:v>
                </c:pt>
                <c:pt idx="2">
                  <c:v>17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884361427915681"/>
                  <c:y val="0.130042227022507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2.2497440062144779E-2"/>
                  <c:y val="-5.72790746289457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3.8948306910066732E-2"/>
                  <c:y val="-6.73890321231969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6.1060167366971507E-2"/>
                  <c:y val="-0.17956212110654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1.7937219730941704E-2"/>
                  <c:y val="1.54078461431259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05829596412556"/>
                      <c:h val="0.146017699115044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3303167261043039"/>
                  <c:y val="2.04677025991220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7.7343314148511699E-2"/>
                  <c:y val="0.166972336422548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Sheet2!$C$2:$C$8</c:f>
              <c:numCache>
                <c:formatCode>General\%</c:formatCode>
                <c:ptCount val="7"/>
                <c:pt idx="0">
                  <c:v>31</c:v>
                </c:pt>
                <c:pt idx="1">
                  <c:v>3</c:v>
                </c:pt>
                <c:pt idx="2">
                  <c:v>7</c:v>
                </c:pt>
                <c:pt idx="3">
                  <c:v>25</c:v>
                </c:pt>
                <c:pt idx="4">
                  <c:v>3</c:v>
                </c:pt>
                <c:pt idx="5">
                  <c:v>16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Cosa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6422089615479684E-2"/>
                  <c:y val="0.158322933246939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2952279227428409"/>
                  <c:y val="-4.53146084825265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397581300095336"/>
                  <c:y val="-0.125994675531390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18610960064969456"/>
                  <c:y val="9.91806234417477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326242011228417"/>
                      <c:h val="0.10475849731663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Sheet2!$A$2:$A$8</c:f>
              <c:strCache>
                <c:ptCount val="7"/>
                <c:pt idx="0">
                  <c:v>Italian</c:v>
                </c:pt>
                <c:pt idx="1">
                  <c:v>Graeco-Italic</c:v>
                </c:pt>
                <c:pt idx="2">
                  <c:v>Aegean</c:v>
                </c:pt>
                <c:pt idx="3">
                  <c:v>Baetican</c:v>
                </c:pt>
                <c:pt idx="4">
                  <c:v>Catalonian/Gallic</c:v>
                </c:pt>
                <c:pt idx="5">
                  <c:v>African</c:v>
                </c:pt>
                <c:pt idx="6">
                  <c:v>Other</c:v>
                </c:pt>
              </c:strCache>
            </c:strRef>
          </c:cat>
          <c:val>
            <c:numRef>
              <c:f>Sheet2!$D$2:$D$8</c:f>
              <c:numCache>
                <c:formatCode>General\%</c:formatCode>
                <c:ptCount val="7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61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101</xdr:row>
      <xdr:rowOff>6350</xdr:rowOff>
    </xdr:from>
    <xdr:to>
      <xdr:col>12</xdr:col>
      <xdr:colOff>139700</xdr:colOff>
      <xdr:row>114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7648C-981B-8E42-ACEF-8CADA6969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10</xdr:row>
      <xdr:rowOff>171450</xdr:rowOff>
    </xdr:from>
    <xdr:to>
      <xdr:col>5</xdr:col>
      <xdr:colOff>742950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490D1-96B2-8249-A7DA-890DF263A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10</xdr:row>
      <xdr:rowOff>184150</xdr:rowOff>
    </xdr:from>
    <xdr:to>
      <xdr:col>11</xdr:col>
      <xdr:colOff>609600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FC1AF-1836-DC49-A998-F6F279AA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24</xdr:row>
      <xdr:rowOff>171450</xdr:rowOff>
    </xdr:from>
    <xdr:to>
      <xdr:col>5</xdr:col>
      <xdr:colOff>723900</xdr:colOff>
      <xdr:row>38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5D5CF-D0E1-CE42-A069-E8B34008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127000</xdr:colOff>
      <xdr:row>25</xdr:row>
      <xdr:rowOff>107950</xdr:rowOff>
    </xdr:from>
    <xdr:to>
      <xdr:col>11</xdr:col>
      <xdr:colOff>571500</xdr:colOff>
      <xdr:row>39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7C29A5-737D-7C47-8E17-B210EE17D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53046-A4D0-350A-97B6-062A0ED3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11</xdr:row>
      <xdr:rowOff>82550</xdr:rowOff>
    </xdr:from>
    <xdr:to>
      <xdr:col>6</xdr:col>
      <xdr:colOff>812800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53A1F-F409-244B-94D3-AE6CA1F6E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11</xdr:row>
      <xdr:rowOff>44450</xdr:rowOff>
    </xdr:from>
    <xdr:to>
      <xdr:col>14</xdr:col>
      <xdr:colOff>190500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3914E-CF13-674B-A50D-92FB42EC5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29</xdr:row>
      <xdr:rowOff>82550</xdr:rowOff>
    </xdr:from>
    <xdr:to>
      <xdr:col>6</xdr:col>
      <xdr:colOff>812800</xdr:colOff>
      <xdr:row>46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0845E-62AD-9242-B09D-808EB6D9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29</xdr:row>
      <xdr:rowOff>146050</xdr:rowOff>
    </xdr:from>
    <xdr:to>
      <xdr:col>14</xdr:col>
      <xdr:colOff>177800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725973-498B-6746-8178-E6108E14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0.66142</cdr:x>
      <cdr:y>0.82944</cdr:y>
    </cdr:from>
    <cdr:to>
      <cdr:x>0.95388</cdr:x>
      <cdr:y>0.90844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FA0A04F9-A152-AC0B-7994-DC4F04ACC014}"/>
            </a:ext>
          </a:extLst>
        </cdr:cNvPr>
        <cdr:cNvSpPr txBox="1"/>
      </cdr:nvSpPr>
      <cdr:spPr>
        <a:xfrm xmlns:a="http://schemas.openxmlformats.org/drawingml/2006/main">
          <a:off x="3733800" y="2933700"/>
          <a:ext cx="1651001" cy="27939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42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0.64126</cdr:x>
      <cdr:y>0.84247</cdr:y>
    </cdr:from>
    <cdr:to>
      <cdr:x>0.93274</cdr:x>
      <cdr:y>0.92035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84B1754-06DE-7545-9533-92D7C58A0E4B}"/>
            </a:ext>
          </a:extLst>
        </cdr:cNvPr>
        <cdr:cNvSpPr txBox="1"/>
      </cdr:nvSpPr>
      <cdr:spPr>
        <a:xfrm xmlns:a="http://schemas.openxmlformats.org/drawingml/2006/main">
          <a:off x="3632199" y="3022584"/>
          <a:ext cx="1651001" cy="27941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15 fragments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0.62556</cdr:x>
      <cdr:y>0.8551</cdr:y>
    </cdr:from>
    <cdr:to>
      <cdr:x>0.91704</cdr:x>
      <cdr:y>0.93381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84B1754-06DE-7545-9533-92D7C58A0E4B}"/>
            </a:ext>
          </a:extLst>
        </cdr:cNvPr>
        <cdr:cNvSpPr txBox="1"/>
      </cdr:nvSpPr>
      <cdr:spPr>
        <a:xfrm xmlns:a="http://schemas.openxmlformats.org/drawingml/2006/main">
          <a:off x="3543299" y="3035315"/>
          <a:ext cx="1651001" cy="27939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6 fragments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0.64955</cdr:x>
      <cdr:y>0.84007</cdr:y>
    </cdr:from>
    <cdr:to>
      <cdr:x>0.93973</cdr:x>
      <cdr:y>0.9174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84B1754-06DE-7545-9533-92D7C58A0E4B}"/>
            </a:ext>
          </a:extLst>
        </cdr:cNvPr>
        <cdr:cNvSpPr txBox="1"/>
      </cdr:nvSpPr>
      <cdr:spPr>
        <a:xfrm xmlns:a="http://schemas.openxmlformats.org/drawingml/2006/main">
          <a:off x="3695692" y="3035303"/>
          <a:ext cx="1651008" cy="2794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72D-98F6-2944-BC41-0F7C819E0C59}">
  <dimension ref="A1:Y98"/>
  <sheetViews>
    <sheetView topLeftCell="F85" workbookViewId="0">
      <selection activeCell="O104" sqref="O104"/>
    </sheetView>
  </sheetViews>
  <sheetFormatPr baseColWidth="10" defaultRowHeight="16" x14ac:dyDescent="0.2"/>
  <cols>
    <col min="1" max="9" width="10.83203125" style="1"/>
    <col min="10" max="10" width="10.83203125" style="3"/>
    <col min="11" max="12" width="10.83203125" style="1"/>
    <col min="13" max="13" width="10.83203125" style="3"/>
    <col min="14" max="17" width="10.83203125" style="1"/>
    <col min="18" max="18" width="10.83203125" style="3"/>
    <col min="19" max="20" width="10.83203125" style="1"/>
    <col min="21" max="21" width="10.83203125" style="3"/>
    <col min="22" max="24" width="10.83203125" style="1"/>
    <col min="25" max="25" width="10.83203125" style="8"/>
    <col min="26" max="16384" width="10.83203125" style="1"/>
  </cols>
  <sheetData>
    <row r="1" spans="1:25" ht="34" x14ac:dyDescent="0.2">
      <c r="A1" s="1" t="s">
        <v>80</v>
      </c>
    </row>
    <row r="2" spans="1:25" ht="17" x14ac:dyDescent="0.2">
      <c r="J2" s="3" t="s">
        <v>84</v>
      </c>
      <c r="M2" s="3" t="s">
        <v>88</v>
      </c>
      <c r="R2" s="3" t="s">
        <v>86</v>
      </c>
      <c r="U2" s="3" t="s">
        <v>90</v>
      </c>
    </row>
    <row r="3" spans="1:25" ht="34" x14ac:dyDescent="0.2">
      <c r="B3" s="1" t="s">
        <v>2</v>
      </c>
      <c r="C3" s="1" t="s">
        <v>1</v>
      </c>
      <c r="D3" s="1" t="s">
        <v>3</v>
      </c>
      <c r="E3" s="1" t="s">
        <v>60</v>
      </c>
      <c r="F3" s="1" t="s">
        <v>2</v>
      </c>
      <c r="G3" s="1" t="s">
        <v>81</v>
      </c>
      <c r="H3" s="1" t="s">
        <v>82</v>
      </c>
      <c r="I3" s="1" t="s">
        <v>83</v>
      </c>
      <c r="J3" s="3" t="s">
        <v>84</v>
      </c>
      <c r="K3" s="1" t="s">
        <v>85</v>
      </c>
      <c r="M3" s="3" t="s">
        <v>85</v>
      </c>
      <c r="N3" s="1" t="s">
        <v>88</v>
      </c>
      <c r="O3" s="1" t="s">
        <v>89</v>
      </c>
      <c r="P3" s="1" t="s">
        <v>87</v>
      </c>
      <c r="R3" s="3" t="s">
        <v>87</v>
      </c>
      <c r="S3" s="1" t="s">
        <v>86</v>
      </c>
      <c r="U3" s="3" t="s">
        <v>87</v>
      </c>
    </row>
    <row r="4" spans="1:25" s="2" customFormat="1" ht="85" x14ac:dyDescent="0.2">
      <c r="A4" s="2" t="s">
        <v>0</v>
      </c>
      <c r="J4" s="4"/>
      <c r="M4" s="4"/>
      <c r="R4" s="4"/>
      <c r="U4" s="4"/>
      <c r="Y4" s="9"/>
    </row>
    <row r="5" spans="1:25" ht="17" x14ac:dyDescent="0.2">
      <c r="B5" s="1" t="s">
        <v>5</v>
      </c>
      <c r="C5" s="1">
        <v>3</v>
      </c>
      <c r="D5" s="1" t="s">
        <v>4</v>
      </c>
      <c r="G5" s="1" t="s">
        <v>84</v>
      </c>
      <c r="H5" s="1">
        <v>1</v>
      </c>
      <c r="I5" s="1">
        <v>1</v>
      </c>
      <c r="J5" s="3">
        <v>3</v>
      </c>
      <c r="K5" s="1">
        <v>0</v>
      </c>
      <c r="M5" s="3">
        <v>0</v>
      </c>
      <c r="N5" s="1">
        <v>0</v>
      </c>
      <c r="O5" s="1">
        <v>0</v>
      </c>
      <c r="P5" s="1">
        <v>0</v>
      </c>
      <c r="R5" s="3">
        <v>0</v>
      </c>
      <c r="S5" s="1">
        <v>0</v>
      </c>
      <c r="U5" s="3">
        <v>0</v>
      </c>
    </row>
    <row r="6" spans="1:25" x14ac:dyDescent="0.2">
      <c r="L6" s="1">
        <v>3</v>
      </c>
      <c r="Q6" s="1">
        <v>0</v>
      </c>
      <c r="T6" s="1">
        <v>0</v>
      </c>
      <c r="V6" s="1">
        <v>0</v>
      </c>
    </row>
    <row r="7" spans="1:25" x14ac:dyDescent="0.2">
      <c r="Y7" s="8">
        <v>3</v>
      </c>
    </row>
    <row r="8" spans="1:25" s="2" customFormat="1" ht="34" x14ac:dyDescent="0.2">
      <c r="A8" s="2" t="s">
        <v>6</v>
      </c>
      <c r="D8" s="2" t="s">
        <v>7</v>
      </c>
      <c r="J8" s="4"/>
      <c r="M8" s="4"/>
      <c r="R8" s="4"/>
      <c r="U8" s="4"/>
      <c r="Y8" s="9"/>
    </row>
    <row r="9" spans="1:25" ht="34" x14ac:dyDescent="0.2">
      <c r="B9" s="1" t="s">
        <v>8</v>
      </c>
      <c r="C9" s="1">
        <v>1</v>
      </c>
      <c r="E9" s="1" t="s">
        <v>61</v>
      </c>
      <c r="G9" s="1" t="s">
        <v>84</v>
      </c>
      <c r="H9" s="1">
        <v>1</v>
      </c>
      <c r="I9" s="1">
        <v>1</v>
      </c>
      <c r="J9" s="3">
        <v>1</v>
      </c>
      <c r="K9" s="1">
        <v>0</v>
      </c>
    </row>
    <row r="10" spans="1:25" ht="17" x14ac:dyDescent="0.2">
      <c r="B10" s="1" t="s">
        <v>9</v>
      </c>
      <c r="C10" s="1">
        <v>1</v>
      </c>
      <c r="E10" s="1" t="s">
        <v>45</v>
      </c>
      <c r="F10" s="1" t="s">
        <v>72</v>
      </c>
      <c r="G10" s="1" t="s">
        <v>84</v>
      </c>
      <c r="H10" s="1">
        <v>1</v>
      </c>
      <c r="I10" s="1">
        <v>1</v>
      </c>
      <c r="J10" s="3">
        <v>1</v>
      </c>
      <c r="K10" s="1">
        <v>0</v>
      </c>
    </row>
    <row r="11" spans="1:25" ht="17" x14ac:dyDescent="0.2">
      <c r="B11" s="1" t="s">
        <v>10</v>
      </c>
      <c r="C11" s="1">
        <v>1</v>
      </c>
      <c r="E11" s="1" t="s">
        <v>45</v>
      </c>
      <c r="F11" s="1" t="s">
        <v>73</v>
      </c>
      <c r="G11" s="1" t="s">
        <v>84</v>
      </c>
      <c r="H11" s="1">
        <v>1</v>
      </c>
      <c r="I11" s="1">
        <v>1</v>
      </c>
      <c r="J11" s="3">
        <v>1</v>
      </c>
      <c r="K11" s="1">
        <v>0</v>
      </c>
    </row>
    <row r="12" spans="1:25" x14ac:dyDescent="0.2">
      <c r="L12" s="1">
        <v>3</v>
      </c>
      <c r="Q12" s="1">
        <v>0</v>
      </c>
      <c r="T12" s="1">
        <v>0</v>
      </c>
      <c r="V12" s="1">
        <v>0</v>
      </c>
      <c r="Y12" s="8">
        <v>3</v>
      </c>
    </row>
    <row r="13" spans="1:25" s="2" customFormat="1" ht="51" x14ac:dyDescent="0.2">
      <c r="A13" s="2" t="s">
        <v>11</v>
      </c>
      <c r="D13" s="2" t="s">
        <v>12</v>
      </c>
      <c r="J13" s="4"/>
      <c r="M13" s="4"/>
      <c r="R13" s="4"/>
      <c r="U13" s="4"/>
      <c r="Y13" s="9"/>
    </row>
    <row r="14" spans="1:25" ht="17" x14ac:dyDescent="0.2">
      <c r="B14" s="1" t="s">
        <v>13</v>
      </c>
      <c r="C14" s="1">
        <v>1</v>
      </c>
      <c r="E14" s="1" t="s">
        <v>63</v>
      </c>
      <c r="F14" s="1" t="s">
        <v>62</v>
      </c>
      <c r="G14" s="1" t="s">
        <v>84</v>
      </c>
      <c r="H14" s="1">
        <v>1</v>
      </c>
      <c r="I14" s="1">
        <v>1</v>
      </c>
      <c r="J14" s="3">
        <f>C14</f>
        <v>1</v>
      </c>
      <c r="K14" s="1">
        <v>0</v>
      </c>
    </row>
    <row r="15" spans="1:25" ht="17" x14ac:dyDescent="0.2">
      <c r="B15" s="1" t="s">
        <v>5</v>
      </c>
      <c r="C15" s="1">
        <v>3</v>
      </c>
      <c r="G15" s="1" t="s">
        <v>84</v>
      </c>
      <c r="H15" s="1">
        <v>1</v>
      </c>
      <c r="I15" s="1">
        <v>1</v>
      </c>
      <c r="J15" s="3">
        <f t="shared" ref="J15:J23" si="0">C15</f>
        <v>3</v>
      </c>
      <c r="K15" s="1">
        <v>0</v>
      </c>
    </row>
    <row r="16" spans="1:25" ht="34" x14ac:dyDescent="0.2">
      <c r="B16" s="1">
        <v>2</v>
      </c>
      <c r="C16" s="1">
        <v>1</v>
      </c>
      <c r="E16" s="1" t="s">
        <v>61</v>
      </c>
      <c r="G16" s="1" t="s">
        <v>84</v>
      </c>
      <c r="H16" s="1">
        <v>1</v>
      </c>
      <c r="I16" s="1">
        <v>1</v>
      </c>
      <c r="J16" s="3">
        <f t="shared" si="0"/>
        <v>1</v>
      </c>
      <c r="K16" s="1">
        <v>0</v>
      </c>
    </row>
    <row r="17" spans="1:25" ht="34" x14ac:dyDescent="0.2">
      <c r="B17" s="1" t="s">
        <v>14</v>
      </c>
      <c r="C17" s="1">
        <v>3</v>
      </c>
      <c r="E17" s="1" t="s">
        <v>67</v>
      </c>
      <c r="F17" s="1" t="s">
        <v>66</v>
      </c>
      <c r="G17" s="1" t="s">
        <v>84</v>
      </c>
      <c r="H17" s="1">
        <v>1</v>
      </c>
      <c r="I17" s="1">
        <v>1</v>
      </c>
      <c r="J17" s="3">
        <f t="shared" si="0"/>
        <v>3</v>
      </c>
      <c r="K17" s="1">
        <v>0</v>
      </c>
    </row>
    <row r="18" spans="1:25" ht="17" x14ac:dyDescent="0.2">
      <c r="B18" s="1" t="s">
        <v>15</v>
      </c>
      <c r="C18" s="1">
        <v>3</v>
      </c>
      <c r="G18" s="1" t="s">
        <v>84</v>
      </c>
      <c r="H18" s="1">
        <v>1</v>
      </c>
      <c r="I18" s="1">
        <v>1</v>
      </c>
      <c r="J18" s="3">
        <f t="shared" si="0"/>
        <v>3</v>
      </c>
      <c r="K18" s="1">
        <v>0</v>
      </c>
    </row>
    <row r="19" spans="1:25" ht="17" x14ac:dyDescent="0.2">
      <c r="B19" s="1" t="s">
        <v>16</v>
      </c>
      <c r="C19" s="1">
        <v>1</v>
      </c>
      <c r="E19" s="1" t="s">
        <v>65</v>
      </c>
      <c r="F19" s="1" t="s">
        <v>64</v>
      </c>
      <c r="G19" s="1" t="s">
        <v>84</v>
      </c>
      <c r="H19" s="1">
        <v>1</v>
      </c>
      <c r="I19" s="1">
        <v>1</v>
      </c>
      <c r="J19" s="3">
        <f t="shared" si="0"/>
        <v>1</v>
      </c>
      <c r="K19" s="1">
        <v>0</v>
      </c>
    </row>
    <row r="20" spans="1:25" ht="17" x14ac:dyDescent="0.2">
      <c r="B20" s="1" t="s">
        <v>17</v>
      </c>
      <c r="C20" s="1">
        <v>1</v>
      </c>
      <c r="E20" s="1" t="s">
        <v>45</v>
      </c>
      <c r="G20" s="1" t="s">
        <v>84</v>
      </c>
      <c r="H20" s="1">
        <v>1</v>
      </c>
      <c r="I20" s="1">
        <v>1</v>
      </c>
      <c r="J20" s="3">
        <f t="shared" si="0"/>
        <v>1</v>
      </c>
      <c r="K20" s="1">
        <v>0</v>
      </c>
    </row>
    <row r="21" spans="1:25" ht="17" x14ac:dyDescent="0.2">
      <c r="B21" s="1">
        <v>17</v>
      </c>
      <c r="C21" s="1">
        <v>2</v>
      </c>
      <c r="E21" s="1" t="s">
        <v>63</v>
      </c>
      <c r="G21" s="1" t="s">
        <v>84</v>
      </c>
      <c r="H21" s="1">
        <v>1</v>
      </c>
      <c r="I21" s="1">
        <v>1</v>
      </c>
      <c r="J21" s="3">
        <f t="shared" si="0"/>
        <v>2</v>
      </c>
      <c r="K21" s="1">
        <v>0</v>
      </c>
    </row>
    <row r="22" spans="1:25" ht="17" x14ac:dyDescent="0.2">
      <c r="B22" s="1" t="s">
        <v>18</v>
      </c>
      <c r="C22" s="1">
        <v>1</v>
      </c>
      <c r="E22" s="1" t="s">
        <v>46</v>
      </c>
      <c r="G22" s="1" t="s">
        <v>84</v>
      </c>
      <c r="H22" s="1">
        <v>1</v>
      </c>
      <c r="I22" s="1">
        <v>1</v>
      </c>
      <c r="J22" s="3">
        <f t="shared" si="0"/>
        <v>1</v>
      </c>
      <c r="K22" s="1">
        <v>0</v>
      </c>
    </row>
    <row r="23" spans="1:25" ht="34" x14ac:dyDescent="0.2">
      <c r="B23" s="1" t="s">
        <v>19</v>
      </c>
      <c r="C23" s="1">
        <v>1</v>
      </c>
      <c r="G23" s="1" t="s">
        <v>84</v>
      </c>
      <c r="H23" s="1">
        <v>1</v>
      </c>
      <c r="I23" s="1">
        <v>1</v>
      </c>
      <c r="J23" s="3">
        <f t="shared" si="0"/>
        <v>1</v>
      </c>
      <c r="K23" s="1">
        <v>0</v>
      </c>
    </row>
    <row r="24" spans="1:25" x14ac:dyDescent="0.2">
      <c r="L24" s="1">
        <f>SUM(J14:K23)</f>
        <v>17</v>
      </c>
      <c r="Q24" s="1">
        <v>0</v>
      </c>
      <c r="T24" s="1">
        <v>0</v>
      </c>
      <c r="V24" s="1">
        <v>0</v>
      </c>
      <c r="Y24" s="8">
        <v>17</v>
      </c>
    </row>
    <row r="25" spans="1:25" s="2" customFormat="1" ht="51" x14ac:dyDescent="0.2">
      <c r="A25" s="2" t="s">
        <v>20</v>
      </c>
      <c r="D25" s="2" t="s">
        <v>21</v>
      </c>
      <c r="J25" s="4"/>
      <c r="M25" s="4"/>
      <c r="R25" s="4"/>
      <c r="U25" s="4"/>
      <c r="Y25" s="9"/>
    </row>
    <row r="26" spans="1:25" ht="17" x14ac:dyDescent="0.2">
      <c r="B26" s="1" t="s">
        <v>22</v>
      </c>
      <c r="C26" s="1">
        <v>1</v>
      </c>
      <c r="E26" s="1" t="s">
        <v>56</v>
      </c>
      <c r="F26" s="1" t="s">
        <v>70</v>
      </c>
      <c r="G26" s="1" t="s">
        <v>85</v>
      </c>
      <c r="H26" s="1">
        <v>2</v>
      </c>
      <c r="I26" s="1">
        <v>1</v>
      </c>
      <c r="J26" s="3">
        <v>0</v>
      </c>
      <c r="K26" s="5">
        <f t="shared" ref="K26:K32" si="1">C26/2</f>
        <v>0.5</v>
      </c>
      <c r="M26" s="3">
        <v>0.5</v>
      </c>
      <c r="N26" s="1">
        <v>0</v>
      </c>
      <c r="O26" s="1">
        <v>0</v>
      </c>
      <c r="P26" s="1">
        <v>0</v>
      </c>
    </row>
    <row r="27" spans="1:25" ht="17" x14ac:dyDescent="0.2">
      <c r="B27" s="1" t="s">
        <v>23</v>
      </c>
      <c r="C27" s="1">
        <v>1</v>
      </c>
      <c r="G27" s="1" t="s">
        <v>85</v>
      </c>
      <c r="H27" s="1">
        <v>2</v>
      </c>
      <c r="I27" s="1">
        <v>1</v>
      </c>
      <c r="J27" s="3">
        <v>0</v>
      </c>
      <c r="K27" s="5">
        <f t="shared" si="1"/>
        <v>0.5</v>
      </c>
      <c r="M27" s="3">
        <v>0.5</v>
      </c>
      <c r="N27" s="1">
        <v>0</v>
      </c>
      <c r="O27" s="1">
        <v>0</v>
      </c>
      <c r="P27" s="1">
        <v>0</v>
      </c>
    </row>
    <row r="28" spans="1:25" ht="34" x14ac:dyDescent="0.2">
      <c r="B28" s="1">
        <v>17</v>
      </c>
      <c r="C28" s="1">
        <v>1</v>
      </c>
      <c r="E28" s="1" t="s">
        <v>63</v>
      </c>
      <c r="F28" s="1" t="s">
        <v>74</v>
      </c>
      <c r="G28" s="1" t="s">
        <v>85</v>
      </c>
      <c r="H28" s="1">
        <v>2</v>
      </c>
      <c r="I28" s="1">
        <v>1</v>
      </c>
      <c r="J28" s="3">
        <v>0</v>
      </c>
      <c r="K28" s="5">
        <f t="shared" si="1"/>
        <v>0.5</v>
      </c>
      <c r="M28" s="3">
        <v>0.5</v>
      </c>
      <c r="N28" s="1">
        <v>0</v>
      </c>
      <c r="O28" s="1">
        <v>0</v>
      </c>
      <c r="P28" s="1">
        <v>0</v>
      </c>
    </row>
    <row r="29" spans="1:25" ht="34" x14ac:dyDescent="0.2">
      <c r="B29" s="1">
        <v>1</v>
      </c>
      <c r="C29" s="1">
        <v>1</v>
      </c>
      <c r="D29" s="1" t="s">
        <v>61</v>
      </c>
      <c r="G29" s="1" t="s">
        <v>85</v>
      </c>
      <c r="H29" s="1">
        <v>2</v>
      </c>
      <c r="I29" s="1">
        <v>1</v>
      </c>
      <c r="J29" s="3">
        <v>0</v>
      </c>
      <c r="K29" s="5">
        <f t="shared" si="1"/>
        <v>0.5</v>
      </c>
      <c r="M29" s="3">
        <v>0.5</v>
      </c>
      <c r="N29" s="1">
        <v>0</v>
      </c>
      <c r="O29" s="1">
        <v>0</v>
      </c>
      <c r="P29" s="1">
        <v>0</v>
      </c>
    </row>
    <row r="30" spans="1:25" ht="17" x14ac:dyDescent="0.2">
      <c r="B30" s="1" t="s">
        <v>24</v>
      </c>
      <c r="C30" s="1">
        <v>2</v>
      </c>
      <c r="E30" s="1" t="s">
        <v>46</v>
      </c>
      <c r="G30" s="1" t="s">
        <v>85</v>
      </c>
      <c r="H30" s="1">
        <v>2</v>
      </c>
      <c r="I30" s="1">
        <v>1</v>
      </c>
      <c r="J30" s="3">
        <v>0</v>
      </c>
      <c r="K30" s="5">
        <f t="shared" si="1"/>
        <v>1</v>
      </c>
      <c r="M30" s="3">
        <v>1</v>
      </c>
      <c r="N30" s="1">
        <v>0</v>
      </c>
      <c r="O30" s="1">
        <v>0</v>
      </c>
      <c r="P30" s="1">
        <v>0</v>
      </c>
    </row>
    <row r="31" spans="1:25" ht="34" x14ac:dyDescent="0.2">
      <c r="B31" s="1" t="s">
        <v>25</v>
      </c>
      <c r="C31" s="1">
        <v>1</v>
      </c>
      <c r="E31" s="1" t="s">
        <v>46</v>
      </c>
      <c r="G31" s="1" t="s">
        <v>85</v>
      </c>
      <c r="H31" s="1">
        <v>2</v>
      </c>
      <c r="I31" s="1">
        <v>1</v>
      </c>
      <c r="J31" s="3">
        <v>0</v>
      </c>
      <c r="K31" s="5">
        <f t="shared" si="1"/>
        <v>0.5</v>
      </c>
      <c r="M31" s="3">
        <v>0.5</v>
      </c>
      <c r="N31" s="1">
        <v>0</v>
      </c>
      <c r="O31" s="1">
        <v>0</v>
      </c>
      <c r="P31" s="1">
        <v>0</v>
      </c>
    </row>
    <row r="32" spans="1:25" ht="34" x14ac:dyDescent="0.2">
      <c r="B32" s="1" t="s">
        <v>26</v>
      </c>
      <c r="C32" s="1">
        <v>1</v>
      </c>
      <c r="E32" s="1" t="s">
        <v>45</v>
      </c>
      <c r="F32" s="1" t="s">
        <v>71</v>
      </c>
      <c r="G32" s="1" t="s">
        <v>85</v>
      </c>
      <c r="H32" s="1">
        <v>2</v>
      </c>
      <c r="I32" s="1">
        <v>1</v>
      </c>
      <c r="J32" s="3">
        <v>0</v>
      </c>
      <c r="K32" s="5">
        <f t="shared" si="1"/>
        <v>0.5</v>
      </c>
      <c r="M32" s="3">
        <v>0.5</v>
      </c>
      <c r="N32" s="1">
        <v>0</v>
      </c>
      <c r="O32" s="1">
        <v>0</v>
      </c>
      <c r="P32" s="1">
        <v>0</v>
      </c>
    </row>
    <row r="33" spans="1:25" x14ac:dyDescent="0.2">
      <c r="L33" s="1">
        <f>SUM(J26:K32)</f>
        <v>4</v>
      </c>
      <c r="Q33" s="1">
        <f>SUM(M26:P32)</f>
        <v>4</v>
      </c>
      <c r="T33" s="1">
        <v>0</v>
      </c>
      <c r="V33" s="1">
        <v>0</v>
      </c>
      <c r="Y33" s="8">
        <v>8</v>
      </c>
    </row>
    <row r="34" spans="1:25" s="2" customFormat="1" ht="68" x14ac:dyDescent="0.2">
      <c r="A34" s="2" t="s">
        <v>27</v>
      </c>
      <c r="D34" s="2" t="s">
        <v>28</v>
      </c>
      <c r="J34" s="4"/>
      <c r="M34" s="4"/>
      <c r="R34" s="4"/>
      <c r="U34" s="4"/>
      <c r="Y34" s="9"/>
    </row>
    <row r="35" spans="1:25" ht="17" x14ac:dyDescent="0.2">
      <c r="B35" s="1" t="s">
        <v>13</v>
      </c>
      <c r="C35" s="1">
        <v>1</v>
      </c>
      <c r="E35" s="1" t="s">
        <v>63</v>
      </c>
      <c r="G35" s="1" t="s">
        <v>84</v>
      </c>
      <c r="H35" s="1">
        <v>1</v>
      </c>
      <c r="I35" s="1">
        <v>1</v>
      </c>
      <c r="J35" s="3">
        <v>1</v>
      </c>
      <c r="K35" s="1">
        <v>0</v>
      </c>
    </row>
    <row r="36" spans="1:25" x14ac:dyDescent="0.2">
      <c r="L36" s="1">
        <v>1</v>
      </c>
      <c r="Q36" s="1">
        <v>0</v>
      </c>
      <c r="T36" s="1">
        <v>0</v>
      </c>
      <c r="V36" s="1">
        <v>0</v>
      </c>
      <c r="Y36" s="8">
        <v>1</v>
      </c>
    </row>
    <row r="37" spans="1:25" s="2" customFormat="1" ht="68" x14ac:dyDescent="0.2">
      <c r="A37" s="2" t="s">
        <v>29</v>
      </c>
      <c r="D37" s="2" t="s">
        <v>30</v>
      </c>
      <c r="J37" s="4"/>
      <c r="M37" s="4"/>
      <c r="R37" s="4"/>
      <c r="U37" s="4"/>
      <c r="Y37" s="9"/>
    </row>
    <row r="38" spans="1:25" ht="17" x14ac:dyDescent="0.2">
      <c r="B38" s="1" t="s">
        <v>16</v>
      </c>
      <c r="C38" s="1">
        <v>1</v>
      </c>
      <c r="E38" s="1" t="s">
        <v>65</v>
      </c>
      <c r="G38" s="1" t="s">
        <v>84</v>
      </c>
      <c r="H38" s="1">
        <v>1</v>
      </c>
      <c r="I38" s="1">
        <v>1</v>
      </c>
      <c r="J38" s="3">
        <v>1</v>
      </c>
      <c r="K38" s="1">
        <v>0</v>
      </c>
    </row>
    <row r="39" spans="1:25" x14ac:dyDescent="0.2">
      <c r="L39" s="1">
        <v>1</v>
      </c>
      <c r="Q39" s="1">
        <v>0</v>
      </c>
      <c r="T39" s="1">
        <v>0</v>
      </c>
      <c r="V39" s="1">
        <v>0</v>
      </c>
      <c r="Y39" s="8">
        <v>1</v>
      </c>
    </row>
    <row r="40" spans="1:25" s="2" customFormat="1" ht="68" x14ac:dyDescent="0.2">
      <c r="A40" s="2" t="s">
        <v>31</v>
      </c>
      <c r="D40" s="2" t="s">
        <v>32</v>
      </c>
      <c r="J40" s="4"/>
      <c r="M40" s="4"/>
      <c r="R40" s="4"/>
      <c r="U40" s="4"/>
      <c r="Y40" s="9"/>
    </row>
    <row r="41" spans="1:25" ht="17" x14ac:dyDescent="0.2">
      <c r="B41" s="1" t="s">
        <v>13</v>
      </c>
      <c r="C41" s="1">
        <v>2</v>
      </c>
      <c r="E41" s="1" t="s">
        <v>63</v>
      </c>
      <c r="G41" s="1" t="s">
        <v>84</v>
      </c>
      <c r="H41" s="1">
        <v>1</v>
      </c>
      <c r="I41" s="1">
        <v>1</v>
      </c>
      <c r="J41" s="3">
        <v>2</v>
      </c>
      <c r="K41" s="1">
        <v>0</v>
      </c>
    </row>
    <row r="42" spans="1:25" ht="34" x14ac:dyDescent="0.2">
      <c r="B42" s="1">
        <v>1</v>
      </c>
      <c r="C42" s="1">
        <v>1</v>
      </c>
      <c r="E42" s="1" t="s">
        <v>61</v>
      </c>
      <c r="G42" s="1" t="s">
        <v>84</v>
      </c>
      <c r="H42" s="1">
        <v>1</v>
      </c>
      <c r="I42" s="1">
        <v>1</v>
      </c>
      <c r="J42" s="3">
        <v>1</v>
      </c>
      <c r="K42" s="1">
        <v>0</v>
      </c>
    </row>
    <row r="43" spans="1:25" x14ac:dyDescent="0.2">
      <c r="L43" s="1">
        <v>3</v>
      </c>
      <c r="Q43" s="1">
        <v>0</v>
      </c>
      <c r="T43" s="1">
        <v>0</v>
      </c>
      <c r="V43" s="1">
        <v>0</v>
      </c>
      <c r="Y43" s="8">
        <v>3</v>
      </c>
    </row>
    <row r="44" spans="1:25" s="2" customFormat="1" ht="51" x14ac:dyDescent="0.2">
      <c r="A44" s="2" t="s">
        <v>33</v>
      </c>
      <c r="D44" s="2" t="s">
        <v>34</v>
      </c>
      <c r="J44" s="4"/>
      <c r="M44" s="4"/>
      <c r="R44" s="4"/>
      <c r="U44" s="4"/>
      <c r="Y44" s="9"/>
    </row>
    <row r="45" spans="1:25" ht="17" x14ac:dyDescent="0.2">
      <c r="B45" s="1" t="s">
        <v>35</v>
      </c>
      <c r="C45" s="1">
        <v>1</v>
      </c>
      <c r="E45" s="1" t="s">
        <v>69</v>
      </c>
      <c r="G45" s="1" t="s">
        <v>85</v>
      </c>
      <c r="H45" s="1">
        <v>2</v>
      </c>
      <c r="I45" s="1">
        <v>1</v>
      </c>
      <c r="J45" s="3">
        <v>0</v>
      </c>
      <c r="K45" s="1">
        <v>0.5</v>
      </c>
      <c r="M45" s="3">
        <v>0.5</v>
      </c>
      <c r="N45" s="1">
        <v>0</v>
      </c>
      <c r="O45" s="1">
        <v>0</v>
      </c>
      <c r="P45" s="1">
        <v>0</v>
      </c>
    </row>
    <row r="46" spans="1:25" x14ac:dyDescent="0.2">
      <c r="L46" s="1">
        <v>0.5</v>
      </c>
      <c r="Q46" s="1">
        <v>0.5</v>
      </c>
      <c r="T46" s="1">
        <v>0</v>
      </c>
      <c r="V46" s="1">
        <v>0</v>
      </c>
      <c r="Y46" s="8">
        <v>1</v>
      </c>
    </row>
    <row r="47" spans="1:25" s="2" customFormat="1" ht="68" x14ac:dyDescent="0.2">
      <c r="A47" s="2" t="s">
        <v>36</v>
      </c>
      <c r="D47" s="2" t="s">
        <v>37</v>
      </c>
      <c r="J47" s="4"/>
      <c r="M47" s="4"/>
      <c r="R47" s="4"/>
      <c r="U47" s="4"/>
      <c r="Y47" s="9"/>
    </row>
    <row r="48" spans="1:25" ht="17" x14ac:dyDescent="0.2">
      <c r="B48" s="1" t="s">
        <v>13</v>
      </c>
      <c r="C48" s="1">
        <v>1</v>
      </c>
      <c r="E48" s="1" t="s">
        <v>63</v>
      </c>
      <c r="G48" s="1" t="s">
        <v>85</v>
      </c>
      <c r="H48" s="1">
        <v>2</v>
      </c>
      <c r="I48" s="1">
        <v>1</v>
      </c>
      <c r="J48" s="3">
        <v>0</v>
      </c>
      <c r="K48" s="3">
        <v>0.5</v>
      </c>
      <c r="M48" s="3">
        <v>0.5</v>
      </c>
      <c r="N48" s="1">
        <v>0</v>
      </c>
      <c r="O48" s="1">
        <v>0</v>
      </c>
      <c r="P48" s="1">
        <v>0</v>
      </c>
    </row>
    <row r="49" spans="1:25" ht="17" x14ac:dyDescent="0.2">
      <c r="B49" s="1" t="s">
        <v>38</v>
      </c>
      <c r="C49" s="1">
        <v>1</v>
      </c>
      <c r="G49" s="1" t="s">
        <v>85</v>
      </c>
      <c r="H49" s="1">
        <v>2</v>
      </c>
      <c r="I49" s="1">
        <v>1</v>
      </c>
      <c r="J49" s="3">
        <v>0</v>
      </c>
      <c r="K49" s="3">
        <v>0.5</v>
      </c>
      <c r="M49" s="3">
        <v>0.5</v>
      </c>
      <c r="N49" s="1">
        <v>0</v>
      </c>
      <c r="O49" s="1">
        <v>0</v>
      </c>
      <c r="P49" s="1">
        <v>0</v>
      </c>
    </row>
    <row r="50" spans="1:25" ht="17" x14ac:dyDescent="0.2">
      <c r="B50" s="1">
        <v>23</v>
      </c>
      <c r="C50" s="1">
        <v>1</v>
      </c>
      <c r="G50" s="1" t="s">
        <v>85</v>
      </c>
      <c r="H50" s="1">
        <v>2</v>
      </c>
      <c r="I50" s="1">
        <v>1</v>
      </c>
      <c r="J50" s="3">
        <v>0</v>
      </c>
      <c r="K50" s="3">
        <v>0.5</v>
      </c>
      <c r="M50" s="3">
        <v>0.5</v>
      </c>
      <c r="N50" s="1">
        <v>0</v>
      </c>
      <c r="O50" s="1">
        <v>0</v>
      </c>
      <c r="P50" s="1">
        <v>0</v>
      </c>
    </row>
    <row r="51" spans="1:25" ht="34" x14ac:dyDescent="0.2">
      <c r="B51" s="1" t="s">
        <v>39</v>
      </c>
      <c r="C51" s="1">
        <v>1</v>
      </c>
      <c r="E51" s="1" t="s">
        <v>75</v>
      </c>
      <c r="F51" s="1" t="s">
        <v>76</v>
      </c>
      <c r="G51" s="1" t="s">
        <v>85</v>
      </c>
      <c r="H51" s="1">
        <v>2</v>
      </c>
      <c r="I51" s="1">
        <v>1</v>
      </c>
      <c r="J51" s="3">
        <v>0</v>
      </c>
      <c r="K51" s="3">
        <v>0.5</v>
      </c>
      <c r="M51" s="3">
        <v>0.5</v>
      </c>
      <c r="N51" s="1">
        <v>0</v>
      </c>
      <c r="O51" s="1">
        <v>0</v>
      </c>
      <c r="P51" s="1">
        <v>0</v>
      </c>
    </row>
    <row r="52" spans="1:25" x14ac:dyDescent="0.2">
      <c r="L52" s="1">
        <v>2</v>
      </c>
      <c r="Q52" s="1">
        <v>2</v>
      </c>
      <c r="T52" s="1">
        <v>0</v>
      </c>
      <c r="V52" s="1">
        <v>0</v>
      </c>
      <c r="Y52" s="8">
        <v>4</v>
      </c>
    </row>
    <row r="53" spans="1:25" s="2" customFormat="1" ht="51" x14ac:dyDescent="0.2">
      <c r="A53" s="2" t="s">
        <v>40</v>
      </c>
      <c r="D53" s="2" t="s">
        <v>41</v>
      </c>
      <c r="J53" s="4"/>
      <c r="M53" s="4"/>
      <c r="R53" s="4"/>
      <c r="U53" s="4"/>
      <c r="Y53" s="9"/>
    </row>
    <row r="54" spans="1:25" ht="17" x14ac:dyDescent="0.2">
      <c r="B54" s="1" t="s">
        <v>13</v>
      </c>
      <c r="C54" s="1">
        <v>1</v>
      </c>
      <c r="E54" s="1" t="s">
        <v>63</v>
      </c>
      <c r="G54" s="1" t="s">
        <v>85</v>
      </c>
      <c r="H54" s="1">
        <v>2</v>
      </c>
      <c r="I54" s="1">
        <v>1</v>
      </c>
      <c r="J54" s="3">
        <v>0</v>
      </c>
      <c r="K54" s="3">
        <v>0.5</v>
      </c>
      <c r="M54" s="3">
        <v>0.5</v>
      </c>
      <c r="N54" s="1">
        <v>0</v>
      </c>
      <c r="O54" s="1">
        <v>0</v>
      </c>
      <c r="P54" s="1">
        <v>0</v>
      </c>
    </row>
    <row r="55" spans="1:25" x14ac:dyDescent="0.2">
      <c r="L55" s="1">
        <v>0.5</v>
      </c>
      <c r="Q55" s="1">
        <v>0.5</v>
      </c>
      <c r="T55" s="1">
        <v>0</v>
      </c>
      <c r="V55" s="1">
        <v>0</v>
      </c>
      <c r="Y55" s="8">
        <v>1</v>
      </c>
    </row>
    <row r="56" spans="1:25" s="2" customFormat="1" ht="51" x14ac:dyDescent="0.2">
      <c r="A56" s="2" t="s">
        <v>42</v>
      </c>
      <c r="D56" s="2" t="s">
        <v>43</v>
      </c>
      <c r="J56" s="4"/>
      <c r="M56" s="4"/>
      <c r="R56" s="4"/>
      <c r="U56" s="4"/>
      <c r="Y56" s="9"/>
    </row>
    <row r="57" spans="1:25" ht="17" x14ac:dyDescent="0.2">
      <c r="B57" s="1">
        <v>21</v>
      </c>
      <c r="C57" s="1">
        <v>1</v>
      </c>
      <c r="E57" s="1" t="s">
        <v>44</v>
      </c>
      <c r="G57" s="1" t="s">
        <v>85</v>
      </c>
      <c r="H57" s="1">
        <v>2</v>
      </c>
      <c r="I57" s="1">
        <v>1</v>
      </c>
      <c r="J57" s="3">
        <v>0</v>
      </c>
      <c r="K57" s="1">
        <v>0.5</v>
      </c>
      <c r="M57" s="3">
        <v>0.5</v>
      </c>
      <c r="N57" s="1">
        <v>0</v>
      </c>
      <c r="O57" s="1">
        <v>0</v>
      </c>
      <c r="P57" s="1">
        <v>0</v>
      </c>
    </row>
    <row r="58" spans="1:25" ht="17" x14ac:dyDescent="0.2">
      <c r="B58" s="1" t="s">
        <v>26</v>
      </c>
      <c r="C58" s="1">
        <v>1</v>
      </c>
      <c r="E58" s="1" t="s">
        <v>45</v>
      </c>
      <c r="G58" s="1" t="s">
        <v>85</v>
      </c>
      <c r="H58" s="1">
        <v>2</v>
      </c>
      <c r="I58" s="1">
        <v>1</v>
      </c>
      <c r="J58" s="3">
        <v>0</v>
      </c>
      <c r="K58" s="1">
        <v>0.5</v>
      </c>
      <c r="M58" s="3">
        <v>0.5</v>
      </c>
      <c r="N58" s="1">
        <v>0</v>
      </c>
      <c r="O58" s="1">
        <v>0</v>
      </c>
      <c r="P58" s="1">
        <v>0</v>
      </c>
    </row>
    <row r="59" spans="1:25" ht="17" x14ac:dyDescent="0.2">
      <c r="B59" s="1" t="s">
        <v>13</v>
      </c>
      <c r="C59" s="1">
        <v>3</v>
      </c>
      <c r="E59" s="1" t="s">
        <v>63</v>
      </c>
      <c r="G59" s="1" t="s">
        <v>85</v>
      </c>
      <c r="H59" s="1">
        <v>2</v>
      </c>
      <c r="I59" s="1">
        <v>1</v>
      </c>
      <c r="J59" s="3">
        <v>0</v>
      </c>
      <c r="K59" s="1">
        <v>1.5</v>
      </c>
      <c r="M59" s="3">
        <v>1.5</v>
      </c>
      <c r="N59" s="1">
        <v>0</v>
      </c>
      <c r="O59" s="1">
        <v>0</v>
      </c>
      <c r="P59" s="1">
        <v>0</v>
      </c>
    </row>
    <row r="60" spans="1:25" ht="17" x14ac:dyDescent="0.2">
      <c r="B60" s="1" t="s">
        <v>24</v>
      </c>
      <c r="C60" s="1">
        <v>1</v>
      </c>
      <c r="E60" s="1" t="s">
        <v>46</v>
      </c>
      <c r="G60" s="1" t="s">
        <v>85</v>
      </c>
      <c r="H60" s="1">
        <v>2</v>
      </c>
      <c r="I60" s="1">
        <v>1</v>
      </c>
      <c r="J60" s="3">
        <v>0</v>
      </c>
      <c r="K60" s="1">
        <v>0.5</v>
      </c>
      <c r="M60" s="3">
        <v>0.5</v>
      </c>
      <c r="N60" s="1">
        <v>0</v>
      </c>
      <c r="O60" s="1">
        <v>0</v>
      </c>
      <c r="P60" s="1">
        <v>0</v>
      </c>
    </row>
    <row r="61" spans="1:25" ht="17" x14ac:dyDescent="0.2">
      <c r="B61" s="1" t="s">
        <v>16</v>
      </c>
      <c r="C61" s="1">
        <v>1</v>
      </c>
      <c r="E61" s="1" t="s">
        <v>65</v>
      </c>
      <c r="G61" s="1" t="s">
        <v>85</v>
      </c>
      <c r="H61" s="1">
        <v>2</v>
      </c>
      <c r="I61" s="1">
        <v>1</v>
      </c>
      <c r="J61" s="3">
        <v>0</v>
      </c>
      <c r="K61" s="1">
        <v>0.5</v>
      </c>
      <c r="M61" s="3">
        <v>0.5</v>
      </c>
      <c r="N61" s="1">
        <v>0</v>
      </c>
      <c r="O61" s="1">
        <v>0</v>
      </c>
      <c r="P61" s="1">
        <v>0</v>
      </c>
    </row>
    <row r="62" spans="1:25" x14ac:dyDescent="0.2">
      <c r="L62" s="1">
        <f>SUM(J57:K61)</f>
        <v>3.5</v>
      </c>
      <c r="Q62" s="1">
        <v>3.5</v>
      </c>
      <c r="T62" s="1">
        <v>0</v>
      </c>
      <c r="V62" s="1">
        <v>0</v>
      </c>
      <c r="Y62" s="8">
        <v>7</v>
      </c>
    </row>
    <row r="63" spans="1:25" s="2" customFormat="1" ht="51" x14ac:dyDescent="0.2">
      <c r="A63" s="2" t="s">
        <v>47</v>
      </c>
      <c r="D63" s="2" t="s">
        <v>48</v>
      </c>
      <c r="J63" s="4"/>
      <c r="M63" s="4"/>
      <c r="R63" s="4"/>
      <c r="U63" s="4"/>
      <c r="Y63" s="9"/>
    </row>
    <row r="64" spans="1:25" ht="17" x14ac:dyDescent="0.2">
      <c r="B64" s="1" t="s">
        <v>49</v>
      </c>
      <c r="C64" s="1">
        <v>1</v>
      </c>
      <c r="E64" s="1" t="s">
        <v>77</v>
      </c>
      <c r="G64" s="1" t="s">
        <v>85</v>
      </c>
      <c r="H64" s="1">
        <v>2</v>
      </c>
      <c r="I64" s="1">
        <v>1</v>
      </c>
      <c r="J64" s="3">
        <v>0</v>
      </c>
      <c r="K64" s="1">
        <v>0.5</v>
      </c>
      <c r="M64" s="3">
        <v>0.5</v>
      </c>
      <c r="N64" s="1">
        <v>0</v>
      </c>
      <c r="O64" s="1">
        <v>0</v>
      </c>
      <c r="P64" s="1">
        <v>0</v>
      </c>
    </row>
    <row r="65" spans="1:25" ht="17" x14ac:dyDescent="0.2">
      <c r="B65" s="1" t="s">
        <v>50</v>
      </c>
      <c r="C65" s="1">
        <v>3</v>
      </c>
      <c r="E65" s="1" t="s">
        <v>45</v>
      </c>
      <c r="G65" s="1" t="s">
        <v>85</v>
      </c>
      <c r="H65" s="1">
        <v>2</v>
      </c>
      <c r="I65" s="1">
        <v>1</v>
      </c>
      <c r="J65" s="3">
        <v>0</v>
      </c>
      <c r="K65" s="1">
        <v>1.5</v>
      </c>
      <c r="M65" s="3">
        <v>1.5</v>
      </c>
      <c r="N65" s="1">
        <v>0</v>
      </c>
      <c r="O65" s="1">
        <v>0</v>
      </c>
      <c r="P65" s="1">
        <v>0</v>
      </c>
    </row>
    <row r="66" spans="1:25" ht="17" x14ac:dyDescent="0.2">
      <c r="B66" s="1" t="s">
        <v>5</v>
      </c>
      <c r="C66" s="1">
        <v>1</v>
      </c>
      <c r="G66" s="1" t="s">
        <v>85</v>
      </c>
      <c r="H66" s="1">
        <v>2</v>
      </c>
      <c r="I66" s="1">
        <v>1</v>
      </c>
      <c r="J66" s="3">
        <v>0</v>
      </c>
      <c r="K66" s="1">
        <v>0.5</v>
      </c>
      <c r="M66" s="3">
        <v>0.5</v>
      </c>
      <c r="N66" s="1">
        <v>0</v>
      </c>
      <c r="O66" s="1">
        <v>0</v>
      </c>
      <c r="P66" s="1">
        <v>0</v>
      </c>
    </row>
    <row r="67" spans="1:25" ht="34" x14ac:dyDescent="0.2">
      <c r="B67" s="1">
        <v>2</v>
      </c>
      <c r="C67" s="1">
        <v>1</v>
      </c>
      <c r="E67" s="1" t="s">
        <v>61</v>
      </c>
      <c r="G67" s="1" t="s">
        <v>85</v>
      </c>
      <c r="H67" s="1">
        <v>2</v>
      </c>
      <c r="I67" s="1">
        <v>1</v>
      </c>
      <c r="J67" s="3">
        <v>0</v>
      </c>
      <c r="K67" s="1">
        <v>0.5</v>
      </c>
      <c r="M67" s="3">
        <v>0.5</v>
      </c>
      <c r="N67" s="1">
        <v>0</v>
      </c>
      <c r="O67" s="1">
        <v>0</v>
      </c>
      <c r="P67" s="1">
        <v>0</v>
      </c>
    </row>
    <row r="68" spans="1:25" ht="17" x14ac:dyDescent="0.2">
      <c r="B68" s="1" t="s">
        <v>51</v>
      </c>
      <c r="C68" s="1">
        <v>1</v>
      </c>
      <c r="E68" s="1" t="s">
        <v>63</v>
      </c>
      <c r="F68" s="1" t="s">
        <v>68</v>
      </c>
      <c r="G68" s="1" t="s">
        <v>85</v>
      </c>
      <c r="H68" s="1">
        <v>2</v>
      </c>
      <c r="I68" s="1">
        <v>1</v>
      </c>
      <c r="J68" s="3">
        <v>0</v>
      </c>
      <c r="K68" s="1">
        <v>0.5</v>
      </c>
      <c r="M68" s="3">
        <v>0.5</v>
      </c>
      <c r="N68" s="1">
        <v>0</v>
      </c>
      <c r="O68" s="1">
        <v>0</v>
      </c>
      <c r="P68" s="1">
        <v>0</v>
      </c>
    </row>
    <row r="69" spans="1:25" ht="17" x14ac:dyDescent="0.2">
      <c r="B69" s="1" t="s">
        <v>10</v>
      </c>
      <c r="C69" s="1">
        <v>1</v>
      </c>
      <c r="E69" s="1" t="s">
        <v>45</v>
      </c>
      <c r="G69" s="1" t="s">
        <v>85</v>
      </c>
      <c r="H69" s="1">
        <v>2</v>
      </c>
      <c r="I69" s="1">
        <v>1</v>
      </c>
      <c r="J69" s="3">
        <v>0</v>
      </c>
      <c r="K69" s="1">
        <v>0.5</v>
      </c>
      <c r="M69" s="3">
        <v>0.5</v>
      </c>
      <c r="N69" s="1">
        <v>0</v>
      </c>
      <c r="O69" s="1">
        <v>0</v>
      </c>
      <c r="P69" s="1">
        <v>0</v>
      </c>
    </row>
    <row r="70" spans="1:25" ht="17" x14ac:dyDescent="0.2">
      <c r="B70" s="1" t="s">
        <v>22</v>
      </c>
      <c r="C70" s="1">
        <v>1</v>
      </c>
      <c r="E70" s="1" t="s">
        <v>56</v>
      </c>
      <c r="G70" s="1" t="s">
        <v>85</v>
      </c>
      <c r="H70" s="1">
        <v>2</v>
      </c>
      <c r="I70" s="1">
        <v>1</v>
      </c>
      <c r="J70" s="3">
        <v>0</v>
      </c>
      <c r="K70" s="1">
        <v>0.5</v>
      </c>
      <c r="M70" s="3">
        <v>0.5</v>
      </c>
      <c r="N70" s="1">
        <v>0</v>
      </c>
      <c r="O70" s="1">
        <v>0</v>
      </c>
      <c r="P70" s="1">
        <v>0</v>
      </c>
    </row>
    <row r="71" spans="1:25" x14ac:dyDescent="0.2">
      <c r="L71" s="1">
        <v>4.5</v>
      </c>
      <c r="Q71" s="1">
        <f>SUM(M64:P70)</f>
        <v>4.5</v>
      </c>
      <c r="T71" s="1">
        <v>0</v>
      </c>
      <c r="V71" s="1">
        <v>0</v>
      </c>
      <c r="Y71" s="8">
        <v>9</v>
      </c>
    </row>
    <row r="72" spans="1:25" s="2" customFormat="1" ht="51" x14ac:dyDescent="0.2">
      <c r="A72" s="2" t="s">
        <v>52</v>
      </c>
      <c r="D72" s="2" t="s">
        <v>53</v>
      </c>
      <c r="J72" s="4"/>
      <c r="M72" s="4"/>
      <c r="R72" s="4"/>
      <c r="U72" s="4"/>
      <c r="Y72" s="9"/>
    </row>
    <row r="73" spans="1:25" ht="17" x14ac:dyDescent="0.2">
      <c r="B73" s="1" t="s">
        <v>16</v>
      </c>
      <c r="C73" s="1">
        <v>1</v>
      </c>
      <c r="E73" s="1" t="s">
        <v>65</v>
      </c>
      <c r="G73" s="1" t="s">
        <v>86</v>
      </c>
      <c r="H73" s="1">
        <v>1</v>
      </c>
      <c r="I73" s="1">
        <v>1</v>
      </c>
      <c r="R73" s="3">
        <v>1</v>
      </c>
      <c r="S73" s="1">
        <v>0</v>
      </c>
    </row>
    <row r="74" spans="1:25" ht="17" x14ac:dyDescent="0.2">
      <c r="B74" s="1">
        <v>23</v>
      </c>
      <c r="C74" s="1">
        <v>2</v>
      </c>
      <c r="E74" s="1" t="s">
        <v>79</v>
      </c>
      <c r="G74" s="1" t="s">
        <v>86</v>
      </c>
      <c r="H74" s="1">
        <v>1</v>
      </c>
      <c r="I74" s="1">
        <v>1</v>
      </c>
      <c r="R74" s="3">
        <v>2</v>
      </c>
      <c r="S74" s="1">
        <v>0</v>
      </c>
    </row>
    <row r="75" spans="1:25" ht="34" x14ac:dyDescent="0.2">
      <c r="B75" s="1">
        <v>21</v>
      </c>
      <c r="C75" s="1">
        <v>1</v>
      </c>
      <c r="E75" s="1" t="s">
        <v>78</v>
      </c>
      <c r="G75" s="1" t="s">
        <v>86</v>
      </c>
      <c r="H75" s="1">
        <v>1</v>
      </c>
      <c r="I75" s="1">
        <v>1</v>
      </c>
      <c r="R75" s="3">
        <v>1</v>
      </c>
      <c r="S75" s="1">
        <v>0</v>
      </c>
    </row>
    <row r="76" spans="1:25" x14ac:dyDescent="0.2">
      <c r="L76" s="1">
        <v>0</v>
      </c>
      <c r="Q76" s="1">
        <v>0</v>
      </c>
      <c r="T76" s="1">
        <v>3</v>
      </c>
      <c r="V76" s="1">
        <v>0</v>
      </c>
      <c r="Y76" s="8">
        <v>3</v>
      </c>
    </row>
    <row r="77" spans="1:25" s="2" customFormat="1" ht="85" x14ac:dyDescent="0.2">
      <c r="A77" s="2" t="s">
        <v>54</v>
      </c>
      <c r="D77" s="2" t="s">
        <v>55</v>
      </c>
      <c r="J77" s="4"/>
      <c r="M77" s="4"/>
      <c r="R77" s="4"/>
      <c r="U77" s="4"/>
      <c r="Y77" s="9"/>
    </row>
    <row r="78" spans="1:25" ht="17" x14ac:dyDescent="0.2">
      <c r="B78" s="1" t="s">
        <v>16</v>
      </c>
      <c r="C78" s="1">
        <v>1</v>
      </c>
      <c r="E78" s="1" t="s">
        <v>65</v>
      </c>
      <c r="G78" s="1" t="s">
        <v>87</v>
      </c>
      <c r="H78" s="1">
        <v>3</v>
      </c>
      <c r="I78" s="1">
        <v>0.75</v>
      </c>
      <c r="M78" s="3">
        <v>0</v>
      </c>
      <c r="N78" s="5">
        <v>0</v>
      </c>
      <c r="O78" s="5">
        <v>0</v>
      </c>
      <c r="P78" s="5">
        <f>IF(G78="BCD", (C78*I78)/H78,0)</f>
        <v>0.25</v>
      </c>
      <c r="R78" s="3">
        <v>0.25</v>
      </c>
      <c r="S78" s="1">
        <v>0</v>
      </c>
      <c r="U78" s="3">
        <v>0.25</v>
      </c>
    </row>
    <row r="79" spans="1:25" ht="17" x14ac:dyDescent="0.2">
      <c r="B79" s="1" t="s">
        <v>10</v>
      </c>
      <c r="C79" s="1">
        <v>1</v>
      </c>
      <c r="E79" s="1" t="s">
        <v>45</v>
      </c>
      <c r="G79" s="1" t="s">
        <v>87</v>
      </c>
      <c r="H79" s="1">
        <v>3</v>
      </c>
      <c r="I79" s="1">
        <v>0.75</v>
      </c>
      <c r="M79" s="3">
        <v>0</v>
      </c>
      <c r="N79" s="5">
        <v>0</v>
      </c>
      <c r="O79" s="5">
        <v>0</v>
      </c>
      <c r="P79" s="5">
        <f>IF(G79="BCD", (C79*I79)/H79,0)</f>
        <v>0.25</v>
      </c>
      <c r="R79" s="3">
        <v>0.25</v>
      </c>
      <c r="S79" s="1">
        <v>0</v>
      </c>
      <c r="U79" s="3">
        <v>0.25</v>
      </c>
    </row>
    <row r="80" spans="1:25" ht="17" x14ac:dyDescent="0.2">
      <c r="B80" s="1" t="s">
        <v>9</v>
      </c>
      <c r="C80" s="1">
        <v>2</v>
      </c>
      <c r="E80" s="1" t="s">
        <v>45</v>
      </c>
      <c r="G80" s="1" t="s">
        <v>87</v>
      </c>
      <c r="H80" s="1">
        <v>3</v>
      </c>
      <c r="I80" s="1">
        <v>0.75</v>
      </c>
      <c r="M80" s="3">
        <v>0</v>
      </c>
      <c r="N80" s="5">
        <v>0</v>
      </c>
      <c r="O80" s="5">
        <v>0</v>
      </c>
      <c r="P80" s="5">
        <f>IF(G80="BCD", (C80*I80)/H80,0)</f>
        <v>0.5</v>
      </c>
      <c r="R80" s="3">
        <v>0.5</v>
      </c>
      <c r="S80" s="1">
        <v>0</v>
      </c>
      <c r="U80" s="3">
        <v>0.5</v>
      </c>
    </row>
    <row r="81" spans="1:25" ht="17" x14ac:dyDescent="0.2">
      <c r="B81" s="1">
        <v>21</v>
      </c>
      <c r="C81" s="1">
        <v>2</v>
      </c>
      <c r="E81" s="1" t="s">
        <v>46</v>
      </c>
      <c r="G81" s="1" t="s">
        <v>87</v>
      </c>
      <c r="H81" s="1">
        <v>3</v>
      </c>
      <c r="I81" s="1">
        <v>0.75</v>
      </c>
      <c r="M81" s="3">
        <v>0</v>
      </c>
      <c r="N81" s="5">
        <v>0</v>
      </c>
      <c r="O81" s="5">
        <v>0</v>
      </c>
      <c r="P81" s="5">
        <f>IF(G81="BCD", (C81*I81)/H81,0)</f>
        <v>0.5</v>
      </c>
      <c r="R81" s="3">
        <v>0.5</v>
      </c>
      <c r="S81" s="1">
        <v>0</v>
      </c>
      <c r="U81" s="3">
        <v>0.5</v>
      </c>
    </row>
    <row r="82" spans="1:25" ht="17" x14ac:dyDescent="0.2">
      <c r="B82" s="1" t="s">
        <v>56</v>
      </c>
      <c r="C82" s="1">
        <v>1</v>
      </c>
      <c r="G82" s="1" t="s">
        <v>87</v>
      </c>
      <c r="H82" s="1">
        <v>3</v>
      </c>
      <c r="I82" s="1">
        <v>0.75</v>
      </c>
      <c r="M82" s="3">
        <v>0</v>
      </c>
      <c r="N82" s="5">
        <v>0</v>
      </c>
      <c r="O82" s="5">
        <v>0</v>
      </c>
      <c r="P82" s="5">
        <f>IF(G82="BCD", (C82*I82)/H82,0)</f>
        <v>0.25</v>
      </c>
      <c r="R82" s="3">
        <v>0.25</v>
      </c>
      <c r="S82" s="1">
        <v>0</v>
      </c>
      <c r="U82" s="3">
        <v>0.25</v>
      </c>
    </row>
    <row r="83" spans="1:25" x14ac:dyDescent="0.2">
      <c r="L83" s="1">
        <v>0</v>
      </c>
      <c r="Q83" s="1">
        <f>SUM(M78:P82)</f>
        <v>1.75</v>
      </c>
      <c r="T83" s="1">
        <f>SUM(R78:S82)</f>
        <v>1.75</v>
      </c>
      <c r="V83" s="1">
        <v>1.75</v>
      </c>
      <c r="Y83" s="8">
        <f>SUM(Q83:V83)</f>
        <v>5.25</v>
      </c>
    </row>
    <row r="84" spans="1:25" s="2" customFormat="1" ht="85" x14ac:dyDescent="0.2">
      <c r="A84" s="2" t="s">
        <v>57</v>
      </c>
      <c r="D84" s="2" t="s">
        <v>58</v>
      </c>
      <c r="J84" s="4"/>
      <c r="M84" s="4"/>
      <c r="R84" s="4"/>
      <c r="U84" s="4"/>
      <c r="Y84" s="9"/>
    </row>
    <row r="85" spans="1:25" ht="34" x14ac:dyDescent="0.2">
      <c r="B85" s="1" t="s">
        <v>59</v>
      </c>
      <c r="C85" s="1">
        <v>10</v>
      </c>
      <c r="E85" s="1" t="s">
        <v>46</v>
      </c>
      <c r="I85" s="1">
        <v>0</v>
      </c>
    </row>
    <row r="86" spans="1:25" x14ac:dyDescent="0.2">
      <c r="L86" s="1">
        <v>0</v>
      </c>
      <c r="Q86" s="1">
        <v>0</v>
      </c>
      <c r="T86" s="1">
        <v>0</v>
      </c>
      <c r="V86" s="1">
        <v>0</v>
      </c>
      <c r="Y86" s="8">
        <v>0</v>
      </c>
    </row>
    <row r="88" spans="1:25" ht="17" thickBot="1" x14ac:dyDescent="0.25"/>
    <row r="89" spans="1:25" s="6" customFormat="1" ht="18" thickTop="1" thickBot="1" x14ac:dyDescent="0.25">
      <c r="J89" s="7"/>
      <c r="L89" s="6">
        <f>SUM(L5:L86)</f>
        <v>43</v>
      </c>
      <c r="M89" s="7"/>
      <c r="Q89" s="6">
        <f>SUM(Q4:Q86)</f>
        <v>16.75</v>
      </c>
      <c r="R89" s="7"/>
      <c r="T89" s="6">
        <f>SUM(T4:T86)</f>
        <v>4.75</v>
      </c>
      <c r="U89" s="7"/>
      <c r="W89" s="6">
        <f>SUM(V3:V86)</f>
        <v>1.75</v>
      </c>
      <c r="Y89" s="10">
        <f>SUM(J89:W89)</f>
        <v>66.25</v>
      </c>
    </row>
    <row r="90" spans="1:25" ht="17" thickTop="1" x14ac:dyDescent="0.2"/>
    <row r="95" spans="1:25" ht="17" x14ac:dyDescent="0.2">
      <c r="K95" s="1" t="s">
        <v>84</v>
      </c>
      <c r="L95" s="1">
        <v>43</v>
      </c>
    </row>
    <row r="96" spans="1:25" ht="17" x14ac:dyDescent="0.2">
      <c r="K96" s="1" t="s">
        <v>88</v>
      </c>
      <c r="L96" s="1">
        <v>16.774999999999999</v>
      </c>
    </row>
    <row r="97" spans="11:12" ht="17" x14ac:dyDescent="0.2">
      <c r="K97" s="1" t="s">
        <v>86</v>
      </c>
      <c r="L97" s="1">
        <v>4.75</v>
      </c>
    </row>
    <row r="98" spans="11:12" ht="17" x14ac:dyDescent="0.2">
      <c r="K98" s="1" t="s">
        <v>90</v>
      </c>
      <c r="L98" s="1">
        <v>1.75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B74D-D5D0-7C4C-BE22-17EA7046D92A}">
  <dimension ref="A2:Y73"/>
  <sheetViews>
    <sheetView topLeftCell="D55" workbookViewId="0">
      <selection activeCell="V69" activeCellId="27" sqref="L19 Q19 T19 V19 L26 Q26 T26 V26 L33 Q33 T33 V33 L45 Q45 T45 V45 L50 Q50 T50 V50 L60 Q60 T60 V60 L69 Q69 T69 V69"/>
    </sheetView>
  </sheetViews>
  <sheetFormatPr baseColWidth="10" defaultRowHeight="16" x14ac:dyDescent="0.2"/>
  <cols>
    <col min="25" max="25" width="10.83203125" style="14"/>
  </cols>
  <sheetData>
    <row r="2" spans="1:25" s="11" customFormat="1" x14ac:dyDescent="0.2">
      <c r="A2" s="11" t="s">
        <v>91</v>
      </c>
      <c r="Y2" s="13"/>
    </row>
    <row r="3" spans="1:25" s="1" customFormat="1" ht="17" x14ac:dyDescent="0.2">
      <c r="B3" s="1" t="s">
        <v>13</v>
      </c>
      <c r="C3" s="1">
        <v>1</v>
      </c>
      <c r="E3" s="1" t="s">
        <v>63</v>
      </c>
      <c r="F3" s="1" t="s">
        <v>62</v>
      </c>
      <c r="G3" s="1" t="s">
        <v>84</v>
      </c>
      <c r="H3" s="1">
        <v>1</v>
      </c>
      <c r="I3" s="1">
        <v>1</v>
      </c>
      <c r="J3" s="3">
        <v>1</v>
      </c>
      <c r="K3" s="1">
        <v>0</v>
      </c>
      <c r="M3" s="3"/>
      <c r="R3" s="3"/>
      <c r="U3" s="3"/>
      <c r="Y3" s="8"/>
    </row>
    <row r="4" spans="1:25" s="1" customFormat="1" ht="17" x14ac:dyDescent="0.2">
      <c r="B4" s="1" t="s">
        <v>16</v>
      </c>
      <c r="C4" s="1">
        <v>1</v>
      </c>
      <c r="E4" s="1" t="s">
        <v>65</v>
      </c>
      <c r="F4" s="1" t="s">
        <v>64</v>
      </c>
      <c r="G4" s="1" t="s">
        <v>84</v>
      </c>
      <c r="H4" s="1">
        <v>1</v>
      </c>
      <c r="I4" s="1">
        <v>1</v>
      </c>
      <c r="J4" s="3">
        <v>1</v>
      </c>
      <c r="K4" s="1">
        <v>0</v>
      </c>
      <c r="M4" s="3"/>
      <c r="R4" s="3"/>
      <c r="U4" s="3"/>
      <c r="Y4" s="8"/>
    </row>
    <row r="5" spans="1:25" s="1" customFormat="1" ht="17" x14ac:dyDescent="0.2">
      <c r="B5" s="1">
        <v>17</v>
      </c>
      <c r="C5" s="1">
        <v>2</v>
      </c>
      <c r="E5" s="1" t="s">
        <v>63</v>
      </c>
      <c r="G5" s="1" t="s">
        <v>84</v>
      </c>
      <c r="H5" s="1">
        <v>1</v>
      </c>
      <c r="I5" s="1">
        <v>1</v>
      </c>
      <c r="J5" s="3">
        <v>2</v>
      </c>
      <c r="K5" s="1">
        <v>0</v>
      </c>
      <c r="M5" s="3"/>
      <c r="R5" s="3"/>
      <c r="U5" s="3"/>
      <c r="Y5" s="8"/>
    </row>
    <row r="6" spans="1:25" s="1" customFormat="1" ht="34" x14ac:dyDescent="0.2">
      <c r="B6" s="1" t="s">
        <v>19</v>
      </c>
      <c r="C6" s="1">
        <v>1</v>
      </c>
      <c r="G6" s="1" t="s">
        <v>84</v>
      </c>
      <c r="H6" s="1">
        <v>1</v>
      </c>
      <c r="I6" s="1">
        <v>1</v>
      </c>
      <c r="J6" s="3">
        <v>1</v>
      </c>
      <c r="K6" s="1">
        <v>0</v>
      </c>
      <c r="M6" s="3"/>
      <c r="R6" s="3"/>
      <c r="U6" s="3"/>
      <c r="Y6" s="8"/>
    </row>
    <row r="7" spans="1:25" s="1" customFormat="1" ht="34" x14ac:dyDescent="0.2">
      <c r="B7" s="1">
        <v>17</v>
      </c>
      <c r="C7" s="1">
        <v>1</v>
      </c>
      <c r="E7" s="1" t="s">
        <v>63</v>
      </c>
      <c r="F7" s="1" t="s">
        <v>74</v>
      </c>
      <c r="G7" s="1" t="s">
        <v>85</v>
      </c>
      <c r="H7" s="1">
        <v>2</v>
      </c>
      <c r="I7" s="1">
        <v>1</v>
      </c>
      <c r="J7" s="3">
        <v>0</v>
      </c>
      <c r="K7" s="5">
        <v>0.5</v>
      </c>
      <c r="M7" s="3">
        <v>0.5</v>
      </c>
      <c r="N7" s="1">
        <v>0</v>
      </c>
      <c r="O7" s="1">
        <v>0</v>
      </c>
      <c r="P7" s="1">
        <v>0</v>
      </c>
      <c r="R7" s="3"/>
      <c r="U7" s="3"/>
      <c r="Y7" s="8"/>
    </row>
    <row r="8" spans="1:25" s="1" customFormat="1" ht="17" x14ac:dyDescent="0.2">
      <c r="B8" s="1" t="s">
        <v>13</v>
      </c>
      <c r="C8" s="1">
        <v>1</v>
      </c>
      <c r="E8" s="1" t="s">
        <v>63</v>
      </c>
      <c r="G8" s="1" t="s">
        <v>84</v>
      </c>
      <c r="H8" s="1">
        <v>1</v>
      </c>
      <c r="I8" s="1">
        <v>1</v>
      </c>
      <c r="J8" s="3">
        <v>1</v>
      </c>
      <c r="K8" s="1">
        <v>0</v>
      </c>
      <c r="M8" s="3"/>
      <c r="R8" s="3"/>
      <c r="U8" s="3"/>
      <c r="Y8" s="8"/>
    </row>
    <row r="9" spans="1:25" s="1" customFormat="1" ht="17" x14ac:dyDescent="0.2">
      <c r="B9" s="1" t="s">
        <v>16</v>
      </c>
      <c r="C9" s="1">
        <v>1</v>
      </c>
      <c r="E9" s="1" t="s">
        <v>65</v>
      </c>
      <c r="G9" s="1" t="s">
        <v>84</v>
      </c>
      <c r="H9" s="1">
        <v>1</v>
      </c>
      <c r="I9" s="1">
        <v>1</v>
      </c>
      <c r="J9" s="3">
        <v>1</v>
      </c>
      <c r="K9" s="1">
        <v>0</v>
      </c>
      <c r="M9" s="3"/>
      <c r="R9" s="3"/>
      <c r="U9" s="3"/>
      <c r="Y9" s="8"/>
    </row>
    <row r="10" spans="1:25" s="1" customFormat="1" ht="17" x14ac:dyDescent="0.2">
      <c r="B10" s="1" t="s">
        <v>13</v>
      </c>
      <c r="C10" s="1">
        <v>2</v>
      </c>
      <c r="E10" s="1" t="s">
        <v>63</v>
      </c>
      <c r="G10" s="1" t="s">
        <v>84</v>
      </c>
      <c r="H10" s="1">
        <v>1</v>
      </c>
      <c r="I10" s="1">
        <v>1</v>
      </c>
      <c r="J10" s="3">
        <v>2</v>
      </c>
      <c r="K10" s="1">
        <v>0</v>
      </c>
      <c r="M10" s="3"/>
      <c r="R10" s="3"/>
      <c r="U10" s="3"/>
      <c r="Y10" s="8"/>
    </row>
    <row r="11" spans="1:25" s="1" customFormat="1" ht="17" x14ac:dyDescent="0.2">
      <c r="B11" s="1" t="s">
        <v>35</v>
      </c>
      <c r="C11" s="1">
        <v>1</v>
      </c>
      <c r="E11" s="1" t="s">
        <v>69</v>
      </c>
      <c r="G11" s="1" t="s">
        <v>85</v>
      </c>
      <c r="H11" s="1">
        <v>2</v>
      </c>
      <c r="I11" s="1">
        <v>1</v>
      </c>
      <c r="J11" s="3">
        <v>0</v>
      </c>
      <c r="K11" s="1">
        <v>0.5</v>
      </c>
      <c r="M11" s="3">
        <v>0.5</v>
      </c>
      <c r="N11" s="1">
        <v>0</v>
      </c>
      <c r="O11" s="1">
        <v>0</v>
      </c>
      <c r="P11" s="1">
        <v>0</v>
      </c>
      <c r="R11" s="3"/>
      <c r="U11" s="3"/>
      <c r="Y11" s="8"/>
    </row>
    <row r="12" spans="1:25" s="1" customFormat="1" ht="17" x14ac:dyDescent="0.2">
      <c r="B12" s="1" t="s">
        <v>13</v>
      </c>
      <c r="C12" s="1">
        <v>1</v>
      </c>
      <c r="E12" s="1" t="s">
        <v>63</v>
      </c>
      <c r="G12" s="1" t="s">
        <v>85</v>
      </c>
      <c r="H12" s="1">
        <v>2</v>
      </c>
      <c r="I12" s="1">
        <v>1</v>
      </c>
      <c r="J12" s="3">
        <v>0</v>
      </c>
      <c r="K12" s="3">
        <v>0.5</v>
      </c>
      <c r="M12" s="3">
        <v>0.5</v>
      </c>
      <c r="N12" s="1">
        <v>0</v>
      </c>
      <c r="O12" s="1">
        <v>0</v>
      </c>
      <c r="P12" s="1">
        <v>0</v>
      </c>
      <c r="R12" s="3"/>
      <c r="U12" s="3"/>
      <c r="Y12" s="8"/>
    </row>
    <row r="13" spans="1:25" s="1" customFormat="1" ht="17" x14ac:dyDescent="0.2">
      <c r="B13" s="1" t="s">
        <v>13</v>
      </c>
      <c r="C13" s="1">
        <v>1</v>
      </c>
      <c r="E13" s="1" t="s">
        <v>63</v>
      </c>
      <c r="G13" s="1" t="s">
        <v>85</v>
      </c>
      <c r="H13" s="1">
        <v>2</v>
      </c>
      <c r="I13" s="1">
        <v>1</v>
      </c>
      <c r="J13" s="3">
        <v>0</v>
      </c>
      <c r="K13" s="3">
        <v>0.5</v>
      </c>
      <c r="M13" s="3">
        <v>0.5</v>
      </c>
      <c r="N13" s="1">
        <v>0</v>
      </c>
      <c r="O13" s="1">
        <v>0</v>
      </c>
      <c r="P13" s="1">
        <v>0</v>
      </c>
      <c r="R13" s="3"/>
      <c r="U13" s="3"/>
      <c r="Y13" s="8"/>
    </row>
    <row r="14" spans="1:25" s="1" customFormat="1" ht="17" x14ac:dyDescent="0.2">
      <c r="B14" s="1" t="s">
        <v>13</v>
      </c>
      <c r="C14" s="1">
        <v>3</v>
      </c>
      <c r="E14" s="1" t="s">
        <v>63</v>
      </c>
      <c r="G14" s="1" t="s">
        <v>85</v>
      </c>
      <c r="H14" s="1">
        <v>2</v>
      </c>
      <c r="I14" s="1">
        <v>1</v>
      </c>
      <c r="J14" s="3">
        <v>0</v>
      </c>
      <c r="K14" s="1">
        <v>1.5</v>
      </c>
      <c r="M14" s="3">
        <v>1.5</v>
      </c>
      <c r="N14" s="1">
        <v>0</v>
      </c>
      <c r="O14" s="1">
        <v>0</v>
      </c>
      <c r="P14" s="1">
        <v>0</v>
      </c>
      <c r="R14" s="3"/>
      <c r="U14" s="3"/>
      <c r="Y14" s="8"/>
    </row>
    <row r="15" spans="1:25" s="1" customFormat="1" ht="17" x14ac:dyDescent="0.2">
      <c r="B15" s="1" t="s">
        <v>16</v>
      </c>
      <c r="C15" s="1">
        <v>1</v>
      </c>
      <c r="E15" s="1" t="s">
        <v>65</v>
      </c>
      <c r="G15" s="1" t="s">
        <v>85</v>
      </c>
      <c r="H15" s="1">
        <v>2</v>
      </c>
      <c r="I15" s="1">
        <v>1</v>
      </c>
      <c r="J15" s="3">
        <v>0</v>
      </c>
      <c r="K15" s="1">
        <v>0.5</v>
      </c>
      <c r="M15" s="3">
        <v>0.5</v>
      </c>
      <c r="N15" s="1">
        <v>0</v>
      </c>
      <c r="O15" s="1">
        <v>0</v>
      </c>
      <c r="P15" s="1">
        <v>0</v>
      </c>
      <c r="R15" s="3"/>
      <c r="U15" s="3"/>
      <c r="Y15" s="8"/>
    </row>
    <row r="16" spans="1:25" s="1" customFormat="1" ht="17" x14ac:dyDescent="0.2">
      <c r="B16" s="1" t="s">
        <v>51</v>
      </c>
      <c r="C16" s="1">
        <v>1</v>
      </c>
      <c r="E16" s="1" t="s">
        <v>63</v>
      </c>
      <c r="F16" s="1" t="s">
        <v>68</v>
      </c>
      <c r="G16" s="1" t="s">
        <v>85</v>
      </c>
      <c r="H16" s="1">
        <v>2</v>
      </c>
      <c r="I16" s="1">
        <v>1</v>
      </c>
      <c r="J16" s="3">
        <v>0</v>
      </c>
      <c r="K16" s="1">
        <v>0.5</v>
      </c>
      <c r="M16" s="3">
        <v>0.5</v>
      </c>
      <c r="N16" s="1">
        <v>0</v>
      </c>
      <c r="O16" s="1">
        <v>0</v>
      </c>
      <c r="P16" s="1">
        <v>0</v>
      </c>
      <c r="R16" s="3"/>
      <c r="U16" s="3"/>
      <c r="Y16" s="8"/>
    </row>
    <row r="17" spans="1:25" s="1" customFormat="1" ht="17" x14ac:dyDescent="0.2">
      <c r="B17" s="1" t="s">
        <v>16</v>
      </c>
      <c r="C17" s="1">
        <v>1</v>
      </c>
      <c r="E17" s="1" t="s">
        <v>65</v>
      </c>
      <c r="G17" s="1" t="s">
        <v>86</v>
      </c>
      <c r="H17" s="1">
        <v>1</v>
      </c>
      <c r="I17" s="1">
        <v>1</v>
      </c>
      <c r="J17" s="3"/>
      <c r="M17" s="3"/>
      <c r="R17" s="3">
        <v>1</v>
      </c>
      <c r="S17" s="1">
        <v>0</v>
      </c>
      <c r="U17" s="3"/>
      <c r="Y17" s="8"/>
    </row>
    <row r="18" spans="1:25" s="1" customFormat="1" ht="17" x14ac:dyDescent="0.2">
      <c r="B18" s="1" t="s">
        <v>16</v>
      </c>
      <c r="C18" s="1">
        <v>1</v>
      </c>
      <c r="E18" s="1" t="s">
        <v>65</v>
      </c>
      <c r="G18" s="1" t="s">
        <v>87</v>
      </c>
      <c r="H18" s="1">
        <v>3</v>
      </c>
      <c r="I18" s="1">
        <v>0.75</v>
      </c>
      <c r="J18" s="3"/>
      <c r="M18" s="3">
        <v>0</v>
      </c>
      <c r="N18" s="5">
        <v>0</v>
      </c>
      <c r="O18" s="5">
        <v>0</v>
      </c>
      <c r="P18" s="5">
        <v>0.25</v>
      </c>
      <c r="R18" s="3">
        <v>0.25</v>
      </c>
      <c r="S18" s="1">
        <v>0</v>
      </c>
      <c r="U18" s="3">
        <v>0.25</v>
      </c>
      <c r="Y18" s="8"/>
    </row>
    <row r="19" spans="1:25" x14ac:dyDescent="0.2">
      <c r="L19">
        <f>SUM(J3:K18)</f>
        <v>13.5</v>
      </c>
      <c r="Q19">
        <f>SUM(M3:P18)</f>
        <v>4.75</v>
      </c>
      <c r="T19">
        <f>SUM(R3:S18)</f>
        <v>1.25</v>
      </c>
      <c r="V19">
        <v>0.25</v>
      </c>
      <c r="Y19" s="14">
        <f>SUM(L19:V19)</f>
        <v>19.75</v>
      </c>
    </row>
    <row r="21" spans="1:25" s="11" customFormat="1" x14ac:dyDescent="0.2">
      <c r="A21" s="11" t="s">
        <v>61</v>
      </c>
      <c r="Y21" s="13"/>
    </row>
    <row r="22" spans="1:25" s="1" customFormat="1" ht="34" x14ac:dyDescent="0.2">
      <c r="B22" s="1" t="s">
        <v>8</v>
      </c>
      <c r="C22" s="1">
        <v>1</v>
      </c>
      <c r="E22" s="1" t="s">
        <v>61</v>
      </c>
      <c r="G22" s="1" t="s">
        <v>84</v>
      </c>
      <c r="H22" s="1">
        <v>1</v>
      </c>
      <c r="I22" s="1">
        <v>1</v>
      </c>
      <c r="J22" s="3">
        <v>1</v>
      </c>
      <c r="K22" s="1">
        <v>0</v>
      </c>
      <c r="M22" s="3"/>
      <c r="R22" s="3"/>
      <c r="U22" s="3"/>
      <c r="Y22" s="8"/>
    </row>
    <row r="23" spans="1:25" s="1" customFormat="1" ht="34" x14ac:dyDescent="0.2">
      <c r="B23" s="1">
        <v>2</v>
      </c>
      <c r="C23" s="1">
        <v>1</v>
      </c>
      <c r="E23" s="1" t="s">
        <v>61</v>
      </c>
      <c r="G23" s="1" t="s">
        <v>84</v>
      </c>
      <c r="H23" s="1">
        <v>1</v>
      </c>
      <c r="I23" s="1">
        <v>1</v>
      </c>
      <c r="J23" s="3">
        <v>1</v>
      </c>
      <c r="K23" s="1">
        <v>0</v>
      </c>
      <c r="M23" s="3"/>
      <c r="R23" s="3"/>
      <c r="U23" s="3"/>
      <c r="Y23" s="8"/>
    </row>
    <row r="24" spans="1:25" s="1" customFormat="1" ht="34" x14ac:dyDescent="0.2">
      <c r="B24" s="1">
        <v>1</v>
      </c>
      <c r="C24" s="1">
        <v>1</v>
      </c>
      <c r="E24" s="1" t="s">
        <v>61</v>
      </c>
      <c r="G24" s="1" t="s">
        <v>84</v>
      </c>
      <c r="H24" s="1">
        <v>1</v>
      </c>
      <c r="I24" s="1">
        <v>1</v>
      </c>
      <c r="J24" s="3">
        <v>1</v>
      </c>
      <c r="K24" s="1">
        <v>0</v>
      </c>
      <c r="M24" s="3"/>
      <c r="R24" s="3"/>
      <c r="U24" s="3"/>
      <c r="Y24" s="8"/>
    </row>
    <row r="25" spans="1:25" s="1" customFormat="1" ht="34" x14ac:dyDescent="0.2">
      <c r="B25" s="1">
        <v>2</v>
      </c>
      <c r="C25" s="1">
        <v>1</v>
      </c>
      <c r="E25" s="1" t="s">
        <v>61</v>
      </c>
      <c r="G25" s="1" t="s">
        <v>85</v>
      </c>
      <c r="H25" s="1">
        <v>2</v>
      </c>
      <c r="I25" s="1">
        <v>1</v>
      </c>
      <c r="J25" s="3">
        <v>0</v>
      </c>
      <c r="K25" s="1">
        <v>0.5</v>
      </c>
      <c r="M25" s="3">
        <v>0.5</v>
      </c>
      <c r="N25" s="1">
        <v>0</v>
      </c>
      <c r="O25" s="1">
        <v>0</v>
      </c>
      <c r="P25" s="1">
        <v>0</v>
      </c>
      <c r="R25" s="3"/>
      <c r="U25" s="3"/>
      <c r="Y25" s="8"/>
    </row>
    <row r="26" spans="1:25" x14ac:dyDescent="0.2">
      <c r="L26">
        <f>SUM(J22:K25)</f>
        <v>3.5</v>
      </c>
      <c r="Q26">
        <v>0.5</v>
      </c>
      <c r="T26">
        <v>0</v>
      </c>
      <c r="V26">
        <v>0</v>
      </c>
      <c r="Y26" s="14">
        <v>4</v>
      </c>
    </row>
    <row r="28" spans="1:25" s="11" customFormat="1" x14ac:dyDescent="0.2">
      <c r="A28" s="11" t="s">
        <v>92</v>
      </c>
      <c r="Y28" s="13"/>
    </row>
    <row r="29" spans="1:25" s="1" customFormat="1" ht="17" x14ac:dyDescent="0.2">
      <c r="B29" s="1" t="s">
        <v>5</v>
      </c>
      <c r="C29" s="1">
        <v>3</v>
      </c>
      <c r="D29" s="1" t="s">
        <v>4</v>
      </c>
      <c r="G29" s="1" t="s">
        <v>84</v>
      </c>
      <c r="H29" s="1">
        <v>1</v>
      </c>
      <c r="I29" s="1">
        <v>1</v>
      </c>
      <c r="J29" s="3">
        <v>3</v>
      </c>
      <c r="K29" s="1">
        <v>0</v>
      </c>
      <c r="M29" s="3">
        <v>0</v>
      </c>
      <c r="N29" s="1">
        <v>0</v>
      </c>
      <c r="O29" s="1">
        <v>0</v>
      </c>
      <c r="P29" s="1">
        <v>0</v>
      </c>
      <c r="R29" s="3">
        <v>0</v>
      </c>
      <c r="S29" s="1">
        <v>0</v>
      </c>
      <c r="U29" s="3">
        <v>0</v>
      </c>
      <c r="Y29" s="8"/>
    </row>
    <row r="30" spans="1:25" s="1" customFormat="1" ht="17" x14ac:dyDescent="0.2">
      <c r="B30" s="1" t="s">
        <v>5</v>
      </c>
      <c r="C30" s="1">
        <v>3</v>
      </c>
      <c r="G30" s="1" t="s">
        <v>84</v>
      </c>
      <c r="H30" s="1">
        <v>1</v>
      </c>
      <c r="I30" s="1">
        <v>1</v>
      </c>
      <c r="J30" s="3">
        <v>3</v>
      </c>
      <c r="K30" s="1">
        <v>0</v>
      </c>
      <c r="M30" s="3"/>
      <c r="R30" s="3"/>
      <c r="U30" s="3"/>
      <c r="Y30" s="8"/>
    </row>
    <row r="31" spans="1:25" s="1" customFormat="1" ht="17" x14ac:dyDescent="0.2">
      <c r="B31" s="1" t="s">
        <v>38</v>
      </c>
      <c r="C31" s="1">
        <v>1</v>
      </c>
      <c r="G31" s="1" t="s">
        <v>85</v>
      </c>
      <c r="H31" s="1">
        <v>2</v>
      </c>
      <c r="I31" s="1">
        <v>1</v>
      </c>
      <c r="J31" s="3">
        <v>0</v>
      </c>
      <c r="K31" s="3">
        <v>0.5</v>
      </c>
      <c r="M31" s="3">
        <v>0.5</v>
      </c>
      <c r="N31" s="1">
        <v>0</v>
      </c>
      <c r="O31" s="1">
        <v>0</v>
      </c>
      <c r="P31" s="1">
        <v>0</v>
      </c>
      <c r="R31" s="3"/>
      <c r="U31" s="3"/>
      <c r="Y31" s="8"/>
    </row>
    <row r="32" spans="1:25" s="1" customFormat="1" ht="17" x14ac:dyDescent="0.2">
      <c r="B32" s="1" t="s">
        <v>5</v>
      </c>
      <c r="C32" s="1">
        <v>1</v>
      </c>
      <c r="G32" s="1" t="s">
        <v>85</v>
      </c>
      <c r="H32" s="1">
        <v>2</v>
      </c>
      <c r="I32" s="1">
        <v>1</v>
      </c>
      <c r="J32" s="3">
        <v>0</v>
      </c>
      <c r="K32" s="1">
        <v>0.5</v>
      </c>
      <c r="M32" s="3">
        <v>0.5</v>
      </c>
      <c r="N32" s="1">
        <v>0</v>
      </c>
      <c r="O32" s="1">
        <v>0</v>
      </c>
      <c r="P32" s="1">
        <v>0</v>
      </c>
      <c r="R32" s="3"/>
      <c r="U32" s="3"/>
      <c r="Y32" s="8"/>
    </row>
    <row r="33" spans="1:25" x14ac:dyDescent="0.2">
      <c r="L33">
        <f>SUM(J29:K32)</f>
        <v>7</v>
      </c>
      <c r="Q33">
        <v>1</v>
      </c>
      <c r="T33">
        <v>0</v>
      </c>
      <c r="V33">
        <v>0</v>
      </c>
      <c r="Y33" s="14">
        <v>8</v>
      </c>
    </row>
    <row r="35" spans="1:25" s="11" customFormat="1" x14ac:dyDescent="0.2">
      <c r="A35" s="11" t="s">
        <v>93</v>
      </c>
      <c r="Y35" s="13"/>
    </row>
    <row r="36" spans="1:25" s="1" customFormat="1" ht="17" x14ac:dyDescent="0.2">
      <c r="B36" s="1" t="s">
        <v>9</v>
      </c>
      <c r="C36" s="1">
        <v>1</v>
      </c>
      <c r="E36" s="1" t="s">
        <v>45</v>
      </c>
      <c r="F36" s="1" t="s">
        <v>72</v>
      </c>
      <c r="G36" s="1" t="s">
        <v>84</v>
      </c>
      <c r="H36" s="1">
        <v>1</v>
      </c>
      <c r="I36" s="1">
        <v>1</v>
      </c>
      <c r="J36" s="3">
        <v>1</v>
      </c>
      <c r="K36" s="1">
        <v>0</v>
      </c>
      <c r="M36" s="3"/>
      <c r="R36" s="3"/>
      <c r="U36" s="3"/>
      <c r="Y36" s="8"/>
    </row>
    <row r="37" spans="1:25" s="1" customFormat="1" ht="17" x14ac:dyDescent="0.2">
      <c r="B37" s="1" t="s">
        <v>10</v>
      </c>
      <c r="C37" s="1">
        <v>1</v>
      </c>
      <c r="E37" s="1" t="s">
        <v>45</v>
      </c>
      <c r="F37" s="1" t="s">
        <v>73</v>
      </c>
      <c r="G37" s="1" t="s">
        <v>84</v>
      </c>
      <c r="H37" s="1">
        <v>1</v>
      </c>
      <c r="I37" s="1">
        <v>1</v>
      </c>
      <c r="J37" s="3">
        <v>1</v>
      </c>
      <c r="K37" s="1">
        <v>0</v>
      </c>
      <c r="M37" s="3"/>
      <c r="R37" s="3"/>
      <c r="U37" s="3"/>
      <c r="Y37" s="8"/>
    </row>
    <row r="38" spans="1:25" s="1" customFormat="1" ht="17" x14ac:dyDescent="0.2">
      <c r="B38" s="1" t="s">
        <v>17</v>
      </c>
      <c r="C38" s="1">
        <v>1</v>
      </c>
      <c r="E38" s="1" t="s">
        <v>45</v>
      </c>
      <c r="G38" s="1" t="s">
        <v>84</v>
      </c>
      <c r="H38" s="1">
        <v>1</v>
      </c>
      <c r="I38" s="1">
        <v>1</v>
      </c>
      <c r="J38" s="3">
        <v>1</v>
      </c>
      <c r="K38" s="1">
        <v>0</v>
      </c>
      <c r="M38" s="3"/>
      <c r="R38" s="3"/>
      <c r="U38" s="3"/>
      <c r="Y38" s="8"/>
    </row>
    <row r="39" spans="1:25" s="1" customFormat="1" ht="34" x14ac:dyDescent="0.2">
      <c r="B39" s="1" t="s">
        <v>26</v>
      </c>
      <c r="C39" s="1">
        <v>1</v>
      </c>
      <c r="E39" s="1" t="s">
        <v>45</v>
      </c>
      <c r="F39" s="1" t="s">
        <v>71</v>
      </c>
      <c r="G39" s="1" t="s">
        <v>85</v>
      </c>
      <c r="H39" s="1">
        <v>2</v>
      </c>
      <c r="I39" s="1">
        <v>1</v>
      </c>
      <c r="J39" s="3">
        <v>0</v>
      </c>
      <c r="K39" s="5">
        <v>0.5</v>
      </c>
      <c r="M39" s="3">
        <v>0.5</v>
      </c>
      <c r="N39" s="1">
        <v>0</v>
      </c>
      <c r="O39" s="1">
        <v>0</v>
      </c>
      <c r="P39" s="1">
        <v>0</v>
      </c>
      <c r="R39" s="3"/>
      <c r="U39" s="3"/>
      <c r="Y39" s="8"/>
    </row>
    <row r="40" spans="1:25" s="1" customFormat="1" ht="17" x14ac:dyDescent="0.2">
      <c r="B40" s="1" t="s">
        <v>26</v>
      </c>
      <c r="C40" s="1">
        <v>1</v>
      </c>
      <c r="E40" s="1" t="s">
        <v>45</v>
      </c>
      <c r="G40" s="1" t="s">
        <v>85</v>
      </c>
      <c r="H40" s="1">
        <v>2</v>
      </c>
      <c r="I40" s="1">
        <v>1</v>
      </c>
      <c r="J40" s="3">
        <v>0</v>
      </c>
      <c r="K40" s="1">
        <v>0.5</v>
      </c>
      <c r="M40" s="3">
        <v>0.5</v>
      </c>
      <c r="N40" s="1">
        <v>0</v>
      </c>
      <c r="O40" s="1">
        <v>0</v>
      </c>
      <c r="P40" s="1">
        <v>0</v>
      </c>
      <c r="R40" s="3"/>
      <c r="U40" s="3"/>
      <c r="Y40" s="8"/>
    </row>
    <row r="41" spans="1:25" s="1" customFormat="1" ht="17" x14ac:dyDescent="0.2">
      <c r="B41" s="1" t="s">
        <v>50</v>
      </c>
      <c r="C41" s="1">
        <v>3</v>
      </c>
      <c r="E41" s="1" t="s">
        <v>45</v>
      </c>
      <c r="G41" s="1" t="s">
        <v>85</v>
      </c>
      <c r="H41" s="1">
        <v>2</v>
      </c>
      <c r="I41" s="1">
        <v>1</v>
      </c>
      <c r="J41" s="3">
        <v>0</v>
      </c>
      <c r="K41" s="1">
        <v>1.5</v>
      </c>
      <c r="M41" s="3">
        <v>1.5</v>
      </c>
      <c r="N41" s="1">
        <v>0</v>
      </c>
      <c r="O41" s="1">
        <v>0</v>
      </c>
      <c r="P41" s="1">
        <v>0</v>
      </c>
      <c r="R41" s="3"/>
      <c r="U41" s="3"/>
      <c r="Y41" s="8"/>
    </row>
    <row r="42" spans="1:25" s="1" customFormat="1" ht="17" x14ac:dyDescent="0.2">
      <c r="B42" s="1" t="s">
        <v>10</v>
      </c>
      <c r="C42" s="1">
        <v>1</v>
      </c>
      <c r="E42" s="1" t="s">
        <v>45</v>
      </c>
      <c r="G42" s="1" t="s">
        <v>85</v>
      </c>
      <c r="H42" s="1">
        <v>2</v>
      </c>
      <c r="I42" s="1">
        <v>1</v>
      </c>
      <c r="J42" s="3">
        <v>0</v>
      </c>
      <c r="K42" s="1">
        <v>0.5</v>
      </c>
      <c r="M42" s="3">
        <v>0.5</v>
      </c>
      <c r="N42" s="1">
        <v>0</v>
      </c>
      <c r="O42" s="1">
        <v>0</v>
      </c>
      <c r="P42" s="1">
        <v>0</v>
      </c>
      <c r="R42" s="3"/>
      <c r="U42" s="3"/>
      <c r="Y42" s="8"/>
    </row>
    <row r="43" spans="1:25" s="1" customFormat="1" ht="17" x14ac:dyDescent="0.2">
      <c r="B43" s="1" t="s">
        <v>10</v>
      </c>
      <c r="C43" s="1">
        <v>1</v>
      </c>
      <c r="E43" s="1" t="s">
        <v>45</v>
      </c>
      <c r="G43" s="1" t="s">
        <v>87</v>
      </c>
      <c r="H43" s="1">
        <v>3</v>
      </c>
      <c r="I43" s="1">
        <v>0.75</v>
      </c>
      <c r="J43" s="3"/>
      <c r="M43" s="3">
        <v>0</v>
      </c>
      <c r="N43" s="5">
        <v>0</v>
      </c>
      <c r="O43" s="5">
        <v>0</v>
      </c>
      <c r="P43" s="5">
        <v>0.25</v>
      </c>
      <c r="R43" s="3">
        <v>0.25</v>
      </c>
      <c r="S43" s="1">
        <v>0</v>
      </c>
      <c r="U43" s="3">
        <v>0.25</v>
      </c>
      <c r="Y43" s="8"/>
    </row>
    <row r="44" spans="1:25" s="1" customFormat="1" ht="17" x14ac:dyDescent="0.2">
      <c r="B44" s="1" t="s">
        <v>9</v>
      </c>
      <c r="C44" s="1">
        <v>2</v>
      </c>
      <c r="E44" s="1" t="s">
        <v>45</v>
      </c>
      <c r="G44" s="1" t="s">
        <v>87</v>
      </c>
      <c r="H44" s="1">
        <v>3</v>
      </c>
      <c r="I44" s="1">
        <v>0.75</v>
      </c>
      <c r="J44" s="3"/>
      <c r="M44" s="3">
        <v>0</v>
      </c>
      <c r="N44" s="5">
        <v>0</v>
      </c>
      <c r="O44" s="5">
        <v>0</v>
      </c>
      <c r="P44" s="5">
        <v>0.5</v>
      </c>
      <c r="R44" s="3">
        <v>0.5</v>
      </c>
      <c r="S44" s="1">
        <v>0</v>
      </c>
      <c r="U44" s="3">
        <v>0.5</v>
      </c>
      <c r="Y44" s="8"/>
    </row>
    <row r="45" spans="1:25" x14ac:dyDescent="0.2">
      <c r="L45">
        <f>SUM(J36:K44)</f>
        <v>6</v>
      </c>
      <c r="Q45">
        <f>SUM(M36:P44)</f>
        <v>3.75</v>
      </c>
      <c r="T45">
        <v>0.75</v>
      </c>
      <c r="V45">
        <v>0.75</v>
      </c>
      <c r="Y45" s="14">
        <f>SUM(L45:V45)</f>
        <v>11.25</v>
      </c>
    </row>
    <row r="47" spans="1:25" s="11" customFormat="1" x14ac:dyDescent="0.2">
      <c r="A47" s="11" t="s">
        <v>94</v>
      </c>
      <c r="Y47" s="13"/>
    </row>
    <row r="48" spans="1:25" s="1" customFormat="1" ht="34" x14ac:dyDescent="0.2">
      <c r="B48" s="1" t="s">
        <v>14</v>
      </c>
      <c r="C48" s="1">
        <v>3</v>
      </c>
      <c r="E48" s="1" t="s">
        <v>67</v>
      </c>
      <c r="F48" s="1" t="s">
        <v>66</v>
      </c>
      <c r="G48" s="1" t="s">
        <v>84</v>
      </c>
      <c r="H48" s="1">
        <v>1</v>
      </c>
      <c r="I48" s="1">
        <v>1</v>
      </c>
      <c r="J48" s="3">
        <v>3</v>
      </c>
      <c r="K48" s="1">
        <v>0</v>
      </c>
      <c r="M48" s="3"/>
      <c r="R48" s="3"/>
      <c r="U48" s="3"/>
      <c r="Y48" s="8"/>
    </row>
    <row r="49" spans="1:25" s="1" customFormat="1" ht="34" x14ac:dyDescent="0.2">
      <c r="B49" s="1" t="s">
        <v>39</v>
      </c>
      <c r="C49" s="1">
        <v>1</v>
      </c>
      <c r="E49" s="1" t="s">
        <v>75</v>
      </c>
      <c r="F49" s="1" t="s">
        <v>76</v>
      </c>
      <c r="G49" s="1" t="s">
        <v>85</v>
      </c>
      <c r="H49" s="1">
        <v>2</v>
      </c>
      <c r="I49" s="1">
        <v>1</v>
      </c>
      <c r="J49" s="3">
        <v>0</v>
      </c>
      <c r="K49" s="3">
        <v>0.5</v>
      </c>
      <c r="M49" s="3">
        <v>0.5</v>
      </c>
      <c r="N49" s="1">
        <v>0</v>
      </c>
      <c r="O49" s="1">
        <v>0</v>
      </c>
      <c r="P49" s="1">
        <v>0</v>
      </c>
      <c r="R49" s="3"/>
      <c r="U49" s="3"/>
      <c r="Y49" s="8"/>
    </row>
    <row r="50" spans="1:25" x14ac:dyDescent="0.2">
      <c r="L50">
        <v>3.5</v>
      </c>
      <c r="Q50">
        <v>0.5</v>
      </c>
      <c r="T50">
        <v>0</v>
      </c>
      <c r="V50">
        <v>0</v>
      </c>
      <c r="Y50" s="14">
        <v>4</v>
      </c>
    </row>
    <row r="52" spans="1:25" s="11" customFormat="1" x14ac:dyDescent="0.2">
      <c r="A52" s="11" t="s">
        <v>46</v>
      </c>
      <c r="Y52" s="13"/>
    </row>
    <row r="53" spans="1:25" s="1" customFormat="1" ht="17" x14ac:dyDescent="0.2">
      <c r="B53" s="1" t="s">
        <v>18</v>
      </c>
      <c r="C53" s="1">
        <v>1</v>
      </c>
      <c r="E53" s="1" t="s">
        <v>46</v>
      </c>
      <c r="G53" s="1" t="s">
        <v>84</v>
      </c>
      <c r="H53" s="1">
        <v>1</v>
      </c>
      <c r="I53" s="1">
        <v>1</v>
      </c>
      <c r="J53" s="3">
        <v>1</v>
      </c>
      <c r="K53" s="1">
        <v>0</v>
      </c>
      <c r="M53" s="3"/>
      <c r="R53" s="3"/>
      <c r="U53" s="3"/>
      <c r="Y53" s="8"/>
    </row>
    <row r="54" spans="1:25" s="1" customFormat="1" ht="17" x14ac:dyDescent="0.2">
      <c r="B54" s="1" t="s">
        <v>24</v>
      </c>
      <c r="C54" s="1">
        <v>2</v>
      </c>
      <c r="E54" s="1" t="s">
        <v>46</v>
      </c>
      <c r="G54" s="1" t="s">
        <v>85</v>
      </c>
      <c r="H54" s="1">
        <v>2</v>
      </c>
      <c r="I54" s="1">
        <v>1</v>
      </c>
      <c r="J54" s="3">
        <v>0</v>
      </c>
      <c r="K54" s="5">
        <v>1</v>
      </c>
      <c r="M54" s="3">
        <v>1</v>
      </c>
      <c r="N54" s="1">
        <v>0</v>
      </c>
      <c r="O54" s="1">
        <v>0</v>
      </c>
      <c r="P54" s="1">
        <v>0</v>
      </c>
      <c r="R54" s="3"/>
      <c r="U54" s="3"/>
      <c r="Y54" s="8"/>
    </row>
    <row r="55" spans="1:25" s="1" customFormat="1" ht="34" x14ac:dyDescent="0.2">
      <c r="B55" s="1" t="s">
        <v>25</v>
      </c>
      <c r="C55" s="1">
        <v>1</v>
      </c>
      <c r="E55" s="1" t="s">
        <v>46</v>
      </c>
      <c r="G55" s="1" t="s">
        <v>85</v>
      </c>
      <c r="H55" s="1">
        <v>2</v>
      </c>
      <c r="I55" s="1">
        <v>1</v>
      </c>
      <c r="J55" s="3">
        <v>0</v>
      </c>
      <c r="K55" s="5">
        <v>0.5</v>
      </c>
      <c r="M55" s="3">
        <v>0.5</v>
      </c>
      <c r="N55" s="1">
        <v>0</v>
      </c>
      <c r="O55" s="1">
        <v>0</v>
      </c>
      <c r="P55" s="1">
        <v>0</v>
      </c>
      <c r="R55" s="3"/>
      <c r="U55" s="3"/>
      <c r="Y55" s="8"/>
    </row>
    <row r="56" spans="1:25" s="1" customFormat="1" ht="17" x14ac:dyDescent="0.2">
      <c r="B56" s="1" t="s">
        <v>24</v>
      </c>
      <c r="C56" s="1">
        <v>1</v>
      </c>
      <c r="E56" s="1" t="s">
        <v>46</v>
      </c>
      <c r="G56" s="1" t="s">
        <v>85</v>
      </c>
      <c r="H56" s="1">
        <v>2</v>
      </c>
      <c r="I56" s="1">
        <v>1</v>
      </c>
      <c r="J56" s="3">
        <v>0</v>
      </c>
      <c r="K56" s="1">
        <v>0.5</v>
      </c>
      <c r="M56" s="3">
        <v>0.5</v>
      </c>
      <c r="N56" s="1">
        <v>0</v>
      </c>
      <c r="O56" s="1">
        <v>0</v>
      </c>
      <c r="P56" s="1">
        <v>0</v>
      </c>
      <c r="R56" s="3"/>
      <c r="U56" s="3"/>
      <c r="Y56" s="8"/>
    </row>
    <row r="57" spans="1:25" s="1" customFormat="1" ht="17" x14ac:dyDescent="0.2">
      <c r="B57" s="1">
        <v>23</v>
      </c>
      <c r="C57" s="1">
        <v>2</v>
      </c>
      <c r="E57" s="1" t="s">
        <v>79</v>
      </c>
      <c r="G57" s="1" t="s">
        <v>86</v>
      </c>
      <c r="H57" s="1">
        <v>1</v>
      </c>
      <c r="I57" s="1">
        <v>1</v>
      </c>
      <c r="J57" s="3"/>
      <c r="M57" s="3"/>
      <c r="R57" s="3">
        <v>2</v>
      </c>
      <c r="S57" s="1">
        <v>0</v>
      </c>
      <c r="U57" s="3"/>
      <c r="Y57" s="8"/>
    </row>
    <row r="58" spans="1:25" s="1" customFormat="1" ht="34" x14ac:dyDescent="0.2">
      <c r="B58" s="1">
        <v>21</v>
      </c>
      <c r="C58" s="1">
        <v>1</v>
      </c>
      <c r="E58" s="1" t="s">
        <v>78</v>
      </c>
      <c r="G58" s="1" t="s">
        <v>86</v>
      </c>
      <c r="H58" s="1">
        <v>1</v>
      </c>
      <c r="I58" s="1">
        <v>1</v>
      </c>
      <c r="J58" s="3"/>
      <c r="M58" s="3"/>
      <c r="R58" s="3">
        <v>1</v>
      </c>
      <c r="S58" s="1">
        <v>0</v>
      </c>
      <c r="U58" s="3"/>
      <c r="Y58" s="8"/>
    </row>
    <row r="59" spans="1:25" s="1" customFormat="1" ht="17" x14ac:dyDescent="0.2">
      <c r="B59" s="1">
        <v>21</v>
      </c>
      <c r="C59" s="1">
        <v>2</v>
      </c>
      <c r="E59" s="1" t="s">
        <v>46</v>
      </c>
      <c r="G59" s="1" t="s">
        <v>87</v>
      </c>
      <c r="H59" s="1">
        <v>3</v>
      </c>
      <c r="I59" s="1">
        <v>0.75</v>
      </c>
      <c r="J59" s="3"/>
      <c r="M59" s="3">
        <v>0</v>
      </c>
      <c r="N59" s="5">
        <v>0</v>
      </c>
      <c r="O59" s="5">
        <v>0</v>
      </c>
      <c r="P59" s="5">
        <v>0.5</v>
      </c>
      <c r="R59" s="3">
        <v>0.5</v>
      </c>
      <c r="S59" s="1">
        <v>0</v>
      </c>
      <c r="U59" s="3">
        <v>0.5</v>
      </c>
      <c r="Y59" s="8"/>
    </row>
    <row r="60" spans="1:25" x14ac:dyDescent="0.2">
      <c r="L60">
        <f>SUM(J53:K59)</f>
        <v>3</v>
      </c>
      <c r="Q60">
        <f>SUM(M53:P59)</f>
        <v>2.5</v>
      </c>
      <c r="T60">
        <v>3.5</v>
      </c>
      <c r="V60">
        <v>0.5</v>
      </c>
      <c r="Y60" s="14">
        <v>9.5</v>
      </c>
    </row>
    <row r="62" spans="1:25" s="11" customFormat="1" x14ac:dyDescent="0.2">
      <c r="A62" s="11" t="s">
        <v>95</v>
      </c>
      <c r="Y62" s="13"/>
    </row>
    <row r="63" spans="1:25" s="1" customFormat="1" ht="17" x14ac:dyDescent="0.2">
      <c r="B63" s="1" t="s">
        <v>15</v>
      </c>
      <c r="C63" s="1">
        <v>3</v>
      </c>
      <c r="G63" s="1" t="s">
        <v>84</v>
      </c>
      <c r="H63" s="1">
        <v>1</v>
      </c>
      <c r="I63" s="1">
        <v>1</v>
      </c>
      <c r="J63" s="3">
        <v>3</v>
      </c>
      <c r="K63" s="1">
        <v>0</v>
      </c>
      <c r="M63" s="3"/>
      <c r="R63" s="3"/>
      <c r="U63" s="3"/>
      <c r="Y63" s="8"/>
    </row>
    <row r="64" spans="1:25" s="1" customFormat="1" ht="17" x14ac:dyDescent="0.2">
      <c r="B64" s="1" t="s">
        <v>23</v>
      </c>
      <c r="C64" s="1">
        <v>1</v>
      </c>
      <c r="G64" s="1" t="s">
        <v>85</v>
      </c>
      <c r="H64" s="1">
        <v>2</v>
      </c>
      <c r="I64" s="1">
        <v>1</v>
      </c>
      <c r="J64" s="3">
        <v>0</v>
      </c>
      <c r="K64" s="5">
        <v>0.5</v>
      </c>
      <c r="M64" s="3">
        <v>0.5</v>
      </c>
      <c r="N64" s="1">
        <v>0</v>
      </c>
      <c r="O64" s="1">
        <v>0</v>
      </c>
      <c r="P64" s="1">
        <v>0</v>
      </c>
      <c r="R64" s="3"/>
      <c r="U64" s="3"/>
      <c r="Y64" s="8"/>
    </row>
    <row r="65" spans="2:25" s="1" customFormat="1" ht="17" x14ac:dyDescent="0.2">
      <c r="B65" s="1">
        <v>23</v>
      </c>
      <c r="C65" s="1">
        <v>1</v>
      </c>
      <c r="G65" s="1" t="s">
        <v>85</v>
      </c>
      <c r="H65" s="1">
        <v>2</v>
      </c>
      <c r="I65" s="1">
        <v>1</v>
      </c>
      <c r="J65" s="3">
        <v>0</v>
      </c>
      <c r="K65" s="3">
        <v>0.5</v>
      </c>
      <c r="M65" s="3">
        <v>0.5</v>
      </c>
      <c r="N65" s="1">
        <v>0</v>
      </c>
      <c r="O65" s="1">
        <v>0</v>
      </c>
      <c r="P65" s="1">
        <v>0</v>
      </c>
      <c r="R65" s="3"/>
      <c r="U65" s="3"/>
      <c r="Y65" s="8"/>
    </row>
    <row r="66" spans="2:25" s="1" customFormat="1" ht="17" x14ac:dyDescent="0.2">
      <c r="B66" s="1">
        <v>21</v>
      </c>
      <c r="C66" s="1">
        <v>1</v>
      </c>
      <c r="E66" s="1" t="s">
        <v>44</v>
      </c>
      <c r="G66" s="1" t="s">
        <v>85</v>
      </c>
      <c r="H66" s="1">
        <v>2</v>
      </c>
      <c r="I66" s="1">
        <v>1</v>
      </c>
      <c r="J66" s="3">
        <v>0</v>
      </c>
      <c r="K66" s="1">
        <v>0.5</v>
      </c>
      <c r="M66" s="3">
        <v>0.5</v>
      </c>
      <c r="N66" s="1">
        <v>0</v>
      </c>
      <c r="O66" s="1">
        <v>0</v>
      </c>
      <c r="P66" s="1">
        <v>0</v>
      </c>
      <c r="R66" s="3"/>
      <c r="U66" s="3"/>
      <c r="Y66" s="8"/>
    </row>
    <row r="67" spans="2:25" s="1" customFormat="1" ht="17" x14ac:dyDescent="0.2">
      <c r="B67" s="1" t="s">
        <v>22</v>
      </c>
      <c r="C67" s="1">
        <v>1</v>
      </c>
      <c r="E67" s="1" t="s">
        <v>56</v>
      </c>
      <c r="G67" s="1" t="s">
        <v>85</v>
      </c>
      <c r="H67" s="1">
        <v>2</v>
      </c>
      <c r="I67" s="1">
        <v>1</v>
      </c>
      <c r="J67" s="3">
        <v>0</v>
      </c>
      <c r="K67" s="1">
        <v>0.5</v>
      </c>
      <c r="M67" s="3">
        <v>0.5</v>
      </c>
      <c r="N67" s="1">
        <v>0</v>
      </c>
      <c r="O67" s="1">
        <v>0</v>
      </c>
      <c r="P67" s="1">
        <v>0</v>
      </c>
      <c r="R67" s="3"/>
      <c r="U67" s="3"/>
      <c r="Y67" s="8"/>
    </row>
    <row r="68" spans="2:25" s="1" customFormat="1" ht="17" x14ac:dyDescent="0.2">
      <c r="B68" s="1" t="s">
        <v>56</v>
      </c>
      <c r="C68" s="1">
        <v>1</v>
      </c>
      <c r="G68" s="1" t="s">
        <v>87</v>
      </c>
      <c r="H68" s="1">
        <v>3</v>
      </c>
      <c r="I68" s="1">
        <v>0.75</v>
      </c>
      <c r="J68" s="3"/>
      <c r="M68" s="3">
        <v>0</v>
      </c>
      <c r="N68" s="5">
        <v>0</v>
      </c>
      <c r="O68" s="5">
        <v>0</v>
      </c>
      <c r="P68" s="5">
        <v>0.25</v>
      </c>
      <c r="R68" s="3">
        <v>0.25</v>
      </c>
      <c r="S68" s="1">
        <v>0</v>
      </c>
      <c r="U68" s="3">
        <v>0.25</v>
      </c>
      <c r="Y68" s="8"/>
    </row>
    <row r="69" spans="2:25" x14ac:dyDescent="0.2">
      <c r="L69">
        <f>SUM(J63:K68)</f>
        <v>5</v>
      </c>
      <c r="Q69">
        <f>SUM(M63:P68)</f>
        <v>2.25</v>
      </c>
      <c r="T69">
        <v>0.25</v>
      </c>
      <c r="V69">
        <v>0.25</v>
      </c>
      <c r="Y69" s="14">
        <f>SUM(L69:V69)</f>
        <v>7.75</v>
      </c>
    </row>
    <row r="71" spans="2:25" ht="17" thickBot="1" x14ac:dyDescent="0.25"/>
    <row r="72" spans="2:25" s="12" customFormat="1" ht="18" thickTop="1" thickBot="1" x14ac:dyDescent="0.25">
      <c r="L72" s="12">
        <f>SUM(L1:L69)</f>
        <v>41.5</v>
      </c>
      <c r="Q72" s="12">
        <f>SUM(Q1:Q69)</f>
        <v>15.25</v>
      </c>
      <c r="T72" s="12">
        <f>SUM(T1:T69)</f>
        <v>5.75</v>
      </c>
      <c r="V72" s="12">
        <f>SUM(V1:V69)</f>
        <v>1.75</v>
      </c>
      <c r="Y72" s="15">
        <f>SUM(L72:V72)</f>
        <v>64.25</v>
      </c>
    </row>
    <row r="73" spans="2:25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2F8A-D21A-7046-AC81-D662C70B53B6}">
  <dimension ref="A1:E8"/>
  <sheetViews>
    <sheetView workbookViewId="0">
      <selection sqref="A1:E8"/>
    </sheetView>
  </sheetViews>
  <sheetFormatPr baseColWidth="10" defaultRowHeight="16" x14ac:dyDescent="0.2"/>
  <sheetData>
    <row r="1" spans="1:5" x14ac:dyDescent="0.2">
      <c r="B1" t="s">
        <v>84</v>
      </c>
      <c r="C1" t="s">
        <v>88</v>
      </c>
      <c r="D1" t="s">
        <v>86</v>
      </c>
      <c r="E1" t="s">
        <v>90</v>
      </c>
    </row>
    <row r="2" spans="1:5" x14ac:dyDescent="0.2">
      <c r="A2" s="16" t="s">
        <v>91</v>
      </c>
      <c r="B2">
        <v>13.5</v>
      </c>
      <c r="C2">
        <v>4.75</v>
      </c>
      <c r="D2">
        <v>1.25</v>
      </c>
      <c r="E2">
        <v>0.25</v>
      </c>
    </row>
    <row r="3" spans="1:5" x14ac:dyDescent="0.2">
      <c r="A3" s="16" t="s">
        <v>61</v>
      </c>
      <c r="B3">
        <v>3.5</v>
      </c>
      <c r="C3">
        <v>0.5</v>
      </c>
      <c r="D3">
        <v>0</v>
      </c>
      <c r="E3">
        <v>0</v>
      </c>
    </row>
    <row r="4" spans="1:5" x14ac:dyDescent="0.2">
      <c r="A4" s="16" t="s">
        <v>92</v>
      </c>
      <c r="B4">
        <v>7</v>
      </c>
      <c r="C4">
        <v>1</v>
      </c>
      <c r="D4">
        <v>0</v>
      </c>
      <c r="E4">
        <v>0</v>
      </c>
    </row>
    <row r="5" spans="1:5" x14ac:dyDescent="0.2">
      <c r="A5" s="16" t="s">
        <v>93</v>
      </c>
      <c r="B5">
        <v>6</v>
      </c>
      <c r="C5">
        <v>3.75</v>
      </c>
      <c r="D5">
        <v>0.75</v>
      </c>
      <c r="E5">
        <v>0.75</v>
      </c>
    </row>
    <row r="6" spans="1:5" x14ac:dyDescent="0.2">
      <c r="A6" s="16" t="s">
        <v>94</v>
      </c>
      <c r="B6">
        <v>3.5</v>
      </c>
      <c r="C6">
        <v>0.5</v>
      </c>
      <c r="D6">
        <v>0</v>
      </c>
      <c r="E6">
        <v>0</v>
      </c>
    </row>
    <row r="7" spans="1:5" x14ac:dyDescent="0.2">
      <c r="A7" s="16" t="s">
        <v>46</v>
      </c>
      <c r="B7">
        <v>3</v>
      </c>
      <c r="C7">
        <v>2.5</v>
      </c>
      <c r="D7">
        <v>3.5</v>
      </c>
      <c r="E7">
        <v>0.5</v>
      </c>
    </row>
    <row r="8" spans="1:5" x14ac:dyDescent="0.2">
      <c r="A8" s="16" t="s">
        <v>95</v>
      </c>
      <c r="B8">
        <v>5</v>
      </c>
      <c r="C8">
        <v>2.25</v>
      </c>
      <c r="D8">
        <v>0.25</v>
      </c>
      <c r="E8">
        <v>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76D5-E886-7E47-834B-BDFB2BFDC44E}">
  <dimension ref="A1:O16"/>
  <sheetViews>
    <sheetView workbookViewId="0">
      <selection activeCell="H14" sqref="H14:K15"/>
    </sheetView>
  </sheetViews>
  <sheetFormatPr baseColWidth="10" defaultRowHeight="16" x14ac:dyDescent="0.2"/>
  <sheetData>
    <row r="1" spans="1:15" x14ac:dyDescent="0.2">
      <c r="B1" t="s">
        <v>84</v>
      </c>
      <c r="C1" t="s">
        <v>88</v>
      </c>
      <c r="D1" t="s">
        <v>86</v>
      </c>
      <c r="E1" t="s">
        <v>90</v>
      </c>
    </row>
    <row r="2" spans="1:15" x14ac:dyDescent="0.2">
      <c r="A2" s="16" t="s">
        <v>91</v>
      </c>
      <c r="B2">
        <v>13.5</v>
      </c>
      <c r="C2">
        <v>4.75</v>
      </c>
      <c r="D2">
        <v>1.25</v>
      </c>
      <c r="E2">
        <v>0.25</v>
      </c>
      <c r="G2">
        <f>B2/(B10/100)</f>
        <v>32.53012048192771</v>
      </c>
      <c r="H2">
        <f t="shared" ref="H2:J8" si="0">C2/(C10/100)</f>
        <v>31.147540983606557</v>
      </c>
      <c r="I2">
        <f t="shared" si="0"/>
        <v>21.739130434782609</v>
      </c>
      <c r="J2">
        <f t="shared" si="0"/>
        <v>14.285714285714285</v>
      </c>
      <c r="L2">
        <f>ROUND(G2,0)</f>
        <v>33</v>
      </c>
      <c r="M2">
        <f t="shared" ref="M2:O2" si="1">ROUND(H2,0)</f>
        <v>31</v>
      </c>
      <c r="N2">
        <f t="shared" si="1"/>
        <v>22</v>
      </c>
      <c r="O2">
        <f t="shared" si="1"/>
        <v>14</v>
      </c>
    </row>
    <row r="3" spans="1:15" x14ac:dyDescent="0.2">
      <c r="A3" s="16" t="s">
        <v>61</v>
      </c>
      <c r="B3">
        <v>3.5</v>
      </c>
      <c r="C3">
        <v>0.5</v>
      </c>
      <c r="D3">
        <v>0</v>
      </c>
      <c r="E3">
        <v>0</v>
      </c>
      <c r="G3">
        <f t="shared" ref="G3:G8" si="2">B3/(B11/100)</f>
        <v>8.4337349397590362</v>
      </c>
      <c r="H3">
        <f t="shared" si="0"/>
        <v>3.278688524590164</v>
      </c>
      <c r="I3">
        <f t="shared" si="0"/>
        <v>0</v>
      </c>
      <c r="J3">
        <f t="shared" si="0"/>
        <v>0</v>
      </c>
      <c r="L3">
        <f t="shared" ref="L3:L8" si="3">ROUND(G3,0)</f>
        <v>8</v>
      </c>
      <c r="M3">
        <f t="shared" ref="M3:M8" si="4">ROUND(H3,0)</f>
        <v>3</v>
      </c>
      <c r="N3">
        <f t="shared" ref="N3:N8" si="5">ROUND(I3,0)</f>
        <v>0</v>
      </c>
      <c r="O3">
        <f t="shared" ref="O3:O8" si="6">ROUND(J3,0)</f>
        <v>0</v>
      </c>
    </row>
    <row r="4" spans="1:15" x14ac:dyDescent="0.2">
      <c r="A4" s="16" t="s">
        <v>92</v>
      </c>
      <c r="B4">
        <v>7</v>
      </c>
      <c r="C4">
        <v>1</v>
      </c>
      <c r="D4">
        <v>0</v>
      </c>
      <c r="E4">
        <v>0</v>
      </c>
      <c r="G4">
        <f t="shared" si="2"/>
        <v>16.867469879518072</v>
      </c>
      <c r="H4">
        <f t="shared" si="0"/>
        <v>6.557377049180328</v>
      </c>
      <c r="I4">
        <f t="shared" si="0"/>
        <v>0</v>
      </c>
      <c r="J4">
        <f t="shared" si="0"/>
        <v>0</v>
      </c>
      <c r="L4">
        <f t="shared" si="3"/>
        <v>17</v>
      </c>
      <c r="M4">
        <f t="shared" si="4"/>
        <v>7</v>
      </c>
      <c r="N4">
        <f t="shared" si="5"/>
        <v>0</v>
      </c>
      <c r="O4">
        <f t="shared" si="6"/>
        <v>0</v>
      </c>
    </row>
    <row r="5" spans="1:15" x14ac:dyDescent="0.2">
      <c r="A5" s="16" t="s">
        <v>93</v>
      </c>
      <c r="B5">
        <v>6</v>
      </c>
      <c r="C5">
        <v>3.75</v>
      </c>
      <c r="D5">
        <v>0.75</v>
      </c>
      <c r="E5">
        <v>0.75</v>
      </c>
      <c r="G5">
        <f t="shared" si="2"/>
        <v>14.457831325301205</v>
      </c>
      <c r="H5">
        <f t="shared" si="0"/>
        <v>24.590163934426229</v>
      </c>
      <c r="I5">
        <f t="shared" si="0"/>
        <v>13.043478260869565</v>
      </c>
      <c r="J5">
        <f t="shared" si="0"/>
        <v>42.857142857142854</v>
      </c>
      <c r="L5">
        <f t="shared" si="3"/>
        <v>14</v>
      </c>
      <c r="M5">
        <f t="shared" si="4"/>
        <v>25</v>
      </c>
      <c r="N5">
        <f t="shared" si="5"/>
        <v>13</v>
      </c>
      <c r="O5">
        <f t="shared" si="6"/>
        <v>43</v>
      </c>
    </row>
    <row r="6" spans="1:15" x14ac:dyDescent="0.2">
      <c r="A6" s="16" t="s">
        <v>94</v>
      </c>
      <c r="B6">
        <v>3.5</v>
      </c>
      <c r="C6">
        <v>0.5</v>
      </c>
      <c r="D6">
        <v>0</v>
      </c>
      <c r="E6">
        <v>0</v>
      </c>
      <c r="G6">
        <f t="shared" si="2"/>
        <v>8.4337349397590362</v>
      </c>
      <c r="H6">
        <f t="shared" si="0"/>
        <v>3.278688524590164</v>
      </c>
      <c r="I6">
        <f t="shared" si="0"/>
        <v>0</v>
      </c>
      <c r="J6">
        <f t="shared" si="0"/>
        <v>0</v>
      </c>
      <c r="L6">
        <f t="shared" si="3"/>
        <v>8</v>
      </c>
      <c r="M6">
        <f t="shared" si="4"/>
        <v>3</v>
      </c>
      <c r="N6">
        <f t="shared" si="5"/>
        <v>0</v>
      </c>
      <c r="O6">
        <f t="shared" si="6"/>
        <v>0</v>
      </c>
    </row>
    <row r="7" spans="1:15" x14ac:dyDescent="0.2">
      <c r="A7" s="16" t="s">
        <v>46</v>
      </c>
      <c r="B7">
        <v>3</v>
      </c>
      <c r="C7">
        <v>2.5</v>
      </c>
      <c r="D7">
        <v>3.5</v>
      </c>
      <c r="E7">
        <v>0.5</v>
      </c>
      <c r="G7">
        <f t="shared" si="2"/>
        <v>7.2289156626506026</v>
      </c>
      <c r="H7">
        <f t="shared" si="0"/>
        <v>16.393442622950818</v>
      </c>
      <c r="I7">
        <f t="shared" si="0"/>
        <v>60.869565217391305</v>
      </c>
      <c r="J7">
        <f t="shared" si="0"/>
        <v>28.571428571428569</v>
      </c>
      <c r="L7">
        <f t="shared" si="3"/>
        <v>7</v>
      </c>
      <c r="M7">
        <f t="shared" si="4"/>
        <v>16</v>
      </c>
      <c r="N7">
        <f t="shared" si="5"/>
        <v>61</v>
      </c>
      <c r="O7">
        <f t="shared" si="6"/>
        <v>29</v>
      </c>
    </row>
    <row r="8" spans="1:15" x14ac:dyDescent="0.2">
      <c r="A8" s="16" t="s">
        <v>95</v>
      </c>
      <c r="B8">
        <v>5</v>
      </c>
      <c r="C8">
        <v>2.25</v>
      </c>
      <c r="D8">
        <v>0.25</v>
      </c>
      <c r="E8">
        <v>0.25</v>
      </c>
      <c r="G8">
        <f t="shared" si="2"/>
        <v>12.048192771084338</v>
      </c>
      <c r="H8">
        <f t="shared" si="0"/>
        <v>14.754098360655737</v>
      </c>
      <c r="I8">
        <f t="shared" si="0"/>
        <v>4.3478260869565215</v>
      </c>
      <c r="J8">
        <f t="shared" si="0"/>
        <v>14.285714285714285</v>
      </c>
      <c r="L8">
        <f t="shared" si="3"/>
        <v>12</v>
      </c>
      <c r="M8">
        <f t="shared" si="4"/>
        <v>15</v>
      </c>
      <c r="N8">
        <f t="shared" si="5"/>
        <v>4</v>
      </c>
      <c r="O8">
        <f t="shared" si="6"/>
        <v>14</v>
      </c>
    </row>
    <row r="10" spans="1:15" x14ac:dyDescent="0.2">
      <c r="B10">
        <f>SUM(B2:B8)</f>
        <v>41.5</v>
      </c>
      <c r="C10">
        <f t="shared" ref="C10:E10" si="7">SUM(C2:C8)</f>
        <v>15.25</v>
      </c>
      <c r="D10">
        <f t="shared" si="7"/>
        <v>5.75</v>
      </c>
      <c r="E10">
        <f t="shared" si="7"/>
        <v>1.75</v>
      </c>
    </row>
    <row r="11" spans="1:15" x14ac:dyDescent="0.2">
      <c r="B11">
        <v>41.5</v>
      </c>
      <c r="C11">
        <v>15.25</v>
      </c>
      <c r="D11">
        <v>5.75</v>
      </c>
      <c r="E11">
        <v>1.75</v>
      </c>
    </row>
    <row r="12" spans="1:15" x14ac:dyDescent="0.2">
      <c r="B12">
        <v>41.5</v>
      </c>
      <c r="C12">
        <v>15.25</v>
      </c>
      <c r="D12">
        <v>5.75</v>
      </c>
      <c r="E12">
        <v>1.75</v>
      </c>
    </row>
    <row r="13" spans="1:15" x14ac:dyDescent="0.2">
      <c r="B13">
        <v>41.5</v>
      </c>
      <c r="C13">
        <v>15.25</v>
      </c>
      <c r="D13">
        <v>5.75</v>
      </c>
      <c r="E13">
        <v>1.75</v>
      </c>
    </row>
    <row r="14" spans="1:15" x14ac:dyDescent="0.2">
      <c r="B14">
        <v>41.5</v>
      </c>
      <c r="C14">
        <v>15.25</v>
      </c>
      <c r="D14">
        <v>5.75</v>
      </c>
      <c r="E14">
        <v>1.75</v>
      </c>
      <c r="H14" t="s">
        <v>84</v>
      </c>
      <c r="I14" t="s">
        <v>88</v>
      </c>
      <c r="J14" t="s">
        <v>86</v>
      </c>
      <c r="K14" t="s">
        <v>90</v>
      </c>
    </row>
    <row r="15" spans="1:15" x14ac:dyDescent="0.2">
      <c r="B15">
        <v>41.5</v>
      </c>
      <c r="C15">
        <v>15.25</v>
      </c>
      <c r="D15">
        <v>5.75</v>
      </c>
      <c r="E15">
        <v>1.75</v>
      </c>
      <c r="H15">
        <v>42</v>
      </c>
      <c r="I15">
        <v>15</v>
      </c>
      <c r="J15">
        <v>6</v>
      </c>
      <c r="K15">
        <v>2</v>
      </c>
    </row>
    <row r="16" spans="1:15" x14ac:dyDescent="0.2">
      <c r="B16">
        <v>41.5</v>
      </c>
      <c r="C16">
        <v>15.25</v>
      </c>
      <c r="D16">
        <v>5.75</v>
      </c>
      <c r="E16">
        <v>1.75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6A75-1892-364A-BB91-0BF65BAE07C9}">
  <dimension ref="A1:E10"/>
  <sheetViews>
    <sheetView tabSelected="1" topLeftCell="A9" workbookViewId="0">
      <selection activeCell="G49" sqref="G49"/>
    </sheetView>
  </sheetViews>
  <sheetFormatPr baseColWidth="10" defaultRowHeight="16" x14ac:dyDescent="0.2"/>
  <sheetData>
    <row r="1" spans="1:5" x14ac:dyDescent="0.2">
      <c r="B1" t="s">
        <v>84</v>
      </c>
      <c r="C1" t="s">
        <v>88</v>
      </c>
      <c r="D1" t="s">
        <v>86</v>
      </c>
      <c r="E1" t="s">
        <v>90</v>
      </c>
    </row>
    <row r="2" spans="1:5" x14ac:dyDescent="0.2">
      <c r="A2" s="16" t="s">
        <v>91</v>
      </c>
      <c r="B2" s="17">
        <v>33</v>
      </c>
      <c r="C2" s="17">
        <v>31</v>
      </c>
      <c r="D2" s="17">
        <v>22</v>
      </c>
      <c r="E2" s="17">
        <v>14</v>
      </c>
    </row>
    <row r="3" spans="1:5" x14ac:dyDescent="0.2">
      <c r="A3" s="16" t="s">
        <v>61</v>
      </c>
      <c r="B3" s="17">
        <v>8</v>
      </c>
      <c r="C3" s="17">
        <v>3</v>
      </c>
      <c r="D3" s="17">
        <v>0</v>
      </c>
      <c r="E3" s="17">
        <v>0</v>
      </c>
    </row>
    <row r="4" spans="1:5" x14ac:dyDescent="0.2">
      <c r="A4" s="16" t="s">
        <v>92</v>
      </c>
      <c r="B4" s="17">
        <v>17</v>
      </c>
      <c r="C4" s="17">
        <v>7</v>
      </c>
      <c r="D4" s="17">
        <v>0</v>
      </c>
      <c r="E4" s="17">
        <v>0</v>
      </c>
    </row>
    <row r="5" spans="1:5" x14ac:dyDescent="0.2">
      <c r="A5" s="16" t="s">
        <v>93</v>
      </c>
      <c r="B5" s="17">
        <v>14</v>
      </c>
      <c r="C5" s="17">
        <v>25</v>
      </c>
      <c r="D5" s="17">
        <v>13</v>
      </c>
      <c r="E5" s="17">
        <v>43</v>
      </c>
    </row>
    <row r="6" spans="1:5" x14ac:dyDescent="0.2">
      <c r="A6" s="16" t="s">
        <v>94</v>
      </c>
      <c r="B6" s="17">
        <v>8</v>
      </c>
      <c r="C6" s="17">
        <v>3</v>
      </c>
      <c r="D6" s="17">
        <v>0</v>
      </c>
      <c r="E6" s="17">
        <v>0</v>
      </c>
    </row>
    <row r="7" spans="1:5" x14ac:dyDescent="0.2">
      <c r="A7" s="16" t="s">
        <v>46</v>
      </c>
      <c r="B7" s="17">
        <v>7</v>
      </c>
      <c r="C7" s="17">
        <v>16</v>
      </c>
      <c r="D7" s="17">
        <v>61</v>
      </c>
      <c r="E7" s="17">
        <v>29</v>
      </c>
    </row>
    <row r="8" spans="1:5" x14ac:dyDescent="0.2">
      <c r="A8" s="16" t="s">
        <v>95</v>
      </c>
      <c r="B8" s="17">
        <v>12</v>
      </c>
      <c r="C8" s="17">
        <v>15</v>
      </c>
      <c r="D8" s="17">
        <v>4</v>
      </c>
      <c r="E8" s="17">
        <v>14</v>
      </c>
    </row>
    <row r="10" spans="1:5" x14ac:dyDescent="0.2">
      <c r="B10">
        <v>41.5</v>
      </c>
      <c r="C10">
        <v>15.25</v>
      </c>
      <c r="D10">
        <v>5.75</v>
      </c>
      <c r="E10">
        <v>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2022-02-11T11:30:40Z</dcterms:created>
  <dcterms:modified xsi:type="dcterms:W3CDTF">2022-04-14T13:53:29Z</dcterms:modified>
</cp:coreProperties>
</file>