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DAC7D254-5AB3-3B49-806C-197DF74F49AB}" xr6:coauthVersionLast="47" xr6:coauthVersionMax="47" xr10:uidLastSave="{00000000-0000-0000-0000-000000000000}"/>
  <bookViews>
    <workbookView xWindow="34900" yWindow="-5280" windowWidth="27640" windowHeight="16440" activeTab="3" xr2:uid="{5BD0CECB-734E-E743-BC49-26020EBEEA13}"/>
  </bookViews>
  <sheets>
    <sheet name="dating" sheetId="1" r:id="rId1"/>
    <sheet name="origin" sheetId="2" r:id="rId2"/>
    <sheet name="charts" sheetId="3" r:id="rId3"/>
    <sheet name="Sheet1" sheetId="4" r:id="rId4"/>
    <sheet name="percenta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H7" i="4"/>
  <c r="I7" i="4"/>
  <c r="I2" i="4"/>
  <c r="H2" i="4"/>
  <c r="F2" i="4"/>
  <c r="F3" i="4"/>
  <c r="F4" i="4"/>
  <c r="F5" i="4"/>
  <c r="F6" i="4"/>
  <c r="F7" i="4"/>
  <c r="E3" i="4"/>
  <c r="E4" i="4"/>
  <c r="E5" i="4"/>
  <c r="E6" i="4"/>
  <c r="E7" i="4"/>
  <c r="E2" i="4"/>
  <c r="B9" i="4"/>
  <c r="M40" i="2"/>
  <c r="J40" i="2"/>
  <c r="L16" i="2"/>
  <c r="J16" i="2"/>
  <c r="K36" i="2"/>
  <c r="I36" i="2"/>
  <c r="K31" i="2"/>
  <c r="I31" i="2"/>
  <c r="K26" i="2"/>
  <c r="I26" i="2"/>
  <c r="K15" i="2"/>
  <c r="I15" i="2"/>
  <c r="K14" i="2"/>
  <c r="I14" i="2"/>
  <c r="K13" i="2"/>
  <c r="I13" i="2"/>
  <c r="K12" i="2"/>
  <c r="I12" i="2"/>
  <c r="K11" i="2"/>
  <c r="I11" i="2"/>
  <c r="K6" i="2"/>
  <c r="I6" i="2"/>
  <c r="N18" i="1"/>
  <c r="J17" i="1"/>
  <c r="L17" i="1"/>
  <c r="K5" i="1"/>
  <c r="K6" i="1"/>
  <c r="K7" i="1"/>
  <c r="K8" i="1"/>
  <c r="K9" i="1"/>
  <c r="K10" i="1"/>
  <c r="K11" i="1"/>
  <c r="K12" i="1"/>
  <c r="K13" i="1"/>
  <c r="K14" i="1"/>
  <c r="K15" i="1"/>
  <c r="K16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4" i="1"/>
</calcChain>
</file>

<file path=xl/sharedStrings.xml><?xml version="1.0" encoding="utf-8"?>
<sst xmlns="http://schemas.openxmlformats.org/spreadsheetml/2006/main" count="164" uniqueCount="43">
  <si>
    <t>Type</t>
  </si>
  <si>
    <t>Sherds</t>
  </si>
  <si>
    <t>Dating</t>
  </si>
  <si>
    <t>Van der Werff 3</t>
  </si>
  <si>
    <t>Punic</t>
  </si>
  <si>
    <t>Tripolitania I-III</t>
  </si>
  <si>
    <t>Tripolitanian fabric</t>
  </si>
  <si>
    <t>local</t>
  </si>
  <si>
    <t>LM Fabric 3</t>
  </si>
  <si>
    <t>northern Tunisia</t>
  </si>
  <si>
    <t>Van der Werff 2 / Keay 7b</t>
  </si>
  <si>
    <t>Dressel 2-4</t>
  </si>
  <si>
    <t>Italian</t>
  </si>
  <si>
    <t>Portuguese</t>
  </si>
  <si>
    <t>Luisitanian</t>
  </si>
  <si>
    <t>Keay LII</t>
  </si>
  <si>
    <t>Sicilian?</t>
  </si>
  <si>
    <t>Aegean</t>
  </si>
  <si>
    <t>Aegean/sout Italian</t>
  </si>
  <si>
    <t>rather southern Italian!</t>
  </si>
  <si>
    <t>similar to Agora Robinson 334</t>
  </si>
  <si>
    <t>Palestinian</t>
  </si>
  <si>
    <t>Aegean Dressel 2-4</t>
  </si>
  <si>
    <t>other</t>
  </si>
  <si>
    <t>around 50 AD</t>
  </si>
  <si>
    <t>Dating slice</t>
  </si>
  <si>
    <t>BC</t>
  </si>
  <si>
    <t>Leptis Magna</t>
  </si>
  <si>
    <t>Remark</t>
  </si>
  <si>
    <t>Origin</t>
  </si>
  <si>
    <t>B</t>
  </si>
  <si>
    <t>C</t>
  </si>
  <si>
    <t>number of slices</t>
  </si>
  <si>
    <t>percentage of slice</t>
  </si>
  <si>
    <t xml:space="preserve">African </t>
  </si>
  <si>
    <t>Potuguese</t>
  </si>
  <si>
    <t>Spanish</t>
  </si>
  <si>
    <t>Leptis Magna Amphora</t>
  </si>
  <si>
    <t xml:space="preserve">Italian </t>
  </si>
  <si>
    <t>African</t>
  </si>
  <si>
    <t>Iberian/Spanish</t>
  </si>
  <si>
    <t>Eastern Mediterranean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</si>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</sst>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2" xfId="0" applyBorder="1"/>
    <xf numFmtId="0" fontId="0" fillId="0" borderId="0" xfId="0" applyFill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Leptis Magna</a:t>
            </a:r>
            <a:r>
              <a:rPr lang="en-GB" baseline="0"/>
              <a:t>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Italian </c:v>
                </c:pt>
                <c:pt idx="1">
                  <c:v>African</c:v>
                </c:pt>
                <c:pt idx="2">
                  <c:v>Iberian/Spanish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Unknown</c:v>
                </c:pt>
              </c:strCache>
            </c:strRef>
          </c:cat>
          <c:val>
            <c:numRef>
              <c:f>charts!$B$2:$B$7</c:f>
              <c:numCache>
                <c:formatCode>General</c:formatCode>
                <c:ptCount val="6"/>
                <c:pt idx="0">
                  <c:v>2.5</c:v>
                </c:pt>
                <c:pt idx="1">
                  <c:v>6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A-7348-A377-A085D2FCC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274656"/>
        <c:axId val="1819922944"/>
      </c:barChart>
      <c:catAx>
        <c:axId val="17382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9922944"/>
        <c:crosses val="autoZero"/>
        <c:auto val="1"/>
        <c:lblAlgn val="ctr"/>
        <c:lblOffset val="100"/>
        <c:noMultiLvlLbl val="0"/>
      </c:catAx>
      <c:valAx>
        <c:axId val="18199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3827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Leptis</a:t>
            </a:r>
            <a:r>
              <a:rPr lang="en-GB" baseline="0"/>
              <a:t> Magna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charts!$A$2:$A$7</c:f>
              <c:strCache>
                <c:ptCount val="6"/>
                <c:pt idx="0">
                  <c:v>Italian </c:v>
                </c:pt>
                <c:pt idx="1">
                  <c:v>African</c:v>
                </c:pt>
                <c:pt idx="2">
                  <c:v>Iberian/Spanish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Unknown</c:v>
                </c:pt>
              </c:strCache>
            </c:strRef>
          </c:cat>
          <c:val>
            <c:numRef>
              <c:f>charts!$C$2:$C$7</c:f>
              <c:numCache>
                <c:formatCode>General</c:formatCode>
                <c:ptCount val="6"/>
                <c:pt idx="0">
                  <c:v>2.5</c:v>
                </c:pt>
                <c:pt idx="1">
                  <c:v>6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1-A24E-A6C6-E8F3445AD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871984"/>
        <c:axId val="1808196912"/>
      </c:barChart>
      <c:catAx>
        <c:axId val="18078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8196912"/>
        <c:crosses val="autoZero"/>
        <c:auto val="1"/>
        <c:lblAlgn val="ctr"/>
        <c:lblOffset val="100"/>
        <c:noMultiLvlLbl val="0"/>
      </c:catAx>
      <c:valAx>
        <c:axId val="18081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8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Leptis Magna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Sheet1!$H$14:$I$14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Sheet1!$H$15:$I$15</c:f>
              <c:numCache>
                <c:formatCode>General</c:formatCode>
                <c:ptCount val="2"/>
                <c:pt idx="0">
                  <c:v>11.5</c:v>
                </c:pt>
                <c:pt idx="1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Leptis</a:t>
            </a:r>
            <a:r>
              <a:rPr lang="en-GB" baseline="0"/>
              <a:t> Magna Amphorae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9.7537342171458541E-2"/>
                  <c:y val="0.1752563984593745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3.0429916343703654E-2"/>
                  <c:y val="-0.2272377847593758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5.5163830327660653E-2"/>
                  <c:y val="4.09093896651899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6742009225953935"/>
                  <c:y val="3.3152366805568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4.0320859996558704E-2"/>
                  <c:y val="1.93968950876132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4.4240333641957221E-3"/>
                  <c:y val="2.567796721570070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Italian </c:v>
                </c:pt>
                <c:pt idx="1">
                  <c:v>African</c:v>
                </c:pt>
                <c:pt idx="2">
                  <c:v>Iberian/Spanish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Unknown</c:v>
                </c:pt>
              </c:strCache>
            </c:strRef>
          </c:cat>
          <c:val>
            <c:numRef>
              <c:f>percentage!$B$2:$B$7</c:f>
              <c:numCache>
                <c:formatCode>General\%</c:formatCode>
                <c:ptCount val="6"/>
                <c:pt idx="0">
                  <c:v>22</c:v>
                </c:pt>
                <c:pt idx="1">
                  <c:v>52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Leptis Magna Amphorae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9.7552657480314955E-2"/>
                  <c:y val="0.1852730929501925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3.4397145669291342E-2"/>
                  <c:y val="-0.2439322755774060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7.1982119422572197E-2"/>
                  <c:y val="2.42148988471600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0.18840731627296589"/>
                  <c:y val="5.98635521144164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-0.16562319553805774"/>
                  <c:y val="3.27524877420372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1815124671916013E-2"/>
                  <c:y val="1.92622875396001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percentage!$A$2:$A$7</c:f>
              <c:strCache>
                <c:ptCount val="6"/>
                <c:pt idx="0">
                  <c:v>Italian </c:v>
                </c:pt>
                <c:pt idx="1">
                  <c:v>African</c:v>
                </c:pt>
                <c:pt idx="2">
                  <c:v>Iberian/Spanish</c:v>
                </c:pt>
                <c:pt idx="3">
                  <c:v>Aegean</c:v>
                </c:pt>
                <c:pt idx="4">
                  <c:v>Eastern Mediterranean</c:v>
                </c:pt>
                <c:pt idx="5">
                  <c:v>Unknown</c:v>
                </c:pt>
              </c:strCache>
            </c:strRef>
          </c:cat>
          <c:val>
            <c:numRef>
              <c:f>percentage!$C$2:$C$7</c:f>
              <c:numCache>
                <c:formatCode>General\%</c:formatCode>
                <c:ptCount val="6"/>
                <c:pt idx="0">
                  <c:v>22</c:v>
                </c:pt>
                <c:pt idx="1">
                  <c:v>52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9</xdr:row>
      <xdr:rowOff>31750</xdr:rowOff>
    </xdr:from>
    <xdr:to>
      <xdr:col>5</xdr:col>
      <xdr:colOff>336550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4CB48-033D-8E45-8879-1C64C43CD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9</xdr:row>
      <xdr:rowOff>69850</xdr:rowOff>
    </xdr:from>
    <xdr:to>
      <xdr:col>11</xdr:col>
      <xdr:colOff>279400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885F8-6F95-134B-BF46-5F1A14CE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17</xdr:row>
      <xdr:rowOff>25400</xdr:rowOff>
    </xdr:from>
    <xdr:to>
      <xdr:col>14</xdr:col>
      <xdr:colOff>552450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A27E3A-6D67-AB42-A315-F0CF4F020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10</xdr:row>
      <xdr:rowOff>82550</xdr:rowOff>
    </xdr:from>
    <xdr:to>
      <xdr:col>7</xdr:col>
      <xdr:colOff>406400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44233-2A69-DA44-A881-61289A05B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558800</xdr:colOff>
      <xdr:row>10</xdr:row>
      <xdr:rowOff>57150</xdr:rowOff>
    </xdr:from>
    <xdr:to>
      <xdr:col>15</xdr:col>
      <xdr:colOff>50800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8AC96-BB08-A546-AFCD-A8255B25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0.65765</cdr:x>
      <cdr:y>0.8414</cdr:y>
    </cdr:from>
    <cdr:to>
      <cdr:x>0.95734</cdr:x>
      <cdr:y>0.92153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8070B2E0-8FB2-0348-B641-068F26747BE8}"/>
            </a:ext>
          </a:extLst>
        </cdr:cNvPr>
        <cdr:cNvSpPr txBox="1"/>
      </cdr:nvSpPr>
      <cdr:spPr>
        <a:xfrm xmlns:a="http://schemas.openxmlformats.org/drawingml/2006/main">
          <a:off x="4013200" y="3200400"/>
          <a:ext cx="1828800" cy="30478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11,5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0.8414</cdr:y>
    </cdr:from>
    <cdr:to>
      <cdr:x>0.3</cdr:x>
      <cdr:y>0.92153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96D5F385-6A72-EF40-B010-8D0BD69E73BA}"/>
            </a:ext>
          </a:extLst>
        </cdr:cNvPr>
        <cdr:cNvSpPr txBox="1"/>
      </cdr:nvSpPr>
      <cdr:spPr>
        <a:xfrm xmlns:a="http://schemas.openxmlformats.org/drawingml/2006/main">
          <a:off x="0" y="3200403"/>
          <a:ext cx="1828800" cy="30478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11,5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F3F6-384F-C74E-A35B-2363C052D013}">
  <dimension ref="A1:N19"/>
  <sheetViews>
    <sheetView workbookViewId="0">
      <selection activeCell="A16" sqref="A16:XFD16"/>
    </sheetView>
  </sheetViews>
  <sheetFormatPr baseColWidth="10" defaultRowHeight="16" x14ac:dyDescent="0.2"/>
  <cols>
    <col min="1" max="1" width="20.33203125" style="1" customWidth="1"/>
    <col min="2" max="2" width="10.83203125" style="1"/>
    <col min="3" max="3" width="20.83203125" style="1" customWidth="1"/>
    <col min="4" max="4" width="14.83203125" style="1" customWidth="1"/>
    <col min="5" max="5" width="14.1640625" style="1" customWidth="1"/>
    <col min="6" max="8" width="10.83203125" style="1"/>
    <col min="9" max="9" width="10.83203125" style="2"/>
    <col min="10" max="10" width="10.83203125" style="1"/>
    <col min="11" max="11" width="10.83203125" style="2"/>
    <col min="12" max="16384" width="10.83203125" style="1"/>
  </cols>
  <sheetData>
    <row r="1" spans="1:11" ht="17" x14ac:dyDescent="0.2">
      <c r="A1" s="1" t="s">
        <v>27</v>
      </c>
    </row>
    <row r="2" spans="1:11" ht="17" x14ac:dyDescent="0.2">
      <c r="I2" s="2" t="s">
        <v>30</v>
      </c>
      <c r="K2" s="2" t="s">
        <v>31</v>
      </c>
    </row>
    <row r="3" spans="1:11" ht="34" x14ac:dyDescent="0.2">
      <c r="A3" s="1" t="s">
        <v>0</v>
      </c>
      <c r="B3" s="1" t="s">
        <v>1</v>
      </c>
      <c r="C3" s="1" t="s">
        <v>28</v>
      </c>
      <c r="D3" s="1" t="s">
        <v>29</v>
      </c>
      <c r="E3" s="1" t="s">
        <v>2</v>
      </c>
      <c r="F3" s="1" t="s">
        <v>25</v>
      </c>
      <c r="G3" s="1" t="s">
        <v>32</v>
      </c>
      <c r="H3" s="1" t="s">
        <v>33</v>
      </c>
      <c r="I3" s="2" t="s">
        <v>26</v>
      </c>
      <c r="K3" s="2" t="s">
        <v>26</v>
      </c>
    </row>
    <row r="4" spans="1:11" ht="17" x14ac:dyDescent="0.2">
      <c r="A4" s="1" t="s">
        <v>3</v>
      </c>
      <c r="B4" s="1">
        <v>1</v>
      </c>
      <c r="C4" s="1" t="s">
        <v>4</v>
      </c>
      <c r="D4" s="1" t="s">
        <v>4</v>
      </c>
      <c r="E4" s="1" t="s">
        <v>24</v>
      </c>
      <c r="F4" s="1" t="s">
        <v>26</v>
      </c>
      <c r="G4" s="1">
        <v>2</v>
      </c>
      <c r="H4" s="1">
        <v>1</v>
      </c>
      <c r="I4" s="2">
        <f>IF(F4="BC",(B4*H4)/G4,0)</f>
        <v>0.5</v>
      </c>
      <c r="K4" s="2">
        <f>IF(F4="BC",(B4*H4)/G4,0)</f>
        <v>0.5</v>
      </c>
    </row>
    <row r="5" spans="1:11" ht="17" x14ac:dyDescent="0.2">
      <c r="A5" s="1" t="s">
        <v>5</v>
      </c>
      <c r="B5" s="1">
        <v>3</v>
      </c>
      <c r="D5" s="1" t="s">
        <v>34</v>
      </c>
      <c r="E5" s="1" t="s">
        <v>24</v>
      </c>
      <c r="F5" s="1" t="s">
        <v>26</v>
      </c>
      <c r="G5" s="1">
        <v>2</v>
      </c>
      <c r="H5" s="1">
        <v>1</v>
      </c>
      <c r="I5" s="2">
        <f t="shared" ref="I5:I16" si="0">IF(F5="BC",(B5*H5)/G5,0)</f>
        <v>1.5</v>
      </c>
      <c r="K5" s="2">
        <f t="shared" ref="K5:K16" si="1">IF(F5="BC",(B5*H5)/G5,0)</f>
        <v>1.5</v>
      </c>
    </row>
    <row r="6" spans="1:11" ht="17" x14ac:dyDescent="0.2">
      <c r="A6" s="1" t="s">
        <v>6</v>
      </c>
      <c r="B6" s="1">
        <v>4</v>
      </c>
      <c r="D6" s="1" t="s">
        <v>34</v>
      </c>
      <c r="E6" s="1" t="s">
        <v>24</v>
      </c>
      <c r="F6" s="1" t="s">
        <v>26</v>
      </c>
      <c r="G6" s="1">
        <v>2</v>
      </c>
      <c r="H6" s="1">
        <v>1</v>
      </c>
      <c r="I6" s="2">
        <f t="shared" si="0"/>
        <v>2</v>
      </c>
      <c r="K6" s="2">
        <f t="shared" si="1"/>
        <v>2</v>
      </c>
    </row>
    <row r="7" spans="1:11" ht="17" x14ac:dyDescent="0.2">
      <c r="A7" s="1" t="s">
        <v>8</v>
      </c>
      <c r="B7" s="1">
        <v>1</v>
      </c>
      <c r="C7" s="1" t="s">
        <v>7</v>
      </c>
      <c r="D7" s="1" t="s">
        <v>7</v>
      </c>
      <c r="E7" s="1" t="s">
        <v>24</v>
      </c>
      <c r="F7" s="1" t="s">
        <v>26</v>
      </c>
      <c r="G7" s="1">
        <v>2</v>
      </c>
      <c r="H7" s="1">
        <v>1</v>
      </c>
      <c r="I7" s="2">
        <f t="shared" si="0"/>
        <v>0.5</v>
      </c>
      <c r="K7" s="2">
        <f t="shared" si="1"/>
        <v>0.5</v>
      </c>
    </row>
    <row r="8" spans="1:11" ht="34" x14ac:dyDescent="0.2">
      <c r="A8" s="1" t="s">
        <v>10</v>
      </c>
      <c r="B8" s="1">
        <v>3</v>
      </c>
      <c r="C8" s="1" t="s">
        <v>9</v>
      </c>
      <c r="D8" s="1" t="s">
        <v>9</v>
      </c>
      <c r="E8" s="1" t="s">
        <v>24</v>
      </c>
      <c r="F8" s="1" t="s">
        <v>26</v>
      </c>
      <c r="G8" s="1">
        <v>2</v>
      </c>
      <c r="H8" s="1">
        <v>1</v>
      </c>
      <c r="I8" s="2">
        <f t="shared" si="0"/>
        <v>1.5</v>
      </c>
      <c r="K8" s="2">
        <f t="shared" si="1"/>
        <v>1.5</v>
      </c>
    </row>
    <row r="9" spans="1:11" ht="17" x14ac:dyDescent="0.2">
      <c r="A9" s="1" t="s">
        <v>11</v>
      </c>
      <c r="B9" s="1">
        <v>2</v>
      </c>
      <c r="C9" s="1" t="s">
        <v>12</v>
      </c>
      <c r="D9" s="1" t="s">
        <v>12</v>
      </c>
      <c r="E9" s="1" t="s">
        <v>24</v>
      </c>
      <c r="F9" s="1" t="s">
        <v>26</v>
      </c>
      <c r="G9" s="1">
        <v>2</v>
      </c>
      <c r="H9" s="1">
        <v>1</v>
      </c>
      <c r="I9" s="2">
        <f t="shared" si="0"/>
        <v>1</v>
      </c>
      <c r="K9" s="2">
        <f t="shared" si="1"/>
        <v>1</v>
      </c>
    </row>
    <row r="10" spans="1:11" ht="17" x14ac:dyDescent="0.2">
      <c r="A10" s="1" t="s">
        <v>13</v>
      </c>
      <c r="B10" s="1">
        <v>1</v>
      </c>
      <c r="D10" s="1" t="s">
        <v>35</v>
      </c>
      <c r="E10" s="1" t="s">
        <v>24</v>
      </c>
      <c r="F10" s="1" t="s">
        <v>26</v>
      </c>
      <c r="G10" s="1">
        <v>2</v>
      </c>
      <c r="H10" s="1">
        <v>1</v>
      </c>
      <c r="I10" s="2">
        <f t="shared" si="0"/>
        <v>0.5</v>
      </c>
      <c r="K10" s="2">
        <f t="shared" si="1"/>
        <v>0.5</v>
      </c>
    </row>
    <row r="11" spans="1:11" ht="17" x14ac:dyDescent="0.2">
      <c r="A11" s="1" t="s">
        <v>14</v>
      </c>
      <c r="B11" s="1">
        <v>1</v>
      </c>
      <c r="D11" s="1" t="s">
        <v>36</v>
      </c>
      <c r="E11" s="1" t="s">
        <v>24</v>
      </c>
      <c r="F11" s="1" t="s">
        <v>26</v>
      </c>
      <c r="G11" s="1">
        <v>2</v>
      </c>
      <c r="H11" s="1">
        <v>1</v>
      </c>
      <c r="I11" s="2">
        <f t="shared" si="0"/>
        <v>0.5</v>
      </c>
      <c r="K11" s="2">
        <f t="shared" si="1"/>
        <v>0.5</v>
      </c>
    </row>
    <row r="12" spans="1:11" ht="17" x14ac:dyDescent="0.2">
      <c r="A12" s="1" t="s">
        <v>15</v>
      </c>
      <c r="B12" s="1">
        <v>2</v>
      </c>
      <c r="C12" s="1" t="s">
        <v>16</v>
      </c>
      <c r="D12" s="1" t="s">
        <v>16</v>
      </c>
      <c r="E12" s="1" t="s">
        <v>24</v>
      </c>
      <c r="F12" s="1" t="s">
        <v>26</v>
      </c>
      <c r="G12" s="1">
        <v>2</v>
      </c>
      <c r="H12" s="1">
        <v>1</v>
      </c>
      <c r="I12" s="2">
        <f t="shared" si="0"/>
        <v>1</v>
      </c>
      <c r="K12" s="2">
        <f t="shared" si="1"/>
        <v>1</v>
      </c>
    </row>
    <row r="13" spans="1:11" ht="34" x14ac:dyDescent="0.2">
      <c r="A13" s="1" t="s">
        <v>18</v>
      </c>
      <c r="B13" s="1">
        <v>1</v>
      </c>
      <c r="C13" s="1" t="s">
        <v>19</v>
      </c>
      <c r="D13" s="1" t="s">
        <v>19</v>
      </c>
      <c r="E13" s="1" t="s">
        <v>24</v>
      </c>
      <c r="F13" s="1" t="s">
        <v>26</v>
      </c>
      <c r="G13" s="1">
        <v>2</v>
      </c>
      <c r="H13" s="1">
        <v>1</v>
      </c>
      <c r="I13" s="2">
        <f t="shared" si="0"/>
        <v>0.5</v>
      </c>
      <c r="K13" s="2">
        <f t="shared" si="1"/>
        <v>0.5</v>
      </c>
    </row>
    <row r="14" spans="1:11" ht="34" x14ac:dyDescent="0.2">
      <c r="A14" s="1" t="s">
        <v>20</v>
      </c>
      <c r="B14" s="1">
        <v>1</v>
      </c>
      <c r="C14" s="1" t="s">
        <v>21</v>
      </c>
      <c r="D14" s="1" t="s">
        <v>21</v>
      </c>
      <c r="E14" s="1" t="s">
        <v>24</v>
      </c>
      <c r="F14" s="1" t="s">
        <v>26</v>
      </c>
      <c r="G14" s="1">
        <v>2</v>
      </c>
      <c r="H14" s="1">
        <v>1</v>
      </c>
      <c r="I14" s="2">
        <f t="shared" si="0"/>
        <v>0.5</v>
      </c>
      <c r="K14" s="2">
        <f t="shared" si="1"/>
        <v>0.5</v>
      </c>
    </row>
    <row r="15" spans="1:11" ht="17" x14ac:dyDescent="0.2">
      <c r="A15" s="1" t="s">
        <v>22</v>
      </c>
      <c r="B15" s="1">
        <v>1</v>
      </c>
      <c r="C15" s="1" t="s">
        <v>17</v>
      </c>
      <c r="D15" s="1" t="s">
        <v>17</v>
      </c>
      <c r="E15" s="1" t="s">
        <v>24</v>
      </c>
      <c r="F15" s="1" t="s">
        <v>26</v>
      </c>
      <c r="G15" s="1">
        <v>2</v>
      </c>
      <c r="H15" s="1">
        <v>1</v>
      </c>
      <c r="I15" s="2">
        <f t="shared" si="0"/>
        <v>0.5</v>
      </c>
      <c r="K15" s="2">
        <f t="shared" si="1"/>
        <v>0.5</v>
      </c>
    </row>
    <row r="16" spans="1:11" ht="17" x14ac:dyDescent="0.2">
      <c r="A16" s="1" t="s">
        <v>23</v>
      </c>
      <c r="B16" s="1">
        <v>2</v>
      </c>
      <c r="E16" s="1" t="s">
        <v>24</v>
      </c>
      <c r="F16" s="1" t="s">
        <v>26</v>
      </c>
      <c r="G16" s="1">
        <v>2</v>
      </c>
      <c r="H16" s="1">
        <v>1</v>
      </c>
      <c r="I16" s="2">
        <f t="shared" si="0"/>
        <v>1</v>
      </c>
      <c r="K16" s="2">
        <f t="shared" si="1"/>
        <v>1</v>
      </c>
    </row>
    <row r="17" spans="9:14" ht="17" thickBot="1" x14ac:dyDescent="0.25">
      <c r="J17" s="1">
        <f>SUM(I4:I16)</f>
        <v>11.5</v>
      </c>
      <c r="L17" s="1">
        <f>SUM(K4:K16)</f>
        <v>11.5</v>
      </c>
    </row>
    <row r="18" spans="9:14" s="4" customFormat="1" ht="18" thickTop="1" thickBot="1" x14ac:dyDescent="0.25">
      <c r="I18" s="3"/>
      <c r="K18" s="3"/>
      <c r="N18" s="4">
        <f>SUM(J17:L17)</f>
        <v>23</v>
      </c>
    </row>
    <row r="19" spans="9:14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FCFF-3D42-EE4C-8AC3-F32E8299B071}">
  <dimension ref="A1:N41"/>
  <sheetViews>
    <sheetView workbookViewId="0">
      <selection activeCell="L37" activeCellId="11" sqref="J7 L7 J16 L16 J22 L22 J27 L27 J32 L32 J37 L37"/>
    </sheetView>
  </sheetViews>
  <sheetFormatPr baseColWidth="10" defaultRowHeight="16" x14ac:dyDescent="0.2"/>
  <sheetData>
    <row r="1" spans="1:14" x14ac:dyDescent="0.2">
      <c r="A1" t="s">
        <v>37</v>
      </c>
    </row>
    <row r="3" spans="1:14" s="5" customFormat="1" x14ac:dyDescent="0.2">
      <c r="A3" s="5" t="s">
        <v>38</v>
      </c>
    </row>
    <row r="4" spans="1:14" s="1" customFormat="1" ht="17" x14ac:dyDescent="0.2">
      <c r="A4" s="1" t="s">
        <v>11</v>
      </c>
      <c r="B4" s="1">
        <v>2</v>
      </c>
      <c r="C4" s="1" t="s">
        <v>12</v>
      </c>
      <c r="D4" s="1" t="s">
        <v>12</v>
      </c>
      <c r="E4" s="1" t="s">
        <v>24</v>
      </c>
      <c r="F4" s="1" t="s">
        <v>26</v>
      </c>
      <c r="G4" s="1">
        <v>2</v>
      </c>
      <c r="H4" s="1">
        <v>1</v>
      </c>
      <c r="I4" s="2">
        <v>1</v>
      </c>
      <c r="K4" s="2">
        <v>1</v>
      </c>
    </row>
    <row r="5" spans="1:14" s="1" customFormat="1" ht="34" x14ac:dyDescent="0.2">
      <c r="A5" s="1" t="s">
        <v>18</v>
      </c>
      <c r="B5" s="1">
        <v>1</v>
      </c>
      <c r="C5" s="1" t="s">
        <v>19</v>
      </c>
      <c r="D5" s="1" t="s">
        <v>19</v>
      </c>
      <c r="E5" s="1" t="s">
        <v>24</v>
      </c>
      <c r="F5" s="1" t="s">
        <v>26</v>
      </c>
      <c r="G5" s="1">
        <v>2</v>
      </c>
      <c r="H5" s="1">
        <v>1</v>
      </c>
      <c r="I5" s="2">
        <v>0.5</v>
      </c>
      <c r="K5" s="2">
        <v>0.5</v>
      </c>
    </row>
    <row r="6" spans="1:14" s="1" customFormat="1" ht="17" x14ac:dyDescent="0.2">
      <c r="A6" s="1" t="s">
        <v>15</v>
      </c>
      <c r="B6" s="1">
        <v>2</v>
      </c>
      <c r="C6" s="1" t="s">
        <v>16</v>
      </c>
      <c r="D6" s="1" t="s">
        <v>16</v>
      </c>
      <c r="E6" s="1" t="s">
        <v>24</v>
      </c>
      <c r="F6" s="1" t="s">
        <v>26</v>
      </c>
      <c r="G6" s="1">
        <v>2</v>
      </c>
      <c r="H6" s="1">
        <v>1</v>
      </c>
      <c r="I6" s="2">
        <f t="shared" ref="I6" si="0">IF(F6="BC",(B6*H6)/G6,0)</f>
        <v>1</v>
      </c>
      <c r="K6" s="2">
        <f t="shared" ref="K6" si="1">IF(F6="BC",(B6*H6)/G6,0)</f>
        <v>1</v>
      </c>
    </row>
    <row r="7" spans="1:14" x14ac:dyDescent="0.2">
      <c r="J7">
        <v>2.5</v>
      </c>
      <c r="L7">
        <v>2.5</v>
      </c>
      <c r="N7">
        <v>5</v>
      </c>
    </row>
    <row r="10" spans="1:14" s="5" customFormat="1" x14ac:dyDescent="0.2">
      <c r="A10" s="5" t="s">
        <v>39</v>
      </c>
    </row>
    <row r="11" spans="1:14" s="1" customFormat="1" ht="17" x14ac:dyDescent="0.2">
      <c r="A11" s="1" t="s">
        <v>3</v>
      </c>
      <c r="B11" s="1">
        <v>1</v>
      </c>
      <c r="C11" s="1" t="s">
        <v>4</v>
      </c>
      <c r="D11" s="1" t="s">
        <v>4</v>
      </c>
      <c r="E11" s="1" t="s">
        <v>24</v>
      </c>
      <c r="F11" s="1" t="s">
        <v>26</v>
      </c>
      <c r="G11" s="1">
        <v>2</v>
      </c>
      <c r="H11" s="1">
        <v>1</v>
      </c>
      <c r="I11" s="2">
        <f>IF(F11="BC",(B11*H11)/G11,0)</f>
        <v>0.5</v>
      </c>
      <c r="K11" s="2">
        <f>IF(F11="BC",(B11*H11)/G11,0)</f>
        <v>0.5</v>
      </c>
    </row>
    <row r="12" spans="1:14" s="1" customFormat="1" ht="17" x14ac:dyDescent="0.2">
      <c r="A12" s="1" t="s">
        <v>5</v>
      </c>
      <c r="B12" s="1">
        <v>3</v>
      </c>
      <c r="D12" s="1" t="s">
        <v>34</v>
      </c>
      <c r="E12" s="1" t="s">
        <v>24</v>
      </c>
      <c r="F12" s="1" t="s">
        <v>26</v>
      </c>
      <c r="G12" s="1">
        <v>2</v>
      </c>
      <c r="H12" s="1">
        <v>1</v>
      </c>
      <c r="I12" s="2">
        <f t="shared" ref="I12:I15" si="2">IF(F12="BC",(B12*H12)/G12,0)</f>
        <v>1.5</v>
      </c>
      <c r="K12" s="2">
        <f t="shared" ref="K12:K15" si="3">IF(F12="BC",(B12*H12)/G12,0)</f>
        <v>1.5</v>
      </c>
    </row>
    <row r="13" spans="1:14" s="1" customFormat="1" ht="17" x14ac:dyDescent="0.2">
      <c r="A13" s="1" t="s">
        <v>6</v>
      </c>
      <c r="B13" s="1">
        <v>4</v>
      </c>
      <c r="D13" s="1" t="s">
        <v>34</v>
      </c>
      <c r="E13" s="1" t="s">
        <v>24</v>
      </c>
      <c r="F13" s="1" t="s">
        <v>26</v>
      </c>
      <c r="G13" s="1">
        <v>2</v>
      </c>
      <c r="H13" s="1">
        <v>1</v>
      </c>
      <c r="I13" s="2">
        <f t="shared" si="2"/>
        <v>2</v>
      </c>
      <c r="K13" s="2">
        <f t="shared" si="3"/>
        <v>2</v>
      </c>
    </row>
    <row r="14" spans="1:14" s="1" customFormat="1" ht="17" x14ac:dyDescent="0.2">
      <c r="A14" s="1" t="s">
        <v>8</v>
      </c>
      <c r="B14" s="1">
        <v>1</v>
      </c>
      <c r="C14" s="1" t="s">
        <v>7</v>
      </c>
      <c r="D14" s="1" t="s">
        <v>7</v>
      </c>
      <c r="E14" s="1" t="s">
        <v>24</v>
      </c>
      <c r="F14" s="1" t="s">
        <v>26</v>
      </c>
      <c r="G14" s="1">
        <v>2</v>
      </c>
      <c r="H14" s="1">
        <v>1</v>
      </c>
      <c r="I14" s="2">
        <f t="shared" si="2"/>
        <v>0.5</v>
      </c>
      <c r="K14" s="2">
        <f t="shared" si="3"/>
        <v>0.5</v>
      </c>
    </row>
    <row r="15" spans="1:14" s="1" customFormat="1" ht="34" x14ac:dyDescent="0.2">
      <c r="A15" s="1" t="s">
        <v>10</v>
      </c>
      <c r="B15" s="1">
        <v>3</v>
      </c>
      <c r="C15" s="1" t="s">
        <v>9</v>
      </c>
      <c r="D15" s="1" t="s">
        <v>9</v>
      </c>
      <c r="E15" s="1" t="s">
        <v>24</v>
      </c>
      <c r="F15" s="1" t="s">
        <v>26</v>
      </c>
      <c r="G15" s="1">
        <v>2</v>
      </c>
      <c r="H15" s="1">
        <v>1</v>
      </c>
      <c r="I15" s="2">
        <f t="shared" si="2"/>
        <v>1.5</v>
      </c>
      <c r="K15" s="2">
        <f t="shared" si="3"/>
        <v>1.5</v>
      </c>
    </row>
    <row r="16" spans="1:14" x14ac:dyDescent="0.2">
      <c r="J16">
        <f>SUM(I11:I15)</f>
        <v>6</v>
      </c>
      <c r="L16">
        <f>SUM(K11:K15)</f>
        <v>6</v>
      </c>
      <c r="N16">
        <v>12</v>
      </c>
    </row>
    <row r="19" spans="1:14" s="5" customFormat="1" x14ac:dyDescent="0.2">
      <c r="A19" s="5" t="s">
        <v>40</v>
      </c>
    </row>
    <row r="20" spans="1:14" ht="34" x14ac:dyDescent="0.2">
      <c r="A20" s="6" t="s">
        <v>13</v>
      </c>
      <c r="B20" s="6">
        <v>1</v>
      </c>
      <c r="C20" s="6"/>
      <c r="D20" s="6" t="s">
        <v>35</v>
      </c>
      <c r="E20" s="6" t="s">
        <v>24</v>
      </c>
      <c r="F20" s="6" t="s">
        <v>26</v>
      </c>
      <c r="G20" s="6">
        <v>2</v>
      </c>
      <c r="H20" s="6">
        <v>1</v>
      </c>
      <c r="I20" s="7">
        <v>0.5</v>
      </c>
      <c r="J20" s="6"/>
      <c r="K20" s="7">
        <v>0.5</v>
      </c>
      <c r="L20" s="6"/>
      <c r="M20" s="6"/>
      <c r="N20" s="6"/>
    </row>
    <row r="21" spans="1:14" ht="34" x14ac:dyDescent="0.2">
      <c r="A21" s="6" t="s">
        <v>14</v>
      </c>
      <c r="B21" s="6">
        <v>1</v>
      </c>
      <c r="C21" s="6"/>
      <c r="D21" s="6" t="s">
        <v>36</v>
      </c>
      <c r="E21" s="6" t="s">
        <v>24</v>
      </c>
      <c r="F21" s="6" t="s">
        <v>26</v>
      </c>
      <c r="G21" s="6">
        <v>2</v>
      </c>
      <c r="H21" s="6">
        <v>1</v>
      </c>
      <c r="I21" s="7">
        <v>0.5</v>
      </c>
      <c r="J21" s="6"/>
      <c r="K21" s="7">
        <v>0.5</v>
      </c>
      <c r="L21" s="6"/>
      <c r="M21" s="6"/>
      <c r="N21" s="6"/>
    </row>
    <row r="22" spans="1:14" x14ac:dyDescent="0.2">
      <c r="J22">
        <v>1</v>
      </c>
      <c r="L22">
        <v>1</v>
      </c>
      <c r="N22">
        <v>2</v>
      </c>
    </row>
    <row r="25" spans="1:14" s="5" customFormat="1" x14ac:dyDescent="0.2">
      <c r="A25" s="5" t="s">
        <v>17</v>
      </c>
    </row>
    <row r="26" spans="1:14" s="1" customFormat="1" ht="34" x14ac:dyDescent="0.2">
      <c r="A26" s="1" t="s">
        <v>22</v>
      </c>
      <c r="B26" s="1">
        <v>1</v>
      </c>
      <c r="C26" s="1" t="s">
        <v>17</v>
      </c>
      <c r="D26" s="1" t="s">
        <v>17</v>
      </c>
      <c r="E26" s="1" t="s">
        <v>24</v>
      </c>
      <c r="F26" s="1" t="s">
        <v>26</v>
      </c>
      <c r="G26" s="1">
        <v>2</v>
      </c>
      <c r="H26" s="1">
        <v>1</v>
      </c>
      <c r="I26" s="2">
        <f t="shared" ref="I26" si="4">IF(F26="BC",(B26*H26)/G26,0)</f>
        <v>0.5</v>
      </c>
      <c r="K26" s="2">
        <f t="shared" ref="K26" si="5">IF(F26="BC",(B26*H26)/G26,0)</f>
        <v>0.5</v>
      </c>
    </row>
    <row r="27" spans="1:14" x14ac:dyDescent="0.2">
      <c r="J27">
        <v>0.5</v>
      </c>
      <c r="L27">
        <v>0.5</v>
      </c>
      <c r="N27">
        <v>1</v>
      </c>
    </row>
    <row r="30" spans="1:14" s="5" customFormat="1" x14ac:dyDescent="0.2">
      <c r="A30" s="5" t="s">
        <v>41</v>
      </c>
    </row>
    <row r="31" spans="1:14" s="1" customFormat="1" ht="68" x14ac:dyDescent="0.2">
      <c r="A31" s="1" t="s">
        <v>20</v>
      </c>
      <c r="B31" s="1">
        <v>1</v>
      </c>
      <c r="C31" s="1" t="s">
        <v>21</v>
      </c>
      <c r="D31" s="1" t="s">
        <v>21</v>
      </c>
      <c r="E31" s="1" t="s">
        <v>24</v>
      </c>
      <c r="F31" s="1" t="s">
        <v>26</v>
      </c>
      <c r="G31" s="1">
        <v>2</v>
      </c>
      <c r="H31" s="1">
        <v>1</v>
      </c>
      <c r="I31" s="2">
        <f t="shared" ref="I31" si="6">IF(F31="BC",(B31*H31)/G31,0)</f>
        <v>0.5</v>
      </c>
      <c r="K31" s="2">
        <f t="shared" ref="K31" si="7">IF(F31="BC",(B31*H31)/G31,0)</f>
        <v>0.5</v>
      </c>
    </row>
    <row r="32" spans="1:14" x14ac:dyDescent="0.2">
      <c r="J32">
        <v>0.5</v>
      </c>
      <c r="L32">
        <v>0.5</v>
      </c>
      <c r="N32">
        <v>1</v>
      </c>
    </row>
    <row r="35" spans="1:14" s="5" customFormat="1" x14ac:dyDescent="0.2">
      <c r="A35" s="5" t="s">
        <v>42</v>
      </c>
    </row>
    <row r="36" spans="1:14" s="1" customFormat="1" ht="34" x14ac:dyDescent="0.2">
      <c r="A36" s="1" t="s">
        <v>23</v>
      </c>
      <c r="B36" s="1">
        <v>2</v>
      </c>
      <c r="E36" s="1" t="s">
        <v>24</v>
      </c>
      <c r="F36" s="1" t="s">
        <v>26</v>
      </c>
      <c r="G36" s="1">
        <v>2</v>
      </c>
      <c r="H36" s="1">
        <v>1</v>
      </c>
      <c r="I36" s="2">
        <f t="shared" ref="I36" si="8">IF(F36="BC",(B36*H36)/G36,0)</f>
        <v>1</v>
      </c>
      <c r="K36" s="2">
        <f t="shared" ref="K36" si="9">IF(F36="BC",(B36*H36)/G36,0)</f>
        <v>1</v>
      </c>
    </row>
    <row r="37" spans="1:14" x14ac:dyDescent="0.2">
      <c r="J37">
        <v>1</v>
      </c>
      <c r="L37">
        <v>1</v>
      </c>
      <c r="N37">
        <v>2</v>
      </c>
    </row>
    <row r="39" spans="1:14" ht="17" thickBot="1" x14ac:dyDescent="0.25"/>
    <row r="40" spans="1:14" s="8" customFormat="1" ht="18" thickTop="1" thickBot="1" x14ac:dyDescent="0.25">
      <c r="J40" s="8">
        <f>SUM(J4:J37)</f>
        <v>11.5</v>
      </c>
      <c r="M40" s="8">
        <f>SUM(L4:L37)</f>
        <v>11.5</v>
      </c>
    </row>
    <row r="41" spans="1:14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C3953-7027-7F46-8308-CC560F57C7EC}">
  <dimension ref="A1:C7"/>
  <sheetViews>
    <sheetView workbookViewId="0">
      <selection sqref="A1:C7"/>
    </sheetView>
  </sheetViews>
  <sheetFormatPr baseColWidth="10" defaultRowHeight="16" x14ac:dyDescent="0.2"/>
  <cols>
    <col min="1" max="1" width="13.83203125" customWidth="1"/>
  </cols>
  <sheetData>
    <row r="1" spans="1:3" x14ac:dyDescent="0.2">
      <c r="B1" t="s">
        <v>30</v>
      </c>
      <c r="C1" t="s">
        <v>31</v>
      </c>
    </row>
    <row r="2" spans="1:3" x14ac:dyDescent="0.2">
      <c r="A2" s="9" t="s">
        <v>38</v>
      </c>
      <c r="B2">
        <v>2.5</v>
      </c>
      <c r="C2">
        <v>2.5</v>
      </c>
    </row>
    <row r="3" spans="1:3" x14ac:dyDescent="0.2">
      <c r="A3" s="9" t="s">
        <v>39</v>
      </c>
      <c r="B3">
        <v>6</v>
      </c>
      <c r="C3">
        <v>6</v>
      </c>
    </row>
    <row r="4" spans="1:3" x14ac:dyDescent="0.2">
      <c r="A4" s="9" t="s">
        <v>40</v>
      </c>
      <c r="B4">
        <v>1</v>
      </c>
      <c r="C4">
        <v>1</v>
      </c>
    </row>
    <row r="5" spans="1:3" x14ac:dyDescent="0.2">
      <c r="A5" s="9" t="s">
        <v>17</v>
      </c>
      <c r="B5">
        <v>0.5</v>
      </c>
      <c r="C5">
        <v>0.5</v>
      </c>
    </row>
    <row r="6" spans="1:3" x14ac:dyDescent="0.2">
      <c r="A6" s="9" t="s">
        <v>41</v>
      </c>
      <c r="B6">
        <v>0.5</v>
      </c>
      <c r="C6">
        <v>0.5</v>
      </c>
    </row>
    <row r="7" spans="1:3" x14ac:dyDescent="0.2">
      <c r="A7" s="9" t="s">
        <v>42</v>
      </c>
      <c r="B7">
        <v>1</v>
      </c>
      <c r="C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FF46-2AD7-044C-A12F-F6D9A12A28DF}">
  <dimension ref="A1:I15"/>
  <sheetViews>
    <sheetView tabSelected="1" workbookViewId="0">
      <selection activeCell="L6" sqref="L6"/>
    </sheetView>
  </sheetViews>
  <sheetFormatPr baseColWidth="10" defaultRowHeight="16" x14ac:dyDescent="0.2"/>
  <sheetData>
    <row r="1" spans="1:9" x14ac:dyDescent="0.2">
      <c r="B1" t="s">
        <v>30</v>
      </c>
      <c r="C1" t="s">
        <v>31</v>
      </c>
    </row>
    <row r="2" spans="1:9" x14ac:dyDescent="0.2">
      <c r="A2" s="9" t="s">
        <v>38</v>
      </c>
      <c r="B2">
        <v>2.5</v>
      </c>
      <c r="C2">
        <v>2.5</v>
      </c>
      <c r="E2">
        <f>B2/(B9/100)</f>
        <v>21.739130434782609</v>
      </c>
      <c r="F2">
        <f>C2/(C9/100)</f>
        <v>21.739130434782609</v>
      </c>
      <c r="H2">
        <f>ROUND(E2,0)</f>
        <v>22</v>
      </c>
      <c r="I2">
        <f>ROUND(F2,0)</f>
        <v>22</v>
      </c>
    </row>
    <row r="3" spans="1:9" x14ac:dyDescent="0.2">
      <c r="A3" s="9" t="s">
        <v>39</v>
      </c>
      <c r="B3">
        <v>6</v>
      </c>
      <c r="C3">
        <v>6</v>
      </c>
      <c r="E3">
        <f t="shared" ref="E3:F7" si="0">B3/(B10/100)</f>
        <v>52.173913043478258</v>
      </c>
      <c r="F3">
        <f t="shared" si="0"/>
        <v>52.173913043478258</v>
      </c>
      <c r="H3">
        <f t="shared" ref="H3:H7" si="1">ROUND(E3,0)</f>
        <v>52</v>
      </c>
      <c r="I3">
        <f t="shared" ref="I3:I7" si="2">ROUND(F3,0)</f>
        <v>52</v>
      </c>
    </row>
    <row r="4" spans="1:9" x14ac:dyDescent="0.2">
      <c r="A4" s="9" t="s">
        <v>40</v>
      </c>
      <c r="B4">
        <v>1</v>
      </c>
      <c r="C4">
        <v>1</v>
      </c>
      <c r="E4">
        <f t="shared" si="0"/>
        <v>8.695652173913043</v>
      </c>
      <c r="F4">
        <f t="shared" si="0"/>
        <v>8.695652173913043</v>
      </c>
      <c r="H4">
        <f t="shared" si="1"/>
        <v>9</v>
      </c>
      <c r="I4">
        <f t="shared" si="2"/>
        <v>9</v>
      </c>
    </row>
    <row r="5" spans="1:9" x14ac:dyDescent="0.2">
      <c r="A5" s="9" t="s">
        <v>17</v>
      </c>
      <c r="B5">
        <v>0.5</v>
      </c>
      <c r="C5">
        <v>0.5</v>
      </c>
      <c r="E5">
        <f t="shared" si="0"/>
        <v>4.3478260869565215</v>
      </c>
      <c r="F5">
        <f t="shared" si="0"/>
        <v>4.3478260869565215</v>
      </c>
      <c r="H5">
        <f t="shared" si="1"/>
        <v>4</v>
      </c>
      <c r="I5">
        <f t="shared" si="2"/>
        <v>4</v>
      </c>
    </row>
    <row r="6" spans="1:9" x14ac:dyDescent="0.2">
      <c r="A6" s="9" t="s">
        <v>41</v>
      </c>
      <c r="B6">
        <v>0.5</v>
      </c>
      <c r="C6">
        <v>0.5</v>
      </c>
      <c r="E6">
        <f t="shared" si="0"/>
        <v>4.3478260869565215</v>
      </c>
      <c r="F6">
        <f t="shared" si="0"/>
        <v>4.3478260869565215</v>
      </c>
      <c r="H6">
        <f t="shared" si="1"/>
        <v>4</v>
      </c>
      <c r="I6">
        <f t="shared" si="2"/>
        <v>4</v>
      </c>
    </row>
    <row r="7" spans="1:9" x14ac:dyDescent="0.2">
      <c r="A7" s="9" t="s">
        <v>42</v>
      </c>
      <c r="B7">
        <v>1</v>
      </c>
      <c r="C7">
        <v>1</v>
      </c>
      <c r="E7">
        <f t="shared" si="0"/>
        <v>8.695652173913043</v>
      </c>
      <c r="F7">
        <f t="shared" si="0"/>
        <v>8.695652173913043</v>
      </c>
      <c r="H7">
        <f t="shared" si="1"/>
        <v>9</v>
      </c>
      <c r="I7">
        <f t="shared" si="2"/>
        <v>9</v>
      </c>
    </row>
    <row r="9" spans="1:9" x14ac:dyDescent="0.2">
      <c r="B9">
        <f>SUM(B2:B7)</f>
        <v>11.5</v>
      </c>
      <c r="C9">
        <v>11.5</v>
      </c>
    </row>
    <row r="10" spans="1:9" x14ac:dyDescent="0.2">
      <c r="B10">
        <v>11.5</v>
      </c>
      <c r="C10">
        <v>11.5</v>
      </c>
    </row>
    <row r="11" spans="1:9" x14ac:dyDescent="0.2">
      <c r="B11">
        <v>11.5</v>
      </c>
      <c r="C11">
        <v>11.5</v>
      </c>
    </row>
    <row r="12" spans="1:9" x14ac:dyDescent="0.2">
      <c r="B12">
        <v>11.5</v>
      </c>
      <c r="C12">
        <v>11.5</v>
      </c>
    </row>
    <row r="13" spans="1:9" x14ac:dyDescent="0.2">
      <c r="B13">
        <v>11.5</v>
      </c>
      <c r="C13">
        <v>11.5</v>
      </c>
    </row>
    <row r="14" spans="1:9" x14ac:dyDescent="0.2">
      <c r="B14">
        <v>11.5</v>
      </c>
      <c r="C14">
        <v>11.5</v>
      </c>
      <c r="H14" t="s">
        <v>30</v>
      </c>
      <c r="I14" t="s">
        <v>31</v>
      </c>
    </row>
    <row r="15" spans="1:9" x14ac:dyDescent="0.2">
      <c r="B15">
        <v>11.5</v>
      </c>
      <c r="C15">
        <v>11.5</v>
      </c>
      <c r="H15">
        <v>11.5</v>
      </c>
      <c r="I15">
        <v>11.5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3115-063D-0D49-ABDE-EF2D31FE33AE}">
  <dimension ref="A1:C9"/>
  <sheetViews>
    <sheetView workbookViewId="0">
      <selection activeCell="F31" sqref="F31"/>
    </sheetView>
  </sheetViews>
  <sheetFormatPr baseColWidth="10" defaultRowHeight="16" x14ac:dyDescent="0.2"/>
  <sheetData>
    <row r="1" spans="1:3" x14ac:dyDescent="0.2">
      <c r="B1" t="s">
        <v>30</v>
      </c>
      <c r="C1" t="s">
        <v>31</v>
      </c>
    </row>
    <row r="2" spans="1:3" x14ac:dyDescent="0.2">
      <c r="A2" s="9" t="s">
        <v>38</v>
      </c>
      <c r="B2" s="10">
        <v>22</v>
      </c>
      <c r="C2" s="10">
        <v>22</v>
      </c>
    </row>
    <row r="3" spans="1:3" x14ac:dyDescent="0.2">
      <c r="A3" s="9" t="s">
        <v>39</v>
      </c>
      <c r="B3" s="10">
        <v>52</v>
      </c>
      <c r="C3" s="10">
        <v>52</v>
      </c>
    </row>
    <row r="4" spans="1:3" x14ac:dyDescent="0.2">
      <c r="A4" s="9" t="s">
        <v>40</v>
      </c>
      <c r="B4" s="10">
        <v>9</v>
      </c>
      <c r="C4" s="10">
        <v>9</v>
      </c>
    </row>
    <row r="5" spans="1:3" x14ac:dyDescent="0.2">
      <c r="A5" s="9" t="s">
        <v>17</v>
      </c>
      <c r="B5" s="10">
        <v>4</v>
      </c>
      <c r="C5" s="10">
        <v>4</v>
      </c>
    </row>
    <row r="6" spans="1:3" x14ac:dyDescent="0.2">
      <c r="A6" s="9" t="s">
        <v>41</v>
      </c>
      <c r="B6" s="10">
        <v>4</v>
      </c>
      <c r="C6" s="10">
        <v>4</v>
      </c>
    </row>
    <row r="7" spans="1:3" x14ac:dyDescent="0.2">
      <c r="A7" s="9" t="s">
        <v>42</v>
      </c>
      <c r="B7" s="10">
        <v>9</v>
      </c>
      <c r="C7" s="10">
        <v>9</v>
      </c>
    </row>
    <row r="9" spans="1:3" x14ac:dyDescent="0.2">
      <c r="B9" s="11">
        <v>11.5</v>
      </c>
      <c r="C9" s="11">
        <v>11.5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2022-01-28T11:09:17Z</dcterms:created>
  <dcterms:modified xsi:type="dcterms:W3CDTF">2022-04-05T15:29:50Z</dcterms:modified>
</cp:coreProperties>
</file>