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BD70E9E9-64B3-E446-B2C9-446DC6BBD689}" xr6:coauthVersionLast="47" xr6:coauthVersionMax="47" xr10:uidLastSave="{00000000-0000-0000-0000-000000000000}"/>
  <bookViews>
    <workbookView xWindow="32280" yWindow="2500" windowWidth="30280" windowHeight="15420" activeTab="5" xr2:uid="{F1097A70-7308-BE46-A801-707A57CC924E}"/>
  </bookViews>
  <sheets>
    <sheet name="Sheet1" sheetId="1" r:id="rId1"/>
    <sheet name="by dating" sheetId="2" r:id="rId2"/>
    <sheet name="by origin" sheetId="3" r:id="rId3"/>
    <sheet name="charts" sheetId="4" r:id="rId4"/>
    <sheet name="sheet" sheetId="5" r:id="rId5"/>
    <sheet name="percent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5" l="1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3" i="5"/>
  <c r="G4" i="5"/>
  <c r="G5" i="5"/>
  <c r="G6" i="5"/>
  <c r="G2" i="5"/>
  <c r="C8" i="5"/>
  <c r="D8" i="5"/>
  <c r="E8" i="5"/>
  <c r="B8" i="5"/>
  <c r="Q35" i="3"/>
  <c r="O35" i="3"/>
  <c r="L35" i="3"/>
  <c r="J35" i="3"/>
  <c r="H35" i="3"/>
  <c r="Q32" i="3"/>
  <c r="O32" i="3"/>
  <c r="Q21" i="3"/>
  <c r="O21" i="3"/>
  <c r="Q9" i="3"/>
  <c r="O9" i="3"/>
  <c r="J9" i="3"/>
  <c r="H9" i="3"/>
  <c r="N25" i="2"/>
  <c r="N26" i="2"/>
  <c r="N27" i="2"/>
  <c r="N28" i="2"/>
  <c r="N24" i="2"/>
  <c r="O29" i="2" s="1"/>
  <c r="Q29" i="2" s="1"/>
  <c r="M15" i="2"/>
  <c r="M16" i="2"/>
  <c r="M17" i="2"/>
  <c r="M18" i="2"/>
  <c r="M19" i="2"/>
  <c r="M20" i="2"/>
  <c r="M14" i="2"/>
  <c r="O21" i="2" s="1"/>
  <c r="K15" i="2"/>
  <c r="L21" i="2" s="1"/>
  <c r="K16" i="2"/>
  <c r="K17" i="2"/>
  <c r="K18" i="2"/>
  <c r="K19" i="2"/>
  <c r="K20" i="2"/>
  <c r="K14" i="2"/>
  <c r="J11" i="2"/>
  <c r="J38" i="2" s="1"/>
  <c r="I6" i="2"/>
  <c r="I7" i="2"/>
  <c r="I8" i="2"/>
  <c r="I9" i="2"/>
  <c r="I10" i="2"/>
  <c r="I5" i="2"/>
  <c r="G6" i="2"/>
  <c r="G7" i="2"/>
  <c r="H11" i="2" s="1"/>
  <c r="G8" i="2"/>
  <c r="G9" i="2"/>
  <c r="G10" i="2"/>
  <c r="G5" i="2"/>
  <c r="E59" i="1"/>
  <c r="E56" i="1"/>
  <c r="E54" i="1"/>
  <c r="E47" i="1"/>
  <c r="F43" i="1"/>
  <c r="E43" i="1"/>
  <c r="F40" i="1"/>
  <c r="E40" i="1"/>
  <c r="E29" i="1"/>
  <c r="F29" i="1"/>
  <c r="F26" i="1"/>
  <c r="E26" i="1"/>
  <c r="F19" i="1"/>
  <c r="E19" i="1"/>
  <c r="F13" i="1"/>
  <c r="E13" i="1"/>
  <c r="F8" i="1"/>
  <c r="E8" i="1"/>
  <c r="Q21" i="2" l="1"/>
  <c r="L38" i="2"/>
  <c r="H38" i="2"/>
  <c r="Q11" i="2"/>
  <c r="O38" i="2"/>
  <c r="Q38" i="2" l="1"/>
</calcChain>
</file>

<file path=xl/sharedStrings.xml><?xml version="1.0" encoding="utf-8"?>
<sst xmlns="http://schemas.openxmlformats.org/spreadsheetml/2006/main" count="195" uniqueCount="32">
  <si>
    <t>Nimes Amphores</t>
  </si>
  <si>
    <t>Voie</t>
  </si>
  <si>
    <t>Tessons</t>
  </si>
  <si>
    <t>NMI</t>
  </si>
  <si>
    <t>Marseille</t>
  </si>
  <si>
    <t>Italie</t>
  </si>
  <si>
    <t>Gaule</t>
  </si>
  <si>
    <t>Pen. Iberique</t>
  </si>
  <si>
    <t>Egee</t>
  </si>
  <si>
    <t>indetermine</t>
  </si>
  <si>
    <t>Depotoir I</t>
  </si>
  <si>
    <t>Indetermine</t>
  </si>
  <si>
    <t>Richboroough 527</t>
  </si>
  <si>
    <t>Depotoir II</t>
  </si>
  <si>
    <t>Couches Annexes</t>
  </si>
  <si>
    <t>end 1st/early 2nd CE</t>
  </si>
  <si>
    <t>2nd/3rd CE</t>
  </si>
  <si>
    <t>end 1st BCE/early 1st CE</t>
  </si>
  <si>
    <t>AB</t>
  </si>
  <si>
    <t>CD</t>
  </si>
  <si>
    <t>slice</t>
  </si>
  <si>
    <t>slice number</t>
  </si>
  <si>
    <t>percentage dating</t>
  </si>
  <si>
    <t>D</t>
  </si>
  <si>
    <t>A</t>
  </si>
  <si>
    <t>B</t>
  </si>
  <si>
    <t>C</t>
  </si>
  <si>
    <t>Italy</t>
  </si>
  <si>
    <t>Iberian Peninsula</t>
  </si>
  <si>
    <t>Aegean</t>
  </si>
  <si>
    <t>unknown</t>
  </si>
  <si>
    <t>Gaul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</si>
</sst>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0" xfId="0" applyFill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Fragments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132.5</c:v>
                </c:pt>
                <c:pt idx="1">
                  <c:v>11</c:v>
                </c:pt>
                <c:pt idx="2">
                  <c:v>115.5</c:v>
                </c:pt>
                <c:pt idx="3">
                  <c:v>0.5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7-474F-A377-EDCCDFB4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005728"/>
        <c:axId val="1245972592"/>
      </c:barChart>
      <c:catAx>
        <c:axId val="12460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5972592"/>
        <c:crosses val="autoZero"/>
        <c:auto val="1"/>
        <c:lblAlgn val="ctr"/>
        <c:lblOffset val="100"/>
        <c:noMultiLvlLbl val="0"/>
      </c:catAx>
      <c:valAx>
        <c:axId val="12459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60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</a:t>
            </a:r>
            <a:r>
              <a:rPr lang="en-GB" baseline="0"/>
              <a:t> Fragments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132.5</c:v>
                </c:pt>
                <c:pt idx="1">
                  <c:v>11</c:v>
                </c:pt>
                <c:pt idx="2">
                  <c:v>115.5</c:v>
                </c:pt>
                <c:pt idx="3">
                  <c:v>0.5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D745-A086-36D25CF0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935056"/>
        <c:axId val="1687074896"/>
      </c:barChart>
      <c:catAx>
        <c:axId val="12489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7074896"/>
        <c:crosses val="autoZero"/>
        <c:auto val="1"/>
        <c:lblAlgn val="ctr"/>
        <c:lblOffset val="100"/>
        <c:noMultiLvlLbl val="0"/>
      </c:catAx>
      <c:valAx>
        <c:axId val="1687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89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Fragments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557.5</c:v>
                </c:pt>
                <c:pt idx="1">
                  <c:v>0</c:v>
                </c:pt>
                <c:pt idx="2">
                  <c:v>188.5</c:v>
                </c:pt>
                <c:pt idx="3">
                  <c:v>1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D142-8AA8-92B38E23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274336"/>
        <c:axId val="1248169264"/>
      </c:barChart>
      <c:catAx>
        <c:axId val="12452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8169264"/>
        <c:crosses val="autoZero"/>
        <c:auto val="1"/>
        <c:lblAlgn val="ctr"/>
        <c:lblOffset val="100"/>
        <c:noMultiLvlLbl val="0"/>
      </c:catAx>
      <c:valAx>
        <c:axId val="12481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52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Fragments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charts!$E$2:$E$6</c:f>
              <c:numCache>
                <c:formatCode>General</c:formatCode>
                <c:ptCount val="5"/>
                <c:pt idx="0">
                  <c:v>715</c:v>
                </c:pt>
                <c:pt idx="1">
                  <c:v>4.5</c:v>
                </c:pt>
                <c:pt idx="2">
                  <c:v>314</c:v>
                </c:pt>
                <c:pt idx="3">
                  <c:v>1</c:v>
                </c:pt>
                <c:pt idx="4">
                  <c:v>104.75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4-1240-834C-EE24CACE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068640"/>
        <c:axId val="1317621584"/>
      </c:barChart>
      <c:catAx>
        <c:axId val="13170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7621584"/>
        <c:crosses val="autoZero"/>
        <c:auto val="1"/>
        <c:lblAlgn val="ctr"/>
        <c:lblOffset val="100"/>
        <c:noMultiLvlLbl val="0"/>
      </c:catAx>
      <c:valAx>
        <c:axId val="13176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70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557007167826004"/>
                  <c:y val="7.24553124955980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3708202393983262E-2"/>
                  <c:y val="4.113645007254236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742364323293665"/>
                  <c:y val="-0.180891355485752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0682196956322168"/>
                  <c:y val="0.178408575493358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percentage!$B$2:$B$6</c:f>
              <c:numCache>
                <c:formatCode>General\%</c:formatCode>
                <c:ptCount val="5"/>
                <c:pt idx="0">
                  <c:v>41</c:v>
                </c:pt>
                <c:pt idx="1">
                  <c:v>3</c:v>
                </c:pt>
                <c:pt idx="2">
                  <c:v>36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337336620801188"/>
                  <c:y val="8.7034401448481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2.5697040395202303E-3"/>
                  <c:y val="-6.98948727665726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092181659110788"/>
                  <c:y val="-0.195075161059413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1400134326643513"/>
                  <c:y val="0.169280390753294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percentage!$C$2:$C$6</c:f>
              <c:numCache>
                <c:formatCode>General\%</c:formatCode>
                <c:ptCount val="5"/>
                <c:pt idx="0">
                  <c:v>41</c:v>
                </c:pt>
                <c:pt idx="1">
                  <c:v>3</c:v>
                </c:pt>
                <c:pt idx="2">
                  <c:v>36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425416794967669"/>
                  <c:y val="-0.158954903364352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979149254387895"/>
                  <c:y val="6.87394556963801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percentage!$D$2:$D$6</c:f>
              <c:numCache>
                <c:formatCode>General\%</c:formatCode>
                <c:ptCount val="5"/>
                <c:pt idx="0">
                  <c:v>68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23520418533542"/>
                  <c:y val="-0.106435564069697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6459185026114159"/>
                  <c:y val="2.30442437986843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percentage!$E$2:$E$6</c:f>
              <c:numCache>
                <c:formatCode>General\%</c:formatCode>
                <c:ptCount val="5"/>
                <c:pt idx="0">
                  <c:v>63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9</xdr:row>
      <xdr:rowOff>57150</xdr:rowOff>
    </xdr:from>
    <xdr:to>
      <xdr:col>5</xdr:col>
      <xdr:colOff>622300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77B56-C456-BD42-A94E-9417C846A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9</xdr:row>
      <xdr:rowOff>107950</xdr:rowOff>
    </xdr:from>
    <xdr:to>
      <xdr:col>11</xdr:col>
      <xdr:colOff>438150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5815A-9D10-2E4B-8C8C-D117F997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196850</xdr:colOff>
      <xdr:row>23</xdr:row>
      <xdr:rowOff>57150</xdr:rowOff>
    </xdr:from>
    <xdr:to>
      <xdr:col>5</xdr:col>
      <xdr:colOff>641350</xdr:colOff>
      <xdr:row>36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5CBB7-5F6F-A64D-8621-64EB973B4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23</xdr:row>
      <xdr:rowOff>82550</xdr:rowOff>
    </xdr:from>
    <xdr:to>
      <xdr:col>11</xdr:col>
      <xdr:colOff>463550</xdr:colOff>
      <xdr:row>36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CAADE-6617-FC43-B47C-67358A5B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196850</xdr:rowOff>
    </xdr:from>
    <xdr:to>
      <xdr:col>7</xdr:col>
      <xdr:colOff>12700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F705D-D9CA-A046-ABCE-D8495A625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10</xdr:row>
      <xdr:rowOff>6350</xdr:rowOff>
    </xdr:from>
    <xdr:to>
      <xdr:col>14</xdr:col>
      <xdr:colOff>38100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82A1C-E438-A245-B18C-772C7641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120650</xdr:colOff>
      <xdr:row>27</xdr:row>
      <xdr:rowOff>196850</xdr:rowOff>
    </xdr:from>
    <xdr:to>
      <xdr:col>7</xdr:col>
      <xdr:colOff>25400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93E2A-BEFC-544F-AB27-0EE90E49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146050</xdr:colOff>
      <xdr:row>28</xdr:row>
      <xdr:rowOff>19050</xdr:rowOff>
    </xdr:from>
    <xdr:to>
      <xdr:col>14</xdr:col>
      <xdr:colOff>25400</xdr:colOff>
      <xdr:row>45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9C6A3-5DAB-FC49-AC58-3F67B0A60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800100</xdr:colOff>
      <xdr:row>25</xdr:row>
      <xdr:rowOff>177800</xdr:rowOff>
    </xdr:from>
    <xdr:to>
      <xdr:col>6</xdr:col>
      <xdr:colOff>723900</xdr:colOff>
      <xdr:row>27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1085B1D-3C2C-3244-A638-4B319D5C5501}"/>
            </a:ext>
          </a:extLst>
        </xdr:cNvPr>
        <xdr:cNvSpPr txBox="1"/>
      </xdr:nvSpPr>
      <xdr:spPr>
        <a:xfrm>
          <a:off x="4102100" y="5257800"/>
          <a:ext cx="1574800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baseline="0">
              <a:latin typeface="Arial" panose="020B0604020202020204" pitchFamily="34" charset="0"/>
            </a:rPr>
            <a:t>Total: 323 fragments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0.71156</cdr:x>
      <cdr:y>0.90553</cdr:y>
    </cdr:from>
    <cdr:to>
      <cdr:x>0.9899</cdr:x>
      <cdr:y>0.97683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1085B1D-3C2C-3244-A638-4B319D5C5501}"/>
            </a:ext>
          </a:extLst>
        </cdr:cNvPr>
        <cdr:cNvSpPr txBox="1"/>
      </cdr:nvSpPr>
      <cdr:spPr>
        <a:xfrm xmlns:a="http://schemas.openxmlformats.org/drawingml/2006/main">
          <a:off x="4025900" y="3225800"/>
          <a:ext cx="15748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323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0.69944</cdr:x>
      <cdr:y>0.8877</cdr:y>
    </cdr:from>
    <cdr:to>
      <cdr:x>0.97654</cdr:x>
      <cdr:y>0.959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1085B1D-3C2C-3244-A638-4B319D5C5501}"/>
            </a:ext>
          </a:extLst>
        </cdr:cNvPr>
        <cdr:cNvSpPr txBox="1"/>
      </cdr:nvSpPr>
      <cdr:spPr>
        <a:xfrm xmlns:a="http://schemas.openxmlformats.org/drawingml/2006/main">
          <a:off x="3975100" y="3162300"/>
          <a:ext cx="15748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823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0.69024</cdr:x>
      <cdr:y>0.89803</cdr:y>
    </cdr:from>
    <cdr:to>
      <cdr:x>0.98541</cdr:x>
      <cdr:y>0.9678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1085B1D-3C2C-3244-A638-4B319D5C5501}"/>
            </a:ext>
          </a:extLst>
        </cdr:cNvPr>
        <cdr:cNvSpPr txBox="1"/>
      </cdr:nvSpPr>
      <cdr:spPr>
        <a:xfrm xmlns:a="http://schemas.openxmlformats.org/drawingml/2006/main">
          <a:off x="3905250" y="3187700"/>
          <a:ext cx="16700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1139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31CC-4E73-274D-81CB-FF0A90E4B020}">
  <dimension ref="A1:F61"/>
  <sheetViews>
    <sheetView topLeftCell="A33" workbookViewId="0">
      <selection activeCell="E59" activeCellId="2" sqref="E54:F54 E56:F56 E59:F59"/>
    </sheetView>
  </sheetViews>
  <sheetFormatPr baseColWidth="10" defaultRowHeight="16" x14ac:dyDescent="0.2"/>
  <sheetData>
    <row r="1" spans="1:6" x14ac:dyDescent="0.2">
      <c r="A1" t="s">
        <v>0</v>
      </c>
    </row>
    <row r="4" spans="1:6" x14ac:dyDescent="0.2">
      <c r="B4" t="s">
        <v>2</v>
      </c>
      <c r="C4" t="s">
        <v>3</v>
      </c>
    </row>
    <row r="5" spans="1:6" s="1" customFormat="1" x14ac:dyDescent="0.2">
      <c r="A5" s="1" t="s">
        <v>1</v>
      </c>
      <c r="D5" s="1" t="s">
        <v>17</v>
      </c>
    </row>
    <row r="6" spans="1:6" x14ac:dyDescent="0.2">
      <c r="A6" t="s">
        <v>4</v>
      </c>
      <c r="B6">
        <v>18</v>
      </c>
      <c r="C6">
        <v>2</v>
      </c>
    </row>
    <row r="7" spans="1:6" x14ac:dyDescent="0.2">
      <c r="A7" t="s">
        <v>5</v>
      </c>
      <c r="B7">
        <v>22</v>
      </c>
      <c r="C7">
        <v>1</v>
      </c>
    </row>
    <row r="8" spans="1:6" x14ac:dyDescent="0.2">
      <c r="A8" t="s">
        <v>6</v>
      </c>
      <c r="B8">
        <v>160</v>
      </c>
      <c r="C8">
        <v>9</v>
      </c>
      <c r="E8">
        <f>SUM(B8:B11)</f>
        <v>247</v>
      </c>
      <c r="F8">
        <f>SUM(C8:C11)</f>
        <v>18</v>
      </c>
    </row>
    <row r="9" spans="1:6" x14ac:dyDescent="0.2">
      <c r="B9">
        <v>4</v>
      </c>
      <c r="C9">
        <v>3</v>
      </c>
    </row>
    <row r="10" spans="1:6" x14ac:dyDescent="0.2">
      <c r="B10">
        <v>81</v>
      </c>
      <c r="C10">
        <v>4</v>
      </c>
    </row>
    <row r="11" spans="1:6" x14ac:dyDescent="0.2">
      <c r="B11">
        <v>2</v>
      </c>
      <c r="C11">
        <v>2</v>
      </c>
    </row>
    <row r="13" spans="1:6" x14ac:dyDescent="0.2">
      <c r="A13" t="s">
        <v>7</v>
      </c>
      <c r="B13">
        <v>2</v>
      </c>
      <c r="C13">
        <v>1</v>
      </c>
      <c r="E13">
        <f>SUM(B13:B16)</f>
        <v>231</v>
      </c>
      <c r="F13">
        <f>SUM(C13:C16)</f>
        <v>8</v>
      </c>
    </row>
    <row r="14" spans="1:6" x14ac:dyDescent="0.2">
      <c r="B14">
        <v>2</v>
      </c>
      <c r="C14">
        <v>1</v>
      </c>
    </row>
    <row r="15" spans="1:6" x14ac:dyDescent="0.2">
      <c r="B15">
        <v>76</v>
      </c>
      <c r="C15">
        <v>2</v>
      </c>
    </row>
    <row r="16" spans="1:6" x14ac:dyDescent="0.2">
      <c r="B16">
        <v>151</v>
      </c>
      <c r="C16">
        <v>4</v>
      </c>
    </row>
    <row r="18" spans="1:6" x14ac:dyDescent="0.2">
      <c r="A18" t="s">
        <v>8</v>
      </c>
      <c r="B18">
        <v>1</v>
      </c>
      <c r="C18">
        <v>1</v>
      </c>
    </row>
    <row r="19" spans="1:6" x14ac:dyDescent="0.2">
      <c r="A19" t="s">
        <v>9</v>
      </c>
      <c r="B19">
        <v>2</v>
      </c>
      <c r="C19">
        <v>2</v>
      </c>
      <c r="E19">
        <f>SUM(B19:B21)</f>
        <v>126</v>
      </c>
      <c r="F19">
        <f>SUM(C19:C21)</f>
        <v>6</v>
      </c>
    </row>
    <row r="20" spans="1:6" x14ac:dyDescent="0.2">
      <c r="B20">
        <v>39</v>
      </c>
      <c r="C20">
        <v>3</v>
      </c>
    </row>
    <row r="21" spans="1:6" x14ac:dyDescent="0.2">
      <c r="B21">
        <v>85</v>
      </c>
      <c r="C21">
        <v>1</v>
      </c>
    </row>
    <row r="23" spans="1:6" s="1" customFormat="1" x14ac:dyDescent="0.2">
      <c r="A23" s="1" t="s">
        <v>10</v>
      </c>
      <c r="D23" s="1" t="s">
        <v>15</v>
      </c>
    </row>
    <row r="24" spans="1:6" x14ac:dyDescent="0.2">
      <c r="A24" t="s">
        <v>4</v>
      </c>
      <c r="B24">
        <v>0</v>
      </c>
    </row>
    <row r="25" spans="1:6" x14ac:dyDescent="0.2">
      <c r="A25" t="s">
        <v>5</v>
      </c>
      <c r="B25">
        <v>0</v>
      </c>
    </row>
    <row r="26" spans="1:6" x14ac:dyDescent="0.2">
      <c r="A26" t="s">
        <v>6</v>
      </c>
      <c r="B26">
        <v>1053</v>
      </c>
      <c r="C26">
        <v>43</v>
      </c>
      <c r="E26">
        <f>SUM(B26:B28)</f>
        <v>1115</v>
      </c>
      <c r="F26">
        <f>SUM(C26:C28)</f>
        <v>45</v>
      </c>
    </row>
    <row r="27" spans="1:6" x14ac:dyDescent="0.2">
      <c r="B27">
        <v>0</v>
      </c>
    </row>
    <row r="28" spans="1:6" x14ac:dyDescent="0.2">
      <c r="B28">
        <v>62</v>
      </c>
      <c r="C28">
        <v>2</v>
      </c>
    </row>
    <row r="29" spans="1:6" x14ac:dyDescent="0.2">
      <c r="A29" t="s">
        <v>7</v>
      </c>
      <c r="B29">
        <v>20</v>
      </c>
      <c r="C29">
        <v>1</v>
      </c>
      <c r="E29">
        <f>SUM(B29:B31)</f>
        <v>377</v>
      </c>
      <c r="F29">
        <f>SUM(C29:C31)</f>
        <v>31</v>
      </c>
    </row>
    <row r="30" spans="1:6" x14ac:dyDescent="0.2">
      <c r="B30">
        <v>112</v>
      </c>
      <c r="C30">
        <v>12</v>
      </c>
    </row>
    <row r="31" spans="1:6" x14ac:dyDescent="0.2">
      <c r="B31">
        <v>245</v>
      </c>
      <c r="C31">
        <v>18</v>
      </c>
    </row>
    <row r="32" spans="1:6" x14ac:dyDescent="0.2">
      <c r="A32" t="s">
        <v>8</v>
      </c>
      <c r="B32">
        <v>2</v>
      </c>
      <c r="C32">
        <v>1</v>
      </c>
    </row>
    <row r="33" spans="1:6" x14ac:dyDescent="0.2">
      <c r="A33" t="s">
        <v>11</v>
      </c>
      <c r="B33">
        <v>4</v>
      </c>
      <c r="C33">
        <v>2</v>
      </c>
      <c r="E33">
        <v>152</v>
      </c>
      <c r="F33">
        <v>12</v>
      </c>
    </row>
    <row r="34" spans="1:6" x14ac:dyDescent="0.2">
      <c r="A34" t="s">
        <v>12</v>
      </c>
      <c r="B34">
        <v>148</v>
      </c>
      <c r="C34">
        <v>10</v>
      </c>
    </row>
    <row r="37" spans="1:6" s="1" customFormat="1" x14ac:dyDescent="0.2">
      <c r="A37" s="1" t="s">
        <v>13</v>
      </c>
      <c r="D37" s="1" t="s">
        <v>16</v>
      </c>
    </row>
    <row r="38" spans="1:6" x14ac:dyDescent="0.2">
      <c r="A38" t="s">
        <v>4</v>
      </c>
      <c r="B38">
        <v>3</v>
      </c>
      <c r="C38">
        <v>1</v>
      </c>
    </row>
    <row r="39" spans="1:6" x14ac:dyDescent="0.2">
      <c r="A39" t="s">
        <v>5</v>
      </c>
      <c r="B39">
        <v>18</v>
      </c>
      <c r="C39">
        <v>2</v>
      </c>
    </row>
    <row r="40" spans="1:6" x14ac:dyDescent="0.2">
      <c r="A40" t="s">
        <v>6</v>
      </c>
      <c r="B40">
        <v>552</v>
      </c>
      <c r="C40">
        <v>17</v>
      </c>
      <c r="E40">
        <f>SUM(B40:B42)</f>
        <v>627</v>
      </c>
      <c r="F40">
        <f>SUM(C40:C42)</f>
        <v>20</v>
      </c>
    </row>
    <row r="41" spans="1:6" x14ac:dyDescent="0.2">
      <c r="B41">
        <v>74</v>
      </c>
      <c r="C41">
        <v>2</v>
      </c>
    </row>
    <row r="42" spans="1:6" x14ac:dyDescent="0.2">
      <c r="B42">
        <v>1</v>
      </c>
      <c r="C42">
        <v>1</v>
      </c>
    </row>
    <row r="43" spans="1:6" x14ac:dyDescent="0.2">
      <c r="A43" t="s">
        <v>7</v>
      </c>
      <c r="B43">
        <v>9</v>
      </c>
      <c r="C43">
        <v>1</v>
      </c>
      <c r="E43">
        <f>SUM(B43:B46)</f>
        <v>502</v>
      </c>
      <c r="F43">
        <f>SUM(C43:C46)</f>
        <v>29</v>
      </c>
    </row>
    <row r="44" spans="1:6" x14ac:dyDescent="0.2">
      <c r="B44">
        <v>244</v>
      </c>
      <c r="C44">
        <v>8</v>
      </c>
    </row>
    <row r="45" spans="1:6" x14ac:dyDescent="0.2">
      <c r="B45">
        <v>245</v>
      </c>
      <c r="C45">
        <v>18</v>
      </c>
    </row>
    <row r="46" spans="1:6" x14ac:dyDescent="0.2">
      <c r="B46">
        <v>4</v>
      </c>
      <c r="C46">
        <v>2</v>
      </c>
    </row>
    <row r="47" spans="1:6" x14ac:dyDescent="0.2">
      <c r="A47" t="s">
        <v>11</v>
      </c>
      <c r="B47">
        <v>1</v>
      </c>
      <c r="C47">
        <v>1</v>
      </c>
      <c r="E47">
        <f>SUM(B47:B49)</f>
        <v>115</v>
      </c>
      <c r="F47">
        <v>6</v>
      </c>
    </row>
    <row r="48" spans="1:6" x14ac:dyDescent="0.2">
      <c r="B48">
        <v>110</v>
      </c>
      <c r="C48">
        <v>4</v>
      </c>
    </row>
    <row r="49" spans="1:6" x14ac:dyDescent="0.2">
      <c r="B49">
        <v>4</v>
      </c>
      <c r="C49">
        <v>1</v>
      </c>
    </row>
    <row r="50" spans="1:6" ht="14" customHeight="1" x14ac:dyDescent="0.2"/>
    <row r="51" spans="1:6" s="1" customFormat="1" x14ac:dyDescent="0.2">
      <c r="A51" s="1" t="s">
        <v>14</v>
      </c>
    </row>
    <row r="52" spans="1:6" x14ac:dyDescent="0.2">
      <c r="A52" t="s">
        <v>4</v>
      </c>
      <c r="B52">
        <v>9</v>
      </c>
      <c r="C52">
        <v>1</v>
      </c>
    </row>
    <row r="53" spans="1:6" x14ac:dyDescent="0.2">
      <c r="A53" t="s">
        <v>5</v>
      </c>
      <c r="B53">
        <v>14</v>
      </c>
      <c r="C53">
        <v>1</v>
      </c>
    </row>
    <row r="54" spans="1:6" x14ac:dyDescent="0.2">
      <c r="A54" t="s">
        <v>6</v>
      </c>
      <c r="B54">
        <v>278</v>
      </c>
      <c r="C54">
        <v>14</v>
      </c>
      <c r="E54">
        <f>SUM(B54:B55)</f>
        <v>321</v>
      </c>
      <c r="F54">
        <v>16</v>
      </c>
    </row>
    <row r="55" spans="1:6" x14ac:dyDescent="0.2">
      <c r="B55">
        <v>43</v>
      </c>
      <c r="C55">
        <v>2</v>
      </c>
    </row>
    <row r="56" spans="1:6" x14ac:dyDescent="0.2">
      <c r="A56" t="s">
        <v>7</v>
      </c>
      <c r="B56">
        <v>2</v>
      </c>
      <c r="C56">
        <v>1</v>
      </c>
      <c r="E56">
        <f>SUM(B56:B58)</f>
        <v>119</v>
      </c>
      <c r="F56">
        <v>6</v>
      </c>
    </row>
    <row r="57" spans="1:6" x14ac:dyDescent="0.2">
      <c r="B57">
        <v>31</v>
      </c>
      <c r="C57">
        <v>1</v>
      </c>
    </row>
    <row r="58" spans="1:6" x14ac:dyDescent="0.2">
      <c r="B58">
        <v>86</v>
      </c>
      <c r="C58">
        <v>4</v>
      </c>
    </row>
    <row r="59" spans="1:6" x14ac:dyDescent="0.2">
      <c r="A59" t="s">
        <v>11</v>
      </c>
      <c r="B59">
        <v>1</v>
      </c>
      <c r="C59">
        <v>1</v>
      </c>
      <c r="E59">
        <f>SUM(B59:B61)</f>
        <v>135</v>
      </c>
      <c r="F59">
        <v>5</v>
      </c>
    </row>
    <row r="60" spans="1:6" x14ac:dyDescent="0.2">
      <c r="B60">
        <v>61</v>
      </c>
      <c r="C60">
        <v>1</v>
      </c>
    </row>
    <row r="61" spans="1:6" x14ac:dyDescent="0.2">
      <c r="B61">
        <v>73</v>
      </c>
      <c r="C6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1F6D-C866-E748-843C-391AD193CE18}">
  <dimension ref="A2:Q39"/>
  <sheetViews>
    <sheetView workbookViewId="0">
      <selection activeCell="A28" activeCellId="2" sqref="A10:XFD10 A20:XFD20 A28:XFD28"/>
    </sheetView>
  </sheetViews>
  <sheetFormatPr baseColWidth="10" defaultRowHeight="16" x14ac:dyDescent="0.2"/>
  <cols>
    <col min="3" max="3" width="10.83203125" style="2"/>
    <col min="7" max="7" width="10.83203125" style="4"/>
    <col min="9" max="9" width="10.83203125" style="4"/>
    <col min="11" max="11" width="10.83203125" style="4"/>
    <col min="13" max="13" width="10.83203125" style="4"/>
    <col min="17" max="17" width="10.83203125" style="9"/>
  </cols>
  <sheetData>
    <row r="2" spans="1:17" x14ac:dyDescent="0.2">
      <c r="G2" s="4" t="s">
        <v>24</v>
      </c>
      <c r="I2" s="4" t="s">
        <v>25</v>
      </c>
      <c r="K2" s="4" t="s">
        <v>26</v>
      </c>
      <c r="M2" s="4" t="s">
        <v>23</v>
      </c>
    </row>
    <row r="3" spans="1:17" x14ac:dyDescent="0.2">
      <c r="B3" t="s">
        <v>2</v>
      </c>
      <c r="D3" t="s">
        <v>20</v>
      </c>
      <c r="E3" t="s">
        <v>21</v>
      </c>
      <c r="F3" t="s">
        <v>22</v>
      </c>
      <c r="G3" s="4" t="s">
        <v>18</v>
      </c>
      <c r="I3" s="4" t="s">
        <v>18</v>
      </c>
      <c r="K3" s="4" t="s">
        <v>19</v>
      </c>
      <c r="M3" s="4" t="s">
        <v>19</v>
      </c>
      <c r="N3" t="s">
        <v>23</v>
      </c>
    </row>
    <row r="4" spans="1:17" s="1" customFormat="1" ht="51" x14ac:dyDescent="0.2">
      <c r="A4" s="1" t="s">
        <v>1</v>
      </c>
      <c r="C4" s="3" t="s">
        <v>17</v>
      </c>
      <c r="G4" s="5"/>
      <c r="I4" s="5"/>
      <c r="K4" s="5"/>
      <c r="M4" s="5"/>
      <c r="Q4" s="10"/>
    </row>
    <row r="5" spans="1:17" ht="51" x14ac:dyDescent="0.2">
      <c r="A5" t="s">
        <v>4</v>
      </c>
      <c r="B5">
        <v>18</v>
      </c>
      <c r="C5" s="2" t="s">
        <v>17</v>
      </c>
      <c r="D5" t="s">
        <v>18</v>
      </c>
      <c r="E5">
        <v>2</v>
      </c>
      <c r="F5">
        <v>1</v>
      </c>
      <c r="G5" s="4">
        <f t="shared" ref="G5:G10" si="0">B5/E5</f>
        <v>9</v>
      </c>
      <c r="I5" s="4">
        <f t="shared" ref="I5:I10" si="1">B5/E5</f>
        <v>9</v>
      </c>
      <c r="K5" s="4">
        <v>0</v>
      </c>
      <c r="M5" s="4">
        <v>0</v>
      </c>
      <c r="N5">
        <v>0</v>
      </c>
    </row>
    <row r="6" spans="1:17" ht="51" x14ac:dyDescent="0.2">
      <c r="A6" t="s">
        <v>5</v>
      </c>
      <c r="B6">
        <v>22</v>
      </c>
      <c r="C6" s="2" t="s">
        <v>17</v>
      </c>
      <c r="D6" t="s">
        <v>18</v>
      </c>
      <c r="E6">
        <v>2</v>
      </c>
      <c r="F6">
        <v>1</v>
      </c>
      <c r="G6" s="4">
        <f t="shared" si="0"/>
        <v>11</v>
      </c>
      <c r="I6" s="4">
        <f t="shared" si="1"/>
        <v>11</v>
      </c>
      <c r="K6" s="4">
        <v>0</v>
      </c>
      <c r="M6" s="4">
        <v>0</v>
      </c>
      <c r="N6">
        <v>0</v>
      </c>
    </row>
    <row r="7" spans="1:17" ht="51" x14ac:dyDescent="0.2">
      <c r="A7" t="s">
        <v>6</v>
      </c>
      <c r="B7">
        <v>247</v>
      </c>
      <c r="C7" s="2" t="s">
        <v>17</v>
      </c>
      <c r="D7" t="s">
        <v>18</v>
      </c>
      <c r="E7">
        <v>2</v>
      </c>
      <c r="F7">
        <v>1</v>
      </c>
      <c r="G7" s="4">
        <f t="shared" si="0"/>
        <v>123.5</v>
      </c>
      <c r="I7" s="4">
        <f t="shared" si="1"/>
        <v>123.5</v>
      </c>
      <c r="K7" s="4">
        <v>0</v>
      </c>
      <c r="M7" s="4">
        <v>0</v>
      </c>
      <c r="N7">
        <v>0</v>
      </c>
    </row>
    <row r="8" spans="1:17" ht="51" x14ac:dyDescent="0.2">
      <c r="A8" t="s">
        <v>7</v>
      </c>
      <c r="B8">
        <v>231</v>
      </c>
      <c r="C8" s="2" t="s">
        <v>17</v>
      </c>
      <c r="D8" t="s">
        <v>18</v>
      </c>
      <c r="E8">
        <v>2</v>
      </c>
      <c r="F8">
        <v>1</v>
      </c>
      <c r="G8" s="4">
        <f t="shared" si="0"/>
        <v>115.5</v>
      </c>
      <c r="I8" s="4">
        <f t="shared" si="1"/>
        <v>115.5</v>
      </c>
      <c r="K8" s="4">
        <v>0</v>
      </c>
      <c r="M8" s="4">
        <v>0</v>
      </c>
      <c r="N8">
        <v>0</v>
      </c>
    </row>
    <row r="9" spans="1:17" ht="51" x14ac:dyDescent="0.2">
      <c r="A9" t="s">
        <v>8</v>
      </c>
      <c r="B9">
        <v>1</v>
      </c>
      <c r="C9" s="2" t="s">
        <v>17</v>
      </c>
      <c r="D9" t="s">
        <v>18</v>
      </c>
      <c r="E9">
        <v>2</v>
      </c>
      <c r="F9">
        <v>1</v>
      </c>
      <c r="G9" s="4">
        <f t="shared" si="0"/>
        <v>0.5</v>
      </c>
      <c r="I9" s="4">
        <f t="shared" si="1"/>
        <v>0.5</v>
      </c>
      <c r="K9" s="4">
        <v>0</v>
      </c>
      <c r="M9" s="4">
        <v>0</v>
      </c>
      <c r="N9">
        <v>0</v>
      </c>
    </row>
    <row r="10" spans="1:17" ht="51" x14ac:dyDescent="0.2">
      <c r="A10" t="s">
        <v>9</v>
      </c>
      <c r="B10">
        <v>126</v>
      </c>
      <c r="C10" s="2" t="s">
        <v>17</v>
      </c>
      <c r="D10" t="s">
        <v>18</v>
      </c>
      <c r="E10">
        <v>2</v>
      </c>
      <c r="F10">
        <v>1</v>
      </c>
      <c r="G10" s="4">
        <f t="shared" si="0"/>
        <v>63</v>
      </c>
      <c r="I10" s="4">
        <f t="shared" si="1"/>
        <v>63</v>
      </c>
      <c r="K10" s="4">
        <v>0</v>
      </c>
      <c r="M10" s="4">
        <v>0</v>
      </c>
      <c r="N10">
        <v>0</v>
      </c>
    </row>
    <row r="11" spans="1:17" x14ac:dyDescent="0.2">
      <c r="H11">
        <f>SUM(G5:G10)</f>
        <v>322.5</v>
      </c>
      <c r="J11">
        <f>SUM(I5:I10)</f>
        <v>322.5</v>
      </c>
      <c r="L11">
        <v>0</v>
      </c>
      <c r="O11">
        <v>0</v>
      </c>
      <c r="Q11" s="9">
        <f>SUM(H11:O11)</f>
        <v>645</v>
      </c>
    </row>
    <row r="13" spans="1:17" s="1" customFormat="1" ht="51" x14ac:dyDescent="0.2">
      <c r="A13" s="1" t="s">
        <v>10</v>
      </c>
      <c r="C13" s="3" t="s">
        <v>15</v>
      </c>
      <c r="G13" s="5"/>
      <c r="I13" s="5"/>
      <c r="K13" s="5"/>
      <c r="M13" s="5"/>
      <c r="Q13" s="10"/>
    </row>
    <row r="14" spans="1:17" ht="51" x14ac:dyDescent="0.2">
      <c r="A14" t="s">
        <v>4</v>
      </c>
      <c r="B14">
        <v>0</v>
      </c>
      <c r="C14" s="2" t="s">
        <v>15</v>
      </c>
      <c r="D14" t="s">
        <v>19</v>
      </c>
      <c r="E14">
        <v>2</v>
      </c>
      <c r="F14">
        <v>1</v>
      </c>
      <c r="G14" s="4">
        <v>0</v>
      </c>
      <c r="I14" s="4">
        <v>0</v>
      </c>
      <c r="K14" s="4">
        <f t="shared" ref="K14:K20" si="2">B14/E14</f>
        <v>0</v>
      </c>
      <c r="M14" s="4">
        <f t="shared" ref="M14:M20" si="3">B14/E14</f>
        <v>0</v>
      </c>
      <c r="N14">
        <v>0</v>
      </c>
    </row>
    <row r="15" spans="1:17" ht="51" x14ac:dyDescent="0.2">
      <c r="A15" t="s">
        <v>5</v>
      </c>
      <c r="B15">
        <v>0</v>
      </c>
      <c r="C15" s="2" t="s">
        <v>15</v>
      </c>
      <c r="D15" t="s">
        <v>19</v>
      </c>
      <c r="E15">
        <v>2</v>
      </c>
      <c r="F15">
        <v>1</v>
      </c>
      <c r="G15" s="4">
        <v>0</v>
      </c>
      <c r="I15" s="4">
        <v>0</v>
      </c>
      <c r="K15" s="4">
        <f t="shared" si="2"/>
        <v>0</v>
      </c>
      <c r="M15" s="4">
        <f t="shared" si="3"/>
        <v>0</v>
      </c>
      <c r="N15">
        <v>0</v>
      </c>
    </row>
    <row r="16" spans="1:17" ht="51" x14ac:dyDescent="0.2">
      <c r="A16" t="s">
        <v>6</v>
      </c>
      <c r="B16">
        <v>1053</v>
      </c>
      <c r="C16" s="2" t="s">
        <v>15</v>
      </c>
      <c r="D16" t="s">
        <v>19</v>
      </c>
      <c r="E16">
        <v>2</v>
      </c>
      <c r="F16">
        <v>1</v>
      </c>
      <c r="G16" s="4">
        <v>0</v>
      </c>
      <c r="I16" s="4">
        <v>0</v>
      </c>
      <c r="K16" s="4">
        <f t="shared" si="2"/>
        <v>526.5</v>
      </c>
      <c r="M16" s="4">
        <f t="shared" si="3"/>
        <v>526.5</v>
      </c>
      <c r="N16">
        <v>0</v>
      </c>
    </row>
    <row r="17" spans="1:17" ht="51" x14ac:dyDescent="0.2">
      <c r="A17" t="s">
        <v>6</v>
      </c>
      <c r="B17">
        <v>1115</v>
      </c>
      <c r="C17" s="2" t="s">
        <v>15</v>
      </c>
      <c r="D17" t="s">
        <v>19</v>
      </c>
      <c r="E17">
        <v>2</v>
      </c>
      <c r="F17">
        <v>1</v>
      </c>
      <c r="G17" s="4">
        <v>0</v>
      </c>
      <c r="I17" s="4">
        <v>0</v>
      </c>
      <c r="K17" s="4">
        <f t="shared" si="2"/>
        <v>557.5</v>
      </c>
      <c r="M17" s="4">
        <f t="shared" si="3"/>
        <v>557.5</v>
      </c>
      <c r="N17">
        <v>0</v>
      </c>
    </row>
    <row r="18" spans="1:17" ht="51" x14ac:dyDescent="0.2">
      <c r="A18" t="s">
        <v>7</v>
      </c>
      <c r="B18">
        <v>377</v>
      </c>
      <c r="C18" s="2" t="s">
        <v>15</v>
      </c>
      <c r="D18" t="s">
        <v>19</v>
      </c>
      <c r="E18">
        <v>2</v>
      </c>
      <c r="F18">
        <v>1</v>
      </c>
      <c r="G18" s="4">
        <v>0</v>
      </c>
      <c r="I18" s="4">
        <v>0</v>
      </c>
      <c r="K18" s="4">
        <f t="shared" si="2"/>
        <v>188.5</v>
      </c>
      <c r="M18" s="4">
        <f t="shared" si="3"/>
        <v>188.5</v>
      </c>
      <c r="N18">
        <v>0</v>
      </c>
    </row>
    <row r="19" spans="1:17" ht="51" x14ac:dyDescent="0.2">
      <c r="A19" t="s">
        <v>8</v>
      </c>
      <c r="B19">
        <v>2</v>
      </c>
      <c r="C19" s="2" t="s">
        <v>15</v>
      </c>
      <c r="D19" t="s">
        <v>19</v>
      </c>
      <c r="E19">
        <v>2</v>
      </c>
      <c r="F19">
        <v>1</v>
      </c>
      <c r="G19" s="4">
        <v>0</v>
      </c>
      <c r="I19" s="4">
        <v>0</v>
      </c>
      <c r="K19" s="4">
        <f t="shared" si="2"/>
        <v>1</v>
      </c>
      <c r="M19" s="4">
        <f t="shared" si="3"/>
        <v>1</v>
      </c>
      <c r="N19">
        <v>0</v>
      </c>
    </row>
    <row r="20" spans="1:17" ht="51" x14ac:dyDescent="0.2">
      <c r="A20" t="s">
        <v>11</v>
      </c>
      <c r="B20">
        <v>152</v>
      </c>
      <c r="C20" s="2" t="s">
        <v>15</v>
      </c>
      <c r="D20" t="s">
        <v>19</v>
      </c>
      <c r="E20">
        <v>2</v>
      </c>
      <c r="F20">
        <v>1</v>
      </c>
      <c r="G20" s="4">
        <v>0</v>
      </c>
      <c r="I20" s="4">
        <v>0</v>
      </c>
      <c r="K20" s="4">
        <f t="shared" si="2"/>
        <v>76</v>
      </c>
      <c r="M20" s="4">
        <f t="shared" si="3"/>
        <v>76</v>
      </c>
      <c r="N20">
        <v>0</v>
      </c>
    </row>
    <row r="21" spans="1:17" x14ac:dyDescent="0.2">
      <c r="H21">
        <v>0</v>
      </c>
      <c r="J21">
        <v>0</v>
      </c>
      <c r="L21">
        <f>SUM(K14:K20)</f>
        <v>1349.5</v>
      </c>
      <c r="O21">
        <f>SUM(M14:N20)</f>
        <v>1349.5</v>
      </c>
      <c r="Q21" s="9">
        <f>SUM(H21:O21)</f>
        <v>2699</v>
      </c>
    </row>
    <row r="23" spans="1:17" s="1" customFormat="1" ht="17" x14ac:dyDescent="0.2">
      <c r="A23" s="1" t="s">
        <v>13</v>
      </c>
      <c r="C23" s="3" t="s">
        <v>16</v>
      </c>
      <c r="G23" s="5"/>
      <c r="I23" s="5"/>
      <c r="K23" s="5"/>
      <c r="M23" s="5"/>
      <c r="Q23" s="10"/>
    </row>
    <row r="24" spans="1:17" ht="17" x14ac:dyDescent="0.2">
      <c r="A24" t="s">
        <v>4</v>
      </c>
      <c r="B24">
        <v>3</v>
      </c>
      <c r="C24" s="2" t="s">
        <v>16</v>
      </c>
      <c r="D24" t="s">
        <v>23</v>
      </c>
      <c r="E24">
        <v>1</v>
      </c>
      <c r="F24">
        <v>0.25</v>
      </c>
      <c r="G24" s="4">
        <v>0</v>
      </c>
      <c r="I24" s="4">
        <v>0</v>
      </c>
      <c r="K24" s="4">
        <v>0</v>
      </c>
      <c r="M24" s="4">
        <v>0</v>
      </c>
      <c r="N24">
        <f>B24*F24</f>
        <v>0.75</v>
      </c>
    </row>
    <row r="25" spans="1:17" ht="17" x14ac:dyDescent="0.2">
      <c r="A25" t="s">
        <v>5</v>
      </c>
      <c r="B25">
        <v>18</v>
      </c>
      <c r="C25" s="2" t="s">
        <v>16</v>
      </c>
      <c r="D25" t="s">
        <v>23</v>
      </c>
      <c r="E25">
        <v>1</v>
      </c>
      <c r="F25">
        <v>0.25</v>
      </c>
      <c r="G25" s="4">
        <v>0</v>
      </c>
      <c r="I25" s="4">
        <v>0</v>
      </c>
      <c r="K25" s="4">
        <v>0</v>
      </c>
      <c r="M25" s="4">
        <v>0</v>
      </c>
      <c r="N25">
        <f>B25*F25</f>
        <v>4.5</v>
      </c>
    </row>
    <row r="26" spans="1:17" ht="17" x14ac:dyDescent="0.2">
      <c r="A26" t="s">
        <v>6</v>
      </c>
      <c r="B26">
        <v>627</v>
      </c>
      <c r="C26" s="2" t="s">
        <v>16</v>
      </c>
      <c r="D26" t="s">
        <v>23</v>
      </c>
      <c r="E26">
        <v>1</v>
      </c>
      <c r="F26">
        <v>0.25</v>
      </c>
      <c r="G26" s="4">
        <v>0</v>
      </c>
      <c r="I26" s="4">
        <v>0</v>
      </c>
      <c r="K26" s="4">
        <v>0</v>
      </c>
      <c r="M26" s="4">
        <v>0</v>
      </c>
      <c r="N26">
        <f>B26*F26</f>
        <v>156.75</v>
      </c>
    </row>
    <row r="27" spans="1:17" ht="17" x14ac:dyDescent="0.2">
      <c r="A27" t="s">
        <v>7</v>
      </c>
      <c r="B27">
        <v>502</v>
      </c>
      <c r="C27" s="2" t="s">
        <v>16</v>
      </c>
      <c r="D27" t="s">
        <v>23</v>
      </c>
      <c r="E27">
        <v>1</v>
      </c>
      <c r="F27">
        <v>0.25</v>
      </c>
      <c r="G27" s="4">
        <v>0</v>
      </c>
      <c r="I27" s="4">
        <v>0</v>
      </c>
      <c r="K27" s="4">
        <v>0</v>
      </c>
      <c r="M27" s="4">
        <v>0</v>
      </c>
      <c r="N27">
        <f>B27*F27</f>
        <v>125.5</v>
      </c>
    </row>
    <row r="28" spans="1:17" ht="17" x14ac:dyDescent="0.2">
      <c r="A28" t="s">
        <v>11</v>
      </c>
      <c r="B28">
        <v>115</v>
      </c>
      <c r="C28" s="2" t="s">
        <v>16</v>
      </c>
      <c r="D28" t="s">
        <v>23</v>
      </c>
      <c r="E28">
        <v>1</v>
      </c>
      <c r="F28">
        <v>0.25</v>
      </c>
      <c r="G28" s="4">
        <v>0</v>
      </c>
      <c r="I28" s="4">
        <v>0</v>
      </c>
      <c r="K28" s="4">
        <v>0</v>
      </c>
      <c r="M28" s="4">
        <v>0</v>
      </c>
      <c r="N28">
        <f>B28*F28</f>
        <v>28.75</v>
      </c>
    </row>
    <row r="29" spans="1:17" x14ac:dyDescent="0.2">
      <c r="H29">
        <v>0</v>
      </c>
      <c r="J29">
        <v>0</v>
      </c>
      <c r="L29">
        <v>0</v>
      </c>
      <c r="O29">
        <f>SUM(M24:N28)</f>
        <v>316.25</v>
      </c>
      <c r="Q29" s="9">
        <f>SUM(H29:O29)</f>
        <v>316.25</v>
      </c>
    </row>
    <row r="31" spans="1:17" s="1" customFormat="1" x14ac:dyDescent="0.2">
      <c r="A31" s="1" t="s">
        <v>14</v>
      </c>
      <c r="C31" s="3"/>
      <c r="G31" s="5"/>
      <c r="I31" s="5"/>
      <c r="K31" s="5"/>
      <c r="M31" s="5"/>
      <c r="Q31" s="10"/>
    </row>
    <row r="32" spans="1:17" x14ac:dyDescent="0.2">
      <c r="A32" t="s">
        <v>4</v>
      </c>
      <c r="B32">
        <v>9</v>
      </c>
    </row>
    <row r="33" spans="1:17" x14ac:dyDescent="0.2">
      <c r="A33" t="s">
        <v>5</v>
      </c>
      <c r="B33">
        <v>14</v>
      </c>
    </row>
    <row r="34" spans="1:17" x14ac:dyDescent="0.2">
      <c r="A34" t="s">
        <v>6</v>
      </c>
      <c r="B34">
        <v>321</v>
      </c>
    </row>
    <row r="35" spans="1:17" x14ac:dyDescent="0.2">
      <c r="A35" t="s">
        <v>7</v>
      </c>
      <c r="B35">
        <v>119</v>
      </c>
    </row>
    <row r="36" spans="1:17" x14ac:dyDescent="0.2">
      <c r="A36" t="s">
        <v>11</v>
      </c>
      <c r="B36">
        <v>135</v>
      </c>
    </row>
    <row r="37" spans="1:17" ht="17" thickBot="1" x14ac:dyDescent="0.25"/>
    <row r="38" spans="1:17" s="6" customFormat="1" ht="18" thickTop="1" thickBot="1" x14ac:dyDescent="0.25">
      <c r="C38" s="7"/>
      <c r="G38" s="8"/>
      <c r="H38" s="6">
        <f>SUM(H1:H29)</f>
        <v>322.5</v>
      </c>
      <c r="I38" s="8"/>
      <c r="J38" s="6">
        <f>SUM(J1:J29)</f>
        <v>322.5</v>
      </c>
      <c r="K38" s="8"/>
      <c r="L38" s="6">
        <f>SUM(L1:L29)</f>
        <v>1349.5</v>
      </c>
      <c r="M38" s="8"/>
      <c r="O38" s="6">
        <f>SUM(O1:O29)</f>
        <v>1665.75</v>
      </c>
      <c r="Q38" s="11">
        <f>SUM(H38:O38)</f>
        <v>3660.25</v>
      </c>
    </row>
    <row r="39" spans="1:17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8DC7-8652-594C-B9C9-CF4162F1300D}">
  <dimension ref="A2:Q35"/>
  <sheetViews>
    <sheetView workbookViewId="0">
      <selection activeCell="A2" sqref="A2"/>
    </sheetView>
  </sheetViews>
  <sheetFormatPr baseColWidth="10" defaultRowHeight="16" x14ac:dyDescent="0.2"/>
  <sheetData>
    <row r="2" spans="1:17" s="1" customFormat="1" x14ac:dyDescent="0.2">
      <c r="A2" s="1" t="s">
        <v>31</v>
      </c>
    </row>
    <row r="3" spans="1:17" ht="51" x14ac:dyDescent="0.2">
      <c r="A3" t="s">
        <v>4</v>
      </c>
      <c r="B3">
        <v>18</v>
      </c>
      <c r="C3" s="2" t="s">
        <v>17</v>
      </c>
      <c r="D3" t="s">
        <v>18</v>
      </c>
      <c r="E3">
        <v>2</v>
      </c>
      <c r="F3">
        <v>1</v>
      </c>
      <c r="G3" s="4">
        <v>9</v>
      </c>
      <c r="I3" s="4">
        <v>9</v>
      </c>
      <c r="K3" s="4">
        <v>0</v>
      </c>
      <c r="M3" s="4">
        <v>0</v>
      </c>
      <c r="N3">
        <v>0</v>
      </c>
      <c r="Q3" s="9"/>
    </row>
    <row r="4" spans="1:17" ht="51" x14ac:dyDescent="0.2">
      <c r="A4" t="s">
        <v>6</v>
      </c>
      <c r="B4">
        <v>247</v>
      </c>
      <c r="C4" s="2" t="s">
        <v>17</v>
      </c>
      <c r="D4" t="s">
        <v>18</v>
      </c>
      <c r="E4">
        <v>2</v>
      </c>
      <c r="F4">
        <v>1</v>
      </c>
      <c r="G4" s="4">
        <v>123.5</v>
      </c>
      <c r="I4" s="4">
        <v>123.5</v>
      </c>
      <c r="K4" s="4">
        <v>0</v>
      </c>
      <c r="M4" s="4">
        <v>0</v>
      </c>
      <c r="N4">
        <v>0</v>
      </c>
      <c r="Q4" s="9"/>
    </row>
    <row r="5" spans="1:17" ht="51" x14ac:dyDescent="0.2">
      <c r="A5" t="s">
        <v>4</v>
      </c>
      <c r="B5">
        <v>0</v>
      </c>
      <c r="C5" s="2" t="s">
        <v>15</v>
      </c>
      <c r="D5" t="s">
        <v>19</v>
      </c>
      <c r="E5">
        <v>2</v>
      </c>
      <c r="F5">
        <v>1</v>
      </c>
      <c r="G5" s="4">
        <v>0</v>
      </c>
      <c r="I5" s="4">
        <v>0</v>
      </c>
      <c r="K5" s="4">
        <v>0</v>
      </c>
      <c r="M5" s="4">
        <v>0</v>
      </c>
      <c r="N5">
        <v>0</v>
      </c>
      <c r="Q5" s="9"/>
    </row>
    <row r="6" spans="1:17" ht="51" x14ac:dyDescent="0.2">
      <c r="A6" t="s">
        <v>6</v>
      </c>
      <c r="B6">
        <v>1115</v>
      </c>
      <c r="C6" s="2" t="s">
        <v>15</v>
      </c>
      <c r="D6" t="s">
        <v>19</v>
      </c>
      <c r="E6">
        <v>2</v>
      </c>
      <c r="F6">
        <v>1</v>
      </c>
      <c r="G6" s="4">
        <v>0</v>
      </c>
      <c r="I6" s="4">
        <v>0</v>
      </c>
      <c r="K6" s="4">
        <v>557.5</v>
      </c>
      <c r="M6" s="4">
        <v>557.5</v>
      </c>
      <c r="N6">
        <v>0</v>
      </c>
      <c r="Q6" s="9"/>
    </row>
    <row r="7" spans="1:17" ht="17" x14ac:dyDescent="0.2">
      <c r="A7" t="s">
        <v>4</v>
      </c>
      <c r="B7">
        <v>3</v>
      </c>
      <c r="C7" s="2" t="s">
        <v>16</v>
      </c>
      <c r="D7" t="s">
        <v>23</v>
      </c>
      <c r="E7">
        <v>1</v>
      </c>
      <c r="F7">
        <v>0.25</v>
      </c>
      <c r="G7" s="4">
        <v>0</v>
      </c>
      <c r="I7" s="4">
        <v>0</v>
      </c>
      <c r="K7" s="4">
        <v>0</v>
      </c>
      <c r="M7" s="4">
        <v>0</v>
      </c>
      <c r="N7">
        <v>0.75</v>
      </c>
      <c r="Q7" s="9"/>
    </row>
    <row r="8" spans="1:17" ht="17" x14ac:dyDescent="0.2">
      <c r="A8" t="s">
        <v>6</v>
      </c>
      <c r="B8">
        <v>627</v>
      </c>
      <c r="C8" s="2" t="s">
        <v>16</v>
      </c>
      <c r="D8" t="s">
        <v>23</v>
      </c>
      <c r="E8">
        <v>1</v>
      </c>
      <c r="F8">
        <v>0.25</v>
      </c>
      <c r="G8" s="4">
        <v>0</v>
      </c>
      <c r="I8" s="4">
        <v>0</v>
      </c>
      <c r="K8" s="4">
        <v>0</v>
      </c>
      <c r="M8" s="4">
        <v>0</v>
      </c>
      <c r="N8">
        <v>156.75</v>
      </c>
      <c r="Q8" s="9"/>
    </row>
    <row r="9" spans="1:17" x14ac:dyDescent="0.2">
      <c r="H9">
        <f>SUM(G3:G8)</f>
        <v>132.5</v>
      </c>
      <c r="J9">
        <f>SUM(I3:I8)</f>
        <v>132.5</v>
      </c>
      <c r="L9">
        <v>557.5</v>
      </c>
      <c r="O9">
        <f>SUM(M3:N8)</f>
        <v>715</v>
      </c>
      <c r="Q9">
        <f>SUM(H9:O9)</f>
        <v>1537.5</v>
      </c>
    </row>
    <row r="11" spans="1:17" s="1" customFormat="1" x14ac:dyDescent="0.2">
      <c r="A11" s="1" t="s">
        <v>27</v>
      </c>
    </row>
    <row r="12" spans="1:17" ht="51" x14ac:dyDescent="0.2">
      <c r="A12" t="s">
        <v>5</v>
      </c>
      <c r="B12">
        <v>22</v>
      </c>
      <c r="C12" s="2" t="s">
        <v>17</v>
      </c>
      <c r="D12" t="s">
        <v>18</v>
      </c>
      <c r="E12">
        <v>2</v>
      </c>
      <c r="F12">
        <v>1</v>
      </c>
      <c r="G12" s="4">
        <v>11</v>
      </c>
      <c r="I12" s="4">
        <v>11</v>
      </c>
      <c r="K12" s="4">
        <v>0</v>
      </c>
      <c r="M12" s="4">
        <v>0</v>
      </c>
      <c r="N12">
        <v>0</v>
      </c>
      <c r="Q12" s="9"/>
    </row>
    <row r="13" spans="1:17" ht="51" x14ac:dyDescent="0.2">
      <c r="A13" t="s">
        <v>5</v>
      </c>
      <c r="B13">
        <v>0</v>
      </c>
      <c r="C13" s="2" t="s">
        <v>15</v>
      </c>
      <c r="D13" t="s">
        <v>19</v>
      </c>
      <c r="E13">
        <v>2</v>
      </c>
      <c r="F13">
        <v>1</v>
      </c>
      <c r="G13" s="4">
        <v>0</v>
      </c>
      <c r="I13" s="4">
        <v>0</v>
      </c>
      <c r="K13" s="4">
        <v>0</v>
      </c>
      <c r="M13" s="4">
        <v>0</v>
      </c>
      <c r="N13">
        <v>0</v>
      </c>
      <c r="Q13" s="9"/>
    </row>
    <row r="14" spans="1:17" ht="17" x14ac:dyDescent="0.2">
      <c r="A14" t="s">
        <v>5</v>
      </c>
      <c r="B14">
        <v>18</v>
      </c>
      <c r="C14" s="2" t="s">
        <v>16</v>
      </c>
      <c r="D14" t="s">
        <v>23</v>
      </c>
      <c r="E14">
        <v>1</v>
      </c>
      <c r="F14">
        <v>0.25</v>
      </c>
      <c r="G14" s="4">
        <v>0</v>
      </c>
      <c r="I14" s="4">
        <v>0</v>
      </c>
      <c r="K14" s="4">
        <v>0</v>
      </c>
      <c r="M14" s="4">
        <v>0</v>
      </c>
      <c r="N14">
        <v>4.5</v>
      </c>
      <c r="Q14" s="9"/>
    </row>
    <row r="15" spans="1:17" x14ac:dyDescent="0.2">
      <c r="H15">
        <v>11</v>
      </c>
      <c r="J15">
        <v>11</v>
      </c>
      <c r="L15">
        <v>0</v>
      </c>
      <c r="O15">
        <v>4.5</v>
      </c>
      <c r="Q15">
        <v>26.5</v>
      </c>
    </row>
    <row r="17" spans="1:17" s="1" customFormat="1" x14ac:dyDescent="0.2">
      <c r="A17" s="1" t="s">
        <v>28</v>
      </c>
    </row>
    <row r="18" spans="1:17" ht="51" x14ac:dyDescent="0.2">
      <c r="A18" t="s">
        <v>7</v>
      </c>
      <c r="B18">
        <v>231</v>
      </c>
      <c r="C18" s="2" t="s">
        <v>17</v>
      </c>
      <c r="D18" t="s">
        <v>18</v>
      </c>
      <c r="E18">
        <v>2</v>
      </c>
      <c r="F18">
        <v>1</v>
      </c>
      <c r="G18" s="4">
        <v>115.5</v>
      </c>
      <c r="I18" s="4">
        <v>115.5</v>
      </c>
      <c r="K18" s="4">
        <v>0</v>
      </c>
      <c r="M18" s="4">
        <v>0</v>
      </c>
      <c r="N18">
        <v>0</v>
      </c>
      <c r="Q18" s="9"/>
    </row>
    <row r="19" spans="1:17" ht="51" x14ac:dyDescent="0.2">
      <c r="A19" t="s">
        <v>7</v>
      </c>
      <c r="B19">
        <v>377</v>
      </c>
      <c r="C19" s="2" t="s">
        <v>15</v>
      </c>
      <c r="D19" t="s">
        <v>19</v>
      </c>
      <c r="E19">
        <v>2</v>
      </c>
      <c r="F19">
        <v>1</v>
      </c>
      <c r="G19" s="4">
        <v>0</v>
      </c>
      <c r="I19" s="4">
        <v>0</v>
      </c>
      <c r="K19" s="4">
        <v>188.5</v>
      </c>
      <c r="M19" s="4">
        <v>188.5</v>
      </c>
      <c r="N19">
        <v>0</v>
      </c>
      <c r="Q19" s="9"/>
    </row>
    <row r="20" spans="1:17" ht="17" x14ac:dyDescent="0.2">
      <c r="A20" t="s">
        <v>7</v>
      </c>
      <c r="B20">
        <v>502</v>
      </c>
      <c r="C20" s="2" t="s">
        <v>16</v>
      </c>
      <c r="D20" t="s">
        <v>23</v>
      </c>
      <c r="E20">
        <v>1</v>
      </c>
      <c r="F20">
        <v>0.25</v>
      </c>
      <c r="G20" s="4">
        <v>0</v>
      </c>
      <c r="I20" s="4">
        <v>0</v>
      </c>
      <c r="K20" s="4">
        <v>0</v>
      </c>
      <c r="M20" s="4">
        <v>0</v>
      </c>
      <c r="N20">
        <v>125.5</v>
      </c>
      <c r="Q20" s="9"/>
    </row>
    <row r="21" spans="1:17" x14ac:dyDescent="0.2">
      <c r="H21">
        <v>115.5</v>
      </c>
      <c r="J21">
        <v>115.5</v>
      </c>
      <c r="L21">
        <v>188.5</v>
      </c>
      <c r="O21">
        <f>SUM(M18:N20)</f>
        <v>314</v>
      </c>
      <c r="Q21">
        <f>SUM(H21:O21)</f>
        <v>733.5</v>
      </c>
    </row>
    <row r="23" spans="1:17" s="1" customFormat="1" x14ac:dyDescent="0.2">
      <c r="A23" s="1" t="s">
        <v>29</v>
      </c>
    </row>
    <row r="24" spans="1:17" ht="51" x14ac:dyDescent="0.2">
      <c r="A24" t="s">
        <v>8</v>
      </c>
      <c r="B24">
        <v>1</v>
      </c>
      <c r="C24" s="2" t="s">
        <v>17</v>
      </c>
      <c r="D24" t="s">
        <v>18</v>
      </c>
      <c r="E24">
        <v>2</v>
      </c>
      <c r="F24">
        <v>1</v>
      </c>
      <c r="G24" s="4">
        <v>0.5</v>
      </c>
      <c r="I24" s="4">
        <v>0.5</v>
      </c>
      <c r="K24" s="4">
        <v>0</v>
      </c>
      <c r="M24" s="4">
        <v>0</v>
      </c>
      <c r="N24">
        <v>0</v>
      </c>
      <c r="Q24" s="9"/>
    </row>
    <row r="25" spans="1:17" ht="51" x14ac:dyDescent="0.2">
      <c r="A25" t="s">
        <v>8</v>
      </c>
      <c r="B25">
        <v>2</v>
      </c>
      <c r="C25" s="2" t="s">
        <v>15</v>
      </c>
      <c r="D25" t="s">
        <v>19</v>
      </c>
      <c r="E25">
        <v>2</v>
      </c>
      <c r="F25">
        <v>1</v>
      </c>
      <c r="G25" s="4">
        <v>0</v>
      </c>
      <c r="I25" s="4">
        <v>0</v>
      </c>
      <c r="K25" s="4">
        <v>1</v>
      </c>
      <c r="M25" s="4">
        <v>1</v>
      </c>
      <c r="N25">
        <v>0</v>
      </c>
      <c r="Q25" s="9"/>
    </row>
    <row r="26" spans="1:17" x14ac:dyDescent="0.2">
      <c r="H26">
        <v>0.5</v>
      </c>
      <c r="J26">
        <v>0.5</v>
      </c>
      <c r="L26">
        <v>1</v>
      </c>
      <c r="O26">
        <v>1</v>
      </c>
      <c r="Q26">
        <v>3</v>
      </c>
    </row>
    <row r="28" spans="1:17" s="1" customFormat="1" x14ac:dyDescent="0.2">
      <c r="A28" s="1" t="s">
        <v>30</v>
      </c>
    </row>
    <row r="29" spans="1:17" ht="51" x14ac:dyDescent="0.2">
      <c r="A29" t="s">
        <v>9</v>
      </c>
      <c r="B29">
        <v>126</v>
      </c>
      <c r="C29" s="2" t="s">
        <v>17</v>
      </c>
      <c r="D29" t="s">
        <v>18</v>
      </c>
      <c r="E29">
        <v>2</v>
      </c>
      <c r="F29">
        <v>1</v>
      </c>
      <c r="G29" s="4">
        <v>63</v>
      </c>
      <c r="I29" s="4">
        <v>63</v>
      </c>
      <c r="K29" s="4">
        <v>0</v>
      </c>
      <c r="M29" s="4">
        <v>0</v>
      </c>
      <c r="N29">
        <v>0</v>
      </c>
      <c r="Q29" s="9"/>
    </row>
    <row r="30" spans="1:17" ht="51" x14ac:dyDescent="0.2">
      <c r="A30" t="s">
        <v>11</v>
      </c>
      <c r="B30">
        <v>152</v>
      </c>
      <c r="C30" s="2" t="s">
        <v>15</v>
      </c>
      <c r="D30" t="s">
        <v>19</v>
      </c>
      <c r="E30">
        <v>2</v>
      </c>
      <c r="F30">
        <v>1</v>
      </c>
      <c r="G30" s="4">
        <v>0</v>
      </c>
      <c r="I30" s="4">
        <v>0</v>
      </c>
      <c r="K30" s="4">
        <v>76</v>
      </c>
      <c r="M30" s="4">
        <v>76</v>
      </c>
      <c r="N30">
        <v>0</v>
      </c>
      <c r="Q30" s="9"/>
    </row>
    <row r="31" spans="1:17" ht="17" x14ac:dyDescent="0.2">
      <c r="A31" t="s">
        <v>11</v>
      </c>
      <c r="B31">
        <v>115</v>
      </c>
      <c r="C31" s="2" t="s">
        <v>16</v>
      </c>
      <c r="D31" t="s">
        <v>23</v>
      </c>
      <c r="E31">
        <v>1</v>
      </c>
      <c r="F31">
        <v>0.25</v>
      </c>
      <c r="G31" s="4">
        <v>0</v>
      </c>
      <c r="I31" s="4">
        <v>0</v>
      </c>
      <c r="K31" s="4">
        <v>0</v>
      </c>
      <c r="M31" s="4">
        <v>0</v>
      </c>
      <c r="N31">
        <v>28.75</v>
      </c>
      <c r="Q31" s="9"/>
    </row>
    <row r="32" spans="1:17" x14ac:dyDescent="0.2">
      <c r="H32">
        <v>63</v>
      </c>
      <c r="J32">
        <v>63</v>
      </c>
      <c r="L32">
        <v>76</v>
      </c>
      <c r="O32">
        <f>SUM(M29:N31)</f>
        <v>104.75</v>
      </c>
      <c r="Q32">
        <f>SUM(H32:O32)</f>
        <v>306.75</v>
      </c>
    </row>
    <row r="35" spans="8:17" x14ac:dyDescent="0.2">
      <c r="H35">
        <f>SUM(H1:H32)</f>
        <v>322.5</v>
      </c>
      <c r="J35">
        <f>SUM(J1:J32)</f>
        <v>322.5</v>
      </c>
      <c r="L35">
        <f>SUM(L1:L32)</f>
        <v>823</v>
      </c>
      <c r="O35">
        <f>SUM(O1:O32)</f>
        <v>1139.25</v>
      </c>
      <c r="Q35">
        <f>SUM(H35:O35)</f>
        <v>2607.25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6207-DD79-AF4B-976A-E28F290B6D47}">
  <dimension ref="A1:E6"/>
  <sheetViews>
    <sheetView workbookViewId="0">
      <selection sqref="A1:E6"/>
    </sheetView>
  </sheetViews>
  <sheetFormatPr baseColWidth="10" defaultRowHeight="16" x14ac:dyDescent="0.2"/>
  <sheetData>
    <row r="1" spans="1:5" x14ac:dyDescent="0.2">
      <c r="B1" t="s">
        <v>24</v>
      </c>
      <c r="C1" t="s">
        <v>25</v>
      </c>
      <c r="D1" t="s">
        <v>26</v>
      </c>
      <c r="E1" t="s">
        <v>23</v>
      </c>
    </row>
    <row r="2" spans="1:5" x14ac:dyDescent="0.2">
      <c r="A2" s="12" t="s">
        <v>31</v>
      </c>
      <c r="B2">
        <v>132.5</v>
      </c>
      <c r="C2">
        <v>132.5</v>
      </c>
      <c r="D2">
        <v>557.5</v>
      </c>
      <c r="E2">
        <v>715</v>
      </c>
    </row>
    <row r="3" spans="1:5" x14ac:dyDescent="0.2">
      <c r="A3" s="12" t="s">
        <v>27</v>
      </c>
      <c r="B3">
        <v>11</v>
      </c>
      <c r="C3">
        <v>11</v>
      </c>
      <c r="D3">
        <v>0</v>
      </c>
      <c r="E3">
        <v>4.5</v>
      </c>
    </row>
    <row r="4" spans="1:5" x14ac:dyDescent="0.2">
      <c r="A4" s="12" t="s">
        <v>28</v>
      </c>
      <c r="B4">
        <v>115.5</v>
      </c>
      <c r="C4">
        <v>115.5</v>
      </c>
      <c r="D4">
        <v>188.5</v>
      </c>
      <c r="E4">
        <v>314</v>
      </c>
    </row>
    <row r="5" spans="1:5" x14ac:dyDescent="0.2">
      <c r="A5" s="12" t="s">
        <v>29</v>
      </c>
      <c r="B5">
        <v>0.5</v>
      </c>
      <c r="C5">
        <v>0.5</v>
      </c>
      <c r="D5">
        <v>1</v>
      </c>
      <c r="E5">
        <v>1</v>
      </c>
    </row>
    <row r="6" spans="1:5" x14ac:dyDescent="0.2">
      <c r="A6" s="12" t="s">
        <v>30</v>
      </c>
      <c r="B6">
        <v>63</v>
      </c>
      <c r="C6">
        <v>63</v>
      </c>
      <c r="D6">
        <v>76</v>
      </c>
      <c r="E6">
        <v>104.75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AFDC-87CF-1A4D-80E7-70ABA9F245D0}">
  <dimension ref="A1:O15"/>
  <sheetViews>
    <sheetView workbookViewId="0">
      <selection activeCell="B15" sqref="B15:E15"/>
    </sheetView>
  </sheetViews>
  <sheetFormatPr baseColWidth="10" defaultRowHeight="16" x14ac:dyDescent="0.2"/>
  <sheetData>
    <row r="1" spans="1:15" x14ac:dyDescent="0.2">
      <c r="A1" s="13"/>
      <c r="B1" s="13" t="s">
        <v>24</v>
      </c>
      <c r="C1" s="13" t="s">
        <v>25</v>
      </c>
      <c r="D1" s="13" t="s">
        <v>26</v>
      </c>
      <c r="E1" s="13" t="s">
        <v>23</v>
      </c>
    </row>
    <row r="2" spans="1:15" x14ac:dyDescent="0.2">
      <c r="A2" s="13" t="s">
        <v>31</v>
      </c>
      <c r="B2" s="13">
        <v>132.5</v>
      </c>
      <c r="C2" s="13">
        <v>132.5</v>
      </c>
      <c r="D2" s="13">
        <v>557.5</v>
      </c>
      <c r="E2" s="13">
        <v>715</v>
      </c>
      <c r="G2">
        <f>B2/(B8/100)</f>
        <v>41.085271317829459</v>
      </c>
      <c r="H2">
        <f t="shared" ref="H2:J6" si="0">C2/(C8/100)</f>
        <v>41.085271317829459</v>
      </c>
      <c r="I2">
        <f t="shared" si="0"/>
        <v>67.739975698663429</v>
      </c>
      <c r="J2">
        <f t="shared" si="0"/>
        <v>62.760588106210228</v>
      </c>
      <c r="L2" s="13">
        <v>41</v>
      </c>
      <c r="M2" s="13">
        <v>41</v>
      </c>
      <c r="N2" s="13">
        <v>68</v>
      </c>
      <c r="O2" s="13">
        <v>63</v>
      </c>
    </row>
    <row r="3" spans="1:15" x14ac:dyDescent="0.2">
      <c r="A3" s="13" t="s">
        <v>27</v>
      </c>
      <c r="B3" s="13">
        <v>11</v>
      </c>
      <c r="C3" s="13">
        <v>11</v>
      </c>
      <c r="D3" s="13">
        <v>0</v>
      </c>
      <c r="E3" s="13">
        <v>4.5</v>
      </c>
      <c r="G3">
        <f t="shared" ref="G3:G6" si="1">B3/(B9/100)</f>
        <v>3.4108527131782944</v>
      </c>
      <c r="H3">
        <f t="shared" si="0"/>
        <v>3.4108527131782944</v>
      </c>
      <c r="I3">
        <f t="shared" si="0"/>
        <v>0</v>
      </c>
      <c r="J3">
        <f t="shared" si="0"/>
        <v>0.39499670836076367</v>
      </c>
      <c r="L3" s="13">
        <v>3</v>
      </c>
      <c r="M3" s="13">
        <v>3</v>
      </c>
      <c r="N3" s="13">
        <v>0</v>
      </c>
      <c r="O3" s="13">
        <v>0</v>
      </c>
    </row>
    <row r="4" spans="1:15" x14ac:dyDescent="0.2">
      <c r="A4" s="13" t="s">
        <v>28</v>
      </c>
      <c r="B4" s="13">
        <v>115.5</v>
      </c>
      <c r="C4" s="13">
        <v>115.5</v>
      </c>
      <c r="D4" s="13">
        <v>188.5</v>
      </c>
      <c r="E4" s="13">
        <v>314</v>
      </c>
      <c r="G4">
        <f t="shared" si="1"/>
        <v>35.813953488372093</v>
      </c>
      <c r="H4">
        <f t="shared" si="0"/>
        <v>35.813953488372093</v>
      </c>
      <c r="I4">
        <f t="shared" si="0"/>
        <v>22.904009720534628</v>
      </c>
      <c r="J4">
        <f t="shared" si="0"/>
        <v>27.561992538951063</v>
      </c>
      <c r="L4" s="13">
        <v>36</v>
      </c>
      <c r="M4" s="13">
        <v>36</v>
      </c>
      <c r="N4" s="13">
        <v>23</v>
      </c>
      <c r="O4" s="13">
        <v>28</v>
      </c>
    </row>
    <row r="5" spans="1:15" x14ac:dyDescent="0.2">
      <c r="A5" s="13" t="s">
        <v>29</v>
      </c>
      <c r="B5" s="13">
        <v>0.5</v>
      </c>
      <c r="C5" s="13">
        <v>0.5</v>
      </c>
      <c r="D5" s="13">
        <v>1</v>
      </c>
      <c r="E5" s="13">
        <v>1</v>
      </c>
      <c r="G5">
        <f t="shared" si="1"/>
        <v>0.15503875968992248</v>
      </c>
      <c r="H5">
        <f t="shared" si="0"/>
        <v>0.15503875968992248</v>
      </c>
      <c r="I5">
        <f t="shared" si="0"/>
        <v>0.12150668286755771</v>
      </c>
      <c r="J5">
        <f t="shared" si="0"/>
        <v>8.7777046302391928E-2</v>
      </c>
      <c r="L5" s="13">
        <v>0</v>
      </c>
      <c r="M5" s="13">
        <v>0</v>
      </c>
      <c r="N5" s="13">
        <v>0</v>
      </c>
      <c r="O5" s="13">
        <v>0</v>
      </c>
    </row>
    <row r="6" spans="1:15" x14ac:dyDescent="0.2">
      <c r="A6" s="13" t="s">
        <v>30</v>
      </c>
      <c r="B6" s="13">
        <v>63</v>
      </c>
      <c r="C6" s="13">
        <v>63</v>
      </c>
      <c r="D6" s="13">
        <v>76</v>
      </c>
      <c r="E6" s="13">
        <v>104.75</v>
      </c>
      <c r="G6">
        <f t="shared" si="1"/>
        <v>19.534883720930232</v>
      </c>
      <c r="H6">
        <f t="shared" si="0"/>
        <v>19.534883720930232</v>
      </c>
      <c r="I6">
        <f t="shared" si="0"/>
        <v>9.2345078979343853</v>
      </c>
      <c r="J6">
        <f t="shared" si="0"/>
        <v>9.1946456001755532</v>
      </c>
      <c r="L6" s="13">
        <v>20</v>
      </c>
      <c r="M6" s="13">
        <v>20</v>
      </c>
      <c r="N6" s="13">
        <v>9</v>
      </c>
      <c r="O6" s="13">
        <v>9</v>
      </c>
    </row>
    <row r="8" spans="1:15" x14ac:dyDescent="0.2">
      <c r="B8">
        <f>SUM(B2:B6)</f>
        <v>322.5</v>
      </c>
      <c r="C8">
        <f t="shared" ref="C8:E8" si="2">SUM(C2:C6)</f>
        <v>322.5</v>
      </c>
      <c r="D8">
        <f t="shared" si="2"/>
        <v>823</v>
      </c>
      <c r="E8">
        <f t="shared" si="2"/>
        <v>1139.25</v>
      </c>
    </row>
    <row r="9" spans="1:15" x14ac:dyDescent="0.2">
      <c r="B9" s="13">
        <v>322.5</v>
      </c>
      <c r="C9" s="13">
        <v>322.5</v>
      </c>
      <c r="D9" s="13">
        <v>823</v>
      </c>
      <c r="E9" s="13">
        <v>1139.25</v>
      </c>
    </row>
    <row r="10" spans="1:15" x14ac:dyDescent="0.2">
      <c r="B10" s="13">
        <v>322.5</v>
      </c>
      <c r="C10" s="13">
        <v>322.5</v>
      </c>
      <c r="D10" s="13">
        <v>823</v>
      </c>
      <c r="E10" s="13">
        <v>1139.25</v>
      </c>
    </row>
    <row r="11" spans="1:15" x14ac:dyDescent="0.2">
      <c r="B11" s="13">
        <v>322.5</v>
      </c>
      <c r="C11" s="13">
        <v>322.5</v>
      </c>
      <c r="D11" s="13">
        <v>823</v>
      </c>
      <c r="E11" s="13">
        <v>1139.25</v>
      </c>
    </row>
    <row r="12" spans="1:15" x14ac:dyDescent="0.2">
      <c r="B12" s="13">
        <v>322.5</v>
      </c>
      <c r="C12" s="13">
        <v>322.5</v>
      </c>
      <c r="D12" s="13">
        <v>823</v>
      </c>
      <c r="E12" s="13">
        <v>1139.25</v>
      </c>
    </row>
    <row r="13" spans="1:15" x14ac:dyDescent="0.2">
      <c r="B13" s="13">
        <v>322.5</v>
      </c>
      <c r="C13" s="13">
        <v>322.5</v>
      </c>
      <c r="D13" s="13">
        <v>823</v>
      </c>
      <c r="E13" s="13">
        <v>1139.25</v>
      </c>
    </row>
    <row r="14" spans="1:15" x14ac:dyDescent="0.2">
      <c r="B14" s="13">
        <v>322.5</v>
      </c>
      <c r="C14" s="13">
        <v>322.5</v>
      </c>
      <c r="D14" s="13">
        <v>823</v>
      </c>
      <c r="E14" s="13">
        <v>1139.25</v>
      </c>
    </row>
    <row r="15" spans="1:15" x14ac:dyDescent="0.2">
      <c r="B15" s="13">
        <v>322.5</v>
      </c>
      <c r="C15" s="13">
        <v>322.5</v>
      </c>
      <c r="D15" s="13">
        <v>823</v>
      </c>
      <c r="E15" s="13">
        <v>1139.25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B7C0-1F64-9F4F-9AE0-F621FAAEEBB8}">
  <dimension ref="A1:E8"/>
  <sheetViews>
    <sheetView tabSelected="1" topLeftCell="A20" workbookViewId="0">
      <selection activeCell="E2" activeCellId="1" sqref="A2:A6 E2:E6"/>
    </sheetView>
  </sheetViews>
  <sheetFormatPr baseColWidth="10" defaultRowHeight="16" x14ac:dyDescent="0.2"/>
  <sheetData>
    <row r="1" spans="1:5" x14ac:dyDescent="0.2">
      <c r="B1" t="s">
        <v>24</v>
      </c>
      <c r="C1" t="s">
        <v>25</v>
      </c>
      <c r="D1" t="s">
        <v>26</v>
      </c>
      <c r="E1" t="s">
        <v>23</v>
      </c>
    </row>
    <row r="2" spans="1:5" x14ac:dyDescent="0.2">
      <c r="A2" s="13" t="s">
        <v>31</v>
      </c>
      <c r="B2" s="14">
        <v>41</v>
      </c>
      <c r="C2" s="14">
        <v>41</v>
      </c>
      <c r="D2" s="14">
        <v>68</v>
      </c>
      <c r="E2" s="14">
        <v>63</v>
      </c>
    </row>
    <row r="3" spans="1:5" x14ac:dyDescent="0.2">
      <c r="A3" s="13" t="s">
        <v>27</v>
      </c>
      <c r="B3" s="14">
        <v>3</v>
      </c>
      <c r="C3" s="14">
        <v>3</v>
      </c>
      <c r="D3" s="14">
        <v>0</v>
      </c>
      <c r="E3" s="14">
        <v>0</v>
      </c>
    </row>
    <row r="4" spans="1:5" x14ac:dyDescent="0.2">
      <c r="A4" s="13" t="s">
        <v>28</v>
      </c>
      <c r="B4" s="14">
        <v>36</v>
      </c>
      <c r="C4" s="14">
        <v>36</v>
      </c>
      <c r="D4" s="14">
        <v>23</v>
      </c>
      <c r="E4" s="14">
        <v>28</v>
      </c>
    </row>
    <row r="5" spans="1:5" x14ac:dyDescent="0.2">
      <c r="A5" s="13" t="s">
        <v>29</v>
      </c>
      <c r="B5" s="14">
        <v>0</v>
      </c>
      <c r="C5" s="14">
        <v>0</v>
      </c>
      <c r="D5" s="14">
        <v>0</v>
      </c>
      <c r="E5" s="14">
        <v>0</v>
      </c>
    </row>
    <row r="6" spans="1:5" x14ac:dyDescent="0.2">
      <c r="A6" s="13" t="s">
        <v>30</v>
      </c>
      <c r="B6" s="14">
        <v>20</v>
      </c>
      <c r="C6" s="14">
        <v>20</v>
      </c>
      <c r="D6" s="14">
        <v>9</v>
      </c>
      <c r="E6" s="14">
        <v>9</v>
      </c>
    </row>
    <row r="8" spans="1:5" x14ac:dyDescent="0.2">
      <c r="B8" s="13">
        <v>322.5</v>
      </c>
      <c r="C8" s="13">
        <v>322.5</v>
      </c>
      <c r="D8" s="13">
        <v>823</v>
      </c>
      <c r="E8" s="13">
        <v>1139.25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by dating</vt:lpstr>
      <vt:lpstr>by origin</vt:lpstr>
      <vt:lpstr>charts</vt:lpstr>
      <vt:lpstr>sheet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2022-03-13T14:01:29Z</dcterms:created>
  <dcterms:modified xsi:type="dcterms:W3CDTF">2022-03-26T15:28:13Z</dcterms:modified>
</cp:coreProperties>
</file>