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4B099E25-1783-904E-B658-C0F6DAA6F052}" xr6:coauthVersionLast="47" xr6:coauthVersionMax="47" xr10:uidLastSave="{00000000-0000-0000-0000-000000000000}"/>
  <bookViews>
    <workbookView xWindow="0" yWindow="500" windowWidth="27900" windowHeight="17500" activeTab="3" xr2:uid="{7B829E84-5792-614B-8BCE-F76708AD2268}"/>
  </bookViews>
  <sheets>
    <sheet name="by dating" sheetId="1" r:id="rId1"/>
    <sheet name="by 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I2" i="4"/>
  <c r="H2" i="4"/>
  <c r="F2" i="4"/>
  <c r="F3" i="4"/>
  <c r="F4" i="4"/>
  <c r="F5" i="4"/>
  <c r="F6" i="4"/>
  <c r="E3" i="4"/>
  <c r="E4" i="4"/>
  <c r="E5" i="4"/>
  <c r="E6" i="4"/>
  <c r="E2" i="4"/>
  <c r="C8" i="4"/>
  <c r="B8" i="4"/>
  <c r="I24" i="2"/>
  <c r="L17" i="2"/>
  <c r="N17" i="2" s="1"/>
  <c r="L5" i="2"/>
  <c r="N5" i="2" s="1"/>
  <c r="N3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7" i="1"/>
  <c r="J8" i="1"/>
  <c r="J9" i="1"/>
  <c r="J10" i="1"/>
  <c r="J11" i="1"/>
  <c r="J12" i="1"/>
  <c r="J13" i="1"/>
  <c r="J14" i="1"/>
  <c r="J6" i="1"/>
  <c r="H7" i="1"/>
  <c r="H8" i="1"/>
  <c r="H9" i="1"/>
  <c r="H10" i="1"/>
  <c r="H11" i="1"/>
  <c r="H12" i="1"/>
  <c r="H13" i="1"/>
  <c r="H14" i="1"/>
  <c r="H6" i="1"/>
  <c r="I15" i="1" s="1"/>
  <c r="I33" i="1" s="1"/>
  <c r="C17" i="1"/>
  <c r="K17" i="1" s="1"/>
  <c r="L31" i="1" s="1"/>
  <c r="L33" i="1" s="1"/>
  <c r="N33" i="1" l="1"/>
  <c r="N24" i="2"/>
  <c r="L24" i="2"/>
</calcChain>
</file>

<file path=xl/sharedStrings.xml><?xml version="1.0" encoding="utf-8"?>
<sst xmlns="http://schemas.openxmlformats.org/spreadsheetml/2006/main" count="127" uniqueCount="20">
  <si>
    <t>Settefinestre Amphorae</t>
  </si>
  <si>
    <t>Italy</t>
  </si>
  <si>
    <t>Gallia</t>
  </si>
  <si>
    <t>Iberian Peninsula</t>
  </si>
  <si>
    <t>Africa</t>
  </si>
  <si>
    <t>Aegean</t>
  </si>
  <si>
    <t xml:space="preserve">dating </t>
  </si>
  <si>
    <t>traianic/hadrianic</t>
  </si>
  <si>
    <t>fragments</t>
  </si>
  <si>
    <t xml:space="preserve">all fragments </t>
  </si>
  <si>
    <t>origin</t>
  </si>
  <si>
    <t>CD</t>
  </si>
  <si>
    <t>Gallic</t>
  </si>
  <si>
    <t>antonine</t>
  </si>
  <si>
    <t>D</t>
  </si>
  <si>
    <t>slice</t>
  </si>
  <si>
    <t>slice number</t>
  </si>
  <si>
    <t>percentage of dating</t>
  </si>
  <si>
    <t>C</t>
  </si>
  <si>
    <t>Gaul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</si>
</sst>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Amphorae C</a:t>
            </a:r>
            <a:r>
              <a:rPr lang="en-GB" baseline="0"/>
              <a:t> - 551-100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Italy</c:v>
                </c:pt>
                <c:pt idx="1">
                  <c:v>Gaul</c:v>
                </c:pt>
                <c:pt idx="2">
                  <c:v>Iberian Peninsula</c:v>
                </c:pt>
                <c:pt idx="3">
                  <c:v>Africa</c:v>
                </c:pt>
                <c:pt idx="4">
                  <c:v>Aegean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29.5</c:v>
                </c:pt>
                <c:pt idx="1">
                  <c:v>17.5</c:v>
                </c:pt>
                <c:pt idx="2">
                  <c:v>2</c:v>
                </c:pt>
                <c:pt idx="3">
                  <c:v>3.5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6-EE43-82B0-B816E648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197456"/>
        <c:axId val="1244199104"/>
      </c:barChart>
      <c:catAx>
        <c:axId val="12441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4199104"/>
        <c:crosses val="autoZero"/>
        <c:auto val="1"/>
        <c:lblAlgn val="ctr"/>
        <c:lblOffset val="100"/>
        <c:noMultiLvlLbl val="0"/>
      </c:catAx>
      <c:valAx>
        <c:axId val="12441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419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Amphorae D</a:t>
            </a:r>
            <a:r>
              <a:rPr lang="en-GB" baseline="0"/>
              <a:t>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Italy</c:v>
                </c:pt>
                <c:pt idx="1">
                  <c:v>Gaul</c:v>
                </c:pt>
                <c:pt idx="2">
                  <c:v>Iberian Peninsula</c:v>
                </c:pt>
                <c:pt idx="3">
                  <c:v>Africa</c:v>
                </c:pt>
                <c:pt idx="4">
                  <c:v>Aegean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182.3</c:v>
                </c:pt>
                <c:pt idx="1">
                  <c:v>17.5</c:v>
                </c:pt>
                <c:pt idx="2">
                  <c:v>9.1999999999999993</c:v>
                </c:pt>
                <c:pt idx="3">
                  <c:v>8.3000000000000007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B-7344-BE22-E6DAB37A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053136"/>
        <c:axId val="1325115360"/>
      </c:barChart>
      <c:catAx>
        <c:axId val="13250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5115360"/>
        <c:crosses val="autoZero"/>
        <c:auto val="1"/>
        <c:lblAlgn val="ctr"/>
        <c:lblOffset val="100"/>
        <c:noMultiLvlLbl val="0"/>
      </c:catAx>
      <c:valAx>
        <c:axId val="13251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50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Settefinestre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Sheet1!$G$13:$H$13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Sheet1!$G$14:$H$14</c:f>
              <c:numCache>
                <c:formatCode>General</c:formatCode>
                <c:ptCount val="2"/>
                <c:pt idx="0">
                  <c:v>53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Amphorae Percentage A</a:t>
            </a:r>
            <a:r>
              <a:rPr lang="en-GB" baseline="0"/>
              <a:t>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11-6346-AFDF-1D4EF004A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11-6346-AFDF-1D4EF004A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11-6346-AFDF-1D4EF004AE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11-6346-AFDF-1D4EF004AE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1-6346-AFDF-1D4EF004AEB1}"/>
              </c:ext>
            </c:extLst>
          </c:dPt>
          <c:cat>
            <c:strRef>
              <c:f>percentage!$A$2:$A$6</c:f>
              <c:strCache>
                <c:ptCount val="5"/>
                <c:pt idx="0">
                  <c:v>Italy</c:v>
                </c:pt>
                <c:pt idx="1">
                  <c:v>Gaul</c:v>
                </c:pt>
                <c:pt idx="2">
                  <c:v>Iberian Peninsula</c:v>
                </c:pt>
                <c:pt idx="3">
                  <c:v>Africa</c:v>
                </c:pt>
                <c:pt idx="4">
                  <c:v>Aegean</c:v>
                </c:pt>
              </c:strCache>
            </c:strRef>
          </c:cat>
          <c:val>
            <c:numRef>
              <c:f>percentage!$B$2:$B$6</c:f>
              <c:numCache>
                <c:formatCode>General\%</c:formatCode>
                <c:ptCount val="5"/>
                <c:pt idx="0">
                  <c:v>56</c:v>
                </c:pt>
                <c:pt idx="1">
                  <c:v>33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4-E741-94D7-F8C2D891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964663362766554"/>
                  <c:y val="-2.62969521154354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3577033701458244"/>
                  <c:y val="-4.97703098117519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5.4317124097506983E-2"/>
                  <c:y val="2.33055796255133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3.8826696183743847E-2"/>
                  <c:y val="-1.131246154039357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0900782370254837"/>
                  <c:y val="2.03795099775207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Italy</c:v>
                </c:pt>
                <c:pt idx="1">
                  <c:v>Gaul</c:v>
                </c:pt>
                <c:pt idx="2">
                  <c:v>Iberian Peninsula</c:v>
                </c:pt>
                <c:pt idx="3">
                  <c:v>Africa</c:v>
                </c:pt>
                <c:pt idx="4">
                  <c:v>Aegean</c:v>
                </c:pt>
              </c:strCache>
            </c:strRef>
          </c:cat>
          <c:val>
            <c:numRef>
              <c:f>percentage!$B$2:$B$6</c:f>
              <c:numCache>
                <c:formatCode>General\%</c:formatCode>
                <c:ptCount val="5"/>
                <c:pt idx="0">
                  <c:v>56</c:v>
                </c:pt>
                <c:pt idx="1">
                  <c:v>33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Settefinestre Amphorae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7.4458703300385398E-2"/>
                  <c:y val="-0.221926433836918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8.235818395041046E-2"/>
                  <c:y val="0.100149945371661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3714173228346457"/>
                  <c:y val="3.7729219254291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8.9870162506282492E-2"/>
                  <c:y val="-4.321038817516231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9.3830959959792265E-2"/>
                  <c:y val="1.42357683758429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percentage!$A$2:$A$6</c:f>
              <c:strCache>
                <c:ptCount val="5"/>
                <c:pt idx="0">
                  <c:v>Italy</c:v>
                </c:pt>
                <c:pt idx="1">
                  <c:v>Gaul</c:v>
                </c:pt>
                <c:pt idx="2">
                  <c:v>Iberian Peninsula</c:v>
                </c:pt>
                <c:pt idx="3">
                  <c:v>Africa</c:v>
                </c:pt>
                <c:pt idx="4">
                  <c:v>Aegean</c:v>
                </c:pt>
              </c:strCache>
            </c:strRef>
          </c:cat>
          <c:val>
            <c:numRef>
              <c:f>percentage!$C$2:$C$6</c:f>
              <c:numCache>
                <c:formatCode>General\%</c:formatCode>
                <c:ptCount val="5"/>
                <c:pt idx="0">
                  <c:v>82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9</xdr:row>
      <xdr:rowOff>158750</xdr:rowOff>
    </xdr:from>
    <xdr:to>
      <xdr:col>5</xdr:col>
      <xdr:colOff>565150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90D36-AD4F-B54E-ABCB-F32DE0A1D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146050</xdr:rowOff>
    </xdr:from>
    <xdr:to>
      <xdr:col>11</xdr:col>
      <xdr:colOff>444500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01F5C-7053-D043-8CDA-47C4376D8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12</xdr:row>
      <xdr:rowOff>146050</xdr:rowOff>
    </xdr:from>
    <xdr:to>
      <xdr:col>11</xdr:col>
      <xdr:colOff>6350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A71F8-D4CA-3AC4-47DC-13CBDBAB8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9</xdr:row>
      <xdr:rowOff>196850</xdr:rowOff>
    </xdr:from>
    <xdr:to>
      <xdr:col>7</xdr:col>
      <xdr:colOff>266700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570F7-9704-B744-93DC-4CF14A526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82550</xdr:colOff>
      <xdr:row>10</xdr:row>
      <xdr:rowOff>31750</xdr:rowOff>
    </xdr:from>
    <xdr:to>
      <xdr:col>7</xdr:col>
      <xdr:colOff>266700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737DB-1830-C044-8142-E744D93BE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10</xdr:row>
      <xdr:rowOff>31750</xdr:rowOff>
    </xdr:from>
    <xdr:to>
      <xdr:col>14</xdr:col>
      <xdr:colOff>546100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FB0F60-EF75-1E4F-B6BE-F2D17C875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0.65389</cdr:x>
      <cdr:y>0.83892</cdr:y>
    </cdr:from>
    <cdr:to>
      <cdr:x>0.92225</cdr:x>
      <cdr:y>0.9075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09373A71-CE9A-D4B3-8565-D9F7526AD5C9}"/>
            </a:ext>
          </a:extLst>
        </cdr:cNvPr>
        <cdr:cNvSpPr txBox="1"/>
      </cdr:nvSpPr>
      <cdr:spPr>
        <a:xfrm xmlns:a="http://schemas.openxmlformats.org/drawingml/2006/main">
          <a:off x="3898900" y="3340100"/>
          <a:ext cx="1600170" cy="2730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53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0.65319</cdr:x>
      <cdr:y>0.8437</cdr:y>
    </cdr:from>
    <cdr:to>
      <cdr:x>0.92127</cdr:x>
      <cdr:y>0.91228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D9AB46BB-4826-534B-AF2F-C421B746D3F0}"/>
            </a:ext>
          </a:extLst>
        </cdr:cNvPr>
        <cdr:cNvSpPr txBox="1"/>
      </cdr:nvSpPr>
      <cdr:spPr>
        <a:xfrm xmlns:a="http://schemas.openxmlformats.org/drawingml/2006/main">
          <a:off x="3898910" y="3359168"/>
          <a:ext cx="1600170" cy="2730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222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D12D-0C24-194A-B9CC-AD95DCA10122}">
  <dimension ref="A1:N34"/>
  <sheetViews>
    <sheetView workbookViewId="0">
      <selection activeCell="A29" activeCellId="1" sqref="A14:XFD14 A29:XFD29"/>
    </sheetView>
  </sheetViews>
  <sheetFormatPr baseColWidth="10" defaultRowHeight="16" x14ac:dyDescent="0.2"/>
  <cols>
    <col min="8" max="8" width="10.83203125" style="1"/>
    <col min="10" max="10" width="10.83203125" style="1"/>
    <col min="14" max="14" width="10.83203125" style="4"/>
  </cols>
  <sheetData>
    <row r="1" spans="1:14" x14ac:dyDescent="0.2">
      <c r="A1" t="s">
        <v>0</v>
      </c>
    </row>
    <row r="4" spans="1:14" x14ac:dyDescent="0.2">
      <c r="H4" s="1" t="s">
        <v>18</v>
      </c>
      <c r="J4" s="1" t="s">
        <v>14</v>
      </c>
    </row>
    <row r="5" spans="1:14" x14ac:dyDescent="0.2">
      <c r="A5" t="s">
        <v>10</v>
      </c>
      <c r="B5" t="s">
        <v>8</v>
      </c>
      <c r="C5" t="s">
        <v>9</v>
      </c>
      <c r="D5" t="s">
        <v>6</v>
      </c>
      <c r="E5" t="s">
        <v>15</v>
      </c>
      <c r="F5" t="s">
        <v>16</v>
      </c>
      <c r="G5" t="s">
        <v>17</v>
      </c>
      <c r="H5" s="1" t="s">
        <v>11</v>
      </c>
      <c r="J5" s="1" t="s">
        <v>11</v>
      </c>
      <c r="K5" t="s">
        <v>14</v>
      </c>
    </row>
    <row r="6" spans="1:14" x14ac:dyDescent="0.2">
      <c r="A6" t="s">
        <v>1</v>
      </c>
      <c r="B6">
        <v>38</v>
      </c>
      <c r="C6">
        <v>59</v>
      </c>
      <c r="D6" t="s">
        <v>7</v>
      </c>
      <c r="E6" t="s">
        <v>11</v>
      </c>
      <c r="F6">
        <v>2</v>
      </c>
      <c r="G6">
        <v>1</v>
      </c>
      <c r="H6" s="1">
        <f>C6/F6</f>
        <v>29.5</v>
      </c>
      <c r="J6" s="1">
        <f>C6/F6</f>
        <v>29.5</v>
      </c>
      <c r="K6">
        <v>0</v>
      </c>
    </row>
    <row r="7" spans="1:14" x14ac:dyDescent="0.2">
      <c r="B7">
        <v>11</v>
      </c>
      <c r="D7" t="s">
        <v>7</v>
      </c>
      <c r="E7" t="s">
        <v>11</v>
      </c>
      <c r="F7">
        <v>2</v>
      </c>
      <c r="G7">
        <v>1</v>
      </c>
      <c r="H7" s="1">
        <f t="shared" ref="H7:H14" si="0">C7/F7</f>
        <v>0</v>
      </c>
      <c r="J7" s="1">
        <f t="shared" ref="J7:J14" si="1">C7/F7</f>
        <v>0</v>
      </c>
      <c r="K7">
        <v>0</v>
      </c>
    </row>
    <row r="8" spans="1:14" x14ac:dyDescent="0.2">
      <c r="B8">
        <v>10</v>
      </c>
      <c r="D8" t="s">
        <v>7</v>
      </c>
      <c r="E8" t="s">
        <v>11</v>
      </c>
      <c r="F8">
        <v>2</v>
      </c>
      <c r="G8">
        <v>1</v>
      </c>
      <c r="H8" s="1">
        <f t="shared" si="0"/>
        <v>0</v>
      </c>
      <c r="J8" s="1">
        <f t="shared" si="1"/>
        <v>0</v>
      </c>
      <c r="K8">
        <v>0</v>
      </c>
    </row>
    <row r="9" spans="1:14" x14ac:dyDescent="0.2">
      <c r="A9" t="s">
        <v>2</v>
      </c>
      <c r="B9">
        <v>35</v>
      </c>
      <c r="C9">
        <v>35</v>
      </c>
      <c r="D9" t="s">
        <v>7</v>
      </c>
      <c r="E9" t="s">
        <v>11</v>
      </c>
      <c r="F9">
        <v>2</v>
      </c>
      <c r="G9">
        <v>1</v>
      </c>
      <c r="H9" s="1">
        <f t="shared" si="0"/>
        <v>17.5</v>
      </c>
      <c r="J9" s="1">
        <f t="shared" si="1"/>
        <v>17.5</v>
      </c>
      <c r="K9">
        <v>0</v>
      </c>
    </row>
    <row r="10" spans="1:14" x14ac:dyDescent="0.2">
      <c r="A10" t="s">
        <v>3</v>
      </c>
      <c r="B10">
        <v>3</v>
      </c>
      <c r="C10">
        <v>4</v>
      </c>
      <c r="D10" t="s">
        <v>7</v>
      </c>
      <c r="E10" t="s">
        <v>11</v>
      </c>
      <c r="F10">
        <v>2</v>
      </c>
      <c r="G10">
        <v>1</v>
      </c>
      <c r="H10" s="1">
        <f t="shared" si="0"/>
        <v>2</v>
      </c>
      <c r="J10" s="1">
        <f t="shared" si="1"/>
        <v>2</v>
      </c>
      <c r="K10">
        <v>0</v>
      </c>
    </row>
    <row r="11" spans="1:14" x14ac:dyDescent="0.2">
      <c r="B11">
        <v>1</v>
      </c>
      <c r="D11" t="s">
        <v>7</v>
      </c>
      <c r="E11" t="s">
        <v>11</v>
      </c>
      <c r="F11">
        <v>2</v>
      </c>
      <c r="G11">
        <v>1</v>
      </c>
      <c r="H11" s="1">
        <f t="shared" si="0"/>
        <v>0</v>
      </c>
      <c r="J11" s="1">
        <f t="shared" si="1"/>
        <v>0</v>
      </c>
      <c r="K11">
        <v>0</v>
      </c>
    </row>
    <row r="12" spans="1:14" x14ac:dyDescent="0.2">
      <c r="A12" t="s">
        <v>4</v>
      </c>
      <c r="B12">
        <v>5</v>
      </c>
      <c r="C12">
        <v>7</v>
      </c>
      <c r="D12" t="s">
        <v>7</v>
      </c>
      <c r="E12" t="s">
        <v>11</v>
      </c>
      <c r="F12">
        <v>2</v>
      </c>
      <c r="G12">
        <v>1</v>
      </c>
      <c r="H12" s="1">
        <f t="shared" si="0"/>
        <v>3.5</v>
      </c>
      <c r="J12" s="1">
        <f t="shared" si="1"/>
        <v>3.5</v>
      </c>
      <c r="K12">
        <v>0</v>
      </c>
    </row>
    <row r="13" spans="1:14" x14ac:dyDescent="0.2">
      <c r="B13">
        <v>2</v>
      </c>
      <c r="D13" t="s">
        <v>7</v>
      </c>
      <c r="E13" t="s">
        <v>11</v>
      </c>
      <c r="F13">
        <v>2</v>
      </c>
      <c r="G13">
        <v>1</v>
      </c>
      <c r="H13" s="1">
        <f t="shared" si="0"/>
        <v>0</v>
      </c>
      <c r="J13" s="1">
        <f t="shared" si="1"/>
        <v>0</v>
      </c>
      <c r="K13">
        <v>0</v>
      </c>
    </row>
    <row r="14" spans="1:14" x14ac:dyDescent="0.2">
      <c r="A14" t="s">
        <v>5</v>
      </c>
      <c r="B14">
        <v>1</v>
      </c>
      <c r="C14">
        <v>1</v>
      </c>
      <c r="D14" t="s">
        <v>7</v>
      </c>
      <c r="E14" t="s">
        <v>11</v>
      </c>
      <c r="F14">
        <v>2</v>
      </c>
      <c r="G14">
        <v>1</v>
      </c>
      <c r="H14" s="1">
        <f t="shared" si="0"/>
        <v>0.5</v>
      </c>
      <c r="J14" s="1">
        <f t="shared" si="1"/>
        <v>0.5</v>
      </c>
      <c r="K14">
        <v>0</v>
      </c>
    </row>
    <row r="15" spans="1:14" x14ac:dyDescent="0.2">
      <c r="I15">
        <f>SUM(H6:H14)</f>
        <v>53</v>
      </c>
      <c r="L15">
        <v>53</v>
      </c>
      <c r="N15" s="4">
        <v>106</v>
      </c>
    </row>
    <row r="17" spans="1:14" x14ac:dyDescent="0.2">
      <c r="A17" t="s">
        <v>1</v>
      </c>
      <c r="B17">
        <v>40</v>
      </c>
      <c r="C17">
        <f>SUM(B17:B23)</f>
        <v>191</v>
      </c>
      <c r="D17" t="s">
        <v>13</v>
      </c>
      <c r="E17" t="s">
        <v>14</v>
      </c>
      <c r="F17">
        <v>1</v>
      </c>
      <c r="G17">
        <v>0.8</v>
      </c>
      <c r="H17" s="1">
        <v>0</v>
      </c>
      <c r="J17" s="1">
        <v>0</v>
      </c>
      <c r="K17">
        <f>C17*G17</f>
        <v>152.80000000000001</v>
      </c>
    </row>
    <row r="18" spans="1:14" x14ac:dyDescent="0.2">
      <c r="B18">
        <v>84</v>
      </c>
      <c r="D18" t="s">
        <v>13</v>
      </c>
      <c r="E18" t="s">
        <v>14</v>
      </c>
      <c r="F18">
        <v>1</v>
      </c>
      <c r="G18">
        <v>0.8</v>
      </c>
      <c r="H18" s="1">
        <v>0</v>
      </c>
      <c r="J18" s="1">
        <v>0</v>
      </c>
      <c r="K18">
        <f t="shared" ref="K18:K30" si="2">C18*G18</f>
        <v>0</v>
      </c>
    </row>
    <row r="19" spans="1:14" x14ac:dyDescent="0.2">
      <c r="B19">
        <v>1</v>
      </c>
      <c r="D19" t="s">
        <v>13</v>
      </c>
      <c r="E19" t="s">
        <v>14</v>
      </c>
      <c r="F19">
        <v>1</v>
      </c>
      <c r="G19">
        <v>0.8</v>
      </c>
      <c r="H19" s="1">
        <v>0</v>
      </c>
      <c r="J19" s="1">
        <v>0</v>
      </c>
      <c r="K19">
        <f t="shared" si="2"/>
        <v>0</v>
      </c>
    </row>
    <row r="20" spans="1:14" x14ac:dyDescent="0.2">
      <c r="B20">
        <v>1</v>
      </c>
      <c r="D20" t="s">
        <v>13</v>
      </c>
      <c r="E20" t="s">
        <v>14</v>
      </c>
      <c r="F20">
        <v>1</v>
      </c>
      <c r="G20">
        <v>0.8</v>
      </c>
      <c r="H20" s="1">
        <v>0</v>
      </c>
      <c r="J20" s="1">
        <v>0</v>
      </c>
      <c r="K20">
        <f t="shared" si="2"/>
        <v>0</v>
      </c>
    </row>
    <row r="21" spans="1:14" x14ac:dyDescent="0.2">
      <c r="B21">
        <v>61</v>
      </c>
      <c r="D21" t="s">
        <v>13</v>
      </c>
      <c r="E21" t="s">
        <v>14</v>
      </c>
      <c r="F21">
        <v>1</v>
      </c>
      <c r="G21">
        <v>0.8</v>
      </c>
      <c r="H21" s="1">
        <v>0</v>
      </c>
      <c r="J21" s="1">
        <v>0</v>
      </c>
      <c r="K21">
        <f t="shared" si="2"/>
        <v>0</v>
      </c>
    </row>
    <row r="22" spans="1:14" x14ac:dyDescent="0.2">
      <c r="B22">
        <v>2</v>
      </c>
      <c r="D22" t="s">
        <v>13</v>
      </c>
      <c r="E22" t="s">
        <v>14</v>
      </c>
      <c r="F22">
        <v>1</v>
      </c>
      <c r="G22">
        <v>0.8</v>
      </c>
      <c r="H22" s="1">
        <v>0</v>
      </c>
      <c r="J22" s="1">
        <v>0</v>
      </c>
      <c r="K22">
        <f t="shared" si="2"/>
        <v>0</v>
      </c>
    </row>
    <row r="23" spans="1:14" x14ac:dyDescent="0.2">
      <c r="B23">
        <v>2</v>
      </c>
      <c r="D23" t="s">
        <v>13</v>
      </c>
      <c r="E23" t="s">
        <v>14</v>
      </c>
      <c r="F23">
        <v>1</v>
      </c>
      <c r="G23">
        <v>0.8</v>
      </c>
      <c r="H23" s="1">
        <v>0</v>
      </c>
      <c r="J23" s="1">
        <v>0</v>
      </c>
      <c r="K23">
        <f t="shared" si="2"/>
        <v>0</v>
      </c>
    </row>
    <row r="24" spans="1:14" x14ac:dyDescent="0.2">
      <c r="A24" t="s">
        <v>12</v>
      </c>
      <c r="B24">
        <v>2</v>
      </c>
      <c r="D24" t="s">
        <v>13</v>
      </c>
      <c r="E24" t="s">
        <v>14</v>
      </c>
      <c r="F24">
        <v>1</v>
      </c>
      <c r="G24">
        <v>0.8</v>
      </c>
      <c r="H24" s="1">
        <v>0</v>
      </c>
      <c r="J24" s="1">
        <v>0</v>
      </c>
      <c r="K24">
        <f t="shared" si="2"/>
        <v>0</v>
      </c>
    </row>
    <row r="25" spans="1:14" x14ac:dyDescent="0.2">
      <c r="B25">
        <v>255</v>
      </c>
      <c r="D25" t="s">
        <v>13</v>
      </c>
      <c r="E25" t="s">
        <v>14</v>
      </c>
      <c r="F25">
        <v>1</v>
      </c>
      <c r="G25">
        <v>0.8</v>
      </c>
      <c r="H25" s="1">
        <v>0</v>
      </c>
      <c r="J25" s="1">
        <v>0</v>
      </c>
      <c r="K25">
        <f t="shared" si="2"/>
        <v>0</v>
      </c>
    </row>
    <row r="26" spans="1:14" x14ac:dyDescent="0.2">
      <c r="A26" t="s">
        <v>3</v>
      </c>
      <c r="B26">
        <v>9</v>
      </c>
      <c r="C26">
        <v>9</v>
      </c>
      <c r="D26" t="s">
        <v>13</v>
      </c>
      <c r="E26" t="s">
        <v>14</v>
      </c>
      <c r="F26">
        <v>1</v>
      </c>
      <c r="G26">
        <v>0.8</v>
      </c>
      <c r="H26" s="1">
        <v>0</v>
      </c>
      <c r="J26" s="1">
        <v>0</v>
      </c>
      <c r="K26">
        <f t="shared" si="2"/>
        <v>7.2</v>
      </c>
    </row>
    <row r="27" spans="1:14" x14ac:dyDescent="0.2">
      <c r="A27" t="s">
        <v>4</v>
      </c>
      <c r="B27">
        <v>4</v>
      </c>
      <c r="C27">
        <v>6</v>
      </c>
      <c r="D27" t="s">
        <v>13</v>
      </c>
      <c r="E27" t="s">
        <v>14</v>
      </c>
      <c r="F27">
        <v>1</v>
      </c>
      <c r="G27">
        <v>0.8</v>
      </c>
      <c r="H27" s="1">
        <v>0</v>
      </c>
      <c r="J27" s="1">
        <v>0</v>
      </c>
      <c r="K27">
        <f t="shared" si="2"/>
        <v>4.8000000000000007</v>
      </c>
    </row>
    <row r="28" spans="1:14" x14ac:dyDescent="0.2">
      <c r="B28">
        <v>2</v>
      </c>
      <c r="D28" t="s">
        <v>13</v>
      </c>
      <c r="E28" t="s">
        <v>14</v>
      </c>
      <c r="F28">
        <v>1</v>
      </c>
      <c r="G28">
        <v>0.8</v>
      </c>
      <c r="H28" s="1">
        <v>0</v>
      </c>
      <c r="J28" s="1">
        <v>0</v>
      </c>
      <c r="K28">
        <f t="shared" si="2"/>
        <v>0</v>
      </c>
    </row>
    <row r="29" spans="1:14" x14ac:dyDescent="0.2">
      <c r="A29" t="s">
        <v>5</v>
      </c>
      <c r="B29">
        <v>3</v>
      </c>
      <c r="C29">
        <v>5</v>
      </c>
      <c r="D29" t="s">
        <v>13</v>
      </c>
      <c r="E29" t="s">
        <v>14</v>
      </c>
      <c r="F29">
        <v>1</v>
      </c>
      <c r="G29">
        <v>0.8</v>
      </c>
      <c r="H29" s="1">
        <v>0</v>
      </c>
      <c r="J29" s="1">
        <v>0</v>
      </c>
      <c r="K29">
        <f t="shared" si="2"/>
        <v>4</v>
      </c>
    </row>
    <row r="30" spans="1:14" x14ac:dyDescent="0.2">
      <c r="B30">
        <v>2</v>
      </c>
      <c r="D30" t="s">
        <v>13</v>
      </c>
      <c r="E30" t="s">
        <v>14</v>
      </c>
      <c r="F30">
        <v>1</v>
      </c>
      <c r="G30">
        <v>0.8</v>
      </c>
      <c r="H30" s="1">
        <v>0</v>
      </c>
      <c r="J30" s="1">
        <v>0</v>
      </c>
      <c r="K30">
        <f t="shared" si="2"/>
        <v>0</v>
      </c>
    </row>
    <row r="31" spans="1:14" x14ac:dyDescent="0.2">
      <c r="I31">
        <v>0</v>
      </c>
      <c r="L31">
        <f>SUM(J17:K30)</f>
        <v>168.8</v>
      </c>
      <c r="N31" s="4">
        <v>168.8</v>
      </c>
    </row>
    <row r="32" spans="1:14" ht="17" thickBot="1" x14ac:dyDescent="0.25"/>
    <row r="33" spans="8:14" s="3" customFormat="1" ht="18" thickTop="1" thickBot="1" x14ac:dyDescent="0.25">
      <c r="H33" s="2"/>
      <c r="I33" s="3">
        <f>SUM(I7:I32)</f>
        <v>53</v>
      </c>
      <c r="J33" s="2"/>
      <c r="L33" s="3">
        <f>SUM(L15:L32)</f>
        <v>221.8</v>
      </c>
      <c r="N33" s="5">
        <f>SUM(I33:L33)</f>
        <v>274.8</v>
      </c>
    </row>
    <row r="34" spans="8:14" ht="17" thickTop="1" x14ac:dyDescent="0.2">
      <c r="N34" s="4">
        <f>SUM(N15:N31)</f>
        <v>274.8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A65D-F4B0-DD4A-BA3C-0545848D7288}">
  <dimension ref="A2:N24"/>
  <sheetViews>
    <sheetView workbookViewId="0">
      <selection activeCell="L21" activeCellId="9" sqref="I5 L5 I9 L9 I13 L13 I17 L17 I21 L21"/>
    </sheetView>
  </sheetViews>
  <sheetFormatPr baseColWidth="10" defaultRowHeight="16" x14ac:dyDescent="0.2"/>
  <sheetData>
    <row r="2" spans="1:14" s="6" customFormat="1" x14ac:dyDescent="0.2">
      <c r="A2" s="6" t="s">
        <v>1</v>
      </c>
    </row>
    <row r="3" spans="1:14" x14ac:dyDescent="0.2">
      <c r="A3" t="s">
        <v>1</v>
      </c>
      <c r="B3">
        <v>38</v>
      </c>
      <c r="C3">
        <v>59</v>
      </c>
      <c r="D3" t="s">
        <v>7</v>
      </c>
      <c r="E3" t="s">
        <v>11</v>
      </c>
      <c r="F3">
        <v>2</v>
      </c>
      <c r="G3">
        <v>1</v>
      </c>
      <c r="H3" s="1">
        <v>29.5</v>
      </c>
      <c r="J3" s="1">
        <v>29.5</v>
      </c>
      <c r="K3">
        <v>0</v>
      </c>
      <c r="N3" s="4"/>
    </row>
    <row r="4" spans="1:14" x14ac:dyDescent="0.2">
      <c r="A4" t="s">
        <v>1</v>
      </c>
      <c r="B4">
        <v>40</v>
      </c>
      <c r="C4">
        <v>191</v>
      </c>
      <c r="D4" t="s">
        <v>13</v>
      </c>
      <c r="E4" t="s">
        <v>14</v>
      </c>
      <c r="F4">
        <v>1</v>
      </c>
      <c r="G4">
        <v>0.8</v>
      </c>
      <c r="H4" s="1">
        <v>0</v>
      </c>
      <c r="J4" s="1">
        <v>0</v>
      </c>
      <c r="K4">
        <v>152.80000000000001</v>
      </c>
      <c r="N4" s="4"/>
    </row>
    <row r="5" spans="1:14" x14ac:dyDescent="0.2">
      <c r="I5">
        <v>29.5</v>
      </c>
      <c r="L5">
        <f>SUM(J3:K4)</f>
        <v>182.3</v>
      </c>
      <c r="N5">
        <f>SUM(I5:L5)</f>
        <v>211.8</v>
      </c>
    </row>
    <row r="6" spans="1:14" s="6" customFormat="1" x14ac:dyDescent="0.2">
      <c r="A6" s="6" t="s">
        <v>19</v>
      </c>
    </row>
    <row r="7" spans="1:14" x14ac:dyDescent="0.2">
      <c r="A7" t="s">
        <v>2</v>
      </c>
      <c r="B7">
        <v>35</v>
      </c>
      <c r="C7">
        <v>35</v>
      </c>
      <c r="D7" t="s">
        <v>7</v>
      </c>
      <c r="E7" t="s">
        <v>11</v>
      </c>
      <c r="F7">
        <v>2</v>
      </c>
      <c r="G7">
        <v>1</v>
      </c>
      <c r="H7" s="1">
        <v>17.5</v>
      </c>
      <c r="J7" s="1">
        <v>17.5</v>
      </c>
      <c r="K7">
        <v>0</v>
      </c>
      <c r="N7" s="4"/>
    </row>
    <row r="8" spans="1:14" x14ac:dyDescent="0.2">
      <c r="A8" t="s">
        <v>12</v>
      </c>
      <c r="B8">
        <v>2</v>
      </c>
      <c r="D8" t="s">
        <v>13</v>
      </c>
      <c r="E8" t="s">
        <v>14</v>
      </c>
      <c r="F8">
        <v>1</v>
      </c>
      <c r="G8">
        <v>0.8</v>
      </c>
      <c r="H8" s="1">
        <v>0</v>
      </c>
      <c r="J8" s="1">
        <v>0</v>
      </c>
      <c r="K8">
        <v>0</v>
      </c>
      <c r="N8" s="4"/>
    </row>
    <row r="9" spans="1:14" x14ac:dyDescent="0.2">
      <c r="I9">
        <v>17.5</v>
      </c>
      <c r="L9">
        <v>17.5</v>
      </c>
      <c r="N9">
        <v>35</v>
      </c>
    </row>
    <row r="10" spans="1:14" s="6" customFormat="1" x14ac:dyDescent="0.2">
      <c r="A10" s="6" t="s">
        <v>3</v>
      </c>
    </row>
    <row r="11" spans="1:14" x14ac:dyDescent="0.2">
      <c r="A11" t="s">
        <v>3</v>
      </c>
      <c r="B11">
        <v>3</v>
      </c>
      <c r="C11">
        <v>4</v>
      </c>
      <c r="D11" t="s">
        <v>7</v>
      </c>
      <c r="E11" t="s">
        <v>11</v>
      </c>
      <c r="F11">
        <v>2</v>
      </c>
      <c r="G11">
        <v>1</v>
      </c>
      <c r="H11" s="1">
        <v>2</v>
      </c>
      <c r="J11" s="1">
        <v>2</v>
      </c>
      <c r="K11">
        <v>0</v>
      </c>
      <c r="N11" s="4"/>
    </row>
    <row r="12" spans="1:14" x14ac:dyDescent="0.2">
      <c r="A12" t="s">
        <v>3</v>
      </c>
      <c r="B12">
        <v>9</v>
      </c>
      <c r="C12">
        <v>9</v>
      </c>
      <c r="D12" t="s">
        <v>13</v>
      </c>
      <c r="E12" t="s">
        <v>14</v>
      </c>
      <c r="F12">
        <v>1</v>
      </c>
      <c r="G12">
        <v>0.8</v>
      </c>
      <c r="H12" s="1">
        <v>0</v>
      </c>
      <c r="J12" s="1">
        <v>0</v>
      </c>
      <c r="K12">
        <v>7.2</v>
      </c>
      <c r="N12" s="4"/>
    </row>
    <row r="13" spans="1:14" x14ac:dyDescent="0.2">
      <c r="I13">
        <v>2</v>
      </c>
      <c r="L13">
        <v>9.1999999999999993</v>
      </c>
      <c r="N13">
        <v>11.2</v>
      </c>
    </row>
    <row r="14" spans="1:14" s="6" customFormat="1" x14ac:dyDescent="0.2">
      <c r="A14" s="6" t="s">
        <v>4</v>
      </c>
    </row>
    <row r="15" spans="1:14" x14ac:dyDescent="0.2">
      <c r="A15" t="s">
        <v>4</v>
      </c>
      <c r="B15">
        <v>5</v>
      </c>
      <c r="C15">
        <v>7</v>
      </c>
      <c r="D15" t="s">
        <v>7</v>
      </c>
      <c r="E15" t="s">
        <v>11</v>
      </c>
      <c r="F15">
        <v>2</v>
      </c>
      <c r="G15">
        <v>1</v>
      </c>
      <c r="H15" s="1">
        <v>3.5</v>
      </c>
      <c r="J15" s="1">
        <v>3.5</v>
      </c>
      <c r="K15">
        <v>0</v>
      </c>
      <c r="N15" s="4"/>
    </row>
    <row r="16" spans="1:14" x14ac:dyDescent="0.2">
      <c r="A16" t="s">
        <v>4</v>
      </c>
      <c r="B16">
        <v>4</v>
      </c>
      <c r="C16">
        <v>6</v>
      </c>
      <c r="D16" t="s">
        <v>13</v>
      </c>
      <c r="E16" t="s">
        <v>14</v>
      </c>
      <c r="F16">
        <v>1</v>
      </c>
      <c r="G16">
        <v>0.8</v>
      </c>
      <c r="H16" s="1">
        <v>0</v>
      </c>
      <c r="J16" s="1">
        <v>0</v>
      </c>
      <c r="K16">
        <v>4.8000000000000007</v>
      </c>
      <c r="N16" s="4"/>
    </row>
    <row r="17" spans="1:14" x14ac:dyDescent="0.2">
      <c r="I17">
        <v>3.5</v>
      </c>
      <c r="L17">
        <f>SUM(J15:K16)</f>
        <v>8.3000000000000007</v>
      </c>
      <c r="N17">
        <f>SUM(I17:M17)</f>
        <v>11.8</v>
      </c>
    </row>
    <row r="18" spans="1:14" s="6" customFormat="1" x14ac:dyDescent="0.2">
      <c r="A18" s="6" t="s">
        <v>5</v>
      </c>
    </row>
    <row r="19" spans="1:14" x14ac:dyDescent="0.2">
      <c r="A19" t="s">
        <v>5</v>
      </c>
      <c r="B19">
        <v>1</v>
      </c>
      <c r="C19">
        <v>1</v>
      </c>
      <c r="D19" t="s">
        <v>7</v>
      </c>
      <c r="E19" t="s">
        <v>11</v>
      </c>
      <c r="F19">
        <v>2</v>
      </c>
      <c r="G19">
        <v>1</v>
      </c>
      <c r="H19" s="1">
        <v>0.5</v>
      </c>
      <c r="J19" s="1">
        <v>0.5</v>
      </c>
      <c r="K19">
        <v>0</v>
      </c>
      <c r="N19" s="4"/>
    </row>
    <row r="20" spans="1:14" x14ac:dyDescent="0.2">
      <c r="A20" t="s">
        <v>5</v>
      </c>
      <c r="B20">
        <v>3</v>
      </c>
      <c r="C20">
        <v>5</v>
      </c>
      <c r="D20" t="s">
        <v>13</v>
      </c>
      <c r="E20" t="s">
        <v>14</v>
      </c>
      <c r="F20">
        <v>1</v>
      </c>
      <c r="G20">
        <v>0.8</v>
      </c>
      <c r="H20" s="1">
        <v>0</v>
      </c>
      <c r="J20" s="1">
        <v>0</v>
      </c>
      <c r="K20">
        <v>4</v>
      </c>
      <c r="N20" s="4"/>
    </row>
    <row r="21" spans="1:14" x14ac:dyDescent="0.2">
      <c r="I21">
        <v>0.5</v>
      </c>
      <c r="L21">
        <v>4.5</v>
      </c>
      <c r="N21">
        <v>5</v>
      </c>
    </row>
    <row r="24" spans="1:14" x14ac:dyDescent="0.2">
      <c r="I24">
        <f>SUM(I5:I21)</f>
        <v>53</v>
      </c>
      <c r="L24">
        <f>SUM(L3:L21)</f>
        <v>221.8</v>
      </c>
      <c r="N24">
        <f>SUM(I24:L24)</f>
        <v>274.8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5651-4577-2741-8242-BCBC6F786C96}">
  <dimension ref="A1:C6"/>
  <sheetViews>
    <sheetView workbookViewId="0">
      <selection sqref="A1:C6"/>
    </sheetView>
  </sheetViews>
  <sheetFormatPr baseColWidth="10" defaultRowHeight="16" x14ac:dyDescent="0.2"/>
  <sheetData>
    <row r="1" spans="1:3" x14ac:dyDescent="0.2">
      <c r="B1" t="s">
        <v>18</v>
      </c>
      <c r="C1" t="s">
        <v>14</v>
      </c>
    </row>
    <row r="2" spans="1:3" x14ac:dyDescent="0.2">
      <c r="A2" s="7" t="s">
        <v>1</v>
      </c>
      <c r="B2">
        <v>29.5</v>
      </c>
      <c r="C2">
        <v>182.3</v>
      </c>
    </row>
    <row r="3" spans="1:3" x14ac:dyDescent="0.2">
      <c r="A3" s="7" t="s">
        <v>19</v>
      </c>
      <c r="B3">
        <v>17.5</v>
      </c>
      <c r="C3">
        <v>17.5</v>
      </c>
    </row>
    <row r="4" spans="1:3" x14ac:dyDescent="0.2">
      <c r="A4" s="7" t="s">
        <v>3</v>
      </c>
      <c r="B4">
        <v>2</v>
      </c>
      <c r="C4">
        <v>9.1999999999999993</v>
      </c>
    </row>
    <row r="5" spans="1:3" x14ac:dyDescent="0.2">
      <c r="A5" s="7" t="s">
        <v>4</v>
      </c>
      <c r="B5">
        <v>3.5</v>
      </c>
      <c r="C5">
        <v>8.3000000000000007</v>
      </c>
    </row>
    <row r="6" spans="1:3" x14ac:dyDescent="0.2">
      <c r="A6" s="7" t="s">
        <v>5</v>
      </c>
      <c r="B6">
        <v>0.5</v>
      </c>
      <c r="C6">
        <v>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202C-FA78-6D4E-AEF4-AF38A736031B}">
  <dimension ref="A1:I14"/>
  <sheetViews>
    <sheetView tabSelected="1" workbookViewId="0">
      <selection activeCell="G13" sqref="G13:H14"/>
    </sheetView>
  </sheetViews>
  <sheetFormatPr baseColWidth="10" defaultRowHeight="16" x14ac:dyDescent="0.2"/>
  <sheetData>
    <row r="1" spans="1:9" x14ac:dyDescent="0.2">
      <c r="B1" t="s">
        <v>18</v>
      </c>
      <c r="C1" t="s">
        <v>14</v>
      </c>
    </row>
    <row r="2" spans="1:9" x14ac:dyDescent="0.2">
      <c r="A2" s="7" t="s">
        <v>1</v>
      </c>
      <c r="B2">
        <v>29.5</v>
      </c>
      <c r="C2">
        <v>182.3</v>
      </c>
      <c r="E2">
        <f>B2/(B8/100)</f>
        <v>55.660377358490564</v>
      </c>
      <c r="F2">
        <f>C2/(C8/100)</f>
        <v>82.191163210099191</v>
      </c>
      <c r="H2">
        <f>ROUND(E2,0)</f>
        <v>56</v>
      </c>
      <c r="I2">
        <f>ROUND(F2,0)</f>
        <v>82</v>
      </c>
    </row>
    <row r="3" spans="1:9" x14ac:dyDescent="0.2">
      <c r="A3" s="7" t="s">
        <v>19</v>
      </c>
      <c r="B3">
        <v>17.5</v>
      </c>
      <c r="C3">
        <v>17.5</v>
      </c>
      <c r="E3">
        <f t="shared" ref="E3:F6" si="0">B3/(B9/100)</f>
        <v>33.018867924528301</v>
      </c>
      <c r="F3">
        <f t="shared" si="0"/>
        <v>7.8899909828674479</v>
      </c>
      <c r="H3">
        <f t="shared" ref="H3:H6" si="1">ROUND(E3,0)</f>
        <v>33</v>
      </c>
      <c r="I3">
        <f t="shared" ref="I3:I6" si="2">ROUND(F3,0)</f>
        <v>8</v>
      </c>
    </row>
    <row r="4" spans="1:9" x14ac:dyDescent="0.2">
      <c r="A4" s="7" t="s">
        <v>3</v>
      </c>
      <c r="B4">
        <v>2</v>
      </c>
      <c r="C4">
        <v>9.1999999999999993</v>
      </c>
      <c r="E4">
        <f t="shared" si="0"/>
        <v>3.773584905660377</v>
      </c>
      <c r="F4">
        <f t="shared" si="0"/>
        <v>4.1478809738503157</v>
      </c>
      <c r="H4">
        <f t="shared" si="1"/>
        <v>4</v>
      </c>
      <c r="I4">
        <f t="shared" si="2"/>
        <v>4</v>
      </c>
    </row>
    <row r="5" spans="1:9" x14ac:dyDescent="0.2">
      <c r="A5" s="7" t="s">
        <v>4</v>
      </c>
      <c r="B5">
        <v>3.5</v>
      </c>
      <c r="C5">
        <v>8.3000000000000007</v>
      </c>
      <c r="E5">
        <f t="shared" si="0"/>
        <v>6.6037735849056602</v>
      </c>
      <c r="F5">
        <f t="shared" si="0"/>
        <v>3.7421100090171331</v>
      </c>
      <c r="H5">
        <f t="shared" si="1"/>
        <v>7</v>
      </c>
      <c r="I5">
        <f t="shared" si="2"/>
        <v>4</v>
      </c>
    </row>
    <row r="6" spans="1:9" x14ac:dyDescent="0.2">
      <c r="A6" s="7" t="s">
        <v>5</v>
      </c>
      <c r="B6">
        <v>0.5</v>
      </c>
      <c r="C6">
        <v>4.5</v>
      </c>
      <c r="E6">
        <f t="shared" si="0"/>
        <v>0.94339622641509424</v>
      </c>
      <c r="F6">
        <f t="shared" si="0"/>
        <v>2.0288548241659154</v>
      </c>
      <c r="H6">
        <f t="shared" si="1"/>
        <v>1</v>
      </c>
      <c r="I6">
        <f t="shared" si="2"/>
        <v>2</v>
      </c>
    </row>
    <row r="8" spans="1:9" x14ac:dyDescent="0.2">
      <c r="B8">
        <f>SUM(B2:B6)</f>
        <v>53</v>
      </c>
      <c r="C8">
        <f>SUM(C2:C6)</f>
        <v>221.8</v>
      </c>
    </row>
    <row r="9" spans="1:9" x14ac:dyDescent="0.2">
      <c r="B9">
        <v>53</v>
      </c>
      <c r="C9">
        <v>221.8</v>
      </c>
    </row>
    <row r="10" spans="1:9" x14ac:dyDescent="0.2">
      <c r="B10">
        <v>53</v>
      </c>
      <c r="C10">
        <v>221.8</v>
      </c>
    </row>
    <row r="11" spans="1:9" x14ac:dyDescent="0.2">
      <c r="B11">
        <v>53</v>
      </c>
      <c r="C11">
        <v>221.8</v>
      </c>
    </row>
    <row r="12" spans="1:9" x14ac:dyDescent="0.2">
      <c r="B12">
        <v>53</v>
      </c>
      <c r="C12">
        <v>221.8</v>
      </c>
    </row>
    <row r="13" spans="1:9" x14ac:dyDescent="0.2">
      <c r="B13">
        <v>53</v>
      </c>
      <c r="C13">
        <v>221.8</v>
      </c>
      <c r="G13" t="s">
        <v>18</v>
      </c>
      <c r="H13" t="s">
        <v>14</v>
      </c>
    </row>
    <row r="14" spans="1:9" x14ac:dyDescent="0.2">
      <c r="G14">
        <v>53</v>
      </c>
      <c r="H14">
        <v>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BC4A-F835-EF4B-A1E1-CF3C0F5CDA49}">
  <dimension ref="A1:C8"/>
  <sheetViews>
    <sheetView workbookViewId="0">
      <selection activeCell="C2" activeCellId="1" sqref="A2:A6 C2:C6"/>
    </sheetView>
  </sheetViews>
  <sheetFormatPr baseColWidth="10" defaultRowHeight="16" x14ac:dyDescent="0.2"/>
  <sheetData>
    <row r="1" spans="1:3" x14ac:dyDescent="0.2">
      <c r="B1" t="s">
        <v>18</v>
      </c>
      <c r="C1" t="s">
        <v>14</v>
      </c>
    </row>
    <row r="2" spans="1:3" x14ac:dyDescent="0.2">
      <c r="A2" s="7" t="s">
        <v>1</v>
      </c>
      <c r="B2" s="8">
        <v>56</v>
      </c>
      <c r="C2" s="8">
        <v>82</v>
      </c>
    </row>
    <row r="3" spans="1:3" x14ac:dyDescent="0.2">
      <c r="A3" s="7" t="s">
        <v>19</v>
      </c>
      <c r="B3" s="8">
        <v>33</v>
      </c>
      <c r="C3" s="8">
        <v>8</v>
      </c>
    </row>
    <row r="4" spans="1:3" x14ac:dyDescent="0.2">
      <c r="A4" s="7" t="s">
        <v>3</v>
      </c>
      <c r="B4" s="8">
        <v>4</v>
      </c>
      <c r="C4" s="8">
        <v>4</v>
      </c>
    </row>
    <row r="5" spans="1:3" x14ac:dyDescent="0.2">
      <c r="A5" s="7" t="s">
        <v>4</v>
      </c>
      <c r="B5" s="8">
        <v>7</v>
      </c>
      <c r="C5" s="8">
        <v>4</v>
      </c>
    </row>
    <row r="6" spans="1:3" x14ac:dyDescent="0.2">
      <c r="A6" s="7" t="s">
        <v>5</v>
      </c>
      <c r="B6" s="8">
        <v>1</v>
      </c>
      <c r="C6" s="8">
        <v>2</v>
      </c>
    </row>
    <row r="8" spans="1:3" x14ac:dyDescent="0.2">
      <c r="B8">
        <v>53</v>
      </c>
      <c r="C8">
        <v>221.8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dating</vt:lpstr>
      <vt:lpstr>by 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2022-03-14T12:20:51Z</dcterms:created>
  <dcterms:modified xsi:type="dcterms:W3CDTF">2022-04-14T14:22:14Z</dcterms:modified>
</cp:coreProperties>
</file>