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สมุดงานนี้" defaultThemeVersion="124226"/>
  <workbookProtection workbookPassword="AFE4" lockStructure="1"/>
  <bookViews>
    <workbookView xWindow="2910" yWindow="1590" windowWidth="19440" windowHeight="8895" tabRatio="927" firstSheet="4" activeTab="8"/>
  </bookViews>
  <sheets>
    <sheet name="MainSheet" sheetId="1" state="veryHidden" r:id="rId1"/>
    <sheet name="StartUp" sheetId="2" state="veryHidden" r:id="rId2"/>
    <sheet name="FilingInformation" sheetId="38" r:id="rId3"/>
    <sheet name="Navigator" sheetId="45" r:id="rId4"/>
    <sheet name="StatementOfFinancialPosition" sheetId="39" r:id="rId5"/>
    <sheet name="StafInctafComncyNatfExpne" sheetId="40" state="veryHidden" r:id="rId6"/>
    <sheet name="StafInctafComncyFunfExpintene" sheetId="41" r:id="rId7"/>
    <sheet name="StafInctafComncyFunfExpultene" sheetId="42" state="veryHidden" r:id="rId8"/>
    <sheet name="StatementOfChangesInEquity" sheetId="43" r:id="rId9"/>
    <sheet name="NotesToFinancialStatement" sheetId="44" r:id="rId10"/>
    <sheet name="Data" sheetId="3" state="veryHidden" r:id="rId11"/>
    <sheet name="+FootnoteTexts" sheetId="36" state="veryHidden" r:id="rId12"/>
    <sheet name="+Elements" sheetId="37" state="veryHidden" r:id="rId13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fn_IV7" localSheetId="2">FilingInformation!$IV$1:$IV$7</definedName>
    <definedName name="ScaleList">StartUp!$L$1:$L$4</definedName>
    <definedName name="UnitList">StartUp!$K$1</definedName>
  </definedNames>
  <calcPr calcId="145621"/>
</workbook>
</file>

<file path=xl/calcChain.xml><?xml version="1.0" encoding="utf-8"?>
<calcChain xmlns="http://schemas.openxmlformats.org/spreadsheetml/2006/main">
  <c r="O9" i="43" l="1"/>
  <c r="N9" i="43"/>
  <c r="M9" i="43"/>
  <c r="L9" i="43"/>
  <c r="K9" i="43"/>
  <c r="J9" i="43"/>
  <c r="I9" i="43"/>
  <c r="H9" i="43"/>
  <c r="G9" i="43"/>
  <c r="F9" i="43"/>
  <c r="G9" i="41"/>
  <c r="F9" i="41"/>
  <c r="G9" i="39"/>
  <c r="F9" i="39"/>
  <c r="G9" i="40"/>
  <c r="F9" i="40"/>
  <c r="D7" i="2"/>
  <c r="D6" i="2"/>
  <c r="D11" i="2"/>
  <c r="M12" i="43" s="1"/>
  <c r="D10" i="2"/>
  <c r="L11" i="43" s="1"/>
  <c r="D9" i="2"/>
  <c r="G12" i="43" s="1"/>
  <c r="D8" i="2"/>
  <c r="H11" i="43" s="1"/>
  <c r="D12" i="2"/>
  <c r="O30" i="43"/>
  <c r="N30" i="43"/>
  <c r="M30" i="43"/>
  <c r="L30" i="43"/>
  <c r="K30" i="43"/>
  <c r="J30" i="43"/>
  <c r="I30" i="43"/>
  <c r="H30" i="43"/>
  <c r="G30" i="43"/>
  <c r="F30" i="43"/>
  <c r="G26" i="42"/>
  <c r="F26" i="42"/>
  <c r="G19" i="42"/>
  <c r="G22" i="42" s="1"/>
  <c r="G27" i="42" s="1"/>
  <c r="G29" i="42" s="1"/>
  <c r="G31" i="42" s="1"/>
  <c r="F19" i="42"/>
  <c r="F22" i="42" s="1"/>
  <c r="F27" i="42" s="1"/>
  <c r="F29" i="42" s="1"/>
  <c r="F31" i="42" s="1"/>
  <c r="G27" i="41"/>
  <c r="F27" i="41"/>
  <c r="G20" i="41"/>
  <c r="G28" i="41" s="1"/>
  <c r="G30" i="41" s="1"/>
  <c r="G32" i="41" s="1"/>
  <c r="F20" i="41"/>
  <c r="G26" i="40"/>
  <c r="F26" i="40"/>
  <c r="G19" i="40"/>
  <c r="G27" i="40" s="1"/>
  <c r="G29" i="40" s="1"/>
  <c r="G31" i="40" s="1"/>
  <c r="F19" i="40"/>
  <c r="F27" i="40" s="1"/>
  <c r="F29" i="40" s="1"/>
  <c r="F31" i="40" s="1"/>
  <c r="G12" i="40"/>
  <c r="G76" i="39"/>
  <c r="F76" i="39"/>
  <c r="G53" i="39"/>
  <c r="F53" i="39"/>
  <c r="G47" i="39"/>
  <c r="G54" i="39" s="1"/>
  <c r="G77" i="39" s="1"/>
  <c r="F47" i="39"/>
  <c r="G36" i="39"/>
  <c r="F36" i="39"/>
  <c r="G23" i="39"/>
  <c r="G37" i="39" s="1"/>
  <c r="F23" i="39"/>
  <c r="F28" i="41" l="1"/>
  <c r="F30" i="41" s="1"/>
  <c r="F32" i="41" s="1"/>
  <c r="F54" i="39"/>
  <c r="F77" i="39" s="1"/>
  <c r="F37" i="39"/>
  <c r="L12" i="43"/>
  <c r="F10" i="39"/>
  <c r="K11" i="43"/>
  <c r="G11" i="39"/>
  <c r="F11" i="39"/>
  <c r="G11" i="43"/>
  <c r="I11" i="43"/>
  <c r="G12" i="41"/>
  <c r="O11" i="43"/>
  <c r="N11" i="43"/>
  <c r="G11" i="40"/>
  <c r="G11" i="41"/>
  <c r="G11" i="42"/>
  <c r="M11" i="43"/>
  <c r="F12" i="42"/>
  <c r="J12" i="43"/>
  <c r="F12" i="41"/>
  <c r="F12" i="43"/>
  <c r="F11" i="40"/>
  <c r="F11" i="43"/>
  <c r="G10" i="43"/>
  <c r="O10" i="43"/>
  <c r="L10" i="43"/>
  <c r="G10" i="42"/>
  <c r="K10" i="43"/>
  <c r="G10" i="39"/>
  <c r="G10" i="40"/>
  <c r="F10" i="42"/>
  <c r="F10" i="43"/>
  <c r="J10" i="43"/>
  <c r="N10" i="43"/>
  <c r="F10" i="40"/>
  <c r="G10" i="41"/>
  <c r="I10" i="43"/>
  <c r="M10" i="43"/>
  <c r="F10" i="41"/>
  <c r="H10" i="43"/>
  <c r="G12" i="39"/>
  <c r="G12" i="42"/>
  <c r="K12" i="43"/>
  <c r="O12" i="43"/>
  <c r="N12" i="43"/>
  <c r="F12" i="39"/>
  <c r="I12" i="43"/>
  <c r="F12" i="40"/>
  <c r="H12" i="43"/>
  <c r="J11" i="43"/>
  <c r="F11" i="41"/>
  <c r="F11" i="42"/>
  <c r="G9" i="42" l="1"/>
  <c r="F9" i="42"/>
</calcChain>
</file>

<file path=xl/comments1.xml><?xml version="1.0" encoding="utf-8"?>
<comments xmlns="http://schemas.openxmlformats.org/spreadsheetml/2006/main">
  <authors>
    <author>Pritam Katkar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2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3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4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5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6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sharedStrings.xml><?xml version="1.0" encoding="utf-8"?>
<sst xmlns="http://schemas.openxmlformats.org/spreadsheetml/2006/main" count="620" uniqueCount="420">
  <si>
    <t>THB</t>
  </si>
  <si>
    <t>Start Date</t>
  </si>
  <si>
    <t>End Date</t>
  </si>
  <si>
    <t>Actuals</t>
  </si>
  <si>
    <t>Thousands</t>
  </si>
  <si>
    <t>Millions</t>
  </si>
  <si>
    <t>Billions</t>
  </si>
  <si>
    <t>Default Unit</t>
  </si>
  <si>
    <t>Default Scale</t>
  </si>
  <si>
    <t>Current Period</t>
  </si>
  <si>
    <t>Previous Period</t>
  </si>
  <si>
    <t>Identifier</t>
  </si>
  <si>
    <t>Language</t>
  </si>
  <si>
    <t>&lt;GroupSheets xmlns:xsi="http://www.w3.org/2001/XMLSchema-instance" xmlns:xsd="http://www.w3.org/2001/XMLSchema"&gt;_x000D_
  &lt;Sheet GroupName="Statement" SheetName="StafInctafComncyNatfExpne" Name="[220000] Statement of income/statement of comprehensive income, by nature of expense-one statement" color="2" /&gt;_x000D_
  &lt;Sheet GroupName="Statement" SheetName="StafInctafComncyFunfExpintene" Name="[240000] Statement of income/statement of comprehensive income, by function of expense-single step-one statement" color="2" /&gt;_x000D_
  &lt;Sheet GroupName="Statement" SheetName="StafInctafComncyFunfExpultene" Name="[260000] Statement of income/statement of comprehensive income, by function of expense-multiple step-one statement" color="2" /&gt;_x000D_
&lt;/GroupSheets&gt;</t>
  </si>
  <si>
    <t>&lt;AdminInfo&gt;_x000D_
&lt;UserName&gt;IRISBSL\pkatkar&lt;/UserName&gt;_x000D_
&lt;CreationDate&gt;9/3/2016&lt;/CreationDate&gt;_x000D_
&lt;CreationTime&gt;2:40:19 PM&lt;/CreationTime&gt;_x000D_
&lt;/AdminInfo&gt;</t>
  </si>
  <si>
    <t>796a14b7-0ecc-4ec6-ab72-542d9b562055:~:NotMandatory:~:True:~:http://www.dbd.go.th/xbrl/taxonomy/2015-01-01/rol-dbd/rol-dbd_FilingInformation</t>
  </si>
  <si>
    <t>6579439a-0b16-4029-8e52-b6b9573d5ac1:~:FilingInformation_1:~:NotMandatory:~:True:~:dbd-cor_2015-01-01.xsd#dbd_FilingInformationAbstract:~:</t>
  </si>
  <si>
    <t>Primary</t>
  </si>
  <si>
    <t>#PRIM#</t>
  </si>
  <si>
    <t>#TABLE#</t>
  </si>
  <si>
    <t>#LAYOUTSCSR#</t>
  </si>
  <si>
    <t>#LAYOUTECSR#</t>
  </si>
  <si>
    <t>#LAYOUTSCER#</t>
  </si>
  <si>
    <t>#LAYOUTECER#</t>
  </si>
  <si>
    <t>dbd-cor_2015-01-01.xsd#dbd_FilingInformationAbstract</t>
  </si>
  <si>
    <t>dbd-cor_2015-01-01.xsd#dbd_NameAndOtherIdentificationDetailsOfJuristicPersonAbstract@http://www.xbrl.org/2003/role/terseLabel</t>
  </si>
  <si>
    <t>dbd-cor_2015-01-01.xsd#dbd_JuristicPersonIdentificationNumber</t>
  </si>
  <si>
    <t>dbd-cor_2015-01-01.xsd#dbd_TypeOfJuristicPerson</t>
  </si>
  <si>
    <t>dbd-cor_2015-01-01.xsd#dbd_NameOfJuristicPerson</t>
  </si>
  <si>
    <t>dbd-cor_2015-01-01.xsd#dbd_WhetherFilingFinancialStatementsThroughEFilingSystemForFirstTime</t>
  </si>
  <si>
    <t>dbd-cor_2015-01-01.xsd#dbd_WhetherFilingFirstFinancialStatementsSinceIncorporationOrFormationOfLegalEntity</t>
  </si>
  <si>
    <t>dbd-cor_2015-01-01.xsd#dbd_AccountingPeriodAbstract@http://www.xbrl.org/2003/role/terseLabel</t>
  </si>
  <si>
    <t>dbd-cor_2015-01-01.xsd#dbd_StartDateOfCurrentReportingPeriod</t>
  </si>
  <si>
    <t>dbd-cor_2015-01-01.xsd#dbd_EndDateOfCurrentReportingPeriod</t>
  </si>
  <si>
    <t>dbd-cor_2015-01-01.xsd#dbd_StartDateOfPreviousReportingPeriod</t>
  </si>
  <si>
    <t>dbd-cor_2015-01-01.xsd#dbd_EndDateOfPreviousReportingPeriod</t>
  </si>
  <si>
    <t>dbd-cor_2015-01-01.xsd#dbd_TypeOfBusinessSector</t>
  </si>
  <si>
    <t>dbd-cor_2015-01-01.xsd#dbd_FinancialReportingStandardAdoptedInPreparationOfFinancialStatements</t>
  </si>
  <si>
    <t>dbd-cor_2015-01-01.xsd#dbd_TemplateOfFinancialStatements</t>
  </si>
  <si>
    <t>dbd-cor_2015-01-01.xsd#dbd_NatureOfFinancialStatements</t>
  </si>
  <si>
    <t>dbd-cor_2015-01-01.xsd#dbd_WhetherThereAreRestatementOrReclassificationToComparativeAmounts@http://www.xbrl.org/2003/role/terseLabel</t>
  </si>
  <si>
    <t>dbd-cor_2015-01-01.xsd#dbd_WhetherRestatedReclassifiedOpeningBalancesForPreviousFinancialReportingPeriodAreToBePresentedInStatementOfFinancialPosition@http://www.xbrl.org/2003/role/terseLabel</t>
  </si>
  <si>
    <t>dbd-cor_2015-01-01.xsd#dbd_AuditStatusOfFinancialStatements</t>
  </si>
  <si>
    <t>dbd-cor_2015-01-01.xsd#dbd_DateOfAuditorReport</t>
  </si>
  <si>
    <t>dbd-cor_2015-01-01.xsd#dbd_AuditorsReportAbstract@http://www.xbrl.org/2003/role/terseLabel</t>
  </si>
  <si>
    <t>dbd-cor_2015-01-01.xsd#dbd_AuditorsOpinion</t>
  </si>
  <si>
    <t>dbd-cor_2015-01-01.xsd#dbd_EmphasisOfMatterParagraph</t>
  </si>
  <si>
    <t>dbd-cor_2015-01-01.xsd#dbd_DescriptionOfPresentationCurrency</t>
  </si>
  <si>
    <t>dbd-cor_2015-01-01.xsd#dbd_LevelOfRoundingOffUsedInFinancialStatements</t>
  </si>
  <si>
    <t>dbd-cor_2015-01-01.xsd#dbd_ContactInformationOfJuristicPersonAbstract@http://www.xbrl.org/2003/role/terseLabel</t>
  </si>
  <si>
    <t>dbd-cor_2015-01-01.xsd#dbd_AddressOfJuristicPerson</t>
  </si>
  <si>
    <t>dbd-cor_2015-01-01.xsd#dbd_ElectronicMailAddressOfJuristicPerson@http://www.xbrl.org/2003/role/terseLabel</t>
  </si>
  <si>
    <t>dbd-cor_2015-01-01.xsd#dbd_TelephoneNumberOfJuristicPerson</t>
  </si>
  <si>
    <t>dbd-cor_2015-01-01.xsd#dbd_FacsimileNumberOfJuristicPerson</t>
  </si>
  <si>
    <t>dbd-cor_2015-01-01.xsd#dbd_DetailsOfBookkeeperAbstract@http://www.xbrl.org/2003/role/terseLabel</t>
  </si>
  <si>
    <t>dbd-cor_2015-01-01.xsd#dbd_NameOfBookkeeper</t>
  </si>
  <si>
    <t>dbd-cor_2015-01-01.xsd#dbd_BookkeepersRegistrationNumber</t>
  </si>
  <si>
    <t>dbd-cor_2015-01-01.xsd#dbd_BookkeepersElectronicMailAddress</t>
  </si>
  <si>
    <t>dbd-cor_2015-01-01.xsd#dbd_BookkeepersTelephoneNumber</t>
  </si>
  <si>
    <t>dbd-cor_2015-01-01.xsd#dbd_DetailsOfAuditorAbstract@http://www.xbrl.org/2003/role/terseLabel</t>
  </si>
  <si>
    <t>dbd-cor_2015-01-01.xsd#dbd_NameOfAuditor</t>
  </si>
  <si>
    <t>dbd-cor_2015-01-01.xsd#dbd_CertifiedPublicAccountantThailandRegistrationNumber</t>
  </si>
  <si>
    <t>dbd-cor_2015-01-01.xsd#dbd_AuditorsElectronicMailAddress</t>
  </si>
  <si>
    <t>dbd-cor_2015-01-01.xsd#dbd_AuditorsTelephoneNumber</t>
  </si>
  <si>
    <t>dbd-cor_2015-01-01.xsd#dbd_DetailsOfBusinessesOfReportingEntityAbstract@http://www.xbrl.org/2003/role/terseLabel</t>
  </si>
  <si>
    <t>dbd-cor_2015-01-01.xsd#dbd_BusinessInformationLineItems@http://www.xbrl.org/2003/role/terseLabel</t>
  </si>
  <si>
    <t>การเปิดเผยข้อมูลทั่วไปของงบการเงิน</t>
  </si>
  <si>
    <t>ชื่อของกิจการที่เสนอรายงานหรือวิธีการอื่นที่เป็นการระบุ</t>
  </si>
  <si>
    <t>เลขทะเบียนนิติบุคคล</t>
  </si>
  <si>
    <t>ประเภทนิติบุคคล</t>
  </si>
  <si>
    <t>ชื่อนิติบุคคล</t>
  </si>
  <si>
    <t>งวดของงบการเงิน</t>
  </si>
  <si>
    <t>วันที่เริ่มรอบระยะเวลารายงานงวดก่อน</t>
  </si>
  <si>
    <t>วันที่สิ้นสุดรอบระยะเวลารายงานงวดก่อน</t>
  </si>
  <si>
    <t>ประเภทธุรกิจ</t>
  </si>
  <si>
    <t>มาตรฐานการรายงานทางการเงินที่เลือกใช้ในการจัดทำงบการเงิน</t>
  </si>
  <si>
    <t>รูปแบบงบการเงิน</t>
  </si>
  <si>
    <t>มีการแสดงงบแสดงฐานะการเงินสามงบหรือไม่</t>
  </si>
  <si>
    <t>สถานะการตรวจสอบงบการเงิน</t>
  </si>
  <si>
    <t>วันที่รับรองงบการเงิน</t>
  </si>
  <si>
    <t>รายงานผู้สอบบัญชี</t>
  </si>
  <si>
    <t>การแสดงความเห็นในรายงานการสอบบัญชี</t>
  </si>
  <si>
    <t>คำอธิบายเพิ่มเติมของผู้สอบบัญชี</t>
  </si>
  <si>
    <t>ข้อมูลสำหรับการติดต่อของผู้นำส่งงบการเงิน</t>
  </si>
  <si>
    <t>ที่ตั้งกิจการ</t>
  </si>
  <si>
    <t>อีเมล์</t>
  </si>
  <si>
    <t>หมายเลขโทรศัพท์</t>
  </si>
  <si>
    <t>หมายเลขโทรสาร</t>
  </si>
  <si>
    <t>รายละเอียดผู้ทำบัญชี</t>
  </si>
  <si>
    <t>ชื่อผู้ทำบัญชี</t>
  </si>
  <si>
    <t>รหัสผู้ทำบัญชี</t>
  </si>
  <si>
    <t>อีเมล์ผู้ทำบัญชี</t>
  </si>
  <si>
    <t>หมายเลขโทรศัพท์ผู้ทำบัญชี</t>
  </si>
  <si>
    <t>รายละเอียดผู้สอบบัญชี</t>
  </si>
  <si>
    <t>ชื่อผู้สอบบัญชี</t>
  </si>
  <si>
    <t>เลขทะเบียนผู้สอบบัญชี</t>
  </si>
  <si>
    <t>อีเมล์ผู้สอบบัญชี</t>
  </si>
  <si>
    <t>หมายเลขโทรศัพท์ผู้สอบบัญชี</t>
  </si>
  <si>
    <t>รายละเอียดของธุรกิจที่ส่งรายงาน</t>
  </si>
  <si>
    <t>ข้อมูลธุรกิจ</t>
  </si>
  <si>
    <t>ef6f66af-8d1d-463b-9e54-8b75e9368719:~:FilingInformation_2:~:NotMandatory:~:True:~:dbd-cor_2015-01-01.xsd#dbd_FilingInformationAbstract::dbd-cor_2015-01-01.xsd#dbd_DetailsOfBusinessesOfReportingEntityAbstract::dbd-cor_2015-01-01.xsd#dbd_BusinessInformationLineItems:~:dbd-cor_2015-01-01.xsd#dbd_DetailsOfBusinessesOfReportingEntityTable</t>
  </si>
  <si>
    <t>#DOM#</t>
  </si>
  <si>
    <t>dbd-cor_2015-01-01.xsd#dbd_DescriptionOfProductOrService</t>
  </si>
  <si>
    <t>dbd-cor_2015-01-01.xsd#dbd_PercentageOfRevenueToTotalRevenue</t>
  </si>
  <si>
    <t>dbd-cor_2015-01-01.xsd#dbd_BusinessCode</t>
  </si>
  <si>
    <t>dbd-cor_2015-01-01.xsd#dbd_DetailsOfBusinessesOfReportingEntityTable::dbd-cor_2015-01-01.xsd#dbd_TypesOfBusinessIDAxis::dbd-cor_2015-01-01.xsd#dbd_BusinessType1Member</t>
  </si>
  <si>
    <t>dbd-cor_2015-01-01.xsd#dbd_DetailsOfBusinessesOfReportingEntityTable::dbd-cor_2015-01-01.xsd#dbd_TypesOfBusinessIDAxis::dbd-cor_2015-01-01.xsd#dbd_BusinessType2Member</t>
  </si>
  <si>
    <t>คำอธิบายธุรกิจ</t>
  </si>
  <si>
    <t>อัตราร้อยละของรายได้รวม</t>
  </si>
  <si>
    <t>รหัสธุรกิจ</t>
  </si>
  <si>
    <t>ประเภทธุรกิจที่ 1</t>
  </si>
  <si>
    <t>ประเภทธุรกิจที่ 2</t>
  </si>
  <si>
    <t>dbd-cor_2015-01-01.xsd#dbd_DetailsOfBusinessesOfReportingEntityTable::dbd-cor_2015-01-01.xsd#dbd_TypesOfBusinessIDAxis</t>
  </si>
  <si>
    <t>10c1ac6e-5c05-48b7-b23a-f25dc8d9de26:~:FilingInformation_3:~:NotMandatory:~:True:~:dbd-cor_2015-01-01.xsd#dbd_FilingInformationAbstract:~:</t>
  </si>
  <si>
    <t>dbd-cor_2015-01-01.xsd#dbd_NameOfAuthorizedPersonsCertifyingSubmissionFormAndFinancialStatementsAbstract@http://www.xbrl.org/2003/role/terseLabel</t>
  </si>
  <si>
    <t>dbd-cor_2015-01-01.xsd#dbd_NameOfFirstAuthorizedPersonCertifyingFinancialStatements</t>
  </si>
  <si>
    <t>dbd-cor_2015-01-01.xsd#dbd_NameOfSecondAuthorizedPersonCertifyingFinancialStatements</t>
  </si>
  <si>
    <t>dbd-cor_2015-01-01.xsd#dbd_NameOfThirdAuthorizedPersonCertifyingFinancialStatements</t>
  </si>
  <si>
    <t>dbd-cor_2015-01-01.xsd#dbd_NameOfFourthAuthorizedPersonCertifyingFinancialStatements</t>
  </si>
  <si>
    <t>dbd-cor_2015-01-01.xsd#dbd_NameOfFifthAuthorizedPersonCertifyingFinancialStatements</t>
  </si>
  <si>
    <t>ผู้มีอำนาจรับรองการนำส่งงบการเงิน (หุ้นส่วนผู้จัดการ/กรรมการผู้มีอำนาจ/ผู้รับผิดชอบดำเนินการแทนกิจการ)</t>
  </si>
  <si>
    <t>ผู้รับรอง คนที่ 1 (หุ้นส่วนผู้จัดการ/กรรมการผู้มีอำนาจ/ผู้รับผิดชอบดำเนินการแทนกิจการ)</t>
  </si>
  <si>
    <t>ผู้รับรอง คนที่ 2 (หุ้นส่วนผู้จัดการ/กรรมการผู้มีอำนาจ/ผู้รับผิดชอบดำเนินการแทนกิจการ)</t>
  </si>
  <si>
    <t>ผู้รับรอง คนที่ 3 (หุ้นส่วนผู้จัดการ/กรรมการผู้มีอำนาจ/ผู้รับผิดชอบดำเนินการแทนกิจการ)</t>
  </si>
  <si>
    <t>ผู้รับรอง คนที่ 4 (หุ้นส่วนผู้จัดการ/กรรมการผู้มีอำนาจ/ผู้รับผิดชอบดำเนินการแทนกิจการ)</t>
  </si>
  <si>
    <t>ผู้รับรอง คนที่ 5 (หุ้นส่วนผู้จัดการ/กรรมการผู้มีอำนาจ/ผู้รับผิดชอบดำเนินการแทนกิจการ)</t>
  </si>
  <si>
    <t>รูปแบบตามประกาศธปท (BOT template)</t>
  </si>
  <si>
    <t>รูปแบบตามประกาศกลต (SEC template)</t>
  </si>
  <si>
    <t>รูปแบบตามประกาศคปภ. ประกันชีวิต (OIC-Life template)</t>
  </si>
  <si>
    <t>รูปแบบตามประกาศคปภ. ประกันชีวิต-ชุด IFRS4 (OIC(IFRS 4)-Life template)</t>
  </si>
  <si>
    <t>รูปแบบตามประกาศคปภ. ประกันวินาศภัย (OIC-Non-life templates)</t>
  </si>
  <si>
    <t>รูปแบบตามประกาศคปภ. ประกันวินาศภัย-ชุด IFRS4 (OIC(IFRS 4)-Non-life template)</t>
  </si>
  <si>
    <t>รูปแบบทั่วไป (General template)</t>
  </si>
  <si>
    <t>c5835590-5485-472e-8da9-7bbc6d29bbe7:~:NotMandatory:~:True:~:http://www.dbd.go.th/xbrl/taxonomy/2015-01-01/rol-dbd/rol-dbd_StatementOfFinancialPosition</t>
  </si>
  <si>
    <t>e63dc37a-426a-43ba-8e54-77e3d480b8d7:~:StatementOfFinancialPosition_1:~:NotMandatory:~:True:~:tfrs-npae-cor_2015-01-01.xsd#tfrs-npae_StatementOfFinancialPositionAbstract::tfrs-npae-cor_2015-01-01.xsd#tfrs-npae_StatementOfFinancialPositionLineItems:~:dbd-cor_2015-01-01.xsd#dbd_DisclosureOfRetrospectiveApplicationAndRetrospectiveRestatementTable</t>
  </si>
  <si>
    <t>Note</t>
  </si>
  <si>
    <t>#SERIAL#</t>
  </si>
  <si>
    <t>#STDTENDTDATE#</t>
  </si>
  <si>
    <t>#UNITSCALE#</t>
  </si>
  <si>
    <t>#STDT#</t>
  </si>
  <si>
    <t>#ENDT#</t>
  </si>
  <si>
    <t>tfrs-npae-cor_2015-01-01.xsd#tfrs-npae_StatementOfFinancialPositionLineItems@http://www.xbrl.org/2003/role/terseLabel</t>
  </si>
  <si>
    <t>tfrs-npae-cor_2015-01-01.xsd#tfrs-npae_AssetsAbstract@http://www.xbrl.org/2003/role/terseLabel</t>
  </si>
  <si>
    <t>tfrs-npae-cor_2015-01-01.xsd#tfrs-npae_CurrentAssetsAbstract@http://www.xbrl.org/2003/role/terseLabel</t>
  </si>
  <si>
    <t>tfrs-npae-cor_2015-01-01.xsd#tfrs-npae_CashAndCashEquivalents</t>
  </si>
  <si>
    <t>tfrs-npae-cor_2015-01-01.xsd#tfrs-npae_CurrentInvestments</t>
  </si>
  <si>
    <t>tfrs-npae-cor_2015-01-01.xsd#tfrs-npae_TradeAndOtherReceivables</t>
  </si>
  <si>
    <t>tfrs-npae-cor_2015-01-01.xsd#tfrs-npae_CurrentLoansAndAdvances</t>
  </si>
  <si>
    <t>tfrs-npae-cor_2015-01-01.xsd#tfrs-npae_Inventories</t>
  </si>
  <si>
    <t>tfrs-npae-cor_2015-01-01.xsd#tfrs-npae_OtherCurrentAssets</t>
  </si>
  <si>
    <t>tfrs-npae-cor_2015-01-01.xsd#tfrs-npae_CurrentAssets@http://www.xbrl.org/2003/role/totalLabel</t>
  </si>
  <si>
    <t>tfrs-npae-cor_2015-01-01.xsd#tfrs-npae_NonCurrentAssetsAbstract@http://www.xbrl.org/2003/role/terseLabel</t>
  </si>
  <si>
    <t>tfrs-npae-cor_2015-01-01.xsd#tfrs-npae_InvestmentsHeldAsAvailableForSale</t>
  </si>
  <si>
    <t>tfrs-npae-cor_2015-01-01.xsd#tfrs-npae_InvestmentsInAssociates</t>
  </si>
  <si>
    <t>tfrs-npae-cor_2015-01-01.xsd#tfrs-npae_InvestmentsInSubsidiaries</t>
  </si>
  <si>
    <t>tfrs-npae-cor_2015-01-01.xsd#tfrs-npae_InvestmentsInJointVentures</t>
  </si>
  <si>
    <t>tfrs-npae-cor_2015-01-01.xsd#tfrs-npae_OtherNonCurrentInvestments</t>
  </si>
  <si>
    <t>tfrs-npae-cor_2015-01-01.xsd#tfrs-npae_NonCurrentLoansAndAdvances</t>
  </si>
  <si>
    <t>tfrs-npae-cor_2015-01-01.xsd#tfrs-npae_InvestmentProperty</t>
  </si>
  <si>
    <t>tfrs-npae-cor_2015-01-01.xsd#tfrs-npae_NonCurrentAssetsClassifiedAsHeldForSale</t>
  </si>
  <si>
    <t>tfrs-npae-cor_2015-01-01.xsd#tfrs-npae_PropertyPlantAndEquipment</t>
  </si>
  <si>
    <t>tfrs-npae-cor_2015-01-01.xsd#tfrs-npae_IntangibleAssets</t>
  </si>
  <si>
    <t>tfrs-npae-cor_2015-01-01.xsd#tfrs-npae_OtherNonCurrentAssets</t>
  </si>
  <si>
    <t>tfrs-npae-cor_2015-01-01.xsd#tfrs-npae_NonCurrentAssets@http://www.xbrl.org/2003/role/totalLabel</t>
  </si>
  <si>
    <t>tfrs-npae-cor_2015-01-01.xsd#tfrs-npae_Assets@http://www.xbrl.org/2003/role/totalLabel</t>
  </si>
  <si>
    <t>tfrs-npae-cor_2015-01-01.xsd#tfrs-npae_LiabilitiesAndEquityAbstract@http://www.xbrl.org/2003/role/terseLabel</t>
  </si>
  <si>
    <t>tfrs-npae-cor_2015-01-01.xsd#tfrs-npae_CurrentLiabilitiesAbstract@http://www.xbrl.org/2003/role/terseLabel</t>
  </si>
  <si>
    <t>tfrs-npae-cor_2015-01-01.xsd#tfrs-npae_BankOverdraftsAndShortTermBorrowingFromFinancialInstitutions</t>
  </si>
  <si>
    <t>tfrs-npae-cor_2015-01-01.xsd#tfrs-npae_TradeAndOtherPayables</t>
  </si>
  <si>
    <t>tfrs-npae-cor_2015-01-01.xsd#tfrs-npae_CurrentPortionOfLongTermLiabilities</t>
  </si>
  <si>
    <t>tfrs-npae-cor_2015-01-01.xsd#tfrs-npae_ShortTermBorrowings</t>
  </si>
  <si>
    <t>tfrs-npae-cor_2015-01-01.xsd#tfrs-npae_CurrentIncomeTaxPayable</t>
  </si>
  <si>
    <t>tfrs-npae-cor_2015-01-01.xsd#tfrs-npae_ShortTermProvisions</t>
  </si>
  <si>
    <t>tfrs-npae-cor_2015-01-01.xsd#tfrs-npae_OtherCurrentLiabilities</t>
  </si>
  <si>
    <t>tfrs-npae-cor_2015-01-01.xsd#tfrs-npae_CurrentLiabilities@http://www.xbrl.org/2003/role/totalLabel</t>
  </si>
  <si>
    <t>tfrs-npae-cor_2015-01-01.xsd#tfrs-npae_NonCurrentLiabilitiesAbstract@http://www.xbrl.org/2003/role/terseLabel</t>
  </si>
  <si>
    <t>tfrs-npae-cor_2015-01-01.xsd#tfrs-npae_LongTermBorrowings</t>
  </si>
  <si>
    <t>tfrs-npae-cor_2015-01-01.xsd#tfrs-npae_EmployeeBenefitObligation</t>
  </si>
  <si>
    <t>tfrs-npae-cor_2015-01-01.xsd#tfrs-npae_LongTermProvisions</t>
  </si>
  <si>
    <t>tfrs-npae-cor_2015-01-01.xsd#tfrs-npae_OtherNonCurrentLiabilities</t>
  </si>
  <si>
    <t>tfrs-npae-cor_2015-01-01.xsd#tfrs-npae_NonCurrentLiabilities@http://www.xbrl.org/2003/role/totalLabel</t>
  </si>
  <si>
    <t>tfrs-npae-cor_2015-01-01.xsd#tfrs-npae_Liabilities</t>
  </si>
  <si>
    <t>tfrs-npae-cor_2015-01-01.xsd#tfrs-npae_EquityAbstract@http://www.dbd.go.th/xbrl/taxonomy/2015-01-01/dbd-lab/rol/PresentationLabel</t>
  </si>
  <si>
    <t>tfrs-npae-cor_2015-01-01.xsd#tfrs-npae_ShareCapitalAbstract@http://www.xbrl.org/2003/role/terseLabel</t>
  </si>
  <si>
    <t>tfrs-npae-cor_2015-01-01.xsd#tfrs-npae_AuthorizedShareCapitalAbstract@http://www.xbrl.org/2003/role/terseLabel</t>
  </si>
  <si>
    <t>tfrs-npae-cor_2015-01-01.xsd#tfrs-npae_AuthorizedPreferenceShareCapital@http://www.xbrl.org/2003/role/terseLabel</t>
  </si>
  <si>
    <t>tfrs-npae-cor_2015-01-01.xsd#tfrs-npae_NumberOfAuthorizedPreferenceShares@http://www.xbrl.org/2003/role/terseLabel</t>
  </si>
  <si>
    <t>tfrs-npae-cor_2015-01-01.xsd#tfrs-npae_ParValueOfPreferenceShares@http://www.xbrl.org/2003/role/terseLabel</t>
  </si>
  <si>
    <t>tfrs-npae-cor_2015-01-01.xsd#tfrs-npae_AuthorizedOrdinaryShareCapital@http://www.xbrl.org/2003/role/terseLabel</t>
  </si>
  <si>
    <t>tfrs-npae-cor_2015-01-01.xsd#tfrs-npae_NumberOfAuthorizedOrdinaryShares@http://www.xbrl.org/2003/role/terseLabel</t>
  </si>
  <si>
    <t>tfrs-npae-cor_2015-01-01.xsd#tfrs-npae_ParValueOfOrdinaryShares@http://www.xbrl.org/2003/role/terseLabel</t>
  </si>
  <si>
    <t>tfrs-npae-cor_2015-01-01.xsd#tfrs-npae_IssuedAndPaidUpShareCapitalAbstract@http://www.dbd.go.th/xbrl/taxonomy/2015-01-01/dbd-lab/rol/PresentationLabel</t>
  </si>
  <si>
    <t>tfrs-npae-cor_2015-01-01.xsd#tfrs-npae_IssuedAndPaidUpPreferenceShareCapital@http://www.xbrl.org/2003/role/terseLabel</t>
  </si>
  <si>
    <t>tfrs-npae-cor_2015-01-01.xsd#tfrs-npae_IssuedAndPaidUpOrdinaryShareCapital@http://www.xbrl.org/2003/role/terseLabel</t>
  </si>
  <si>
    <t>tfrs-npae-cor_2015-01-01.xsd#tfrs-npae_SharePremiumDiscountAccountOnIssueOfSharesAbstract@http://www.dbd.go.th/xbrl/taxonomy/2015-01-01/dbd-lab/rol/PresentationLabel</t>
  </si>
  <si>
    <t>tfrs-npae-cor_2015-01-01.xsd#tfrs-npae_SharePremiumDiscountAccountPreferenceShares@http://www.dbd.go.th/xbrl/taxonomy/2015-01-01/dbd-lab/rol/PresentationLabel</t>
  </si>
  <si>
    <t>tfrs-npae-cor_2015-01-01.xsd#tfrs-npae_SharePremiumDiscountAccountOrdinaryShares@http://www.dbd.go.th/xbrl/taxonomy/2015-01-01/dbd-lab/rol/PresentationLabel</t>
  </si>
  <si>
    <t>tfrs-npae-cor_2015-01-01.xsd#tfrs-npae_RetainedEarningsAbstract@http://www.xbrl.org/2003/role/terseLabel</t>
  </si>
  <si>
    <t>tfrs-npae-cor_2015-01-01.xsd#tfrs-npae_AppropriatedRetainedEarningsAbstract@http://www.xbrl.org/2003/role/terseLabel</t>
  </si>
  <si>
    <t>tfrs-npae-cor_2015-01-01.xsd#tfrs-npae_RetainedEarningsAppropriatedToLegalReserve@http://www.xbrl.org/2003/role/terseLabel</t>
  </si>
  <si>
    <t>tfrs-npae-cor_2015-01-01.xsd#tfrs-npae_RetainedEarningsAppropriatedToOther@http://www.xbrl.org/2003/role/terseLabel</t>
  </si>
  <si>
    <t>tfrs-npae-cor_2015-01-01.xsd#tfrs-npae_UnappropriatedRetainedEarnings@http://www.xbrl.org/2003/role/terseLabel</t>
  </si>
  <si>
    <t>tfrs-npae-cor_2015-01-01.xsd#tfrs-npae_OtherComponentsOfEquity@http://www.dbd.go.th/xbrl/taxonomy/2015-01-01/dbd-lab/rol/PresentationLabel</t>
  </si>
  <si>
    <t>tfrs-npae-cor_2015-01-01.xsd#tfrs-npae_Equity@http://www.dbd.go.th/xbrl/taxonomy/2015-01-01/dbd-lab/rol/PresentationTotalLabel</t>
  </si>
  <si>
    <t>tfrs-npae-cor_2015-01-01.xsd#tfrs-npae_LiabilitiesAndEquity@http://www.dbd.go.th/xbrl/taxonomy/2015-01-01/dbd-lab/rol/PresentationTotalLabel</t>
  </si>
  <si>
    <t>งบแสดงฐานะการเงิน</t>
  </si>
  <si>
    <t>สินทรัพย์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</si>
  <si>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</si>
  <si>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</si>
  <si>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</si>
  <si>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ลูกหนี้การค้าและลูกหนี้อื่น</t>
  </si>
  <si>
    <t>เงินให้กู้ยืมระยะสั้น</t>
  </si>
  <si>
    <t>สินค้าคงเหลือ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</si>
  <si>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</si>
  <si>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</si>
  <si>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</si>
  <si>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เงินลงทุนเผื่อขาย</t>
  </si>
  <si>
    <t>เงินลงทุนในบริษัทร่วม</t>
  </si>
  <si>
    <t>เงินลงทุนในบริษัทย่อย</t>
  </si>
  <si>
    <t>เงินลงทุนในการร่วมค้า</t>
  </si>
  <si>
    <t>เงินลงทุนระยะยาวอื่น</t>
  </si>
  <si>
    <t>เงินให้กู้ยืมระยะยาว</t>
  </si>
  <si>
    <t>อสังหาริมทรัพย์เพื่อการลงทุน</t>
  </si>
  <si>
    <t>สินทรัพย์ไม่หมุนเวียนที่ถือไว้เพื่อขาย</t>
  </si>
  <si>
    <t>ที่ดิน อาคารและอุปกรณ์</t>
  </si>
  <si>
    <t>สินทรัพย์ไม่มีตัวตน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</si>
  <si>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</si>
  <si>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</si>
  <si>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</si>
  <si>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หนี้สินและส่วนของผู้ถือหุ้น</t>
  </si>
  <si>
    <t>หนี้สินหมุนเวียน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</si>
  <si>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</si>
  <si>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</si>
  <si>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</si>
  <si>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เงินกู้ยืมระยะสั้น</t>
  </si>
  <si>
    <t>ภาษีเงินได้ค้างจ่าย</t>
  </si>
  <si>
    <t>ประมาณการหนี้สินระยะสั้น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</si>
  <si>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</si>
  <si>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</si>
  <si>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</si>
  <si>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</t>
  </si>
  <si>
    <t>ประมาณการหนี้สินผลประโยชน์พนักงาน</t>
  </si>
  <si>
    <t>ประมาณการหนี้สินระยะยาว</t>
  </si>
  <si>
    <t>หนี้สินไม่หมุนเวียนอื่น</t>
  </si>
  <si>
    <t>รวมหนี้สินไม่หมุนเวียน</t>
  </si>
  <si>
    <t>รวมหนี้สิน</t>
  </si>
  <si>
    <t>ส่วนของผู้ถือหุ้น</t>
  </si>
  <si>
    <t>ทุนเรือนหุ้น</t>
  </si>
  <si>
    <t>ทุนจดทะเบียน</t>
  </si>
  <si>
    <t>หุ้นบุริมสิทธิ</t>
  </si>
  <si>
    <t>จำนวนหุ้น</t>
  </si>
  <si>
    <t>มูลค่าหุ้น</t>
  </si>
  <si>
    <t>หุ้นสามัญ</t>
  </si>
  <si>
    <t>ทุนที่ชำระแล้ว</t>
  </si>
  <si>
    <t>ส่วนเกินมูลค่าหุ้น</t>
  </si>
  <si>
    <t>ส่วนเกินมูลค่าหุ้นบุริมสิทธิ</t>
  </si>
  <si>
    <t>ส่วนเกินมูลค่าหุ้นสามัญ</t>
  </si>
  <si>
    <t>กำไร (ขาดทุน) สะสม</t>
  </si>
  <si>
    <t>จัดสรรแล้ว</t>
  </si>
  <si>
    <t>ทุนสำรองตามกฎหมาย</t>
  </si>
  <si>
    <t>อื่นๆ</t>
  </si>
  <si>
    <t>ยังไม่ได้จัดสรร</t>
  </si>
  <si>
    <t>องค์ประกอบอื่นของส่วนของผู้ถือหุ้น</t>
  </si>
  <si>
    <t>รวมส่วนของผู้ถือหุ้น</t>
  </si>
  <si>
    <t>รวมหนี้สินและส่วนของผู้ถือหุ้น</t>
  </si>
  <si>
    <t>00f6e8e2-fea3-43ed-a6bf-ba8c1317fa1e:~:NotMandatory:~:True:~:http://www.dbd.go.th/xbrl/taxonomy/2015-01-01/rol-dbd/rol-dbd_StatementOfIncomeStatementOfComprehensiveIncomeByNatureOfExpenseOneStatement</t>
  </si>
  <si>
    <t>fc440267-461d-4f5c-8349-224018adeb5d:~:StafInctafComncyNatfExpne_1:~:NotMandatory:~:True:~:tfrs-npae-cor_2015-01-01.xsd#tfrs-npae_StatementOfIncomeStatementOfComprehensiveIncomeByNatureOfExpenseOneStatementAbstract::tfrs-npae-cor_2015-01-01.xsd#tfrs-npae_StatementOfIncomeAbstract:~:dbd-cor_2015-01-01.xsd#dbd_DisclosureOfRetrospectiveApplicationAndRetrospectiveRestatementTable</t>
  </si>
  <si>
    <t>tfrs-npae-cor_2015-01-01.xsd#tfrs-npae_StatementOfIncomeAbstract@http://www.xbrl.org/2003/role/terseLabel</t>
  </si>
  <si>
    <t>tfrs-npae-cor_2015-01-01.xsd#tfrs-npae_RevenuesFromSalesOrRevenuesFromServices</t>
  </si>
  <si>
    <t>tfrs-npae-cor_2015-01-01.xsd#tfrs-npae_InterestIncome</t>
  </si>
  <si>
    <t>tfrs-npae-cor_2015-01-01.xsd#tfrs-npae_ContractRevenue</t>
  </si>
  <si>
    <t>tfrs-npae-cor_2015-01-01.xsd#tfrs-npae_OtherIncomes</t>
  </si>
  <si>
    <t>tfrs-npae-cor_2015-01-01.xsd#tfrs-npae_Revenue@http://www.xbrl.org/2003/role/totalLabel</t>
  </si>
  <si>
    <t>tfrs-npae-cor_2015-01-01.xsd#tfrs-npae_ChangesInInventoriesOfFinishedGoodsAndWorkInProgress@http://www.xbrl.org/2009/role/negatedLabel</t>
  </si>
  <si>
    <t>tfrs-npae-cor_2015-01-01.xsd#tfrs-npae_WorkPerformedByEntityAndCapitalized@http://www.xbrl.org/2009/role/negatedLabel</t>
  </si>
  <si>
    <t>tfrs-npae-cor_2015-01-01.xsd#tfrs-npae_RawMaterialsAndConsumablesUsed@http://www.xbrl.org/2009/role/negatedLabel</t>
  </si>
  <si>
    <t>tfrs-npae-cor_2015-01-01.xsd#tfrs-npae_EmployeeBenefitsExpense@http://www.xbrl.org/2009/role/negatedLabel</t>
  </si>
  <si>
    <t>tfrs-npae-cor_2015-01-01.xsd#tfrs-npae_DepreciationAndAmortizationExpense@http://www.xbrl.org/2009/role/negatedLabel</t>
  </si>
  <si>
    <t>tfrs-npae-cor_2015-01-01.xsd#tfrs-npae_OtherExpenses@http://www.xbrl.org/2009/role/negatedLabel</t>
  </si>
  <si>
    <t>tfrs-npae-cor_2015-01-01.xsd#tfrs-npae_Expenses@http://www.xbrl.org/2009/role/negatedTotalLabel</t>
  </si>
  <si>
    <t>tfrs-npae-cor_2015-01-01.xsd#tfrs-npae_ProfitLossBeforeFinanceCostsAndIncomeTaxExpense</t>
  </si>
  <si>
    <t>tfrs-npae-cor_2015-01-01.xsd#tfrs-npae_FinanceCosts@http://www.xbrl.org/2009/role/negatedLabel</t>
  </si>
  <si>
    <t>tfrs-npae-cor_2015-01-01.xsd#tfrs-npae_ProfitLossBeforeIncomeTaxExpense</t>
  </si>
  <si>
    <t>tfrs-npae-cor_2015-01-01.xsd#tfrs-npae_TaxExpenseIncome@http://www.xbrl.org/2009/role/negatedTerseLabel</t>
  </si>
  <si>
    <t>tfrs-npae-cor_2015-01-01.xsd#tfrs-npae_ProfitLoss@http://www.xbrl.org/2009/role/netLabel</t>
  </si>
  <si>
    <t>งบกำไรขาดทุน</t>
  </si>
  <si>
    <t>รายได้จากการขายหรือการให้บริการ</t>
  </si>
  <si>
    <t>รายได้ดอกเบี้ย</t>
  </si>
  <si>
    <t>รายได้ค่าก่อสร้าง</t>
  </si>
  <si>
    <t>รายได้อื่น</t>
  </si>
  <si>
    <t>รวมรายได้</t>
  </si>
  <si>
    <t>การเปลี่ยนแปลงของสินค้าสำเร็จรูปและงานระหว่างทำ</t>
  </si>
  <si>
    <t>งานที่ทำโดยกิจการและบันทึกเป็นสินทรัพย์</t>
  </si>
  <si>
    <t>วัตถุดิบและวัสดุสิ้นเปลืองใช้ไป</t>
  </si>
  <si>
    <t>ค่าใช้จ่ายผลประโยชน์พนักงาน</t>
  </si>
  <si>
    <t>ค่าเสื่อมราคาและค่าตัดจำหน่าย</t>
  </si>
  <si>
    <t>ค่าใช้จ่ายอื่น</t>
  </si>
  <si>
    <t>รวมค่าใช้จ่าย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</si>
  <si>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</si>
  <si>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</si>
  <si>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กำไร (ขาดทุน) ก่อนค่าใช้จ่ายภาษีเงินได้</t>
  </si>
  <si>
    <t>ค่าใช้จ่ายภาษีเงินได้</t>
  </si>
  <si>
    <t>กำไร (ขาดทุน) สุทธิ</t>
  </si>
  <si>
    <t>04ceb1a2-f3f8-4877-b74c-ed37b35096a8:~:NotMandatory:~:True:~:http://www.dbd.go.th/xbrl/taxonomy/2015-01-01/rol-dbd/rol-dbd_StatementOfIncomeStatementOfComprehensiveIncomeByFunctionOfExpenseSingleStepOneStatement</t>
  </si>
  <si>
    <t>268f61ab-4448-4252-8ca7-4bb95ed9fe26:~:StafInctafComncyFunfExpintene_1:~:NotMandatory:~:True:~:tfrs-npae-cor_2015-01-01.xsd#tfrs-npae_StatementOfIncomeStatementOfComprehensiveIncomeByFunctionOfExpenseSingleStepOneStatementAbstract::tfrs-npae-cor_2015-01-01.xsd#tfrs-npae_StatementOfIncomeAbstract:~:dbd-cor_2015-01-01.xsd#dbd_DisclosureOfRetrospectiveApplicationAndRetrospectiveRestatementTable</t>
  </si>
  <si>
    <t>tfrs-npae-cor_2015-01-01.xsd#tfrs-npae_RevenueAbstract@http://www.xbrl.org/2003/role/terseLabel</t>
  </si>
  <si>
    <t>tfrs-npae-cor_2015-01-01.xsd#tfrs-npae_ExpensesAbstract@http://www.xbrl.org/2003/role/terseLabel</t>
  </si>
  <si>
    <t>tfrs-npae-cor_2015-01-01.xsd#tfrs-npae_CostsOfSaleOfGoodsAndRenderingOfServices</t>
  </si>
  <si>
    <t>tfrs-npae-cor_2015-01-01.xsd#tfrs-npae_ContractCosts</t>
  </si>
  <si>
    <t>tfrs-npae-cor_2015-01-01.xsd#tfrs-npae_SellingExpense</t>
  </si>
  <si>
    <t>tfrs-npae-cor_2015-01-01.xsd#tfrs-npae_AdministrativeExpense</t>
  </si>
  <si>
    <t>tfrs-npae-cor_2015-01-01.xsd#tfrs-npae_OtherExpenses</t>
  </si>
  <si>
    <t>tfrs-npae-cor_2015-01-01.xsd#tfrs-npae_Expenses@http://www.xbrl.org/2003/role/totalLabel</t>
  </si>
  <si>
    <t>รายได้</t>
  </si>
  <si>
    <t>ค่าใช้จ่าย</t>
  </si>
  <si>
    <t>ต้นทุนขายหรือต้นทุนการให้บริการ</t>
  </si>
  <si>
    <t>ต้นทุนการก่อสร้าง</t>
  </si>
  <si>
    <t>ค่าใช้จ่ายในการขาย</t>
  </si>
  <si>
    <t>ค่าใช้จ่ายในการบริหาร</t>
  </si>
  <si>
    <t>a072e034-b185-448e-bf5a-f9224979a66d:~:NotMandatory:~:True:~:http://www.dbd.go.th/xbrl/taxonomy/2015-01-01/rol-dbd/rol-dbd_StatementOfIncomeStatementOfComprehensiveIncomeByFunctionOfExpenseMultipleStepsOneStatement</t>
  </si>
  <si>
    <t>c204a4cd-9a1f-418e-87bb-1e6bcdcdfea2:~:StafInctafComncyFunfExpultene_1:~:NotMandatory:~:True:~:tfrs-npae-cor_2015-01-01.xsd#tfrs-npae_StatementOfIncomeStatementOfComprehensiveIncomeByFunctionOfExpenseMultipleStepsOneStatementAbstract::tfrs-npae-cor_2015-01-01.xsd#tfrs-npae_StatementOfIncomeAbstract:~:dbd-cor_2015-01-01.xsd#dbd_DisclosureOfRetrospectiveApplicationAndRetrospectiveRestatementTable</t>
  </si>
  <si>
    <t>tfrs-npae-cor_2015-01-01.xsd#tfrs-npae_CostsOfSaleOfGoodsAndRenderingOfServices@http://www.xbrl.org/2009/role/negatedLabel</t>
  </si>
  <si>
    <t>tfrs-npae-cor_2015-01-01.xsd#tfrs-npae_ContractCosts@http://www.xbrl.org/2009/role/negatedLabel</t>
  </si>
  <si>
    <t>tfrs-npae-cor_2015-01-01.xsd#tfrs-npae_GrossProfitLoss</t>
  </si>
  <si>
    <t>tfrs-npae-cor_2015-01-01.xsd#tfrs-npae_ProfitLossBeforeExpenses</t>
  </si>
  <si>
    <t>tfrs-npae-cor_2015-01-01.xsd#tfrs-npae_SellingExpense@http://www.xbrl.org/2009/role/negatedLabel</t>
  </si>
  <si>
    <t>tfrs-npae-cor_2015-01-01.xsd#tfrs-npae_AdministrativeExpense@http://www.xbrl.org/2009/role/negatedLabel</t>
  </si>
  <si>
    <t>กำไร (ขาดทุน) ขั้นต้น</t>
  </si>
  <si>
    <t>กำไร (ขาดทุน) ก่อนค่าใช้จ่าย</t>
  </si>
  <si>
    <t>[260000] Statement of income/statement of comprehensive income, by function of expense-multiple step-one statement</t>
  </si>
  <si>
    <t>3fffac1e-4cec-43e4-b4e3-8147f087a73c:~:NotMandatory:~:True:~:http://www.dbd.go.th/xbrl/taxonomy/2015-01-01/rol-dbd/rol-dbd_StatementOfChangesInEquity</t>
  </si>
  <si>
    <t>9a0d488c-c3a0-4b41-a55a-0698c0685000:~:StatementOfChangesInEquity_1:~:NotMandatory:~:True:~:tfrs-npae-cor_2015-01-01.xsd#tfrs-npae_StatementOfChangesInEquityAbstract::tfrs-npae-cor_2015-01-01.xsd#tfrs-npae_StatementOfChangesInEquityLineItems:~:tfrs-npae-cor_2015-01-01.xsd#tfrs-npae_StatementOfChangesInEquityTable</t>
  </si>
  <si>
    <t>tfrs-npae-cor_2015-01-01.xsd#tfrs-npae_StatementOfChangesInEquityLineItems@http://www.dbd.go.th/xbrl/taxonomy/2015-01-01/dbd-lab/rol/PresentationLabel</t>
  </si>
  <si>
    <t>tfrs-npae-cor_2015-01-01.xsd#tfrs-npae_Equity@http://www.xbrl.org/2003/role/periodStartLabel</t>
  </si>
  <si>
    <t>tfrs-npae-cor_2015-01-01.xsd#tfrs-npae_FinancialEffectsOfChangesInAccountingPolicies</t>
  </si>
  <si>
    <t>tfrs-npae-cor_2015-01-01.xsd#tfrs-npae_FinancialEffectsOfCorrectionsOfAccountingErrors</t>
  </si>
  <si>
    <t>tfrs-npae-cor_2015-01-01.xsd#tfrs-npae_EquityRestated@http://www.dbd.go.th/xbrl/taxonomy/2015-01-01/dbd-lab/rol/PresentationLabel</t>
  </si>
  <si>
    <t>tfrs-npae-cor_2015-01-01.xsd#tfrs-npae_ChangesInEquityAbstract@http://www.dbd.go.th/xbrl/taxonomy/2015-01-01/dbd-lab/rol/PresentationLabel</t>
  </si>
  <si>
    <t>tfrs-npae-cor_2015-01-01.xsd#tfrs-npae_IncreaseDecreaseInIssuedAndPaidUpShareCapitalOrdinaryShares@http://www.dbd.go.th/xbrl/taxonomy/2015-01-01/dbd-lab/rol/PresentationLabel</t>
  </si>
  <si>
    <t>tfrs-npae-cor_2015-01-01.xsd#tfrs-npae_IncreaseDecreaseInIssuedAndPaidUpShareCapitalPreferenceShares@http://www.dbd.go.th/xbrl/taxonomy/2015-01-01/dbd-lab/rol/PresentationLabel</t>
  </si>
  <si>
    <t>tfrs-npae-cor_2015-01-01.xsd#tfrs-npae_Dividends@http://www.xbrl.org/2009/role/negatedLabel</t>
  </si>
  <si>
    <t>tfrs-npae-cor_2015-01-01.xsd#tfrs-npae_OtherComponentsOfEquityAbstract@http://www.dbd.go.th/xbrl/taxonomy/2015-01-01/dbd-lab/rol/PresentationLabel</t>
  </si>
  <si>
    <t>tfrs-npae-cor_2015-01-01.xsd#tfrs-npae_ExchangeDifferenceOnTranslatingFinancialStatements</t>
  </si>
  <si>
    <t>tfrs-npae-cor_2015-01-01.xsd#tfrs-npae_GainsLossesOnRemeasuringInvestmentsHeldAsAvailableForSale@http://www.dbd.go.th/xbrl/taxonomy/2015-01-01/dbd-lab/rol/PresentationLabel</t>
  </si>
  <si>
    <t>tfrs-npae-cor_2015-01-01.xsd#tfrs-npae_OtherUnrealizedGainsLosses</t>
  </si>
  <si>
    <t>tfrs-npae-cor_2015-01-01.xsd#tfrs-npae_OtherComponentsOfEquityOthers@http://www.dbd.go.th/xbrl/taxonomy/2015-01-01/dbd-lab/rol/PresentationLabel</t>
  </si>
  <si>
    <t>tfrs-npae-cor_2015-01-01.xsd#tfrs-npae_ChangesInEquity@http://www.dbd.go.th/xbrl/taxonomy/2015-01-01/dbd-lab/rol/PresentationTotalLabel</t>
  </si>
  <si>
    <t>tfrs-npae-cor_2015-01-01.xsd#tfrs-npae_Equity@http://www.xbrl.org/2003/role/periodEndLabel</t>
  </si>
  <si>
    <t>tfrs-npae-cor_2015-01-01.xsd#tfrs-npae_StatementOfChangesInEquityTable::tfrs-npae-cor_2015-01-01.xsd#tfrs-npae_ComponentsOfEquityAxis::tfrs-npae-cor_2015-01-01.xsd#tfrs-npae_IssuedAndPaidUpShareCapitalMember</t>
  </si>
  <si>
    <t>tfrs-npae-cor_2015-01-01.xsd#tfrs-npae_StatementOfChangesInEquityTable::tfrs-npae-cor_2015-01-01.xsd#tfrs-npae_ComponentsOfEquityAxis::tfrs-npae-cor_2015-01-01.xsd#tfrs-npae_SharePremiumAccountDiscountOnIssueOfShareMember</t>
  </si>
  <si>
    <t>tfrs-npae-cor_2015-01-01.xsd#tfrs-npae_StatementOfChangesInEquityTable::tfrs-npae-cor_2015-01-01.xsd#tfrs-npae_ComponentsOfEquityAxis::tfrs-npae-cor_2015-01-01.xsd#tfrs-npae_RetainedEarningsMember</t>
  </si>
  <si>
    <t>tfrs-npae-cor_2015-01-01.xsd#tfrs-npae_StatementOfChangesInEquityTable::tfrs-npae-cor_2015-01-01.xsd#tfrs-npae_ComponentsOfEquityAxis::tfrs-npae-cor_2015-01-01.xsd#tfrs-npae_OtherComponentsOfEquityMember</t>
  </si>
  <si>
    <t>งบแสดงการเปลี่ยนแปลงส่วนของผู้ถือหุ้น</t>
  </si>
  <si>
    <t>ยอดคงเหลือต้นงวด</t>
  </si>
  <si>
    <t>ผลกระทบของการเปลี่ยนแปลงนโยบายการบัญชี</t>
  </si>
  <si>
    <t>ผลสะสมจากการแก้ไขข้อผิดพลาดทางการบัญชี</t>
  </si>
  <si>
    <t>ยอดคงเหลือที่ปรับปรุงแล้ว</t>
  </si>
  <si>
    <t>การเปลี่ยนแปลงในส่วนของผู้ถือหุ้น</t>
  </si>
  <si>
    <t>การเพิ่ม (ลด) หุ้นสามัญ</t>
  </si>
  <si>
    <t>การเพิ่ม (ลด) หุ้นบุริมสิทธิ</t>
  </si>
  <si>
    <t>เงินปันผล</t>
  </si>
  <si>
    <t>ผลต่างของอัตราแลกเปลี่ยนจากการแปลงค่างบการเงิน</t>
  </si>
  <si>
    <t>ผลกำไร (ขาดทุน) จากการวัดมูลค่าเงินลงทุนเผื่อขาย</t>
  </si>
  <si>
    <t>ผลกำไร (ขาดทุน) ที่ยังไม่เกิดขึ้นจริงอื่น</t>
  </si>
  <si>
    <t>รวมการเปลี่ยนแปลงส่วนของผู้ถือหุ้น</t>
  </si>
  <si>
    <t>ยอดคงเหลือปลายงวด</t>
  </si>
  <si>
    <t>tfrs-npae-cor_2015-01-01.xsd#tfrs-npae_StatementOfChangesInEquityTable::tfrs-npae-cor_2015-01-01.xsd#tfrs-npae_ComponentsOfEquityAxis</t>
  </si>
  <si>
    <t>9822ac80-d072-47ff-a93f-b13aaa8e86f2:~:NotMandatory:~:True:~:http://www.dbd.go.th/xbrl/taxonomy/2015-01-01/rol-dbd/rol-dbd_NotesToFinancialStatement</t>
  </si>
  <si>
    <t>1f913698-d113-4b1e-99ee-462c4943caac:~:NotesToFinancialStatement_1:~:NotMandatory:~:True:~:tfrs-npae-cor_2015-01-01.xsd#tfrs-npae_NotesToFinancialStatementsAbstract:~:</t>
  </si>
  <si>
    <t>tfrs-npae-cor_2015-01-01.xsd#tfrs-npae_NotesToFinancialStatementsAbstract</t>
  </si>
  <si>
    <t>tfrs-npae-cor_2015-01-01.xsd#tfrs-npae_NotesToFinancialStatementsExplanatoryTextBlock</t>
  </si>
  <si>
    <t>หมายเหตุประกอบงบการเงิน</t>
  </si>
  <si>
    <t>คำอธิบายหมายเหตุประกอบงบการเงิน</t>
  </si>
  <si>
    <t>English</t>
  </si>
  <si>
    <t>บาท</t>
  </si>
  <si>
    <t>* หมายถึงรายการที่ต้องกรอกเสมอ</t>
  </si>
  <si>
    <t>** เลือก "NO" กรณีที่มีการตั้งฐานข้อมูลปีก่อนให้แล้ว</t>
  </si>
  <si>
    <r>
      <t>*,**</t>
    </r>
    <r>
      <rPr>
        <sz val="11"/>
        <color indexed="8"/>
        <rFont val="Tahoma"/>
        <family val="2"/>
        <scheme val="minor"/>
      </rPr>
      <t xml:space="preserve"> ยื่นงบการเงินผ่านระบบอิเล็คทรอนิกส์เป็นครั้งแรกใช่หรือไม่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</si>
  <si>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ยื่นงบการเงินของบริษัทเป็นปีแรกหรือเป็นครั้งแรกตั้งแต่จัดตั้งกิจการตามกฎหมายใช่หรือไม่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</si>
  <si>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วันที่เริ่มระยะเวลารายงานงวดปัจจุบัน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</si>
  <si>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วันที่สิ้นสุดรอบระยะเวลารายงานงวดปัจจุบัน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</si>
  <si>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ลักษณะของงบการเงิน</t>
    </r>
  </si>
  <si>
    <r>
      <t>*</t>
    </r>
    <r>
      <rPr>
        <sz val="11"/>
        <color indexed="8"/>
        <rFont val="Tahoma"/>
        <family val="2"/>
        <scheme val="minor"/>
      </rPr>
      <t xml:space="preserve"> มีการปรับงบการเงินย้อนหลังหรือมีการจัดประเภทรายการใหม่หรือไม่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</si>
  <si>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สกุลเงินที่ใช้รายงาน</t>
    </r>
  </si>
  <si>
    <r>
      <t>*</t>
    </r>
    <r>
      <rPr>
        <sz val="11"/>
        <color indexed="8"/>
        <rFont val="Tahoma"/>
        <family val="2"/>
        <scheme val="minor"/>
      </rPr>
      <t xml:space="preserve"> หน่วยที่ใช้ในการนำเสนอจำนวนเงินในงบการเงิน</t>
    </r>
  </si>
  <si>
    <t>[110000] ข้อมูลทั่วไปเกี่ยวกับงบการเงิน</t>
  </si>
  <si>
    <t xml:space="preserve"> ข้อมูลทั่วไป </t>
  </si>
  <si>
    <t xml:space="preserve"> งบการเงิน </t>
  </si>
  <si>
    <t>[210000] งบแสดงฐานะการเงิน</t>
  </si>
  <si>
    <t>[220000] งบกำไรขาดทุน แบบจำแนกค่าใช้จ่ายตามลักษณะของค่าใช้จ่าย/งบกำไรขาดทุนเบ็ดเสร็จ แบบจำแนกค่าใช้จ่ายตามลักษณะของค่าใช้จ่าย แสดงแบบงบเดียว</t>
  </si>
  <si>
    <t>[410000] งบแสดงการเปลี่ยนแปลงส่วนของผู้ถือหุ้น</t>
  </si>
  <si>
    <t xml:space="preserve"> หมายเหตุประกอบงบการเงิน </t>
  </si>
  <si>
    <t>[510000] หมายเหตุประกอบงบการเงิน</t>
  </si>
  <si>
    <t>* รูปแบบงบการเงินถูกสร้างโดยใช้ เครื่องมือ XBRL in Excel V1.1</t>
  </si>
  <si>
    <t>วีธีการดึงข้อมูลปีเปรียบเทียบหรือปีก่อน_x000D_
1. เงื่อนไขของ ยื่นงบการเงินผ่านระบบอิเล็คทรอนิกส์เป็นครั้งแรก และงบการเงินของบริษัทเป็นปีแรกหรือเป็นครั้งแรกตั้งแต่จัดตั้งกิจการตามกฎหมาย ต้องเป็น "NO"_x000D_
2. หลังจากสร้างรูปแบบงบการเงินเรียบร้อยแล้ว เลือกรูปแบบงบกำไรขาดทุน_x000D_
3. เลือกรูปแบบงบกระแสเงินสด (ถ้ามี) และ กด "ยืนยัน"_x000D_
4. กด "กล่องเครื่องมือ" จากนั้น กด "ดึงข้อมูลจากปีก่อน"_x000D_
5. เลือก "จาก Web Service" กด "Yes" _x000D_
6. กรอก Password กด "ยืนยัน"</t>
  </si>
  <si>
    <t>&lt;ProjectConfig&gt;_x000D_
  &lt;add key="PackageName" value="npae_com-oth_2015-01-01" /&gt;_x000D_
  &lt;add key="PackageDescription" value="DBD iFile Excel" /&gt;_x000D_
  &lt;add key="PackageAuthor" value="" /&gt;_x000D_
  &lt;add key="CreatedOn" value="" /&gt;_x000D_
  &lt;add key="PackageVersion" value="1.1" /&gt;_x000D_
  &lt;add key="SecurityCode" value="zyAxYnQ5SYX83xPSo2NAIOAYhB5xW4hy+qOouYHMf34=" /&gt;_x000D_
  &lt;add key="TaxonomyPath" value="C:\DBD XBRL in Excel\iFileApp2\Taxonomy\npae\com\oth\npae_com-oth_2015-01-01.xsd" /&gt;_x000D_
  &lt;add key="PublishPath" value="" /&gt;_x000D_
  &lt;add key="Culture" value="th-TH" /&gt;_x000D_
  &lt;add key="Scheme" value="" /&gt;_x000D_
  &lt;add key="ProjectMode" value="Package" /&gt;_x000D_
  &lt;add key="StartupSheet" value="FilingInformation" /&gt;_x000D_
  &lt;add key="VersionNo" value="" /&gt;_x000D_
&lt;/ProjectConfig&gt;</t>
  </si>
  <si>
    <t>0105560042799</t>
  </si>
  <si>
    <t>บริษัทจำกัด (Company Limited)</t>
  </si>
  <si>
    <t>บริษัท สยามคัลเลอร์ อินเตอร์เทรด (2016) จำกัด</t>
  </si>
  <si>
    <t>YES</t>
  </si>
  <si>
    <t>15/03/2560</t>
  </si>
  <si>
    <t>31/12/2560</t>
  </si>
  <si>
    <t>ทั่วไป(Others)</t>
  </si>
  <si>
    <t>TFRS สำหรับกิจการที่ไม่มีส่วนได้เสียสาธารณะ (TFRS for NPAEs)</t>
  </si>
  <si>
    <t xml:space="preserve">&lt;VersionInfo&gt;_x000D_
&lt;VersionNo&gt;1.1&lt;/VersionNo&gt;_x000D_
&lt;/VersionInfo&gt;_x000D_
</t>
  </si>
  <si>
    <t>งบการเงินเฉพาะกิจการ (Separate Financial Statements)</t>
  </si>
  <si>
    <t>NO</t>
  </si>
  <si>
    <t>ตรวจสอบแล้ว (Audited)</t>
  </si>
  <si>
    <t>แสดงตามจริง (Actuals)</t>
  </si>
  <si>
    <t>15/03/2559</t>
  </si>
  <si>
    <t>31/12/2559</t>
  </si>
  <si>
    <t>&lt;Sheets xmlns:xsi="http://www.w3.org/2001/XMLSchema-instance" xmlns:xsd="http://www.w3.org/2001/XMLSchema"&gt;_x000D_
  &lt;Sheet Group="General" SheetName="FilingInformation" Name="[110000] Filing information" Annual="Mandatory" Other="" Checked="True" /&gt;_x000D_
  &lt;Sheet Group="Statements" SheetName="StatementOfFinancialPosition" Name="[210000] Statement of financial position" Annual="Mandatory" Other="" Checked="True" /&gt;_x000D_
  &lt;Sheet Group="Statements" SheetName="StafInctafComncyNatfExpne" Name="[220000] Statement of income/statement of comprehensive income, by nature of expense-one statement" Annual="" Other="" Checked="False" /&gt;_x000D_
  &lt;Sheet Group="Statements" SheetName="StafInctafComncyFunfExpintene" Name="[240000] Statement of income/statement of comprehensive income, by function of expense-single step-one statement" Annual="" Other="" Checked="True" /&gt;_x000D_
  &lt;Sheet Group="Statements" SheetName="StafInctafComncyFunfExpultene" Name="[260000] Statement of income/statement of comprehensive income, by function of expense-multiple step-one statement" Annual="" Other="" Checked="False" /&gt;_x000D_
  &lt;Sheet Group="Statements" SheetName="StatementOfChangesInEquity" Name="[410000] Statement of changes in equity" Annual="Mandatory" Other="" Checked="True" /&gt;_x000D_
  &lt;Sheet Group="Notes" SheetName="NotesToFinancialStatement" Name="[510000] Notes to financial statement" Annual="Mandatory" Other="" Checked="True" /&gt;_x000D_
&lt;/Sheets&gt;</t>
  </si>
  <si>
    <t>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</si>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</sst>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Tahoma"/>
      <family val="2"/>
      <scheme val="minor"/>
    </font>
    <font>
      <sz val="11"/>
      <color indexed="9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9"/>
      <color indexed="81"/>
      <name val="Tahoma"/>
      <family val="2"/>
    </font>
    <font>
      <sz val="14"/>
      <color indexed="9"/>
      <name val="Tahoma"/>
      <family val="2"/>
      <scheme val="minor"/>
    </font>
    <font>
      <sz val="11"/>
      <color indexed="10"/>
      <name val="Tahoma"/>
      <family val="2"/>
      <scheme val="minor"/>
    </font>
    <font>
      <sz val="11"/>
      <color indexed="12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Up">
        <fgColor indexed="22"/>
        <bgColor indexed="9"/>
      </patternFill>
    </fill>
    <fill>
      <patternFill patternType="lightHorizontal">
        <fgColor indexed="22"/>
        <bgColor indexed="43"/>
      </patternFill>
    </fill>
    <fill>
      <patternFill patternType="solid">
        <fgColor rgb="FF33CCCC"/>
        <bgColor indexed="64"/>
      </patternFill>
    </fill>
    <fill>
      <patternFill patternType="lightHorizontal">
        <fgColor indexed="2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4" fillId="0" borderId="0" xfId="0" applyFont="1"/>
    <xf numFmtId="0" fontId="5" fillId="0" borderId="3" xfId="0" applyFont="1" applyBorder="1" applyAlignment="1" applyProtection="1">
      <alignment wrapText="1" shrinkToFit="1"/>
    </xf>
    <xf numFmtId="0" fontId="5" fillId="0" borderId="3" xfId="0" applyFont="1" applyBorder="1" applyAlignment="1" applyProtection="1">
      <alignment horizontal="left" vertical="top" wrapText="1" shrinkToFit="1"/>
    </xf>
    <xf numFmtId="0" fontId="5" fillId="0" borderId="3" xfId="0" applyFont="1" applyBorder="1" applyAlignment="1" applyProtection="1">
      <alignment horizontal="left" vertical="top" wrapText="1" indent="2" shrinkToFit="1"/>
    </xf>
    <xf numFmtId="0" fontId="5" fillId="0" borderId="3" xfId="0" applyFont="1" applyBorder="1" applyAlignment="1" applyProtection="1">
      <alignment horizontal="left" vertical="top" wrapText="1" indent="4" shrinkToFit="1"/>
    </xf>
    <xf numFmtId="0" fontId="3" fillId="0" borderId="0" xfId="0" applyFont="1"/>
    <xf numFmtId="0" fontId="5" fillId="2" borderId="3" xfId="0" applyFont="1" applyFill="1" applyBorder="1" applyAlignment="1" applyProtection="1">
      <alignment horizontal="left" vertical="top" wrapText="1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shrinkToFit="1"/>
    </xf>
    <xf numFmtId="0" fontId="5" fillId="4" borderId="3" xfId="0" applyFont="1" applyFill="1" applyBorder="1" applyAlignment="1" applyProtection="1">
      <alignment horizontal="left" vertical="top" wrapText="1" shrinkToFit="1"/>
    </xf>
    <xf numFmtId="0" fontId="5" fillId="5" borderId="3" xfId="0" applyFont="1" applyFill="1" applyBorder="1" applyAlignment="1" applyProtection="1">
      <alignment wrapText="1" shrinkToFit="1"/>
    </xf>
    <xf numFmtId="0" fontId="5" fillId="4" borderId="3" xfId="0" applyFont="1" applyFill="1" applyBorder="1" applyAlignment="1" applyProtection="1">
      <alignment horizontal="left" vertical="top" wrapText="1" indent="2" shrinkToFit="1"/>
    </xf>
    <xf numFmtId="0" fontId="5" fillId="4" borderId="3" xfId="0" applyFont="1" applyFill="1" applyBorder="1" applyAlignment="1" applyProtection="1">
      <alignment horizontal="left" vertical="top" wrapText="1" indent="4" shrinkToFit="1"/>
    </xf>
    <xf numFmtId="0" fontId="5" fillId="0" borderId="3" xfId="0" applyFont="1" applyBorder="1" applyAlignment="1" applyProtection="1">
      <alignment horizontal="left" vertical="top" wrapText="1" indent="6" shrinkToFit="1"/>
    </xf>
    <xf numFmtId="0" fontId="5" fillId="0" borderId="3" xfId="0" applyFont="1" applyBorder="1" applyAlignment="1" applyProtection="1">
      <alignment horizontal="left" vertical="top" wrapText="1" indent="8" shrinkToFit="1"/>
    </xf>
    <xf numFmtId="0" fontId="5" fillId="0" borderId="3" xfId="0" applyFont="1" applyBorder="1" applyAlignment="1" applyProtection="1">
      <alignment horizontal="left" vertical="top" wrapText="1" indent="10" shrinkToFit="1"/>
    </xf>
    <xf numFmtId="0" fontId="5" fillId="0" borderId="3" xfId="0" applyFont="1" applyBorder="1" applyAlignment="1" applyProtection="1">
      <alignment horizontal="left" vertical="top" wrapText="1" indent="12" shrinkToFit="1"/>
    </xf>
    <xf numFmtId="4" fontId="5" fillId="3" borderId="3" xfId="0" applyNumberFormat="1" applyFont="1" applyFill="1" applyBorder="1" applyAlignment="1" applyProtection="1">
      <alignment horizontal="right" wrapText="1" shrinkToFit="1"/>
      <protection locked="0"/>
    </xf>
    <xf numFmtId="0" fontId="5" fillId="4" borderId="3" xfId="0" applyFont="1" applyFill="1" applyBorder="1" applyAlignment="1" applyProtection="1">
      <alignment horizontal="left" vertical="top" wrapText="1" indent="6" shrinkToFit="1"/>
    </xf>
    <xf numFmtId="0" fontId="5" fillId="4" borderId="3" xfId="0" applyFont="1" applyFill="1" applyBorder="1" applyAlignment="1" applyProtection="1">
      <alignment horizontal="left" vertical="top" wrapText="1" indent="8" shrinkToFit="1"/>
    </xf>
    <xf numFmtId="3" fontId="5" fillId="3" borderId="3" xfId="0" applyNumberFormat="1" applyFont="1" applyFill="1" applyBorder="1" applyAlignment="1" applyProtection="1">
      <alignment horizontal="left" wrapText="1" shrinkToFit="1"/>
      <protection locked="0"/>
    </xf>
    <xf numFmtId="49" fontId="5" fillId="4" borderId="3" xfId="0" applyNumberFormat="1" applyFont="1" applyFill="1" applyBorder="1" applyAlignment="1" applyProtection="1">
      <alignment horizontal="center" wrapText="1" shrinkToFit="1"/>
    </xf>
    <xf numFmtId="49" fontId="5" fillId="3" borderId="3" xfId="0" applyNumberFormat="1" applyFont="1" applyFill="1" applyBorder="1" applyAlignment="1" applyProtection="1">
      <alignment horizontal="center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</xf>
    <xf numFmtId="0" fontId="5" fillId="3" borderId="3" xfId="0" applyNumberFormat="1" applyFont="1" applyFill="1" applyBorder="1" applyAlignment="1" applyProtection="1">
      <alignment horizontal="left" vertical="top" wrapText="1" shrinkToFit="1"/>
    </xf>
    <xf numFmtId="49" fontId="5" fillId="3" borderId="4" xfId="0" applyNumberFormat="1" applyFont="1" applyFill="1" applyBorder="1" applyAlignment="1" applyProtection="1">
      <alignment horizontal="center" wrapText="1" shrinkToFit="1"/>
      <protection locked="0"/>
    </xf>
    <xf numFmtId="4" fontId="5" fillId="3" borderId="6" xfId="0" applyNumberFormat="1" applyFont="1" applyFill="1" applyBorder="1" applyAlignment="1" applyProtection="1">
      <alignment horizontal="right" wrapText="1" shrinkToFit="1"/>
    </xf>
    <xf numFmtId="0" fontId="5" fillId="5" borderId="7" xfId="0" applyFont="1" applyFill="1" applyBorder="1" applyAlignment="1" applyProtection="1">
      <alignment wrapText="1" shrinkToFit="1"/>
    </xf>
    <xf numFmtId="4" fontId="5" fillId="3" borderId="9" xfId="0" applyNumberFormat="1" applyFont="1" applyFill="1" applyBorder="1" applyAlignment="1" applyProtection="1">
      <alignment horizontal="right" wrapText="1" shrinkToFit="1"/>
    </xf>
    <xf numFmtId="4" fontId="5" fillId="3" borderId="7" xfId="0" applyNumberFormat="1" applyFont="1" applyFill="1" applyBorder="1" applyAlignment="1" applyProtection="1">
      <alignment horizontal="right" wrapText="1" shrinkToFit="1"/>
      <protection locked="0"/>
    </xf>
    <xf numFmtId="0" fontId="5" fillId="9" borderId="3" xfId="0" applyNumberFormat="1" applyFont="1" applyFill="1" applyBorder="1" applyAlignment="1" applyProtection="1">
      <alignment horizontal="center" vertical="center" wrapText="1" shrinkToFit="1"/>
    </xf>
    <xf numFmtId="49" fontId="0" fillId="0" borderId="1" xfId="0" applyNumberFormat="1" applyBorder="1" applyProtection="1">
      <protection locked="0"/>
    </xf>
    <xf numFmtId="0" fontId="8" fillId="0" borderId="0" xfId="0" applyFont="1"/>
    <xf numFmtId="0" fontId="8" fillId="0" borderId="0" xfId="0" applyFont="1" applyAlignment="1">
      <alignment shrinkToFit="1"/>
    </xf>
    <xf numFmtId="0" fontId="8" fillId="0" borderId="3" xfId="0" applyFont="1" applyBorder="1" applyAlignment="1" applyProtection="1">
      <alignment horizontal="left" vertical="top" wrapText="1" indent="2" shrinkToFit="1"/>
    </xf>
    <xf numFmtId="0" fontId="8" fillId="0" borderId="3" xfId="0" applyFont="1" applyBorder="1" applyAlignment="1" applyProtection="1">
      <alignment horizontal="left" vertical="top" wrapText="1" indent="4" shrinkToFit="1"/>
    </xf>
    <xf numFmtId="0" fontId="9" fillId="0" borderId="0" xfId="0" applyFont="1" applyProtection="1"/>
    <xf numFmtId="49" fontId="5" fillId="6" borderId="3" xfId="0" applyNumberFormat="1" applyFont="1" applyFill="1" applyBorder="1" applyAlignment="1" applyProtection="1">
      <alignment horizontal="left" wrapText="1" shrinkToFit="1"/>
    </xf>
    <xf numFmtId="0" fontId="5" fillId="7" borderId="3" xfId="0" applyNumberFormat="1" applyFont="1" applyFill="1" applyBorder="1" applyAlignment="1" applyProtection="1">
      <alignment horizontal="left" wrapText="1" shrinkToFit="1"/>
    </xf>
    <xf numFmtId="49" fontId="5" fillId="3" borderId="3" xfId="0" applyNumberFormat="1" applyFont="1" applyFill="1" applyBorder="1" applyAlignment="1" applyProtection="1">
      <alignment horizontal="left" wrapText="1" shrinkToFit="1"/>
    </xf>
    <xf numFmtId="0" fontId="4" fillId="8" borderId="3" xfId="0" applyFont="1" applyFill="1" applyBorder="1"/>
    <xf numFmtId="0" fontId="2" fillId="0" borderId="3" xfId="1" applyBorder="1" applyAlignment="1" applyProtection="1"/>
    <xf numFmtId="0" fontId="0" fillId="0" borderId="0" xfId="0" applyAlignment="1">
      <alignment wrapText="1"/>
    </xf>
    <xf numFmtId="4" fontId="5" fillId="5" borderId="3" xfId="0" applyNumberFormat="1" applyFont="1" applyFill="1" applyBorder="1" applyAlignment="1" applyProtection="1">
      <alignment horizontal="right" wrapText="1" shrinkToFit="1"/>
    </xf>
    <xf numFmtId="4" fontId="5" fillId="5" borderId="5" xfId="0" applyNumberFormat="1" applyFont="1" applyFill="1" applyBorder="1" applyAlignment="1" applyProtection="1">
      <alignment horizontal="right" wrapText="1" shrinkToFit="1"/>
    </xf>
    <xf numFmtId="4" fontId="5" fillId="5" borderId="8" xfId="0" applyNumberFormat="1" applyFont="1" applyFill="1" applyBorder="1" applyAlignment="1" applyProtection="1">
      <alignment horizontal="right" wrapText="1" shrinkToFit="1"/>
    </xf>
    <xf numFmtId="3" fontId="5" fillId="5" borderId="3" xfId="0" applyNumberFormat="1" applyFont="1" applyFill="1" applyBorder="1" applyAlignment="1" applyProtection="1">
      <alignment horizontal="left" wrapText="1" shrinkToFit="1"/>
    </xf>
    <xf numFmtId="4" fontId="5" fillId="5" borderId="9" xfId="0" applyNumberFormat="1" applyFont="1" applyFill="1" applyBorder="1" applyAlignment="1" applyProtection="1">
      <alignment horizontal="right" wrapText="1" shrinkToFit="1"/>
    </xf>
    <xf numFmtId="4" fontId="5" fillId="5" borderId="7" xfId="0" applyNumberFormat="1" applyFont="1" applyFill="1" applyBorder="1" applyAlignment="1" applyProtection="1">
      <alignment horizontal="right" wrapText="1" shrinkToFit="1"/>
    </xf>
    <xf numFmtId="0" fontId="7" fillId="8" borderId="0" xfId="0" applyFont="1" applyFill="1" applyAlignment="1">
      <alignment horizontal="left"/>
    </xf>
    <xf numFmtId="0" fontId="7" fillId="8" borderId="0" xfId="0" applyFont="1" applyFill="1"/>
    <xf numFmtId="49" fontId="5" fillId="4" borderId="3" xfId="0" applyNumberFormat="1" applyFont="1" applyFill="1" applyBorder="1" applyAlignment="1" applyProtection="1">
      <alignment horizontal="left" wrapText="1" shrinkToFit="1"/>
    </xf>
    <xf numFmtId="0" fontId="5" fillId="4" borderId="3" xfId="0" applyNumberFormat="1" applyFont="1" applyFill="1" applyBorder="1" applyAlignment="1" applyProtection="1">
      <alignment horizontal="left" wrapText="1" shrinkToFit="1"/>
    </xf>
    <xf numFmtId="10" fontId="5" fillId="4" borderId="3" xfId="0" applyNumberFormat="1" applyFont="1" applyFill="1" applyBorder="1" applyAlignment="1" applyProtection="1">
      <alignment horizontal="right" wrapText="1" shrinkToFit="1"/>
    </xf>
    <xf numFmtId="0" fontId="5" fillId="0" borderId="3" xfId="0" applyNumberFormat="1" applyFont="1" applyFill="1" applyBorder="1" applyAlignment="1" applyProtection="1">
      <alignment horizontal="center" vertical="top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DBD\Date_29_05_2015\iFileAdminTool_2007\iFileAdminTool\iFileAdminTool\bin\Debug\Debug%202007\iFileApp2\\Images\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1524000</xdr:colOff>
      <xdr:row>0</xdr:row>
      <xdr:rowOff>381000</xdr:rowOff>
    </xdr:from>
    <xdr:to>
      <xdr:col>1</xdr:col>
      <xdr:colOff>6604000</xdr:colOff>
      <xdr:row>3</xdr:row>
      <xdr:rowOff>3175</xdr:rowOff>
    </xdr:to>
    <xdr:pic>
      <xdr:nvPicPr>
        <xdr:cNvPr id="2" name="logo" descr="D:\DBD\Date_29_05_2015\iFileAdminTool_2007\iFileAdminTool\iFileAdminTool\bin\Debug\Debug 2007\iFileApp2\\Images\Logo.png"/>
        <xdr:cNvPicPr>
          <a:picLocks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2133600" y="381000"/>
          <a:ext cx="50800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"/>
  <sheetViews>
    <sheetView topLeftCell="A4" workbookViewId="0">
      <selection activeCell="A11" sqref="A11"/>
    </sheetView>
  </sheetViews>
  <sheetFormatPr defaultColWidth="9.125" defaultRowHeight="14.25" x14ac:dyDescent="0.2"/>
  <cols>
    <col min="1" max="1" width="199.125" style="1" customWidth="1"/>
    <col min="2" max="16384" width="9.125" style="1"/>
  </cols>
  <sheetData>
    <row r="1" spans="1:1" ht="270.75" x14ac:dyDescent="0.2">
      <c r="A1" s="5" t="s">
        <v>395</v>
      </c>
    </row>
    <row r="9" spans="1:1" ht="256.5" x14ac:dyDescent="0.2">
      <c r="A9" s="5" t="s">
        <v>411</v>
      </c>
    </row>
    <row r="10" spans="1:1" ht="142.5" x14ac:dyDescent="0.2">
      <c r="A10" s="5" t="s">
        <v>13</v>
      </c>
    </row>
    <row r="15" spans="1:1" ht="99.75" x14ac:dyDescent="0.2">
      <c r="A15" s="5" t="s">
        <v>14</v>
      </c>
    </row>
    <row r="16" spans="1:1" ht="71.25" x14ac:dyDescent="0.2">
      <c r="A16" s="5" t="s">
        <v>404</v>
      </c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3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6" width="22.75" customWidth="1"/>
  </cols>
  <sheetData>
    <row r="1" spans="1:10" ht="27.95" customHeight="1" x14ac:dyDescent="0.25">
      <c r="A1" s="8" t="s">
        <v>367</v>
      </c>
      <c r="D1" s="58" t="s">
        <v>392</v>
      </c>
      <c r="E1" s="58"/>
      <c r="F1" s="58"/>
      <c r="G1" s="58"/>
      <c r="H1" s="58"/>
      <c r="I1" s="58"/>
      <c r="J1" s="58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368</v>
      </c>
      <c r="D5" s="17"/>
      <c r="E5" s="17"/>
      <c r="F5" s="17"/>
      <c r="G5" s="17"/>
      <c r="H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 t="s">
        <v>19</v>
      </c>
      <c r="H8" s="17" t="s">
        <v>21</v>
      </c>
    </row>
    <row r="9" spans="1:10" x14ac:dyDescent="0.2">
      <c r="A9" s="17"/>
      <c r="B9" s="17"/>
      <c r="C9" s="17" t="s">
        <v>19</v>
      </c>
      <c r="D9" s="13" t="s">
        <v>17</v>
      </c>
      <c r="E9" s="13" t="s">
        <v>135</v>
      </c>
      <c r="H9" s="17"/>
    </row>
    <row r="10" spans="1:10" x14ac:dyDescent="0.2">
      <c r="A10" s="17" t="s">
        <v>369</v>
      </c>
      <c r="B10" s="17"/>
      <c r="C10" s="17"/>
      <c r="D10" s="18" t="s">
        <v>371</v>
      </c>
      <c r="E10" s="30"/>
      <c r="F10" s="19"/>
      <c r="H10" s="17"/>
    </row>
    <row r="11" spans="1:10" x14ac:dyDescent="0.2">
      <c r="A11" s="17" t="s">
        <v>370</v>
      </c>
      <c r="B11" s="17"/>
      <c r="C11" s="17"/>
      <c r="D11" s="11" t="s">
        <v>372</v>
      </c>
      <c r="E11" s="31"/>
      <c r="F11" s="39"/>
      <c r="H11" s="17"/>
    </row>
    <row r="12" spans="1:10" x14ac:dyDescent="0.2">
      <c r="A12" s="17"/>
      <c r="B12" s="17"/>
      <c r="C12" s="17" t="s">
        <v>19</v>
      </c>
      <c r="H12" s="17"/>
    </row>
    <row r="13" spans="1:10" x14ac:dyDescent="0.2">
      <c r="A13" s="17"/>
      <c r="B13" s="17"/>
      <c r="C13" s="17" t="s">
        <v>22</v>
      </c>
      <c r="D13" s="17"/>
      <c r="E13" s="17"/>
      <c r="F13" s="17"/>
      <c r="G13" s="17"/>
      <c r="H13" s="17" t="s">
        <v>23</v>
      </c>
    </row>
  </sheetData>
  <sheetProtection password="AFE4" sheet="1" objects="1" scenarios="1" formatColumns="0" formatRows="0"/>
  <mergeCells count="1">
    <mergeCell ref="D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2"/>
  <sheetViews>
    <sheetView workbookViewId="0">
      <selection activeCell="D22" sqref="D22"/>
    </sheetView>
  </sheetViews>
  <sheetFormatPr defaultColWidth="9.125" defaultRowHeight="14.25" x14ac:dyDescent="0.2"/>
  <cols>
    <col min="1" max="1" width="9.125" style="1"/>
    <col min="2" max="2" width="14.25" style="1" customWidth="1"/>
    <col min="3" max="3" width="22.375" style="1" customWidth="1"/>
    <col min="4" max="4" width="17.125" style="1" customWidth="1"/>
    <col min="5" max="9" width="9.125" style="1"/>
    <col min="10" max="10" width="0" style="1" hidden="1" customWidth="1"/>
    <col min="11" max="11" width="53.25" style="1" hidden="1" customWidth="1"/>
    <col min="12" max="12" width="10.375" style="1" hidden="1" customWidth="1"/>
    <col min="13" max="13" width="11" style="1" hidden="1" customWidth="1"/>
    <col min="14" max="14" width="0" style="1" hidden="1" customWidth="1"/>
    <col min="15" max="15" width="9.125" style="1"/>
    <col min="16" max="16" width="24.625" style="1" customWidth="1"/>
    <col min="17" max="17" width="11" style="1" bestFit="1" customWidth="1"/>
    <col min="18" max="16384" width="9.125" style="1"/>
  </cols>
  <sheetData>
    <row r="1" spans="2:13" x14ac:dyDescent="0.2">
      <c r="J1" t="s">
        <v>0</v>
      </c>
      <c r="K1" t="s">
        <v>374</v>
      </c>
      <c r="L1" s="1" t="s">
        <v>3</v>
      </c>
      <c r="M1" s="1">
        <v>1</v>
      </c>
    </row>
    <row r="2" spans="2:13" x14ac:dyDescent="0.2">
      <c r="J2"/>
      <c r="K2"/>
      <c r="L2" s="1" t="s">
        <v>4</v>
      </c>
      <c r="M2" s="1">
        <v>1000</v>
      </c>
    </row>
    <row r="3" spans="2:13" x14ac:dyDescent="0.2">
      <c r="J3"/>
      <c r="K3"/>
      <c r="L3" s="1" t="s">
        <v>5</v>
      </c>
      <c r="M3" s="1">
        <v>1000000</v>
      </c>
    </row>
    <row r="4" spans="2:13" x14ac:dyDescent="0.2">
      <c r="J4"/>
      <c r="K4"/>
      <c r="L4" s="1" t="s">
        <v>6</v>
      </c>
      <c r="M4" s="1">
        <v>1000000000</v>
      </c>
    </row>
    <row r="5" spans="2:13" x14ac:dyDescent="0.2">
      <c r="J5"/>
      <c r="K5"/>
    </row>
    <row r="6" spans="2:13" x14ac:dyDescent="0.2">
      <c r="B6" s="6"/>
      <c r="C6" s="2" t="s">
        <v>7</v>
      </c>
      <c r="D6" s="4" t="str">
        <f>FilingInformation!E33</f>
        <v>บาท</v>
      </c>
      <c r="J6"/>
      <c r="K6"/>
    </row>
    <row r="7" spans="2:13" x14ac:dyDescent="0.2">
      <c r="B7" s="6"/>
      <c r="C7" s="2" t="s">
        <v>8</v>
      </c>
      <c r="D7" s="4" t="str">
        <f>FilingInformation!E34</f>
        <v>แสดงตามจริง (Actuals)</v>
      </c>
      <c r="J7"/>
      <c r="K7"/>
    </row>
    <row r="8" spans="2:13" x14ac:dyDescent="0.2">
      <c r="B8" s="7" t="s">
        <v>9</v>
      </c>
      <c r="C8" s="2" t="s">
        <v>1</v>
      </c>
      <c r="D8" s="40" t="str">
        <f>FilingInformation!E18</f>
        <v>15/03/2560</v>
      </c>
      <c r="J8"/>
      <c r="K8"/>
    </row>
    <row r="9" spans="2:13" x14ac:dyDescent="0.2">
      <c r="B9" s="7"/>
      <c r="C9" s="2" t="s">
        <v>2</v>
      </c>
      <c r="D9" s="40" t="str">
        <f>FilingInformation!E19</f>
        <v>31/12/2560</v>
      </c>
      <c r="J9"/>
      <c r="K9"/>
    </row>
    <row r="10" spans="2:13" x14ac:dyDescent="0.2">
      <c r="B10" s="7" t="s">
        <v>10</v>
      </c>
      <c r="C10" s="2" t="s">
        <v>1</v>
      </c>
      <c r="D10" s="40" t="str">
        <f>FilingInformation!E20</f>
        <v>15/03/2559</v>
      </c>
      <c r="J10"/>
      <c r="K10"/>
    </row>
    <row r="11" spans="2:13" x14ac:dyDescent="0.2">
      <c r="B11" s="7"/>
      <c r="C11" s="2" t="s">
        <v>2</v>
      </c>
      <c r="D11" s="40" t="str">
        <f>FilingInformation!E21</f>
        <v>31/12/2559</v>
      </c>
      <c r="J11"/>
      <c r="K11"/>
    </row>
    <row r="12" spans="2:13" x14ac:dyDescent="0.2">
      <c r="B12" s="6"/>
      <c r="C12" s="3" t="s">
        <v>11</v>
      </c>
      <c r="D12" s="40" t="str">
        <f>FilingInformation!E12</f>
        <v>0105560042799</v>
      </c>
      <c r="J12"/>
      <c r="K12"/>
    </row>
    <row r="13" spans="2:13" x14ac:dyDescent="0.2">
      <c r="B13" s="6"/>
      <c r="C13" s="2" t="s">
        <v>12</v>
      </c>
      <c r="D13" s="2" t="s">
        <v>373</v>
      </c>
      <c r="J13"/>
      <c r="K13"/>
    </row>
    <row r="14" spans="2:13" x14ac:dyDescent="0.2">
      <c r="J14"/>
      <c r="K14"/>
    </row>
    <row r="15" spans="2:13" x14ac:dyDescent="0.2">
      <c r="J15"/>
      <c r="K15"/>
    </row>
    <row r="16" spans="2:13" x14ac:dyDescent="0.2">
      <c r="J16"/>
      <c r="K16"/>
    </row>
    <row r="17" spans="10:11" x14ac:dyDescent="0.2">
      <c r="J17"/>
      <c r="K17"/>
    </row>
    <row r="18" spans="10:11" x14ac:dyDescent="0.2">
      <c r="J18"/>
      <c r="K18"/>
    </row>
    <row r="19" spans="10:11" x14ac:dyDescent="0.2">
      <c r="J19"/>
      <c r="K19"/>
    </row>
    <row r="20" spans="10:11" x14ac:dyDescent="0.2">
      <c r="J20"/>
      <c r="K20"/>
    </row>
    <row r="21" spans="10:11" x14ac:dyDescent="0.2">
      <c r="J21"/>
      <c r="K21"/>
    </row>
    <row r="22" spans="10:11" x14ac:dyDescent="0.2">
      <c r="J22"/>
      <c r="K22"/>
    </row>
    <row r="23" spans="10:11" x14ac:dyDescent="0.2">
      <c r="J23"/>
      <c r="K23"/>
    </row>
    <row r="24" spans="10:11" x14ac:dyDescent="0.2">
      <c r="J24"/>
      <c r="K24"/>
    </row>
    <row r="25" spans="10:11" x14ac:dyDescent="0.2">
      <c r="J25"/>
      <c r="K25"/>
    </row>
    <row r="26" spans="10:11" x14ac:dyDescent="0.2">
      <c r="J26"/>
      <c r="K26"/>
    </row>
    <row r="27" spans="10:11" x14ac:dyDescent="0.2">
      <c r="J27"/>
      <c r="K27"/>
    </row>
    <row r="28" spans="10:11" x14ac:dyDescent="0.2">
      <c r="J28"/>
      <c r="K28"/>
    </row>
    <row r="29" spans="10:11" x14ac:dyDescent="0.2">
      <c r="J29"/>
      <c r="K29"/>
    </row>
    <row r="30" spans="10:11" x14ac:dyDescent="0.2">
      <c r="J30"/>
      <c r="K30"/>
    </row>
    <row r="31" spans="10:11" x14ac:dyDescent="0.2">
      <c r="J31"/>
      <c r="K31"/>
    </row>
    <row r="32" spans="10:11" x14ac:dyDescent="0.2">
      <c r="J32"/>
      <c r="K32"/>
    </row>
    <row r="33" spans="10:11" x14ac:dyDescent="0.2">
      <c r="J33"/>
      <c r="K33"/>
    </row>
    <row r="34" spans="10:11" x14ac:dyDescent="0.2">
      <c r="J34"/>
      <c r="K34"/>
    </row>
    <row r="35" spans="10:11" x14ac:dyDescent="0.2">
      <c r="J35"/>
      <c r="K35"/>
    </row>
    <row r="36" spans="10:11" x14ac:dyDescent="0.2">
      <c r="J36"/>
      <c r="K36"/>
    </row>
    <row r="37" spans="10:11" x14ac:dyDescent="0.2">
      <c r="J37"/>
      <c r="K37"/>
    </row>
    <row r="38" spans="10:11" x14ac:dyDescent="0.2">
      <c r="J38"/>
      <c r="K38"/>
    </row>
    <row r="39" spans="10:11" x14ac:dyDescent="0.2">
      <c r="J39"/>
      <c r="K39"/>
    </row>
    <row r="40" spans="10:11" x14ac:dyDescent="0.2">
      <c r="J40"/>
      <c r="K40"/>
    </row>
    <row r="41" spans="10:11" x14ac:dyDescent="0.2">
      <c r="J41"/>
      <c r="K41"/>
    </row>
    <row r="42" spans="10:11" x14ac:dyDescent="0.2">
      <c r="J42"/>
      <c r="K42"/>
    </row>
    <row r="43" spans="10:11" x14ac:dyDescent="0.2">
      <c r="J43"/>
      <c r="K43"/>
    </row>
    <row r="44" spans="10:11" x14ac:dyDescent="0.2">
      <c r="J44"/>
      <c r="K44"/>
    </row>
    <row r="45" spans="10:11" x14ac:dyDescent="0.2">
      <c r="J45"/>
      <c r="K45"/>
    </row>
    <row r="46" spans="10:11" x14ac:dyDescent="0.2">
      <c r="J46"/>
      <c r="K46"/>
    </row>
    <row r="47" spans="10:11" x14ac:dyDescent="0.2">
      <c r="J47"/>
      <c r="K47"/>
    </row>
    <row r="48" spans="10:11" x14ac:dyDescent="0.2">
      <c r="J48"/>
      <c r="K48"/>
    </row>
    <row r="49" spans="10:11" x14ac:dyDescent="0.2">
      <c r="J49"/>
      <c r="K49"/>
    </row>
    <row r="50" spans="10:11" x14ac:dyDescent="0.2">
      <c r="J50"/>
      <c r="K50"/>
    </row>
    <row r="51" spans="10:11" x14ac:dyDescent="0.2">
      <c r="J51"/>
      <c r="K51"/>
    </row>
    <row r="52" spans="10:11" x14ac:dyDescent="0.2">
      <c r="J52"/>
      <c r="K52"/>
    </row>
    <row r="53" spans="10:11" x14ac:dyDescent="0.2">
      <c r="J53"/>
      <c r="K53"/>
    </row>
    <row r="54" spans="10:11" x14ac:dyDescent="0.2">
      <c r="J54"/>
      <c r="K54"/>
    </row>
    <row r="55" spans="10:11" x14ac:dyDescent="0.2">
      <c r="J55"/>
      <c r="K55"/>
    </row>
    <row r="56" spans="10:11" x14ac:dyDescent="0.2">
      <c r="J56"/>
      <c r="K56"/>
    </row>
    <row r="57" spans="10:11" x14ac:dyDescent="0.2">
      <c r="J57"/>
      <c r="K57"/>
    </row>
    <row r="58" spans="10:11" x14ac:dyDescent="0.2">
      <c r="J58"/>
      <c r="K58"/>
    </row>
    <row r="59" spans="10:11" x14ac:dyDescent="0.2">
      <c r="J59"/>
      <c r="K59"/>
    </row>
    <row r="60" spans="10:11" x14ac:dyDescent="0.2">
      <c r="J60"/>
      <c r="K60"/>
    </row>
    <row r="61" spans="10:11" x14ac:dyDescent="0.2">
      <c r="J61"/>
      <c r="K61"/>
    </row>
    <row r="62" spans="10:11" x14ac:dyDescent="0.2">
      <c r="J62"/>
      <c r="K62"/>
    </row>
    <row r="63" spans="10:11" x14ac:dyDescent="0.2">
      <c r="J63"/>
      <c r="K63"/>
    </row>
    <row r="64" spans="10:11" x14ac:dyDescent="0.2">
      <c r="J64"/>
      <c r="K64"/>
    </row>
    <row r="65" spans="10:11" x14ac:dyDescent="0.2">
      <c r="J65"/>
      <c r="K65"/>
    </row>
    <row r="66" spans="10:11" x14ac:dyDescent="0.2">
      <c r="J66"/>
      <c r="K66"/>
    </row>
    <row r="67" spans="10:11" x14ac:dyDescent="0.2">
      <c r="J67"/>
      <c r="K67"/>
    </row>
    <row r="68" spans="10:11" x14ac:dyDescent="0.2">
      <c r="J68"/>
      <c r="K68"/>
    </row>
    <row r="69" spans="10:11" x14ac:dyDescent="0.2">
      <c r="J69"/>
      <c r="K69"/>
    </row>
    <row r="70" spans="10:11" x14ac:dyDescent="0.2">
      <c r="J70"/>
      <c r="K70"/>
    </row>
    <row r="71" spans="10:11" x14ac:dyDescent="0.2">
      <c r="J71"/>
      <c r="K71"/>
    </row>
    <row r="72" spans="10:11" x14ac:dyDescent="0.2">
      <c r="J72"/>
      <c r="K72"/>
    </row>
    <row r="73" spans="10:11" x14ac:dyDescent="0.2">
      <c r="J73"/>
      <c r="K73"/>
    </row>
    <row r="74" spans="10:11" x14ac:dyDescent="0.2">
      <c r="J74"/>
      <c r="K74"/>
    </row>
    <row r="75" spans="10:11" x14ac:dyDescent="0.2">
      <c r="J75"/>
      <c r="K75"/>
    </row>
    <row r="76" spans="10:11" x14ac:dyDescent="0.2">
      <c r="J76"/>
      <c r="K76"/>
    </row>
    <row r="77" spans="10:11" x14ac:dyDescent="0.2">
      <c r="J77"/>
      <c r="K77"/>
    </row>
    <row r="78" spans="10:11" x14ac:dyDescent="0.2">
      <c r="J78"/>
      <c r="K78"/>
    </row>
    <row r="79" spans="10:11" x14ac:dyDescent="0.2">
      <c r="J79"/>
      <c r="K79"/>
    </row>
    <row r="80" spans="10:11" x14ac:dyDescent="0.2">
      <c r="J80"/>
      <c r="K80"/>
    </row>
    <row r="81" spans="10:11" x14ac:dyDescent="0.2">
      <c r="J81"/>
      <c r="K81"/>
    </row>
    <row r="82" spans="10:11" x14ac:dyDescent="0.2">
      <c r="J82"/>
      <c r="K82"/>
    </row>
    <row r="83" spans="10:11" x14ac:dyDescent="0.2">
      <c r="J83"/>
      <c r="K83"/>
    </row>
    <row r="84" spans="10:11" x14ac:dyDescent="0.2">
      <c r="J84"/>
      <c r="K84"/>
    </row>
    <row r="85" spans="10:11" x14ac:dyDescent="0.2">
      <c r="J85"/>
      <c r="K85"/>
    </row>
    <row r="86" spans="10:11" x14ac:dyDescent="0.2">
      <c r="J86"/>
      <c r="K86"/>
    </row>
    <row r="87" spans="10:11" x14ac:dyDescent="0.2">
      <c r="J87"/>
      <c r="K87"/>
    </row>
    <row r="88" spans="10:11" x14ac:dyDescent="0.2">
      <c r="J88"/>
      <c r="K88"/>
    </row>
    <row r="89" spans="10:11" x14ac:dyDescent="0.2">
      <c r="J89"/>
      <c r="K89"/>
    </row>
    <row r="90" spans="10:11" x14ac:dyDescent="0.2">
      <c r="J90"/>
      <c r="K90"/>
    </row>
    <row r="91" spans="10:11" x14ac:dyDescent="0.2">
      <c r="J91"/>
      <c r="K91"/>
    </row>
    <row r="92" spans="10:11" x14ac:dyDescent="0.2">
      <c r="J92"/>
      <c r="K92"/>
    </row>
    <row r="93" spans="10:11" x14ac:dyDescent="0.2">
      <c r="J93"/>
      <c r="K93"/>
    </row>
    <row r="94" spans="10:11" x14ac:dyDescent="0.2">
      <c r="J94"/>
      <c r="K94"/>
    </row>
    <row r="95" spans="10:11" x14ac:dyDescent="0.2">
      <c r="J95"/>
      <c r="K95"/>
    </row>
    <row r="96" spans="10:11" x14ac:dyDescent="0.2">
      <c r="J96"/>
      <c r="K96"/>
    </row>
    <row r="97" spans="10:11" x14ac:dyDescent="0.2">
      <c r="J97"/>
      <c r="K97"/>
    </row>
    <row r="98" spans="10:11" x14ac:dyDescent="0.2">
      <c r="J98"/>
      <c r="K98"/>
    </row>
    <row r="99" spans="10:11" x14ac:dyDescent="0.2">
      <c r="J99"/>
      <c r="K99"/>
    </row>
    <row r="100" spans="10:11" x14ac:dyDescent="0.2">
      <c r="J100"/>
      <c r="K100"/>
    </row>
    <row r="101" spans="10:11" x14ac:dyDescent="0.2">
      <c r="J101"/>
      <c r="K101"/>
    </row>
    <row r="102" spans="10:11" x14ac:dyDescent="0.2">
      <c r="J102"/>
      <c r="K102"/>
    </row>
    <row r="103" spans="10:11" x14ac:dyDescent="0.2">
      <c r="J103"/>
      <c r="K103"/>
    </row>
    <row r="104" spans="10:11" x14ac:dyDescent="0.2">
      <c r="J104"/>
      <c r="K104"/>
    </row>
    <row r="105" spans="10:11" x14ac:dyDescent="0.2">
      <c r="J105"/>
      <c r="K105"/>
    </row>
    <row r="106" spans="10:11" x14ac:dyDescent="0.2">
      <c r="J106"/>
      <c r="K106"/>
    </row>
    <row r="107" spans="10:11" x14ac:dyDescent="0.2">
      <c r="J107"/>
      <c r="K107"/>
    </row>
    <row r="108" spans="10:11" x14ac:dyDescent="0.2">
      <c r="J108"/>
      <c r="K108"/>
    </row>
    <row r="109" spans="10:11" x14ac:dyDescent="0.2">
      <c r="J109"/>
      <c r="K109"/>
    </row>
    <row r="110" spans="10:11" x14ac:dyDescent="0.2">
      <c r="J110"/>
      <c r="K110"/>
    </row>
    <row r="111" spans="10:11" x14ac:dyDescent="0.2">
      <c r="J111"/>
      <c r="K111"/>
    </row>
    <row r="112" spans="10:11" x14ac:dyDescent="0.2">
      <c r="J112"/>
      <c r="K112"/>
    </row>
    <row r="113" spans="10:11" x14ac:dyDescent="0.2">
      <c r="J113"/>
      <c r="K113"/>
    </row>
    <row r="114" spans="10:11" x14ac:dyDescent="0.2">
      <c r="J114"/>
      <c r="K114"/>
    </row>
    <row r="115" spans="10:11" x14ac:dyDescent="0.2">
      <c r="J115"/>
      <c r="K115"/>
    </row>
    <row r="116" spans="10:11" x14ac:dyDescent="0.2">
      <c r="J116"/>
      <c r="K116"/>
    </row>
    <row r="117" spans="10:11" x14ac:dyDescent="0.2">
      <c r="J117"/>
      <c r="K117"/>
    </row>
    <row r="118" spans="10:11" x14ac:dyDescent="0.2">
      <c r="J118"/>
      <c r="K118"/>
    </row>
    <row r="119" spans="10:11" x14ac:dyDescent="0.2">
      <c r="J119"/>
      <c r="K119"/>
    </row>
    <row r="120" spans="10:11" x14ac:dyDescent="0.2">
      <c r="J120"/>
      <c r="K120"/>
    </row>
    <row r="121" spans="10:11" x14ac:dyDescent="0.2">
      <c r="J121"/>
      <c r="K121"/>
    </row>
    <row r="122" spans="10:11" x14ac:dyDescent="0.2">
      <c r="J122"/>
      <c r="K122"/>
    </row>
    <row r="123" spans="10:11" x14ac:dyDescent="0.2">
      <c r="J123"/>
      <c r="K123"/>
    </row>
    <row r="124" spans="10:11" x14ac:dyDescent="0.2">
      <c r="J124"/>
      <c r="K124"/>
    </row>
    <row r="125" spans="10:11" x14ac:dyDescent="0.2">
      <c r="J125"/>
      <c r="K125"/>
    </row>
    <row r="126" spans="10:11" x14ac:dyDescent="0.2">
      <c r="J126"/>
      <c r="K126"/>
    </row>
    <row r="127" spans="10:11" x14ac:dyDescent="0.2">
      <c r="J127"/>
      <c r="K127"/>
    </row>
    <row r="128" spans="10:11" x14ac:dyDescent="0.2">
      <c r="J128"/>
      <c r="K128"/>
    </row>
    <row r="129" spans="10:11" x14ac:dyDescent="0.2">
      <c r="J129"/>
      <c r="K129"/>
    </row>
    <row r="130" spans="10:11" x14ac:dyDescent="0.2">
      <c r="J130"/>
      <c r="K130"/>
    </row>
    <row r="131" spans="10:11" x14ac:dyDescent="0.2">
      <c r="J131"/>
      <c r="K131"/>
    </row>
    <row r="132" spans="10:11" x14ac:dyDescent="0.2">
      <c r="J132"/>
      <c r="K132"/>
    </row>
    <row r="133" spans="10:11" x14ac:dyDescent="0.2">
      <c r="J133"/>
      <c r="K133"/>
    </row>
    <row r="134" spans="10:11" x14ac:dyDescent="0.2">
      <c r="J134"/>
      <c r="K134"/>
    </row>
    <row r="135" spans="10:11" x14ac:dyDescent="0.2">
      <c r="J135"/>
      <c r="K135"/>
    </row>
    <row r="136" spans="10:11" x14ac:dyDescent="0.2">
      <c r="J136"/>
      <c r="K136"/>
    </row>
    <row r="137" spans="10:11" x14ac:dyDescent="0.2">
      <c r="J137"/>
      <c r="K137"/>
    </row>
    <row r="138" spans="10:11" x14ac:dyDescent="0.2">
      <c r="J138"/>
      <c r="K138"/>
    </row>
    <row r="139" spans="10:11" x14ac:dyDescent="0.2">
      <c r="J139"/>
      <c r="K139"/>
    </row>
    <row r="140" spans="10:11" x14ac:dyDescent="0.2">
      <c r="J140"/>
      <c r="K140"/>
    </row>
    <row r="141" spans="10:11" x14ac:dyDescent="0.2">
      <c r="J141"/>
      <c r="K141"/>
    </row>
    <row r="142" spans="10:11" x14ac:dyDescent="0.2">
      <c r="J142"/>
      <c r="K142"/>
    </row>
    <row r="143" spans="10:11" x14ac:dyDescent="0.2">
      <c r="J143"/>
      <c r="K143"/>
    </row>
    <row r="144" spans="10:11" x14ac:dyDescent="0.2">
      <c r="J144"/>
      <c r="K144"/>
    </row>
    <row r="145" spans="10:11" x14ac:dyDescent="0.2">
      <c r="J145"/>
      <c r="K145"/>
    </row>
    <row r="146" spans="10:11" x14ac:dyDescent="0.2">
      <c r="J146"/>
      <c r="K146"/>
    </row>
    <row r="147" spans="10:11" x14ac:dyDescent="0.2">
      <c r="J147"/>
      <c r="K147"/>
    </row>
    <row r="148" spans="10:11" x14ac:dyDescent="0.2">
      <c r="J148"/>
      <c r="K148"/>
    </row>
    <row r="149" spans="10:11" x14ac:dyDescent="0.2">
      <c r="J149"/>
      <c r="K149"/>
    </row>
    <row r="150" spans="10:11" x14ac:dyDescent="0.2">
      <c r="J150"/>
      <c r="K150"/>
    </row>
    <row r="151" spans="10:11" x14ac:dyDescent="0.2">
      <c r="J151"/>
      <c r="K151"/>
    </row>
    <row r="152" spans="10:11" x14ac:dyDescent="0.2">
      <c r="J152"/>
      <c r="K152"/>
    </row>
    <row r="153" spans="10:11" x14ac:dyDescent="0.2">
      <c r="J153"/>
      <c r="K153"/>
    </row>
    <row r="154" spans="10:11" x14ac:dyDescent="0.2">
      <c r="J154"/>
      <c r="K154"/>
    </row>
    <row r="155" spans="10:11" x14ac:dyDescent="0.2">
      <c r="J155"/>
      <c r="K155"/>
    </row>
    <row r="156" spans="10:11" x14ac:dyDescent="0.2">
      <c r="J156"/>
      <c r="K156"/>
    </row>
    <row r="157" spans="10:11" x14ac:dyDescent="0.2">
      <c r="J157"/>
      <c r="K157"/>
    </row>
    <row r="158" spans="10:11" x14ac:dyDescent="0.2">
      <c r="J158"/>
      <c r="K158"/>
    </row>
    <row r="159" spans="10:11" x14ac:dyDescent="0.2">
      <c r="J159"/>
      <c r="K159"/>
    </row>
    <row r="160" spans="10:11" x14ac:dyDescent="0.2">
      <c r="J160"/>
      <c r="K160"/>
    </row>
    <row r="161" spans="10:11" x14ac:dyDescent="0.2">
      <c r="J161"/>
      <c r="K161"/>
    </row>
    <row r="162" spans="10:11" x14ac:dyDescent="0.2">
      <c r="J162"/>
      <c r="K162"/>
    </row>
    <row r="163" spans="10:11" x14ac:dyDescent="0.2">
      <c r="J163"/>
      <c r="K163"/>
    </row>
    <row r="164" spans="10:11" x14ac:dyDescent="0.2">
      <c r="J164"/>
      <c r="K164"/>
    </row>
    <row r="165" spans="10:11" x14ac:dyDescent="0.2">
      <c r="J165"/>
      <c r="K165"/>
    </row>
    <row r="166" spans="10:11" x14ac:dyDescent="0.2">
      <c r="J166"/>
      <c r="K166"/>
    </row>
    <row r="167" spans="10:11" x14ac:dyDescent="0.2">
      <c r="J167"/>
      <c r="K167"/>
    </row>
    <row r="168" spans="10:11" x14ac:dyDescent="0.2">
      <c r="J168"/>
      <c r="K168"/>
    </row>
    <row r="169" spans="10:11" x14ac:dyDescent="0.2">
      <c r="J169"/>
      <c r="K169"/>
    </row>
    <row r="170" spans="10:11" x14ac:dyDescent="0.2">
      <c r="J170"/>
      <c r="K170"/>
    </row>
    <row r="171" spans="10:11" x14ac:dyDescent="0.2">
      <c r="J171"/>
      <c r="K171"/>
    </row>
    <row r="172" spans="10:11" x14ac:dyDescent="0.2">
      <c r="J172"/>
      <c r="K172"/>
    </row>
  </sheetData>
  <sheetProtection selectLockedCells="1"/>
  <dataConsolidate/>
  <phoneticPr fontId="0" type="noConversion"/>
  <dataValidations count="1">
    <dataValidation type="list" allowBlank="1" showInputMessage="1" showErrorMessage="1" sqref="D6">
      <formula1>UnitList</formula1>
    </dataValidation>
  </dataValidations>
  <pageMargins left="0.7" right="0.7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5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1" sqref="E11"/>
    </sheetView>
  </sheetViews>
  <sheetFormatPr defaultRowHeight="14.25" x14ac:dyDescent="0.2"/>
  <cols>
    <col min="1" max="3" width="0" hidden="1" customWidth="1"/>
    <col min="4" max="4" width="35.75" customWidth="1"/>
    <col min="5" max="5" width="22.75" customWidth="1"/>
    <col min="6" max="6" width="40.625" customWidth="1"/>
    <col min="7" max="7" width="55.625" customWidth="1"/>
  </cols>
  <sheetData>
    <row r="1" spans="1:256" ht="27.95" customHeight="1" x14ac:dyDescent="0.25">
      <c r="A1" s="8" t="s">
        <v>15</v>
      </c>
      <c r="D1" s="58" t="s">
        <v>385</v>
      </c>
      <c r="E1" s="58"/>
      <c r="F1" s="58"/>
      <c r="G1" s="58"/>
      <c r="H1" s="58"/>
      <c r="I1" s="58"/>
      <c r="J1" s="58"/>
      <c r="IV1" t="s">
        <v>126</v>
      </c>
    </row>
    <row r="2" spans="1:256" x14ac:dyDescent="0.2">
      <c r="D2" s="45"/>
      <c r="IV2" t="s">
        <v>127</v>
      </c>
    </row>
    <row r="3" spans="1:256" hidden="1" x14ac:dyDescent="0.2">
      <c r="IV3" t="s">
        <v>128</v>
      </c>
    </row>
    <row r="4" spans="1:256" hidden="1" x14ac:dyDescent="0.2">
      <c r="IV4" t="s">
        <v>129</v>
      </c>
    </row>
    <row r="5" spans="1:256" hidden="1" x14ac:dyDescent="0.2">
      <c r="A5" s="17"/>
      <c r="B5" s="17"/>
      <c r="C5" s="17" t="s">
        <v>16</v>
      </c>
      <c r="D5" s="17"/>
      <c r="E5" s="17"/>
      <c r="F5" s="17"/>
      <c r="G5" s="17"/>
      <c r="IV5" t="s">
        <v>130</v>
      </c>
    </row>
    <row r="6" spans="1:256" hidden="1" x14ac:dyDescent="0.2">
      <c r="A6" s="17"/>
      <c r="B6" s="17"/>
      <c r="C6" s="17"/>
      <c r="D6" s="17"/>
      <c r="E6" s="17"/>
      <c r="F6" s="17"/>
      <c r="G6" s="17"/>
      <c r="IV6" t="s">
        <v>131</v>
      </c>
    </row>
    <row r="7" spans="1:256" hidden="1" x14ac:dyDescent="0.2">
      <c r="A7" s="17"/>
      <c r="B7" s="17"/>
      <c r="C7" s="17"/>
      <c r="D7" s="17"/>
      <c r="E7" s="17"/>
      <c r="F7" s="17"/>
      <c r="G7" s="17"/>
      <c r="IV7" t="s">
        <v>132</v>
      </c>
    </row>
    <row r="8" spans="1:256" hidden="1" x14ac:dyDescent="0.2">
      <c r="A8" s="17"/>
      <c r="B8" s="17"/>
      <c r="C8" s="17" t="s">
        <v>20</v>
      </c>
      <c r="D8" s="17" t="s">
        <v>18</v>
      </c>
      <c r="E8" s="17"/>
      <c r="F8" s="17" t="s">
        <v>19</v>
      </c>
      <c r="G8" s="17" t="s">
        <v>21</v>
      </c>
    </row>
    <row r="9" spans="1:256" x14ac:dyDescent="0.2">
      <c r="A9" s="17"/>
      <c r="B9" s="17"/>
      <c r="C9" s="17" t="s">
        <v>19</v>
      </c>
      <c r="D9" s="13" t="s">
        <v>17</v>
      </c>
      <c r="F9" s="41" t="s">
        <v>375</v>
      </c>
      <c r="G9" s="42" t="s">
        <v>376</v>
      </c>
    </row>
    <row r="10" spans="1:256" x14ac:dyDescent="0.2">
      <c r="A10" s="17" t="s">
        <v>24</v>
      </c>
      <c r="B10" s="17"/>
      <c r="C10" s="17"/>
      <c r="D10" s="18" t="s">
        <v>66</v>
      </c>
      <c r="E10" s="19"/>
      <c r="G10" s="17"/>
    </row>
    <row r="11" spans="1:256" ht="28.5" x14ac:dyDescent="0.2">
      <c r="A11" s="17" t="s">
        <v>25</v>
      </c>
      <c r="B11" s="17"/>
      <c r="C11" s="17"/>
      <c r="D11" s="20" t="s">
        <v>67</v>
      </c>
      <c r="E11" s="19"/>
      <c r="G11" s="17"/>
    </row>
    <row r="12" spans="1:256" x14ac:dyDescent="0.2">
      <c r="A12" s="17" t="s">
        <v>26</v>
      </c>
      <c r="B12" s="17"/>
      <c r="C12" s="17"/>
      <c r="D12" s="12" t="s">
        <v>68</v>
      </c>
      <c r="E12" s="46" t="s">
        <v>396</v>
      </c>
      <c r="G12" s="17"/>
    </row>
    <row r="13" spans="1:256" ht="28.5" x14ac:dyDescent="0.2">
      <c r="A13" s="17" t="s">
        <v>27</v>
      </c>
      <c r="B13" s="17"/>
      <c r="C13" s="17"/>
      <c r="D13" s="12" t="s">
        <v>69</v>
      </c>
      <c r="E13" s="47" t="s">
        <v>397</v>
      </c>
      <c r="G13" s="17"/>
    </row>
    <row r="14" spans="1:256" ht="28.5" x14ac:dyDescent="0.2">
      <c r="A14" s="17" t="s">
        <v>28</v>
      </c>
      <c r="B14" s="17"/>
      <c r="C14" s="17"/>
      <c r="D14" s="12" t="s">
        <v>70</v>
      </c>
      <c r="E14" s="46" t="s">
        <v>398</v>
      </c>
      <c r="G14" s="17"/>
    </row>
    <row r="15" spans="1:256" ht="28.5" x14ac:dyDescent="0.2">
      <c r="A15" s="17" t="s">
        <v>29</v>
      </c>
      <c r="B15" s="17"/>
      <c r="C15" s="17"/>
      <c r="D15" s="43" t="s">
        <v>377</v>
      </c>
      <c r="E15" s="47" t="s">
        <v>399</v>
      </c>
      <c r="G15" s="17"/>
    </row>
    <row r="16" spans="1:256" ht="42.75" x14ac:dyDescent="0.2">
      <c r="A16" s="17" t="s">
        <v>30</v>
      </c>
      <c r="B16" s="17"/>
      <c r="C16" s="17"/>
      <c r="D16" s="43" t="s">
        <v>378</v>
      </c>
      <c r="E16" s="47" t="s">
        <v>399</v>
      </c>
      <c r="G16" s="17"/>
    </row>
    <row r="17" spans="1:7" x14ac:dyDescent="0.2">
      <c r="A17" s="17" t="s">
        <v>31</v>
      </c>
      <c r="B17" s="17"/>
      <c r="C17" s="17"/>
      <c r="D17" s="20" t="s">
        <v>71</v>
      </c>
      <c r="E17" s="19"/>
      <c r="G17" s="17"/>
    </row>
    <row r="18" spans="1:7" ht="28.5" x14ac:dyDescent="0.2">
      <c r="A18" s="17" t="s">
        <v>32</v>
      </c>
      <c r="B18" s="17"/>
      <c r="C18" s="17"/>
      <c r="D18" s="44" t="s">
        <v>379</v>
      </c>
      <c r="E18" s="48" t="s">
        <v>400</v>
      </c>
      <c r="G18" s="17"/>
    </row>
    <row r="19" spans="1:7" ht="28.5" x14ac:dyDescent="0.2">
      <c r="A19" s="17" t="s">
        <v>33</v>
      </c>
      <c r="B19" s="17"/>
      <c r="C19" s="17"/>
      <c r="D19" s="44" t="s">
        <v>380</v>
      </c>
      <c r="E19" s="48" t="s">
        <v>401</v>
      </c>
      <c r="G19" s="17"/>
    </row>
    <row r="20" spans="1:7" x14ac:dyDescent="0.2">
      <c r="A20" s="17" t="s">
        <v>34</v>
      </c>
      <c r="B20" s="17"/>
      <c r="C20" s="17"/>
      <c r="D20" s="12" t="s">
        <v>72</v>
      </c>
      <c r="E20" s="48" t="s">
        <v>409</v>
      </c>
      <c r="G20" s="17"/>
    </row>
    <row r="21" spans="1:7" ht="28.5" x14ac:dyDescent="0.2">
      <c r="A21" s="17" t="s">
        <v>35</v>
      </c>
      <c r="B21" s="17"/>
      <c r="C21" s="17"/>
      <c r="D21" s="12" t="s">
        <v>73</v>
      </c>
      <c r="E21" s="48" t="s">
        <v>410</v>
      </c>
      <c r="G21" s="17"/>
    </row>
    <row r="22" spans="1:7" x14ac:dyDescent="0.2">
      <c r="A22" s="17" t="s">
        <v>36</v>
      </c>
      <c r="B22" s="17"/>
      <c r="C22" s="17"/>
      <c r="D22" s="11" t="s">
        <v>74</v>
      </c>
      <c r="E22" s="47" t="s">
        <v>402</v>
      </c>
      <c r="G22" s="17"/>
    </row>
    <row r="23" spans="1:7" ht="42.75" x14ac:dyDescent="0.2">
      <c r="A23" s="17" t="s">
        <v>37</v>
      </c>
      <c r="B23" s="17"/>
      <c r="C23" s="17"/>
      <c r="D23" s="11" t="s">
        <v>75</v>
      </c>
      <c r="E23" s="47" t="s">
        <v>403</v>
      </c>
      <c r="G23" s="17"/>
    </row>
    <row r="24" spans="1:7" ht="28.5" x14ac:dyDescent="0.2">
      <c r="A24" s="17" t="s">
        <v>38</v>
      </c>
      <c r="B24" s="17"/>
      <c r="C24" s="17"/>
      <c r="D24" s="11" t="s">
        <v>76</v>
      </c>
      <c r="E24" s="47" t="s">
        <v>132</v>
      </c>
      <c r="G24" s="17"/>
    </row>
    <row r="25" spans="1:7" ht="42.75" x14ac:dyDescent="0.2">
      <c r="A25" s="17" t="s">
        <v>39</v>
      </c>
      <c r="B25" s="17"/>
      <c r="C25" s="17"/>
      <c r="D25" s="43" t="s">
        <v>381</v>
      </c>
      <c r="E25" s="47" t="s">
        <v>405</v>
      </c>
      <c r="G25" s="17"/>
    </row>
    <row r="26" spans="1:7" ht="28.5" x14ac:dyDescent="0.2">
      <c r="A26" s="17" t="s">
        <v>40</v>
      </c>
      <c r="B26" s="17"/>
      <c r="C26" s="17"/>
      <c r="D26" s="43" t="s">
        <v>382</v>
      </c>
      <c r="E26" s="47" t="s">
        <v>406</v>
      </c>
      <c r="G26" s="17"/>
    </row>
    <row r="27" spans="1:7" ht="28.5" x14ac:dyDescent="0.2">
      <c r="A27" s="17" t="s">
        <v>41</v>
      </c>
      <c r="B27" s="17"/>
      <c r="C27" s="17"/>
      <c r="D27" s="11" t="s">
        <v>77</v>
      </c>
      <c r="E27" s="47" t="s">
        <v>406</v>
      </c>
      <c r="G27" s="17"/>
    </row>
    <row r="28" spans="1:7" x14ac:dyDescent="0.2">
      <c r="A28" s="17" t="s">
        <v>42</v>
      </c>
      <c r="B28" s="17"/>
      <c r="C28" s="17"/>
      <c r="D28" s="11" t="s">
        <v>78</v>
      </c>
      <c r="E28" s="47" t="s">
        <v>407</v>
      </c>
      <c r="G28" s="17"/>
    </row>
    <row r="29" spans="1:7" x14ac:dyDescent="0.2">
      <c r="A29" s="17" t="s">
        <v>43</v>
      </c>
      <c r="B29" s="17"/>
      <c r="C29" s="17"/>
      <c r="D29" s="11" t="s">
        <v>79</v>
      </c>
      <c r="E29" s="60"/>
      <c r="G29" s="17"/>
    </row>
    <row r="30" spans="1:7" x14ac:dyDescent="0.2">
      <c r="A30" s="17" t="s">
        <v>44</v>
      </c>
      <c r="B30" s="17"/>
      <c r="C30" s="17"/>
      <c r="D30" s="20" t="s">
        <v>80</v>
      </c>
      <c r="E30" s="19"/>
      <c r="G30" s="17"/>
    </row>
    <row r="31" spans="1:7" ht="28.5" x14ac:dyDescent="0.2">
      <c r="A31" s="17" t="s">
        <v>45</v>
      </c>
      <c r="B31" s="17"/>
      <c r="C31" s="17"/>
      <c r="D31" s="12" t="s">
        <v>81</v>
      </c>
      <c r="E31" s="61"/>
      <c r="G31" s="17"/>
    </row>
    <row r="32" spans="1:7" x14ac:dyDescent="0.2">
      <c r="A32" s="17" t="s">
        <v>46</v>
      </c>
      <c r="B32" s="17"/>
      <c r="C32" s="17"/>
      <c r="D32" s="12" t="s">
        <v>82</v>
      </c>
      <c r="E32" s="46"/>
      <c r="G32" s="17"/>
    </row>
    <row r="33" spans="1:7" x14ac:dyDescent="0.2">
      <c r="A33" s="17" t="s">
        <v>47</v>
      </c>
      <c r="B33" s="17"/>
      <c r="C33" s="17"/>
      <c r="D33" s="43" t="s">
        <v>383</v>
      </c>
      <c r="E33" s="47" t="s">
        <v>374</v>
      </c>
      <c r="G33" s="17"/>
    </row>
    <row r="34" spans="1:7" ht="28.5" x14ac:dyDescent="0.2">
      <c r="A34" s="17" t="s">
        <v>48</v>
      </c>
      <c r="B34" s="17"/>
      <c r="C34" s="17"/>
      <c r="D34" s="43" t="s">
        <v>384</v>
      </c>
      <c r="E34" s="47" t="s">
        <v>408</v>
      </c>
      <c r="G34" s="17"/>
    </row>
    <row r="35" spans="1:7" ht="28.5" x14ac:dyDescent="0.2">
      <c r="A35" s="17" t="s">
        <v>49</v>
      </c>
      <c r="B35" s="17"/>
      <c r="C35" s="17"/>
      <c r="D35" s="20" t="s">
        <v>83</v>
      </c>
      <c r="E35" s="19"/>
      <c r="G35" s="17"/>
    </row>
    <row r="36" spans="1:7" x14ac:dyDescent="0.2">
      <c r="A36" s="17" t="s">
        <v>50</v>
      </c>
      <c r="B36" s="17"/>
      <c r="C36" s="17"/>
      <c r="D36" s="12" t="s">
        <v>84</v>
      </c>
      <c r="E36" s="60"/>
      <c r="G36" s="17"/>
    </row>
    <row r="37" spans="1:7" x14ac:dyDescent="0.2">
      <c r="A37" s="17" t="s">
        <v>51</v>
      </c>
      <c r="B37" s="17"/>
      <c r="C37" s="17"/>
      <c r="D37" s="12" t="s">
        <v>85</v>
      </c>
      <c r="E37" s="60"/>
      <c r="G37" s="17"/>
    </row>
    <row r="38" spans="1:7" x14ac:dyDescent="0.2">
      <c r="A38" s="17" t="s">
        <v>52</v>
      </c>
      <c r="B38" s="17"/>
      <c r="C38" s="17"/>
      <c r="D38" s="12" t="s">
        <v>86</v>
      </c>
      <c r="E38" s="60"/>
      <c r="G38" s="17"/>
    </row>
    <row r="39" spans="1:7" x14ac:dyDescent="0.2">
      <c r="A39" s="17" t="s">
        <v>53</v>
      </c>
      <c r="B39" s="17"/>
      <c r="C39" s="17"/>
      <c r="D39" s="12" t="s">
        <v>87</v>
      </c>
      <c r="E39" s="60"/>
      <c r="G39" s="17"/>
    </row>
    <row r="40" spans="1:7" x14ac:dyDescent="0.2">
      <c r="A40" s="17" t="s">
        <v>54</v>
      </c>
      <c r="B40" s="17"/>
      <c r="C40" s="17"/>
      <c r="D40" s="20" t="s">
        <v>88</v>
      </c>
      <c r="E40" s="19"/>
      <c r="G40" s="17"/>
    </row>
    <row r="41" spans="1:7" x14ac:dyDescent="0.2">
      <c r="A41" s="17" t="s">
        <v>55</v>
      </c>
      <c r="B41" s="17"/>
      <c r="C41" s="17"/>
      <c r="D41" s="12" t="s">
        <v>89</v>
      </c>
      <c r="E41" s="60"/>
      <c r="G41" s="17"/>
    </row>
    <row r="42" spans="1:7" x14ac:dyDescent="0.2">
      <c r="A42" s="17" t="s">
        <v>56</v>
      </c>
      <c r="B42" s="17"/>
      <c r="C42" s="17"/>
      <c r="D42" s="12" t="s">
        <v>90</v>
      </c>
      <c r="E42" s="46"/>
      <c r="G42" s="17"/>
    </row>
    <row r="43" spans="1:7" x14ac:dyDescent="0.2">
      <c r="A43" s="17" t="s">
        <v>57</v>
      </c>
      <c r="B43" s="17"/>
      <c r="C43" s="17"/>
      <c r="D43" s="12" t="s">
        <v>91</v>
      </c>
      <c r="E43" s="46"/>
      <c r="G43" s="17"/>
    </row>
    <row r="44" spans="1:7" x14ac:dyDescent="0.2">
      <c r="A44" s="17" t="s">
        <v>58</v>
      </c>
      <c r="B44" s="17"/>
      <c r="C44" s="17"/>
      <c r="D44" s="12" t="s">
        <v>92</v>
      </c>
      <c r="E44" s="46"/>
      <c r="G44" s="17"/>
    </row>
    <row r="45" spans="1:7" x14ac:dyDescent="0.2">
      <c r="A45" s="17" t="s">
        <v>59</v>
      </c>
      <c r="B45" s="17"/>
      <c r="C45" s="17"/>
      <c r="D45" s="20" t="s">
        <v>93</v>
      </c>
      <c r="E45" s="19"/>
      <c r="G45" s="17"/>
    </row>
    <row r="46" spans="1:7" x14ac:dyDescent="0.2">
      <c r="A46" s="17" t="s">
        <v>60</v>
      </c>
      <c r="B46" s="17"/>
      <c r="C46" s="17"/>
      <c r="D46" s="12" t="s">
        <v>94</v>
      </c>
      <c r="E46" s="60"/>
      <c r="G46" s="17"/>
    </row>
    <row r="47" spans="1:7" x14ac:dyDescent="0.2">
      <c r="A47" s="17" t="s">
        <v>61</v>
      </c>
      <c r="B47" s="17"/>
      <c r="C47" s="17"/>
      <c r="D47" s="12" t="s">
        <v>95</v>
      </c>
      <c r="E47" s="60"/>
      <c r="G47" s="17"/>
    </row>
    <row r="48" spans="1:7" x14ac:dyDescent="0.2">
      <c r="A48" s="17" t="s">
        <v>62</v>
      </c>
      <c r="B48" s="17"/>
      <c r="C48" s="17"/>
      <c r="D48" s="12" t="s">
        <v>96</v>
      </c>
      <c r="E48" s="46"/>
      <c r="G48" s="17"/>
    </row>
    <row r="49" spans="1:8" x14ac:dyDescent="0.2">
      <c r="A49" s="17" t="s">
        <v>63</v>
      </c>
      <c r="B49" s="17"/>
      <c r="C49" s="17"/>
      <c r="D49" s="12" t="s">
        <v>97</v>
      </c>
      <c r="E49" s="46"/>
      <c r="G49" s="17"/>
    </row>
    <row r="50" spans="1:8" x14ac:dyDescent="0.2">
      <c r="A50" s="17" t="s">
        <v>64</v>
      </c>
      <c r="B50" s="17"/>
      <c r="C50" s="17"/>
      <c r="D50" s="20" t="s">
        <v>98</v>
      </c>
      <c r="E50" s="19"/>
      <c r="G50" s="17"/>
    </row>
    <row r="51" spans="1:8" x14ac:dyDescent="0.2">
      <c r="A51" s="17" t="s">
        <v>65</v>
      </c>
      <c r="B51" s="17"/>
      <c r="C51" s="17"/>
      <c r="D51" s="21" t="s">
        <v>99</v>
      </c>
      <c r="E51" s="19"/>
      <c r="G51" s="17"/>
    </row>
    <row r="52" spans="1:8" hidden="1" x14ac:dyDescent="0.2">
      <c r="A52" s="17"/>
      <c r="B52" s="17"/>
      <c r="C52" s="17" t="s">
        <v>19</v>
      </c>
      <c r="G52" s="17"/>
    </row>
    <row r="53" spans="1:8" hidden="1" x14ac:dyDescent="0.2">
      <c r="A53" s="17"/>
      <c r="B53" s="17"/>
      <c r="C53" s="17" t="s">
        <v>22</v>
      </c>
      <c r="D53" s="17"/>
      <c r="E53" s="17"/>
      <c r="F53" s="17"/>
      <c r="G53" s="17" t="s">
        <v>23</v>
      </c>
    </row>
    <row r="54" spans="1:8" hidden="1" x14ac:dyDescent="0.2"/>
    <row r="55" spans="1:8" hidden="1" x14ac:dyDescent="0.2"/>
    <row r="56" spans="1:8" hidden="1" x14ac:dyDescent="0.2"/>
    <row r="57" spans="1:8" hidden="1" x14ac:dyDescent="0.2">
      <c r="A57" s="17"/>
      <c r="B57" s="17"/>
      <c r="C57" s="17" t="s">
        <v>100</v>
      </c>
      <c r="D57" s="17"/>
      <c r="E57" s="17"/>
      <c r="F57" s="17"/>
      <c r="G57" s="17"/>
      <c r="H57" s="17"/>
    </row>
    <row r="58" spans="1:8" hidden="1" x14ac:dyDescent="0.2">
      <c r="A58" s="17"/>
      <c r="B58" s="17"/>
      <c r="C58" s="17"/>
      <c r="D58" s="17"/>
      <c r="E58" s="17"/>
      <c r="F58" s="17"/>
      <c r="G58" s="17"/>
      <c r="H58" s="17"/>
    </row>
    <row r="59" spans="1:8" hidden="1" x14ac:dyDescent="0.2">
      <c r="A59" s="17"/>
      <c r="B59" s="17"/>
      <c r="C59" s="17"/>
      <c r="D59" s="17"/>
      <c r="E59" s="17" t="s">
        <v>105</v>
      </c>
      <c r="F59" s="17" t="s">
        <v>106</v>
      </c>
      <c r="G59" s="17"/>
      <c r="H59" s="17"/>
    </row>
    <row r="60" spans="1:8" x14ac:dyDescent="0.2">
      <c r="A60" s="17"/>
      <c r="B60" s="17"/>
      <c r="C60" s="17" t="s">
        <v>20</v>
      </c>
      <c r="D60" s="17" t="s">
        <v>18</v>
      </c>
      <c r="E60" s="17"/>
      <c r="F60" s="17"/>
      <c r="G60" s="17" t="s">
        <v>19</v>
      </c>
      <c r="H60" s="17" t="s">
        <v>21</v>
      </c>
    </row>
    <row r="61" spans="1:8" x14ac:dyDescent="0.2">
      <c r="A61" s="17"/>
      <c r="B61" s="17" t="s">
        <v>112</v>
      </c>
      <c r="C61" s="17" t="s">
        <v>101</v>
      </c>
      <c r="D61" s="16"/>
      <c r="E61" s="14" t="s">
        <v>110</v>
      </c>
      <c r="F61" s="14" t="s">
        <v>111</v>
      </c>
      <c r="H61" s="17"/>
    </row>
    <row r="62" spans="1:8" x14ac:dyDescent="0.2">
      <c r="A62" s="17"/>
      <c r="B62" s="17"/>
      <c r="C62" s="17" t="s">
        <v>19</v>
      </c>
      <c r="D62" s="13" t="s">
        <v>17</v>
      </c>
      <c r="H62" s="17"/>
    </row>
    <row r="63" spans="1:8" x14ac:dyDescent="0.2">
      <c r="A63" s="17" t="s">
        <v>65</v>
      </c>
      <c r="B63" s="17"/>
      <c r="C63" s="17"/>
      <c r="D63" s="18" t="s">
        <v>99</v>
      </c>
      <c r="E63" s="19"/>
      <c r="F63" s="19"/>
      <c r="H63" s="17"/>
    </row>
    <row r="64" spans="1:8" x14ac:dyDescent="0.2">
      <c r="A64" s="17" t="s">
        <v>102</v>
      </c>
      <c r="B64" s="17"/>
      <c r="C64" s="17"/>
      <c r="D64" s="11" t="s">
        <v>107</v>
      </c>
      <c r="E64" s="60"/>
      <c r="F64" s="60"/>
      <c r="H64" s="17"/>
    </row>
    <row r="65" spans="1:8" x14ac:dyDescent="0.2">
      <c r="A65" s="17" t="s">
        <v>103</v>
      </c>
      <c r="B65" s="17"/>
      <c r="C65" s="17"/>
      <c r="D65" s="11" t="s">
        <v>108</v>
      </c>
      <c r="E65" s="62"/>
      <c r="F65" s="62"/>
      <c r="H65" s="17"/>
    </row>
    <row r="66" spans="1:8" x14ac:dyDescent="0.2">
      <c r="A66" s="17" t="s">
        <v>104</v>
      </c>
      <c r="B66" s="17"/>
      <c r="C66" s="17"/>
      <c r="D66" s="11" t="s">
        <v>109</v>
      </c>
      <c r="E66" s="60"/>
      <c r="F66" s="60"/>
      <c r="H66" s="17"/>
    </row>
    <row r="67" spans="1:8" hidden="1" x14ac:dyDescent="0.2">
      <c r="A67" s="17"/>
      <c r="B67" s="17"/>
      <c r="C67" s="17" t="s">
        <v>19</v>
      </c>
      <c r="H67" s="17"/>
    </row>
    <row r="68" spans="1:8" hidden="1" x14ac:dyDescent="0.2">
      <c r="A68" s="17"/>
      <c r="B68" s="17"/>
      <c r="C68" s="17" t="s">
        <v>22</v>
      </c>
      <c r="D68" s="17"/>
      <c r="E68" s="17"/>
      <c r="F68" s="17"/>
      <c r="G68" s="17"/>
      <c r="H68" s="17" t="s">
        <v>23</v>
      </c>
    </row>
    <row r="69" spans="1:8" hidden="1" x14ac:dyDescent="0.2"/>
    <row r="70" spans="1:8" hidden="1" x14ac:dyDescent="0.2"/>
    <row r="71" spans="1:8" hidden="1" x14ac:dyDescent="0.2"/>
    <row r="72" spans="1:8" hidden="1" x14ac:dyDescent="0.2">
      <c r="A72" s="17"/>
      <c r="B72" s="17"/>
      <c r="C72" s="17" t="s">
        <v>113</v>
      </c>
      <c r="D72" s="17"/>
      <c r="E72" s="17"/>
      <c r="F72" s="17"/>
      <c r="G72" s="17"/>
    </row>
    <row r="73" spans="1:8" hidden="1" x14ac:dyDescent="0.2">
      <c r="A73" s="17"/>
      <c r="B73" s="17"/>
      <c r="C73" s="17"/>
      <c r="D73" s="17"/>
      <c r="E73" s="17"/>
      <c r="F73" s="17"/>
      <c r="G73" s="17"/>
    </row>
    <row r="74" spans="1:8" hidden="1" x14ac:dyDescent="0.2">
      <c r="A74" s="17"/>
      <c r="B74" s="17"/>
      <c r="C74" s="17"/>
      <c r="D74" s="17"/>
      <c r="E74" s="17"/>
      <c r="F74" s="17"/>
      <c r="G74" s="17"/>
    </row>
    <row r="75" spans="1:8" x14ac:dyDescent="0.2">
      <c r="A75" s="17"/>
      <c r="B75" s="17"/>
      <c r="C75" s="17" t="s">
        <v>20</v>
      </c>
      <c r="D75" s="17" t="s">
        <v>18</v>
      </c>
      <c r="E75" s="17"/>
      <c r="F75" s="17" t="s">
        <v>19</v>
      </c>
      <c r="G75" s="17" t="s">
        <v>21</v>
      </c>
    </row>
    <row r="76" spans="1:8" x14ac:dyDescent="0.2">
      <c r="A76" s="17"/>
      <c r="B76" s="17"/>
      <c r="C76" s="17" t="s">
        <v>19</v>
      </c>
      <c r="D76" s="13" t="s">
        <v>17</v>
      </c>
      <c r="G76" s="17"/>
    </row>
    <row r="77" spans="1:8" hidden="1" x14ac:dyDescent="0.2">
      <c r="A77" s="17" t="s">
        <v>24</v>
      </c>
      <c r="B77" s="17"/>
      <c r="C77" s="17"/>
      <c r="D77" s="10" t="s">
        <v>66</v>
      </c>
      <c r="E77" s="9"/>
      <c r="G77" s="17"/>
    </row>
    <row r="78" spans="1:8" ht="42.75" x14ac:dyDescent="0.2">
      <c r="A78" s="17" t="s">
        <v>114</v>
      </c>
      <c r="B78" s="17"/>
      <c r="C78" s="17"/>
      <c r="D78" s="20" t="s">
        <v>120</v>
      </c>
      <c r="E78" s="19"/>
      <c r="G78" s="17"/>
    </row>
    <row r="79" spans="1:8" ht="42.75" x14ac:dyDescent="0.2">
      <c r="A79" s="17" t="s">
        <v>115</v>
      </c>
      <c r="B79" s="17"/>
      <c r="C79" s="17"/>
      <c r="D79" s="12" t="s">
        <v>121</v>
      </c>
      <c r="E79" s="46"/>
      <c r="G79" s="17"/>
    </row>
    <row r="80" spans="1:8" ht="42.75" x14ac:dyDescent="0.2">
      <c r="A80" s="17" t="s">
        <v>116</v>
      </c>
      <c r="B80" s="17"/>
      <c r="C80" s="17"/>
      <c r="D80" s="12" t="s">
        <v>122</v>
      </c>
      <c r="E80" s="46"/>
      <c r="G80" s="17"/>
    </row>
    <row r="81" spans="1:7" ht="42.75" x14ac:dyDescent="0.2">
      <c r="A81" s="17" t="s">
        <v>117</v>
      </c>
      <c r="B81" s="17"/>
      <c r="C81" s="17"/>
      <c r="D81" s="12" t="s">
        <v>123</v>
      </c>
      <c r="E81" s="46"/>
      <c r="G81" s="17"/>
    </row>
    <row r="82" spans="1:7" ht="42.75" x14ac:dyDescent="0.2">
      <c r="A82" s="17" t="s">
        <v>118</v>
      </c>
      <c r="B82" s="17"/>
      <c r="C82" s="17"/>
      <c r="D82" s="12" t="s">
        <v>124</v>
      </c>
      <c r="E82" s="46"/>
      <c r="G82" s="17"/>
    </row>
    <row r="83" spans="1:7" ht="42.75" x14ac:dyDescent="0.2">
      <c r="A83" s="17" t="s">
        <v>119</v>
      </c>
      <c r="B83" s="17"/>
      <c r="C83" s="17"/>
      <c r="D83" s="12" t="s">
        <v>125</v>
      </c>
      <c r="E83" s="46"/>
      <c r="G83" s="17"/>
    </row>
    <row r="84" spans="1:7" x14ac:dyDescent="0.2">
      <c r="A84" s="17"/>
      <c r="B84" s="17"/>
      <c r="C84" s="17" t="s">
        <v>19</v>
      </c>
      <c r="G84" s="17"/>
    </row>
    <row r="85" spans="1:7" x14ac:dyDescent="0.2">
      <c r="A85" s="17"/>
      <c r="B85" s="17"/>
      <c r="C85" s="17" t="s">
        <v>22</v>
      </c>
      <c r="D85" s="17"/>
      <c r="E85" s="17"/>
      <c r="F85" s="17"/>
      <c r="G85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3">
      <formula1>"ห้างหุ้นส่วนจดทะเบียน (Partnership),บริษัทจำกัด (Company Limited),บริษัทมหาชนจำกัด (Public Company Limited),นิติบุคคลที่ตั้งขึ้นตามกฎหมายต่างประเทศ (Foreign Law Entity),กิจการร่วมค้า (Joint Venture)"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5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2">
      <formula1>"สถาบันการเงิน (Financial Institution),ธุรกิจประกันภัย (Insurance),ธุรกิจหลักทรัพย์และหลักทรัพย์จัดการกองทุน (Securities),ทั่วไป(Others)"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3">
      <formula1>"มาตรฐานการรายงานทางการเงิน (TFRS),TFRS สำหรับกิจการที่ไม่มีส่วนได้เสียสาธารณะ (TFRS for NPAEs),TFRS สำหรับกิจการที่ไม่มีส่วนได้เสียสาธารณะบวกทางเลือก (TFRS for NPAEs+optional TFRS)"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4">
      <formula1>fn_IV7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5">
      <formula1>"งบการเงินเฉพาะกิจการ (Separate Financial Statements),งบการเงินรวม (Consolidated Financial Statements),งบการเงินที่แสดงเงินลงทุนตามวิธีส่วนได้เสีย (Financial Statements-Equity Method)"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7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8">
      <formula1>"ตรวจสอบแล้ว (Audited),ยังไม่ได้ตรวจสอบ (Unaudited)"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1">
      <formula1>"ไม่มีเงื่อนไข (Unqualified Opinion),มีเงื่อนไข (Qualified Opinion),ไม่ถูกต้อง (Adverse Opinion),ไม่แสดงความเห็น (Disclaimer of Opinion)"</formula1>
    </dataValidation>
    <dataValidation type="list" allowBlank="1" showInputMessage="1" showErrorMessage="1" errorTitle="Input Error" error="Please enter a valid value" sqref="E33">
      <formula1>UnitList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4">
      <formula1>"แสดงตามจริง (Actuals),พัน (Thousands),ล้าน (Millions),พันล้าน (Billions)"</formula1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E65:F65">
      <formula1>-999999999999999</formula1>
      <formula2>999999999999999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18"/>
  <sheetViews>
    <sheetView showGridLines="0" topLeftCell="B1" workbookViewId="0">
      <selection activeCell="B9" sqref="B9"/>
    </sheetView>
  </sheetViews>
  <sheetFormatPr defaultRowHeight="14.25" x14ac:dyDescent="0.2"/>
  <cols>
    <col min="2" max="2" width="145.625" customWidth="1"/>
  </cols>
  <sheetData>
    <row r="1" spans="2:2" ht="41.1" customHeight="1" x14ac:dyDescent="0.2"/>
    <row r="5" spans="2:2" x14ac:dyDescent="0.2">
      <c r="B5" s="49" t="s">
        <v>386</v>
      </c>
    </row>
    <row r="6" spans="2:2" ht="15" x14ac:dyDescent="0.25">
      <c r="B6" s="50" t="s">
        <v>385</v>
      </c>
    </row>
    <row r="8" spans="2:2" x14ac:dyDescent="0.2">
      <c r="B8" s="49" t="s">
        <v>387</v>
      </c>
    </row>
    <row r="9" spans="2:2" ht="15" x14ac:dyDescent="0.25">
      <c r="B9" s="50" t="s">
        <v>388</v>
      </c>
    </row>
    <row r="10" spans="2:2" ht="15" x14ac:dyDescent="0.25">
      <c r="B10" s="50" t="s">
        <v>412</v>
      </c>
    </row>
    <row r="11" spans="2:2" ht="15" x14ac:dyDescent="0.25">
      <c r="B11" s="50" t="s">
        <v>390</v>
      </c>
    </row>
    <row r="13" spans="2:2" x14ac:dyDescent="0.2">
      <c r="B13" s="49" t="s">
        <v>391</v>
      </c>
    </row>
    <row r="14" spans="2:2" ht="15" x14ac:dyDescent="0.25">
      <c r="B14" s="50" t="s">
        <v>392</v>
      </c>
    </row>
    <row r="16" spans="2:2" x14ac:dyDescent="0.2">
      <c r="B16" t="s">
        <v>393</v>
      </c>
    </row>
    <row r="18" spans="2:2" ht="99.75" x14ac:dyDescent="0.2">
      <c r="B18" s="51" t="s">
        <v>394</v>
      </c>
    </row>
  </sheetData>
  <sheetProtection password="AFE4" sheet="1" objects="1" scenarios="1" formatColumns="0" formatRows="0"/>
  <hyperlinks>
    <hyperlink ref="B6" location="'FilingInformation'!D2" display="[110000] ข้อมูลทั่วไปเกี่ยวกับงบการเงิน"/>
    <hyperlink ref="B9" location="'StatementOfFinancialPosition'!D2" display="[210000] งบแสดงฐานะการเงิน"/>
    <hyperlink ref="B10" location="'StafInctafComncyFunfExpintene'!D2" display="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"/>
    <hyperlink ref="B11" location="'StatementOfChangesInEquity'!D2" display="[410000] งบแสดงการเปลี่ยนแปลงส่วนของผู้ถือหุ้น"/>
    <hyperlink ref="B14" location="'NotesToFinancialStatement'!D2" display="[510000] หมายเหตุประกอบงบการเงิน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79"/>
  <sheetViews>
    <sheetView showGridLines="0" workbookViewId="0">
      <pane xSplit="4" ySplit="13" topLeftCell="E60" activePane="bottomRight" state="frozen"/>
      <selection pane="topRight" activeCell="E1" sqref="E1"/>
      <selection pane="bottomLeft" activeCell="A14" sqref="A14"/>
      <selection pane="bottomRight" activeCell="F77" sqref="F77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10" ht="27.95" customHeight="1" x14ac:dyDescent="0.25">
      <c r="A1" s="8" t="s">
        <v>133</v>
      </c>
      <c r="D1" s="58" t="s">
        <v>388</v>
      </c>
      <c r="E1" s="58"/>
      <c r="F1" s="58"/>
      <c r="G1" s="58"/>
      <c r="H1" s="58"/>
      <c r="I1" s="58"/>
      <c r="J1" s="58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134</v>
      </c>
      <c r="D5" s="17"/>
      <c r="E5" s="17"/>
      <c r="F5" s="17"/>
      <c r="G5" s="17"/>
      <c r="H5" s="17"/>
      <c r="I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10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15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15 มีนาคม 2559 - 31 ธันวาคม 2559</v>
      </c>
      <c r="I9" s="17"/>
    </row>
    <row r="10" spans="1:10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10" hidden="1" x14ac:dyDescent="0.2">
      <c r="A11" s="17"/>
      <c r="B11" s="17"/>
      <c r="C11" s="17" t="s">
        <v>139</v>
      </c>
      <c r="E11" s="15" t="s">
        <v>1</v>
      </c>
      <c r="F11" s="33" t="str">
        <f>StartUp!D8</f>
        <v>15/03/2560</v>
      </c>
      <c r="G11" s="33" t="str">
        <f>StartUp!D10</f>
        <v>15/03/2559</v>
      </c>
      <c r="I11" s="17"/>
    </row>
    <row r="12" spans="1:10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10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10" x14ac:dyDescent="0.2">
      <c r="A14" s="17" t="s">
        <v>141</v>
      </c>
      <c r="B14" s="17"/>
      <c r="C14" s="17"/>
      <c r="D14" s="18" t="s">
        <v>205</v>
      </c>
      <c r="E14" s="30"/>
      <c r="F14" s="19"/>
      <c r="G14" s="19"/>
      <c r="I14" s="17"/>
    </row>
    <row r="15" spans="1:10" x14ac:dyDescent="0.2">
      <c r="A15" s="17" t="s">
        <v>142</v>
      </c>
      <c r="B15" s="17"/>
      <c r="C15" s="17"/>
      <c r="D15" s="20" t="s">
        <v>206</v>
      </c>
      <c r="E15" s="30"/>
      <c r="F15" s="19"/>
      <c r="G15" s="19"/>
      <c r="I15" s="17"/>
    </row>
    <row r="16" spans="1:10" x14ac:dyDescent="0.2">
      <c r="A16" s="17" t="s">
        <v>143</v>
      </c>
      <c r="B16" s="17"/>
      <c r="C16" s="17"/>
      <c r="D16" s="21" t="s">
        <v>207</v>
      </c>
      <c r="E16" s="30"/>
      <c r="F16" s="19"/>
      <c r="G16" s="19"/>
      <c r="I16" s="17"/>
    </row>
    <row r="17" spans="1:9" ht="28.5" x14ac:dyDescent="0.2">
      <c r="A17" s="17" t="s">
        <v>144</v>
      </c>
      <c r="B17" s="17"/>
      <c r="C17" s="17"/>
      <c r="D17" s="22" t="s">
        <v>208</v>
      </c>
      <c r="E17" s="31" t="s">
        <v>413</v>
      </c>
      <c r="F17" s="26">
        <v>4826164</v>
      </c>
      <c r="G17" s="52"/>
      <c r="I17" s="17"/>
    </row>
    <row r="18" spans="1:9" x14ac:dyDescent="0.2">
      <c r="A18" s="17" t="s">
        <v>145</v>
      </c>
      <c r="B18" s="17"/>
      <c r="C18" s="17"/>
      <c r="D18" s="22" t="s">
        <v>209</v>
      </c>
      <c r="E18" s="31"/>
      <c r="F18" s="26"/>
      <c r="G18" s="52"/>
      <c r="I18" s="17"/>
    </row>
    <row r="19" spans="1:9" x14ac:dyDescent="0.2">
      <c r="A19" s="17" t="s">
        <v>146</v>
      </c>
      <c r="B19" s="17"/>
      <c r="C19" s="17"/>
      <c r="D19" s="22" t="s">
        <v>210</v>
      </c>
      <c r="E19" s="31"/>
      <c r="F19" s="26">
        <v>124548</v>
      </c>
      <c r="G19" s="52"/>
      <c r="I19" s="17"/>
    </row>
    <row r="20" spans="1:9" x14ac:dyDescent="0.2">
      <c r="A20" s="17" t="s">
        <v>147</v>
      </c>
      <c r="B20" s="17"/>
      <c r="C20" s="17"/>
      <c r="D20" s="22" t="s">
        <v>211</v>
      </c>
      <c r="E20" s="31" t="s">
        <v>414</v>
      </c>
      <c r="F20" s="26">
        <v>7004678</v>
      </c>
      <c r="G20" s="52"/>
      <c r="I20" s="17"/>
    </row>
    <row r="21" spans="1:9" x14ac:dyDescent="0.2">
      <c r="A21" s="17" t="s">
        <v>148</v>
      </c>
      <c r="B21" s="17"/>
      <c r="C21" s="17"/>
      <c r="D21" s="22" t="s">
        <v>212</v>
      </c>
      <c r="E21" s="31"/>
      <c r="F21" s="26">
        <v>179824.15</v>
      </c>
      <c r="G21" s="52"/>
      <c r="I21" s="17"/>
    </row>
    <row r="22" spans="1:9" x14ac:dyDescent="0.2">
      <c r="A22" s="17" t="s">
        <v>149</v>
      </c>
      <c r="B22" s="17"/>
      <c r="C22" s="17"/>
      <c r="D22" s="22" t="s">
        <v>213</v>
      </c>
      <c r="E22" s="31"/>
      <c r="F22" s="26">
        <v>25.91</v>
      </c>
      <c r="G22" s="52"/>
      <c r="I22" s="17"/>
    </row>
    <row r="23" spans="1:9" x14ac:dyDescent="0.2">
      <c r="A23" s="17" t="s">
        <v>150</v>
      </c>
      <c r="B23" s="17"/>
      <c r="C23" s="17"/>
      <c r="D23" s="22" t="s">
        <v>214</v>
      </c>
      <c r="E23" s="34"/>
      <c r="F23" s="35">
        <f>1*F17+1*F18+1*F19+1*F20+1*F21+1*F22</f>
        <v>12135240.060000001</v>
      </c>
      <c r="G23" s="53">
        <f>1*G17+1*G18+1*G19+1*G20+1*G21+1*G22</f>
        <v>0</v>
      </c>
      <c r="I23" s="17"/>
    </row>
    <row r="24" spans="1:9" x14ac:dyDescent="0.2">
      <c r="A24" s="17" t="s">
        <v>151</v>
      </c>
      <c r="B24" s="17"/>
      <c r="C24" s="17"/>
      <c r="D24" s="21" t="s">
        <v>215</v>
      </c>
      <c r="E24" s="30"/>
      <c r="F24" s="19"/>
      <c r="G24" s="19"/>
      <c r="I24" s="17"/>
    </row>
    <row r="25" spans="1:9" x14ac:dyDescent="0.2">
      <c r="A25" s="17" t="s">
        <v>152</v>
      </c>
      <c r="B25" s="17"/>
      <c r="C25" s="17"/>
      <c r="D25" s="22" t="s">
        <v>216</v>
      </c>
      <c r="E25" s="31"/>
      <c r="F25" s="26"/>
      <c r="G25" s="52"/>
      <c r="I25" s="17"/>
    </row>
    <row r="26" spans="1:9" x14ac:dyDescent="0.2">
      <c r="A26" s="17" t="s">
        <v>153</v>
      </c>
      <c r="B26" s="17"/>
      <c r="C26" s="17"/>
      <c r="D26" s="22" t="s">
        <v>217</v>
      </c>
      <c r="E26" s="31"/>
      <c r="F26" s="26"/>
      <c r="G26" s="52"/>
      <c r="I26" s="17"/>
    </row>
    <row r="27" spans="1:9" x14ac:dyDescent="0.2">
      <c r="A27" s="17" t="s">
        <v>154</v>
      </c>
      <c r="B27" s="17"/>
      <c r="C27" s="17"/>
      <c r="D27" s="22" t="s">
        <v>218</v>
      </c>
      <c r="E27" s="31"/>
      <c r="F27" s="26"/>
      <c r="G27" s="52"/>
      <c r="I27" s="17"/>
    </row>
    <row r="28" spans="1:9" x14ac:dyDescent="0.2">
      <c r="A28" s="17" t="s">
        <v>155</v>
      </c>
      <c r="B28" s="17"/>
      <c r="C28" s="17"/>
      <c r="D28" s="22" t="s">
        <v>219</v>
      </c>
      <c r="E28" s="31"/>
      <c r="F28" s="26"/>
      <c r="G28" s="52"/>
      <c r="I28" s="17"/>
    </row>
    <row r="29" spans="1:9" x14ac:dyDescent="0.2">
      <c r="A29" s="17" t="s">
        <v>156</v>
      </c>
      <c r="B29" s="17"/>
      <c r="C29" s="17"/>
      <c r="D29" s="22" t="s">
        <v>220</v>
      </c>
      <c r="E29" s="31"/>
      <c r="F29" s="26"/>
      <c r="G29" s="52"/>
      <c r="I29" s="17"/>
    </row>
    <row r="30" spans="1:9" x14ac:dyDescent="0.2">
      <c r="A30" s="17" t="s">
        <v>157</v>
      </c>
      <c r="B30" s="17"/>
      <c r="C30" s="17"/>
      <c r="D30" s="22" t="s">
        <v>221</v>
      </c>
      <c r="E30" s="31"/>
      <c r="F30" s="26"/>
      <c r="G30" s="52"/>
      <c r="I30" s="17"/>
    </row>
    <row r="31" spans="1:9" x14ac:dyDescent="0.2">
      <c r="A31" s="17" t="s">
        <v>158</v>
      </c>
      <c r="B31" s="17"/>
      <c r="C31" s="17"/>
      <c r="D31" s="22" t="s">
        <v>222</v>
      </c>
      <c r="E31" s="31"/>
      <c r="F31" s="26"/>
      <c r="G31" s="52"/>
      <c r="I31" s="17"/>
    </row>
    <row r="32" spans="1:9" ht="28.5" x14ac:dyDescent="0.2">
      <c r="A32" s="17" t="s">
        <v>159</v>
      </c>
      <c r="B32" s="17"/>
      <c r="C32" s="17"/>
      <c r="D32" s="22" t="s">
        <v>223</v>
      </c>
      <c r="E32" s="31"/>
      <c r="F32" s="26"/>
      <c r="G32" s="52"/>
      <c r="I32" s="17"/>
    </row>
    <row r="33" spans="1:9" x14ac:dyDescent="0.2">
      <c r="A33" s="17" t="s">
        <v>160</v>
      </c>
      <c r="B33" s="17"/>
      <c r="C33" s="17"/>
      <c r="D33" s="22" t="s">
        <v>224</v>
      </c>
      <c r="E33" s="31" t="s">
        <v>415</v>
      </c>
      <c r="F33" s="26">
        <v>29352.73</v>
      </c>
      <c r="G33" s="52"/>
      <c r="I33" s="17"/>
    </row>
    <row r="34" spans="1:9" x14ac:dyDescent="0.2">
      <c r="A34" s="17" t="s">
        <v>161</v>
      </c>
      <c r="B34" s="17"/>
      <c r="C34" s="17"/>
      <c r="D34" s="22" t="s">
        <v>225</v>
      </c>
      <c r="E34" s="31"/>
      <c r="F34" s="26"/>
      <c r="G34" s="52"/>
      <c r="I34" s="17"/>
    </row>
    <row r="35" spans="1:9" x14ac:dyDescent="0.2">
      <c r="A35" s="17" t="s">
        <v>162</v>
      </c>
      <c r="B35" s="17"/>
      <c r="C35" s="17"/>
      <c r="D35" s="22" t="s">
        <v>226</v>
      </c>
      <c r="E35" s="31"/>
      <c r="F35" s="26"/>
      <c r="G35" s="52"/>
      <c r="I35" s="17"/>
    </row>
    <row r="36" spans="1:9" x14ac:dyDescent="0.2">
      <c r="A36" s="17" t="s">
        <v>163</v>
      </c>
      <c r="B36" s="17"/>
      <c r="C36" s="17"/>
      <c r="D36" s="22" t="s">
        <v>227</v>
      </c>
      <c r="E36" s="34"/>
      <c r="F36" s="35">
        <f>1*F25+1*F26+1*F27+1*F28+1*F29+1*F30+1*F31+1*F32+1*F33+1*F34+1*F35</f>
        <v>29352.73</v>
      </c>
      <c r="G36" s="53">
        <f>1*G25+1*G26+1*G27+1*G28+1*G29+1*G30+1*G31+1*G32+1*G33+1*G34+1*G35</f>
        <v>0</v>
      </c>
      <c r="I36" s="17"/>
    </row>
    <row r="37" spans="1:9" ht="15" thickBot="1" x14ac:dyDescent="0.25">
      <c r="A37" s="17" t="s">
        <v>164</v>
      </c>
      <c r="B37" s="17"/>
      <c r="C37" s="17"/>
      <c r="D37" s="12" t="s">
        <v>228</v>
      </c>
      <c r="E37" s="34"/>
      <c r="F37" s="37">
        <f>1*F23+1*F36</f>
        <v>12164592.790000001</v>
      </c>
      <c r="G37" s="54">
        <f>1*G23+1*G36</f>
        <v>0</v>
      </c>
      <c r="I37" s="17"/>
    </row>
    <row r="38" spans="1:9" ht="15" thickTop="1" x14ac:dyDescent="0.2">
      <c r="A38" s="17" t="s">
        <v>165</v>
      </c>
      <c r="B38" s="17"/>
      <c r="C38" s="17"/>
      <c r="D38" s="20" t="s">
        <v>229</v>
      </c>
      <c r="E38" s="30"/>
      <c r="F38" s="36"/>
      <c r="G38" s="36"/>
      <c r="I38" s="17"/>
    </row>
    <row r="39" spans="1:9" x14ac:dyDescent="0.2">
      <c r="A39" s="17" t="s">
        <v>166</v>
      </c>
      <c r="B39" s="17"/>
      <c r="C39" s="17"/>
      <c r="D39" s="21" t="s">
        <v>230</v>
      </c>
      <c r="E39" s="30"/>
      <c r="F39" s="19"/>
      <c r="G39" s="19"/>
      <c r="I39" s="17"/>
    </row>
    <row r="40" spans="1:9" ht="28.5" x14ac:dyDescent="0.2">
      <c r="A40" s="17" t="s">
        <v>167</v>
      </c>
      <c r="B40" s="17"/>
      <c r="C40" s="17"/>
      <c r="D40" s="22" t="s">
        <v>231</v>
      </c>
      <c r="E40" s="31"/>
      <c r="F40" s="26"/>
      <c r="G40" s="52"/>
      <c r="I40" s="17"/>
    </row>
    <row r="41" spans="1:9" x14ac:dyDescent="0.2">
      <c r="A41" s="17" t="s">
        <v>168</v>
      </c>
      <c r="B41" s="17"/>
      <c r="C41" s="17"/>
      <c r="D41" s="22" t="s">
        <v>232</v>
      </c>
      <c r="E41" s="31"/>
      <c r="F41" s="26">
        <v>102538.68</v>
      </c>
      <c r="G41" s="52"/>
      <c r="I41" s="17"/>
    </row>
    <row r="42" spans="1:9" ht="28.5" x14ac:dyDescent="0.2">
      <c r="A42" s="17" t="s">
        <v>169</v>
      </c>
      <c r="B42" s="17"/>
      <c r="C42" s="17"/>
      <c r="D42" s="22" t="s">
        <v>233</v>
      </c>
      <c r="E42" s="31"/>
      <c r="F42" s="26"/>
      <c r="G42" s="52"/>
      <c r="I42" s="17"/>
    </row>
    <row r="43" spans="1:9" x14ac:dyDescent="0.2">
      <c r="A43" s="17" t="s">
        <v>170</v>
      </c>
      <c r="B43" s="17"/>
      <c r="C43" s="17"/>
      <c r="D43" s="22" t="s">
        <v>234</v>
      </c>
      <c r="E43" s="31"/>
      <c r="F43" s="26"/>
      <c r="G43" s="52"/>
      <c r="I43" s="17"/>
    </row>
    <row r="44" spans="1:9" x14ac:dyDescent="0.2">
      <c r="A44" s="17" t="s">
        <v>171</v>
      </c>
      <c r="B44" s="17"/>
      <c r="C44" s="17"/>
      <c r="D44" s="22" t="s">
        <v>235</v>
      </c>
      <c r="E44" s="31"/>
      <c r="F44" s="26"/>
      <c r="G44" s="52"/>
      <c r="I44" s="17"/>
    </row>
    <row r="45" spans="1:9" x14ac:dyDescent="0.2">
      <c r="A45" s="17" t="s">
        <v>172</v>
      </c>
      <c r="B45" s="17"/>
      <c r="C45" s="17"/>
      <c r="D45" s="22" t="s">
        <v>236</v>
      </c>
      <c r="E45" s="31"/>
      <c r="F45" s="26"/>
      <c r="G45" s="52"/>
      <c r="I45" s="17"/>
    </row>
    <row r="46" spans="1:9" x14ac:dyDescent="0.2">
      <c r="A46" s="17" t="s">
        <v>173</v>
      </c>
      <c r="B46" s="17"/>
      <c r="C46" s="17"/>
      <c r="D46" s="22" t="s">
        <v>237</v>
      </c>
      <c r="E46" s="31" t="s">
        <v>416</v>
      </c>
      <c r="F46" s="26">
        <v>44090.15</v>
      </c>
      <c r="G46" s="52"/>
      <c r="I46" s="17"/>
    </row>
    <row r="47" spans="1:9" x14ac:dyDescent="0.2">
      <c r="A47" s="17" t="s">
        <v>174</v>
      </c>
      <c r="B47" s="17"/>
      <c r="C47" s="17"/>
      <c r="D47" s="22" t="s">
        <v>238</v>
      </c>
      <c r="E47" s="34"/>
      <c r="F47" s="35">
        <f>1*F40+1*F41+1*F42+1*F43+1*F44+1*F45+1*F46</f>
        <v>146628.82999999999</v>
      </c>
      <c r="G47" s="53">
        <f>1*G40+1*G41+1*G42+1*G43+1*G44+1*G45+1*G46</f>
        <v>0</v>
      </c>
      <c r="I47" s="17"/>
    </row>
    <row r="48" spans="1:9" x14ac:dyDescent="0.2">
      <c r="A48" s="17" t="s">
        <v>175</v>
      </c>
      <c r="B48" s="17"/>
      <c r="C48" s="17"/>
      <c r="D48" s="21" t="s">
        <v>239</v>
      </c>
      <c r="E48" s="30"/>
      <c r="F48" s="19"/>
      <c r="G48" s="19"/>
      <c r="I48" s="17"/>
    </row>
    <row r="49" spans="1:9" x14ac:dyDescent="0.2">
      <c r="A49" s="17" t="s">
        <v>176</v>
      </c>
      <c r="B49" s="17"/>
      <c r="C49" s="17"/>
      <c r="D49" s="22" t="s">
        <v>240</v>
      </c>
      <c r="E49" s="31" t="s">
        <v>417</v>
      </c>
      <c r="F49" s="26">
        <v>12950000</v>
      </c>
      <c r="G49" s="52"/>
      <c r="I49" s="17"/>
    </row>
    <row r="50" spans="1:9" ht="28.5" x14ac:dyDescent="0.2">
      <c r="A50" s="17" t="s">
        <v>177</v>
      </c>
      <c r="B50" s="17"/>
      <c r="C50" s="17"/>
      <c r="D50" s="22" t="s">
        <v>241</v>
      </c>
      <c r="E50" s="31"/>
      <c r="F50" s="26"/>
      <c r="G50" s="52"/>
      <c r="I50" s="17"/>
    </row>
    <row r="51" spans="1:9" x14ac:dyDescent="0.2">
      <c r="A51" s="17" t="s">
        <v>178</v>
      </c>
      <c r="B51" s="17"/>
      <c r="C51" s="17"/>
      <c r="D51" s="22" t="s">
        <v>242</v>
      </c>
      <c r="E51" s="31"/>
      <c r="F51" s="26"/>
      <c r="G51" s="52"/>
      <c r="I51" s="17"/>
    </row>
    <row r="52" spans="1:9" x14ac:dyDescent="0.2">
      <c r="A52" s="17" t="s">
        <v>179</v>
      </c>
      <c r="B52" s="17"/>
      <c r="C52" s="17"/>
      <c r="D52" s="22" t="s">
        <v>243</v>
      </c>
      <c r="E52" s="31"/>
      <c r="F52" s="26"/>
      <c r="G52" s="52"/>
      <c r="I52" s="17"/>
    </row>
    <row r="53" spans="1:9" x14ac:dyDescent="0.2">
      <c r="A53" s="17" t="s">
        <v>180</v>
      </c>
      <c r="B53" s="17"/>
      <c r="C53" s="17"/>
      <c r="D53" s="22" t="s">
        <v>244</v>
      </c>
      <c r="E53" s="34"/>
      <c r="F53" s="35">
        <f>1*F49+1*F50+1*F51+1*F52</f>
        <v>12950000</v>
      </c>
      <c r="G53" s="53">
        <f>1*G49+1*G50+1*G51+1*G52</f>
        <v>0</v>
      </c>
      <c r="I53" s="17"/>
    </row>
    <row r="54" spans="1:9" x14ac:dyDescent="0.2">
      <c r="A54" s="17" t="s">
        <v>181</v>
      </c>
      <c r="B54" s="17"/>
      <c r="C54" s="17"/>
      <c r="D54" s="12" t="s">
        <v>245</v>
      </c>
      <c r="E54" s="34"/>
      <c r="F54" s="35">
        <f>1*F47+1*F53</f>
        <v>13096628.83</v>
      </c>
      <c r="G54" s="53">
        <f>1*G47+1*G53</f>
        <v>0</v>
      </c>
      <c r="I54" s="17"/>
    </row>
    <row r="55" spans="1:9" x14ac:dyDescent="0.2">
      <c r="A55" s="17" t="s">
        <v>182</v>
      </c>
      <c r="B55" s="17"/>
      <c r="C55" s="17"/>
      <c r="D55" s="21" t="s">
        <v>246</v>
      </c>
      <c r="E55" s="30"/>
      <c r="F55" s="19"/>
      <c r="G55" s="19"/>
      <c r="I55" s="17"/>
    </row>
    <row r="56" spans="1:9" x14ac:dyDescent="0.2">
      <c r="A56" s="17" t="s">
        <v>183</v>
      </c>
      <c r="B56" s="17"/>
      <c r="C56" s="17"/>
      <c r="D56" s="27" t="s">
        <v>247</v>
      </c>
      <c r="E56" s="30"/>
      <c r="F56" s="19"/>
      <c r="G56" s="19"/>
      <c r="I56" s="17"/>
    </row>
    <row r="57" spans="1:9" x14ac:dyDescent="0.2">
      <c r="A57" s="17" t="s">
        <v>184</v>
      </c>
      <c r="B57" s="17"/>
      <c r="C57" s="17"/>
      <c r="D57" s="28" t="s">
        <v>248</v>
      </c>
      <c r="E57" s="30"/>
      <c r="F57" s="19"/>
      <c r="G57" s="19"/>
      <c r="I57" s="17"/>
    </row>
    <row r="58" spans="1:9" x14ac:dyDescent="0.2">
      <c r="A58" s="17" t="s">
        <v>185</v>
      </c>
      <c r="B58" s="17"/>
      <c r="C58" s="17"/>
      <c r="D58" s="24" t="s">
        <v>249</v>
      </c>
      <c r="E58" s="31"/>
      <c r="F58" s="26"/>
      <c r="G58" s="52"/>
      <c r="I58" s="17"/>
    </row>
    <row r="59" spans="1:9" x14ac:dyDescent="0.2">
      <c r="A59" s="17" t="s">
        <v>186</v>
      </c>
      <c r="B59" s="17"/>
      <c r="C59" s="17"/>
      <c r="D59" s="25" t="s">
        <v>250</v>
      </c>
      <c r="E59" s="31"/>
      <c r="F59" s="29"/>
      <c r="G59" s="55"/>
      <c r="I59" s="17"/>
    </row>
    <row r="60" spans="1:9" x14ac:dyDescent="0.2">
      <c r="A60" s="17" t="s">
        <v>187</v>
      </c>
      <c r="B60" s="17"/>
      <c r="C60" s="17"/>
      <c r="D60" s="25" t="s">
        <v>251</v>
      </c>
      <c r="E60" s="31"/>
      <c r="F60" s="29"/>
      <c r="G60" s="55"/>
      <c r="I60" s="17"/>
    </row>
    <row r="61" spans="1:9" x14ac:dyDescent="0.2">
      <c r="A61" s="17" t="s">
        <v>188</v>
      </c>
      <c r="B61" s="17"/>
      <c r="C61" s="17"/>
      <c r="D61" s="24" t="s">
        <v>252</v>
      </c>
      <c r="E61" s="31"/>
      <c r="F61" s="26">
        <v>3000000</v>
      </c>
      <c r="G61" s="52"/>
      <c r="I61" s="17"/>
    </row>
    <row r="62" spans="1:9" x14ac:dyDescent="0.2">
      <c r="A62" s="17" t="s">
        <v>189</v>
      </c>
      <c r="B62" s="17"/>
      <c r="C62" s="17"/>
      <c r="D62" s="25" t="s">
        <v>250</v>
      </c>
      <c r="E62" s="31"/>
      <c r="F62" s="29">
        <v>30000</v>
      </c>
      <c r="G62" s="55"/>
      <c r="I62" s="17"/>
    </row>
    <row r="63" spans="1:9" x14ac:dyDescent="0.2">
      <c r="A63" s="17" t="s">
        <v>190</v>
      </c>
      <c r="B63" s="17"/>
      <c r="C63" s="17"/>
      <c r="D63" s="25" t="s">
        <v>251</v>
      </c>
      <c r="E63" s="31"/>
      <c r="F63" s="29">
        <v>100</v>
      </c>
      <c r="G63" s="55"/>
      <c r="I63" s="17"/>
    </row>
    <row r="64" spans="1:9" x14ac:dyDescent="0.2">
      <c r="A64" s="17" t="s">
        <v>191</v>
      </c>
      <c r="B64" s="17"/>
      <c r="C64" s="17"/>
      <c r="D64" s="28" t="s">
        <v>253</v>
      </c>
      <c r="E64" s="30"/>
      <c r="F64" s="19"/>
      <c r="G64" s="19"/>
      <c r="I64" s="17"/>
    </row>
    <row r="65" spans="1:9" x14ac:dyDescent="0.2">
      <c r="A65" s="17" t="s">
        <v>192</v>
      </c>
      <c r="B65" s="17"/>
      <c r="C65" s="17"/>
      <c r="D65" s="24" t="s">
        <v>249</v>
      </c>
      <c r="E65" s="31"/>
      <c r="F65" s="26"/>
      <c r="G65" s="52"/>
      <c r="I65" s="17"/>
    </row>
    <row r="66" spans="1:9" x14ac:dyDescent="0.2">
      <c r="A66" s="17" t="s">
        <v>193</v>
      </c>
      <c r="B66" s="17"/>
      <c r="C66" s="17"/>
      <c r="D66" s="24" t="s">
        <v>252</v>
      </c>
      <c r="E66" s="31"/>
      <c r="F66" s="26">
        <v>3000000</v>
      </c>
      <c r="G66" s="52"/>
      <c r="I66" s="17"/>
    </row>
    <row r="67" spans="1:9" x14ac:dyDescent="0.2">
      <c r="A67" s="17" t="s">
        <v>194</v>
      </c>
      <c r="B67" s="17"/>
      <c r="C67" s="17"/>
      <c r="D67" s="27" t="s">
        <v>254</v>
      </c>
      <c r="E67" s="30"/>
      <c r="F67" s="19"/>
      <c r="G67" s="19"/>
      <c r="I67" s="17"/>
    </row>
    <row r="68" spans="1:9" x14ac:dyDescent="0.2">
      <c r="A68" s="17" t="s">
        <v>195</v>
      </c>
      <c r="B68" s="17"/>
      <c r="C68" s="17"/>
      <c r="D68" s="23" t="s">
        <v>255</v>
      </c>
      <c r="E68" s="31"/>
      <c r="F68" s="26"/>
      <c r="G68" s="52"/>
      <c r="I68" s="17"/>
    </row>
    <row r="69" spans="1:9" x14ac:dyDescent="0.2">
      <c r="A69" s="17" t="s">
        <v>196</v>
      </c>
      <c r="B69" s="17"/>
      <c r="C69" s="17"/>
      <c r="D69" s="23" t="s">
        <v>256</v>
      </c>
      <c r="E69" s="31"/>
      <c r="F69" s="26"/>
      <c r="G69" s="52"/>
      <c r="I69" s="17"/>
    </row>
    <row r="70" spans="1:9" x14ac:dyDescent="0.2">
      <c r="A70" s="17" t="s">
        <v>197</v>
      </c>
      <c r="B70" s="17"/>
      <c r="C70" s="17"/>
      <c r="D70" s="27" t="s">
        <v>257</v>
      </c>
      <c r="E70" s="30"/>
      <c r="F70" s="19"/>
      <c r="G70" s="19"/>
      <c r="I70" s="17"/>
    </row>
    <row r="71" spans="1:9" x14ac:dyDescent="0.2">
      <c r="A71" s="17" t="s">
        <v>198</v>
      </c>
      <c r="B71" s="17"/>
      <c r="C71" s="17"/>
      <c r="D71" s="28" t="s">
        <v>258</v>
      </c>
      <c r="E71" s="30"/>
      <c r="F71" s="19"/>
      <c r="G71" s="19"/>
      <c r="I71" s="17"/>
    </row>
    <row r="72" spans="1:9" x14ac:dyDescent="0.2">
      <c r="A72" s="17" t="s">
        <v>199</v>
      </c>
      <c r="B72" s="17"/>
      <c r="C72" s="17"/>
      <c r="D72" s="24" t="s">
        <v>259</v>
      </c>
      <c r="E72" s="31"/>
      <c r="F72" s="26"/>
      <c r="G72" s="52"/>
      <c r="I72" s="17"/>
    </row>
    <row r="73" spans="1:9" x14ac:dyDescent="0.2">
      <c r="A73" s="17" t="s">
        <v>200</v>
      </c>
      <c r="B73" s="17"/>
      <c r="C73" s="17"/>
      <c r="D73" s="24" t="s">
        <v>260</v>
      </c>
      <c r="E73" s="31"/>
      <c r="F73" s="26"/>
      <c r="G73" s="52"/>
      <c r="I73" s="17"/>
    </row>
    <row r="74" spans="1:9" x14ac:dyDescent="0.2">
      <c r="A74" s="17" t="s">
        <v>201</v>
      </c>
      <c r="B74" s="17"/>
      <c r="C74" s="17"/>
      <c r="D74" s="23" t="s">
        <v>261</v>
      </c>
      <c r="E74" s="31"/>
      <c r="F74" s="26">
        <v>-3932036.04</v>
      </c>
      <c r="G74" s="52"/>
      <c r="I74" s="17"/>
    </row>
    <row r="75" spans="1:9" ht="28.5" x14ac:dyDescent="0.2">
      <c r="A75" s="17" t="s">
        <v>202</v>
      </c>
      <c r="B75" s="17"/>
      <c r="C75" s="17"/>
      <c r="D75" s="22" t="s">
        <v>262</v>
      </c>
      <c r="E75" s="31"/>
      <c r="F75" s="26"/>
      <c r="G75" s="52"/>
      <c r="I75" s="17"/>
    </row>
    <row r="76" spans="1:9" x14ac:dyDescent="0.2">
      <c r="A76" s="17" t="s">
        <v>203</v>
      </c>
      <c r="B76" s="17"/>
      <c r="C76" s="17"/>
      <c r="D76" s="22" t="s">
        <v>263</v>
      </c>
      <c r="E76" s="34"/>
      <c r="F76" s="35">
        <f>1*F65+1*F66+1*F68+1*F69+1*F72+1*F73+1*F74+1*F75</f>
        <v>-932036.04</v>
      </c>
      <c r="G76" s="53">
        <f>1*G65+1*G66+1*G68+1*G69+1*G72+1*G73+1*G74+1*G75</f>
        <v>0</v>
      </c>
      <c r="I76" s="17"/>
    </row>
    <row r="77" spans="1:9" ht="15" thickBot="1" x14ac:dyDescent="0.25">
      <c r="A77" s="17" t="s">
        <v>204</v>
      </c>
      <c r="B77" s="17"/>
      <c r="C77" s="17"/>
      <c r="D77" s="12" t="s">
        <v>264</v>
      </c>
      <c r="E77" s="34"/>
      <c r="F77" s="37">
        <f>1*F54+1*F76</f>
        <v>12164592.789999999</v>
      </c>
      <c r="G77" s="54">
        <f>1*G54+1*G76</f>
        <v>0</v>
      </c>
      <c r="I77" s="17"/>
    </row>
    <row r="78" spans="1:9" ht="15" thickTop="1" x14ac:dyDescent="0.2">
      <c r="A78" s="17"/>
      <c r="B78" s="17"/>
      <c r="C78" s="17" t="s">
        <v>19</v>
      </c>
      <c r="I78" s="17"/>
    </row>
    <row r="79" spans="1:9" x14ac:dyDescent="0.2">
      <c r="A79" s="17"/>
      <c r="B79" s="17"/>
      <c r="C79" s="17" t="s">
        <v>22</v>
      </c>
      <c r="D79" s="17"/>
      <c r="E79" s="17"/>
      <c r="F79" s="17"/>
      <c r="G79" s="17"/>
      <c r="H79" s="17"/>
      <c r="I79" s="17" t="s">
        <v>23</v>
      </c>
    </row>
  </sheetData>
  <sheetProtection password="AFE4" sheet="1" objects="1" scenarios="1" formatColumns="0" formatRows="0"/>
  <mergeCells count="1">
    <mergeCell ref="D1:J1"/>
  </mergeCells>
  <dataValidations count="50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3:G3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4:G3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5:G3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6:G3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7:G3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0:G4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1:G4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2:G4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3:G4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4:G4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5:G4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6:G4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7:G4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9:G4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0:G5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1:G5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2:G5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3:G5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4:G5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8:G5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9:G5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0:G6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1:G6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2:G6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3:G6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5:G6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6:G6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8:G6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9:G6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2:G7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3:G7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4:G7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5:G7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6:G7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7:G77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265</v>
      </c>
      <c r="D1" s="58" t="s">
        <v>389</v>
      </c>
      <c r="E1" s="58"/>
      <c r="F1" s="58"/>
      <c r="G1" s="58"/>
      <c r="H1" s="58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266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15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15 มีนาคม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15/03/2560</v>
      </c>
      <c r="G11" s="33" t="str">
        <f>StartUp!D10</f>
        <v>15/03/2559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52"/>
      <c r="I15" s="17"/>
    </row>
    <row r="16" spans="1:9" x14ac:dyDescent="0.2">
      <c r="A16" s="17" t="s">
        <v>269</v>
      </c>
      <c r="B16" s="17"/>
      <c r="C16" s="17"/>
      <c r="D16" s="11" t="s">
        <v>287</v>
      </c>
      <c r="E16" s="31"/>
      <c r="F16" s="26"/>
      <c r="G16" s="52"/>
      <c r="I16" s="17"/>
    </row>
    <row r="17" spans="1:9" x14ac:dyDescent="0.2">
      <c r="A17" s="17" t="s">
        <v>270</v>
      </c>
      <c r="B17" s="17"/>
      <c r="C17" s="17"/>
      <c r="D17" s="11" t="s">
        <v>288</v>
      </c>
      <c r="E17" s="31"/>
      <c r="F17" s="26"/>
      <c r="G17" s="52"/>
      <c r="I17" s="17"/>
    </row>
    <row r="18" spans="1:9" x14ac:dyDescent="0.2">
      <c r="A18" s="17" t="s">
        <v>271</v>
      </c>
      <c r="B18" s="17"/>
      <c r="C18" s="17"/>
      <c r="D18" s="11" t="s">
        <v>289</v>
      </c>
      <c r="E18" s="31"/>
      <c r="F18" s="26"/>
      <c r="G18" s="52"/>
      <c r="I18" s="17"/>
    </row>
    <row r="19" spans="1:9" x14ac:dyDescent="0.2">
      <c r="A19" s="17" t="s">
        <v>272</v>
      </c>
      <c r="B19" s="17"/>
      <c r="C19" s="17"/>
      <c r="D19" s="11" t="s">
        <v>290</v>
      </c>
      <c r="E19" s="34"/>
      <c r="F19" s="35">
        <f>1*F15+1*F16+1*F17+1*F18</f>
        <v>0</v>
      </c>
      <c r="G19" s="53">
        <f>1*G15+1*G16+1*G17+1*G18</f>
        <v>0</v>
      </c>
      <c r="I19" s="17"/>
    </row>
    <row r="20" spans="1:9" ht="28.5" x14ac:dyDescent="0.2">
      <c r="A20" s="17" t="s">
        <v>273</v>
      </c>
      <c r="B20" s="17"/>
      <c r="C20" s="17"/>
      <c r="D20" s="11" t="s">
        <v>291</v>
      </c>
      <c r="E20" s="31"/>
      <c r="F20" s="26"/>
      <c r="G20" s="52"/>
      <c r="I20" s="17"/>
    </row>
    <row r="21" spans="1:9" ht="28.5" x14ac:dyDescent="0.2">
      <c r="A21" s="17" t="s">
        <v>274</v>
      </c>
      <c r="B21" s="17"/>
      <c r="C21" s="17"/>
      <c r="D21" s="11" t="s">
        <v>292</v>
      </c>
      <c r="E21" s="31"/>
      <c r="F21" s="26"/>
      <c r="G21" s="52"/>
      <c r="I21" s="17"/>
    </row>
    <row r="22" spans="1:9" x14ac:dyDescent="0.2">
      <c r="A22" s="17" t="s">
        <v>275</v>
      </c>
      <c r="B22" s="17"/>
      <c r="C22" s="17"/>
      <c r="D22" s="11" t="s">
        <v>293</v>
      </c>
      <c r="E22" s="31"/>
      <c r="F22" s="26"/>
      <c r="G22" s="52"/>
      <c r="I22" s="17"/>
    </row>
    <row r="23" spans="1:9" x14ac:dyDescent="0.2">
      <c r="A23" s="17" t="s">
        <v>276</v>
      </c>
      <c r="B23" s="17"/>
      <c r="C23" s="17"/>
      <c r="D23" s="11" t="s">
        <v>294</v>
      </c>
      <c r="E23" s="31"/>
      <c r="F23" s="26"/>
      <c r="G23" s="52"/>
      <c r="I23" s="17"/>
    </row>
    <row r="24" spans="1:9" x14ac:dyDescent="0.2">
      <c r="A24" s="17" t="s">
        <v>277</v>
      </c>
      <c r="B24" s="17"/>
      <c r="C24" s="17"/>
      <c r="D24" s="11" t="s">
        <v>295</v>
      </c>
      <c r="E24" s="31"/>
      <c r="F24" s="26"/>
      <c r="G24" s="52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52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1*F20+1*F21+1*F22+1*F23+1*F24+1*F25</f>
        <v>0</v>
      </c>
      <c r="G26" s="53">
        <f>1*G20+1*G21+1*G22+1*G23+1*G24+1*G25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1*F19+-1*F26</f>
        <v>0</v>
      </c>
      <c r="G27" s="53">
        <f>1*G19+-1*G26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52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3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52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4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34"/>
  <sheetViews>
    <sheetView showGridLines="0" workbookViewId="0">
      <pane xSplit="4" ySplit="13" topLeftCell="E15" activePane="bottomRight" state="frozen"/>
      <selection pane="topRight" activeCell="E1" sqref="E1"/>
      <selection pane="bottomLeft" activeCell="A14" sqref="A14"/>
      <selection pane="bottomRight" activeCell="E32" sqref="E32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303</v>
      </c>
      <c r="D1" s="58" t="s">
        <v>412</v>
      </c>
      <c r="E1" s="58"/>
      <c r="F1" s="58"/>
      <c r="G1" s="58"/>
      <c r="H1" s="58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304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15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15 มีนาคม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15/03/2560</v>
      </c>
      <c r="G11" s="33" t="str">
        <f>StartUp!D10</f>
        <v>15/03/2559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305</v>
      </c>
      <c r="B15" s="17"/>
      <c r="C15" s="17"/>
      <c r="D15" s="20" t="s">
        <v>313</v>
      </c>
      <c r="E15" s="30"/>
      <c r="F15" s="19"/>
      <c r="G15" s="19"/>
      <c r="I15" s="17"/>
    </row>
    <row r="16" spans="1:9" x14ac:dyDescent="0.2">
      <c r="A16" s="17" t="s">
        <v>268</v>
      </c>
      <c r="B16" s="17"/>
      <c r="C16" s="17"/>
      <c r="D16" s="12" t="s">
        <v>286</v>
      </c>
      <c r="E16" s="31"/>
      <c r="F16" s="26">
        <v>626060.91</v>
      </c>
      <c r="G16" s="52"/>
      <c r="I16" s="17"/>
    </row>
    <row r="17" spans="1:9" x14ac:dyDescent="0.2">
      <c r="A17" s="17" t="s">
        <v>269</v>
      </c>
      <c r="B17" s="17"/>
      <c r="C17" s="17"/>
      <c r="D17" s="12" t="s">
        <v>287</v>
      </c>
      <c r="E17" s="31"/>
      <c r="F17" s="26">
        <v>2591.71</v>
      </c>
      <c r="G17" s="52"/>
      <c r="I17" s="17"/>
    </row>
    <row r="18" spans="1:9" x14ac:dyDescent="0.2">
      <c r="A18" s="17" t="s">
        <v>270</v>
      </c>
      <c r="B18" s="17"/>
      <c r="C18" s="17"/>
      <c r="D18" s="12" t="s">
        <v>288</v>
      </c>
      <c r="E18" s="31"/>
      <c r="F18" s="26"/>
      <c r="G18" s="52"/>
      <c r="I18" s="17"/>
    </row>
    <row r="19" spans="1:9" x14ac:dyDescent="0.2">
      <c r="A19" s="17" t="s">
        <v>271</v>
      </c>
      <c r="B19" s="17"/>
      <c r="C19" s="17"/>
      <c r="D19" s="12" t="s">
        <v>289</v>
      </c>
      <c r="E19" s="31"/>
      <c r="F19" s="26">
        <v>12108.54</v>
      </c>
      <c r="G19" s="52"/>
      <c r="I19" s="17"/>
    </row>
    <row r="20" spans="1:9" x14ac:dyDescent="0.2">
      <c r="A20" s="17" t="s">
        <v>272</v>
      </c>
      <c r="B20" s="17"/>
      <c r="C20" s="17"/>
      <c r="D20" s="12" t="s">
        <v>290</v>
      </c>
      <c r="E20" s="34"/>
      <c r="F20" s="35">
        <f>1*F16+1*F17+1*F18+1*F19</f>
        <v>640761.16</v>
      </c>
      <c r="G20" s="53">
        <f>1*G16+1*G17+1*G18+1*G19</f>
        <v>0</v>
      </c>
      <c r="I20" s="17"/>
    </row>
    <row r="21" spans="1:9" x14ac:dyDescent="0.2">
      <c r="A21" s="17" t="s">
        <v>306</v>
      </c>
      <c r="B21" s="17"/>
      <c r="C21" s="17"/>
      <c r="D21" s="20" t="s">
        <v>314</v>
      </c>
      <c r="E21" s="30"/>
      <c r="F21" s="19"/>
      <c r="G21" s="19"/>
      <c r="I21" s="17"/>
    </row>
    <row r="22" spans="1:9" x14ac:dyDescent="0.2">
      <c r="A22" s="17" t="s">
        <v>307</v>
      </c>
      <c r="B22" s="17"/>
      <c r="C22" s="17"/>
      <c r="D22" s="12" t="s">
        <v>315</v>
      </c>
      <c r="E22" s="31" t="s">
        <v>418</v>
      </c>
      <c r="F22" s="26">
        <v>867254.34</v>
      </c>
      <c r="G22" s="52"/>
      <c r="I22" s="17"/>
    </row>
    <row r="23" spans="1:9" x14ac:dyDescent="0.2">
      <c r="A23" s="17" t="s">
        <v>308</v>
      </c>
      <c r="B23" s="17"/>
      <c r="C23" s="17"/>
      <c r="D23" s="12" t="s">
        <v>316</v>
      </c>
      <c r="E23" s="31"/>
      <c r="F23" s="26"/>
      <c r="G23" s="52"/>
      <c r="I23" s="17"/>
    </row>
    <row r="24" spans="1:9" x14ac:dyDescent="0.2">
      <c r="A24" s="17" t="s">
        <v>309</v>
      </c>
      <c r="B24" s="17"/>
      <c r="C24" s="17"/>
      <c r="D24" s="12" t="s">
        <v>317</v>
      </c>
      <c r="E24" s="31"/>
      <c r="F24" s="26">
        <v>544313.92000000004</v>
      </c>
      <c r="G24" s="52"/>
      <c r="I24" s="17"/>
    </row>
    <row r="25" spans="1:9" x14ac:dyDescent="0.2">
      <c r="A25" s="17" t="s">
        <v>310</v>
      </c>
      <c r="B25" s="17"/>
      <c r="C25" s="17"/>
      <c r="D25" s="12" t="s">
        <v>318</v>
      </c>
      <c r="E25" s="31" t="s">
        <v>419</v>
      </c>
      <c r="F25" s="26">
        <v>3161228.94</v>
      </c>
      <c r="G25" s="52"/>
      <c r="I25" s="17"/>
    </row>
    <row r="26" spans="1:9" x14ac:dyDescent="0.2">
      <c r="A26" s="17" t="s">
        <v>311</v>
      </c>
      <c r="B26" s="17"/>
      <c r="C26" s="17"/>
      <c r="D26" s="12" t="s">
        <v>296</v>
      </c>
      <c r="E26" s="31"/>
      <c r="F26" s="26"/>
      <c r="G26" s="52"/>
      <c r="I26" s="17"/>
    </row>
    <row r="27" spans="1:9" x14ac:dyDescent="0.2">
      <c r="A27" s="17" t="s">
        <v>312</v>
      </c>
      <c r="B27" s="17"/>
      <c r="C27" s="17"/>
      <c r="D27" s="12" t="s">
        <v>297</v>
      </c>
      <c r="E27" s="34"/>
      <c r="F27" s="35">
        <f>1*F22+1*F23+1*F24+1*F25+1*F26</f>
        <v>4572797.2</v>
      </c>
      <c r="G27" s="53">
        <f>1*G22+1*G23+1*G24+1*G25+1*G26</f>
        <v>0</v>
      </c>
      <c r="I27" s="17"/>
    </row>
    <row r="28" spans="1:9" ht="28.5" x14ac:dyDescent="0.2">
      <c r="A28" s="17" t="s">
        <v>280</v>
      </c>
      <c r="B28" s="17"/>
      <c r="C28" s="17"/>
      <c r="D28" s="11" t="s">
        <v>298</v>
      </c>
      <c r="E28" s="34"/>
      <c r="F28" s="35">
        <f>1*F20+-1*F27</f>
        <v>-3932036.04</v>
      </c>
      <c r="G28" s="53">
        <f>1*G20+-1*G27</f>
        <v>0</v>
      </c>
      <c r="I28" s="17"/>
    </row>
    <row r="29" spans="1:9" x14ac:dyDescent="0.2">
      <c r="A29" s="17" t="s">
        <v>281</v>
      </c>
      <c r="B29" s="17"/>
      <c r="C29" s="17"/>
      <c r="D29" s="11" t="s">
        <v>299</v>
      </c>
      <c r="E29" s="31"/>
      <c r="F29" s="26"/>
      <c r="G29" s="52"/>
      <c r="I29" s="17"/>
    </row>
    <row r="30" spans="1:9" x14ac:dyDescent="0.2">
      <c r="A30" s="17" t="s">
        <v>282</v>
      </c>
      <c r="B30" s="17"/>
      <c r="C30" s="17"/>
      <c r="D30" s="11" t="s">
        <v>300</v>
      </c>
      <c r="E30" s="34"/>
      <c r="F30" s="35">
        <f>1*F28+-1*F29</f>
        <v>-3932036.04</v>
      </c>
      <c r="G30" s="53">
        <f>1*G28+-1*G29</f>
        <v>0</v>
      </c>
      <c r="I30" s="17"/>
    </row>
    <row r="31" spans="1:9" x14ac:dyDescent="0.2">
      <c r="A31" s="17" t="s">
        <v>283</v>
      </c>
      <c r="B31" s="17"/>
      <c r="C31" s="17"/>
      <c r="D31" s="11" t="s">
        <v>301</v>
      </c>
      <c r="E31" s="31"/>
      <c r="F31" s="26"/>
      <c r="G31" s="52"/>
      <c r="I31" s="17"/>
    </row>
    <row r="32" spans="1:9" ht="15" thickBot="1" x14ac:dyDescent="0.25">
      <c r="A32" s="17" t="s">
        <v>284</v>
      </c>
      <c r="B32" s="17"/>
      <c r="C32" s="17"/>
      <c r="D32" s="11" t="s">
        <v>302</v>
      </c>
      <c r="E32" s="34"/>
      <c r="F32" s="37">
        <f>1*F30+-1*F31</f>
        <v>-3932036.04</v>
      </c>
      <c r="G32" s="54">
        <f>1*G30+-1*G31</f>
        <v>0</v>
      </c>
      <c r="I32" s="17"/>
    </row>
    <row r="33" spans="1:9" ht="15" thickTop="1" x14ac:dyDescent="0.2">
      <c r="A33" s="17"/>
      <c r="B33" s="17"/>
      <c r="C33" s="17" t="s">
        <v>19</v>
      </c>
      <c r="I33" s="17"/>
    </row>
    <row r="34" spans="1:9" x14ac:dyDescent="0.2">
      <c r="A34" s="17"/>
      <c r="B34" s="17"/>
      <c r="C34" s="17" t="s">
        <v>22</v>
      </c>
      <c r="D34" s="17"/>
      <c r="E34" s="17"/>
      <c r="F34" s="17"/>
      <c r="G34" s="17"/>
      <c r="H34" s="17"/>
      <c r="I34" s="17" t="s">
        <v>23</v>
      </c>
    </row>
  </sheetData>
  <sheetProtection password="AFE4" sheet="1" objects="1" scenarios="1" formatColumns="0" formatRows="0"/>
  <mergeCells count="1">
    <mergeCell ref="D1:H1"/>
  </mergeCells>
  <dataValidations count="16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319</v>
      </c>
      <c r="D1" s="59" t="s">
        <v>329</v>
      </c>
      <c r="E1" s="59"/>
      <c r="F1" s="59"/>
      <c r="G1" s="59"/>
      <c r="H1" s="59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320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32" t="str">
        <f>TEXT(DATE(MID(F11,7,4),MID(F11,4,2),MID(F11,1,2)),"dd MMMM yyyy")&amp;" - "&amp;TEXT(DATE(MID(F12,7,4),MID(F12,4,2),MID(F12,1,2)),"dd MMMM yyyy")</f>
        <v>15 มีนาคม 2560 - 31 ธันวาคม 2560</v>
      </c>
      <c r="G9" s="32" t="str">
        <f>TEXT(DATE(MID(G11,7,4),MID(G11,4,2),MID(G11,1,2)),"dd MMMM yyyy")&amp;" - "&amp;TEXT(DATE(MID(G12,7,4),MID(G12,4,2),MID(G12,1,2)),"dd MMMM yyyy")</f>
        <v>15 มีนาคม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15/03/2560</v>
      </c>
      <c r="G11" s="33" t="str">
        <f>StartUp!D10</f>
        <v>15/03/2559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52"/>
      <c r="I15" s="17"/>
    </row>
    <row r="16" spans="1:9" x14ac:dyDescent="0.2">
      <c r="A16" s="17" t="s">
        <v>270</v>
      </c>
      <c r="B16" s="17"/>
      <c r="C16" s="17"/>
      <c r="D16" s="11" t="s">
        <v>288</v>
      </c>
      <c r="E16" s="31"/>
      <c r="F16" s="26"/>
      <c r="G16" s="52"/>
      <c r="I16" s="17"/>
    </row>
    <row r="17" spans="1:9" x14ac:dyDescent="0.2">
      <c r="A17" s="17" t="s">
        <v>321</v>
      </c>
      <c r="B17" s="17"/>
      <c r="C17" s="17"/>
      <c r="D17" s="11" t="s">
        <v>315</v>
      </c>
      <c r="E17" s="31"/>
      <c r="F17" s="26"/>
      <c r="G17" s="52"/>
      <c r="I17" s="17"/>
    </row>
    <row r="18" spans="1:9" x14ac:dyDescent="0.2">
      <c r="A18" s="17" t="s">
        <v>322</v>
      </c>
      <c r="B18" s="17"/>
      <c r="C18" s="17"/>
      <c r="D18" s="11" t="s">
        <v>316</v>
      </c>
      <c r="E18" s="31"/>
      <c r="F18" s="26"/>
      <c r="G18" s="52"/>
      <c r="I18" s="17"/>
    </row>
    <row r="19" spans="1:9" x14ac:dyDescent="0.2">
      <c r="A19" s="17" t="s">
        <v>323</v>
      </c>
      <c r="B19" s="17"/>
      <c r="C19" s="17"/>
      <c r="D19" s="11" t="s">
        <v>327</v>
      </c>
      <c r="E19" s="34"/>
      <c r="F19" s="35">
        <f>1*F15+1*F16+-1*F17+-1*F18</f>
        <v>0</v>
      </c>
      <c r="G19" s="53">
        <f>1*G15+1*G16+-1*G17+-1*G18</f>
        <v>0</v>
      </c>
      <c r="I19" s="17"/>
    </row>
    <row r="20" spans="1:9" x14ac:dyDescent="0.2">
      <c r="A20" s="17" t="s">
        <v>269</v>
      </c>
      <c r="B20" s="17"/>
      <c r="C20" s="17"/>
      <c r="D20" s="11" t="s">
        <v>287</v>
      </c>
      <c r="E20" s="31"/>
      <c r="F20" s="26"/>
      <c r="G20" s="52"/>
      <c r="I20" s="17"/>
    </row>
    <row r="21" spans="1:9" x14ac:dyDescent="0.2">
      <c r="A21" s="17" t="s">
        <v>271</v>
      </c>
      <c r="B21" s="17"/>
      <c r="C21" s="17"/>
      <c r="D21" s="11" t="s">
        <v>289</v>
      </c>
      <c r="E21" s="31"/>
      <c r="F21" s="26"/>
      <c r="G21" s="52"/>
      <c r="I21" s="17"/>
    </row>
    <row r="22" spans="1:9" x14ac:dyDescent="0.2">
      <c r="A22" s="17" t="s">
        <v>324</v>
      </c>
      <c r="B22" s="17"/>
      <c r="C22" s="17"/>
      <c r="D22" s="11" t="s">
        <v>328</v>
      </c>
      <c r="E22" s="34"/>
      <c r="F22" s="35">
        <f>1*F19+1*F20+1*F21</f>
        <v>0</v>
      </c>
      <c r="G22" s="53">
        <f>1*G19+1*G20+1*G21</f>
        <v>0</v>
      </c>
      <c r="I22" s="17"/>
    </row>
    <row r="23" spans="1:9" x14ac:dyDescent="0.2">
      <c r="A23" s="17" t="s">
        <v>325</v>
      </c>
      <c r="B23" s="17"/>
      <c r="C23" s="17"/>
      <c r="D23" s="11" t="s">
        <v>317</v>
      </c>
      <c r="E23" s="31"/>
      <c r="F23" s="26"/>
      <c r="G23" s="52"/>
      <c r="I23" s="17"/>
    </row>
    <row r="24" spans="1:9" x14ac:dyDescent="0.2">
      <c r="A24" s="17" t="s">
        <v>326</v>
      </c>
      <c r="B24" s="17"/>
      <c r="C24" s="17"/>
      <c r="D24" s="11" t="s">
        <v>318</v>
      </c>
      <c r="E24" s="31"/>
      <c r="F24" s="26"/>
      <c r="G24" s="52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52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1*F23+1*F24+1*F25</f>
        <v>0</v>
      </c>
      <c r="G26" s="53">
        <f>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1*F22+-1*F26</f>
        <v>0</v>
      </c>
      <c r="G27" s="53">
        <f>1*G22+-1*G26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52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3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52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4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Q33"/>
  <sheetViews>
    <sheetView showGridLines="0" tabSelected="1" workbookViewId="0">
      <pane xSplit="4" ySplit="14" topLeftCell="F19" activePane="bottomRight" state="frozen"/>
      <selection pane="topRight" activeCell="E1" sqref="E1"/>
      <selection pane="bottomLeft" activeCell="A15" sqref="A15"/>
      <selection pane="bottomRight" activeCell="G31" sqref="G31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15" width="22.75" customWidth="1"/>
  </cols>
  <sheetData>
    <row r="1" spans="1:17" ht="27.95" customHeight="1" x14ac:dyDescent="0.25">
      <c r="A1" s="8" t="s">
        <v>330</v>
      </c>
      <c r="D1" s="58" t="s">
        <v>390</v>
      </c>
      <c r="E1" s="58"/>
      <c r="F1" s="58"/>
      <c r="G1" s="58"/>
      <c r="H1" s="58"/>
      <c r="I1" s="58"/>
      <c r="J1" s="58"/>
    </row>
    <row r="2" spans="1:17" x14ac:dyDescent="0.2">
      <c r="D2" s="45"/>
    </row>
    <row r="3" spans="1:17" hidden="1" x14ac:dyDescent="0.2"/>
    <row r="4" spans="1:17" hidden="1" x14ac:dyDescent="0.2"/>
    <row r="5" spans="1:17" hidden="1" x14ac:dyDescent="0.2">
      <c r="A5" s="17"/>
      <c r="B5" s="17"/>
      <c r="C5" s="17" t="s">
        <v>331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idden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idden="1" x14ac:dyDescent="0.2">
      <c r="A7" s="17"/>
      <c r="B7" s="17"/>
      <c r="C7" s="17"/>
      <c r="D7" s="17"/>
      <c r="E7" s="17"/>
      <c r="F7" s="17" t="s">
        <v>348</v>
      </c>
      <c r="G7" s="17" t="s">
        <v>349</v>
      </c>
      <c r="H7" s="17" t="s">
        <v>350</v>
      </c>
      <c r="I7" s="17" t="s">
        <v>351</v>
      </c>
      <c r="J7" s="17">
        <v>0</v>
      </c>
      <c r="K7" s="17" t="s">
        <v>348</v>
      </c>
      <c r="L7" s="17" t="s">
        <v>349</v>
      </c>
      <c r="M7" s="17" t="s">
        <v>350</v>
      </c>
      <c r="N7" s="17" t="s">
        <v>351</v>
      </c>
      <c r="O7" s="17">
        <v>0</v>
      </c>
      <c r="P7" s="17"/>
      <c r="Q7" s="17"/>
    </row>
    <row r="8" spans="1:17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 t="s">
        <v>19</v>
      </c>
      <c r="Q8" s="17" t="s">
        <v>21</v>
      </c>
    </row>
    <row r="9" spans="1:17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15 มีนาคม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15 มีนาคม 2560 - 31 ธันวาคม 2560</v>
      </c>
      <c r="H9" s="63" t="str">
        <f>MID(H11, 1, 2) &amp; " " &amp; TEXT(DATE(MID(H11, 7, 4), MID(H11, 4, 2), 1), "MMMM") &amp; " " &amp; MID(H11, 7, 4) &amp; " - " &amp; MID(H12, 1, 2) &amp; " " &amp; TEXT(DATE(MID(H12, 7, 4), MID(H12, 4, 2), 1), "MMMM") &amp; " " &amp; MID(H12, 7, 4)</f>
        <v>15 มีนาคม 2560 - 31 ธันวาคม 2560</v>
      </c>
      <c r="I9" s="63" t="str">
        <f>MID(I11, 1, 2) &amp; " " &amp; TEXT(DATE(MID(I11, 7, 4), MID(I11, 4, 2), 1), "MMMM") &amp; " " &amp; MID(I11, 7, 4) &amp; " - " &amp; MID(I12, 1, 2) &amp; " " &amp; TEXT(DATE(MID(I12, 7, 4), MID(I12, 4, 2), 1), "MMMM") &amp; " " &amp; MID(I12, 7, 4)</f>
        <v>15 มีนาคม 2560 - 31 ธันวาคม 2560</v>
      </c>
      <c r="J9" s="63" t="str">
        <f>MID(J11, 1, 2) &amp; " " &amp; TEXT(DATE(MID(J11, 7, 4), MID(J11, 4, 2), 1), "MMMM") &amp; " " &amp; MID(J11, 7, 4) &amp; " - " &amp; MID(J12, 1, 2) &amp; " " &amp; TEXT(DATE(MID(J12, 7, 4), MID(J12, 4, 2), 1), "MMMM") &amp; " " &amp; MID(J12, 7, 4)</f>
        <v>15 มีนาคม 2560 - 31 ธันวาคม 2560</v>
      </c>
      <c r="K9" s="63" t="str">
        <f>MID(K11, 1, 2) &amp; " " &amp; TEXT(DATE(MID(K11, 7, 4), MID(K11, 4, 2), 1), "MMMM") &amp; " " &amp; MID(K11, 7, 4) &amp; " - " &amp; MID(K12, 1, 2) &amp; " " &amp; TEXT(DATE(MID(K12, 7, 4), MID(K12, 4, 2), 1), "MMMM") &amp; " " &amp; MID(K12, 7, 4)</f>
        <v>15 มีนาคม 2559 - 31 ธันวาคม 2559</v>
      </c>
      <c r="L9" s="63" t="str">
        <f>MID(L11, 1, 2) &amp; " " &amp; TEXT(DATE(MID(L11, 7, 4), MID(L11, 4, 2), 1), "MMMM") &amp; " " &amp; MID(L11, 7, 4) &amp; " - " &amp; MID(L12, 1, 2) &amp; " " &amp; TEXT(DATE(MID(L12, 7, 4), MID(L12, 4, 2), 1), "MMMM") &amp; " " &amp; MID(L12, 7, 4)</f>
        <v>15 มีนาคม 2559 - 31 ธันวาคม 2559</v>
      </c>
      <c r="M9" s="63" t="str">
        <f>MID(M11, 1, 2) &amp; " " &amp; TEXT(DATE(MID(M11, 7, 4), MID(M11, 4, 2), 1), "MMMM") &amp; " " &amp; MID(M11, 7, 4) &amp; " - " &amp; MID(M12, 1, 2) &amp; " " &amp; TEXT(DATE(MID(M12, 7, 4), MID(M12, 4, 2), 1), "MMMM") &amp; " " &amp; MID(M12, 7, 4)</f>
        <v>15 มีนาคม 2559 - 31 ธันวาคม 2559</v>
      </c>
      <c r="N9" s="63" t="str">
        <f>MID(N11, 1, 2) &amp; " " &amp; TEXT(DATE(MID(N11, 7, 4), MID(N11, 4, 2), 1), "MMMM") &amp; " " &amp; MID(N11, 7, 4) &amp; " - " &amp; MID(N12, 1, 2) &amp; " " &amp; TEXT(DATE(MID(N12, 7, 4), MID(N12, 4, 2), 1), "MMMM") &amp; " " &amp; MID(N12, 7, 4)</f>
        <v>15 มีนาคม 2559 - 31 ธันวาคม 2559</v>
      </c>
      <c r="O9" s="63" t="str">
        <f>MID(O11, 1, 2) &amp; " " &amp; TEXT(DATE(MID(O11, 7, 4), MID(O11, 4, 2), 1), "MMMM") &amp; " " &amp; MID(O11, 7, 4) &amp; " - " &amp; MID(O12, 1, 2) &amp; " " &amp; TEXT(DATE(MID(O12, 7, 4), MID(O12, 4, 2), 1), "MMMM") &amp; " " &amp; MID(O12, 7, 4)</f>
        <v>15 มีนาคม 2559 - 31 ธันวาคม 2559</v>
      </c>
      <c r="Q9" s="17"/>
    </row>
    <row r="10" spans="1:17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H10" s="32" t="str">
        <f>StartUp!D6&amp;"'"&amp;StartUp!D7</f>
        <v>บาท'แสดงตามจริง (Actuals)</v>
      </c>
      <c r="I10" s="32" t="str">
        <f>StartUp!D6&amp;"'"&amp;StartUp!D7</f>
        <v>บาท'แสดงตามจริง (Actuals)</v>
      </c>
      <c r="J10" s="32" t="str">
        <f>StartUp!D6&amp;"'"&amp;StartUp!D7</f>
        <v>บาท'แสดงตามจริง (Actuals)</v>
      </c>
      <c r="K10" s="32" t="str">
        <f>StartUp!D6&amp;"'"&amp;StartUp!D7</f>
        <v>บาท'แสดงตามจริง (Actuals)</v>
      </c>
      <c r="L10" s="32" t="str">
        <f>StartUp!D6&amp;"'"&amp;StartUp!D7</f>
        <v>บาท'แสดงตามจริง (Actuals)</v>
      </c>
      <c r="M10" s="32" t="str">
        <f>StartUp!D6&amp;"'"&amp;StartUp!D7</f>
        <v>บาท'แสดงตามจริง (Actuals)</v>
      </c>
      <c r="N10" s="32" t="str">
        <f>StartUp!D6&amp;"'"&amp;StartUp!D7</f>
        <v>บาท'แสดงตามจริง (Actuals)</v>
      </c>
      <c r="O10" s="32" t="str">
        <f>StartUp!D6&amp;"'"&amp;StartUp!D7</f>
        <v>บาท'แสดงตามจริง (Actuals)</v>
      </c>
      <c r="Q10" s="17"/>
    </row>
    <row r="11" spans="1:17" hidden="1" x14ac:dyDescent="0.2">
      <c r="A11" s="17"/>
      <c r="B11" s="17"/>
      <c r="C11" s="17" t="s">
        <v>139</v>
      </c>
      <c r="E11" s="15" t="s">
        <v>1</v>
      </c>
      <c r="F11" s="33" t="str">
        <f>StartUp!D8</f>
        <v>15/03/2560</v>
      </c>
      <c r="G11" s="33" t="str">
        <f>StartUp!D8</f>
        <v>15/03/2560</v>
      </c>
      <c r="H11" s="33" t="str">
        <f>StartUp!D8</f>
        <v>15/03/2560</v>
      </c>
      <c r="I11" s="33" t="str">
        <f>StartUp!D8</f>
        <v>15/03/2560</v>
      </c>
      <c r="J11" s="33" t="str">
        <f>StartUp!D8</f>
        <v>15/03/2560</v>
      </c>
      <c r="K11" s="33" t="str">
        <f>StartUp!D10</f>
        <v>15/03/2559</v>
      </c>
      <c r="L11" s="33" t="str">
        <f>StartUp!D10</f>
        <v>15/03/2559</v>
      </c>
      <c r="M11" s="33" t="str">
        <f>StartUp!D10</f>
        <v>15/03/2559</v>
      </c>
      <c r="N11" s="33" t="str">
        <f>StartUp!D10</f>
        <v>15/03/2559</v>
      </c>
      <c r="O11" s="33" t="str">
        <f>StartUp!D10</f>
        <v>15/03/2559</v>
      </c>
      <c r="Q11" s="17"/>
    </row>
    <row r="12" spans="1:17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StartUp!D9</f>
        <v>31/12/2560</v>
      </c>
      <c r="H12" s="33" t="str">
        <f>StartUp!D9</f>
        <v>31/12/2560</v>
      </c>
      <c r="I12" s="33" t="str">
        <f>StartUp!D9</f>
        <v>31/12/2560</v>
      </c>
      <c r="J12" s="33" t="str">
        <f>StartUp!D9</f>
        <v>31/12/2560</v>
      </c>
      <c r="K12" s="33" t="str">
        <f>StartUp!D11</f>
        <v>31/12/2559</v>
      </c>
      <c r="L12" s="33" t="str">
        <f>StartUp!D11</f>
        <v>31/12/2559</v>
      </c>
      <c r="M12" s="33" t="str">
        <f>StartUp!D11</f>
        <v>31/12/2559</v>
      </c>
      <c r="N12" s="33" t="str">
        <f>StartUp!D11</f>
        <v>31/12/2559</v>
      </c>
      <c r="O12" s="33" t="str">
        <f>StartUp!D11</f>
        <v>31/12/2559</v>
      </c>
      <c r="Q12" s="17"/>
    </row>
    <row r="13" spans="1:17" ht="28.5" x14ac:dyDescent="0.2">
      <c r="A13" s="17"/>
      <c r="B13" s="17" t="s">
        <v>366</v>
      </c>
      <c r="C13" s="17" t="s">
        <v>101</v>
      </c>
      <c r="E13" s="16"/>
      <c r="F13" s="14" t="s">
        <v>253</v>
      </c>
      <c r="G13" s="14" t="s">
        <v>254</v>
      </c>
      <c r="H13" s="14" t="s">
        <v>257</v>
      </c>
      <c r="I13" s="14" t="s">
        <v>262</v>
      </c>
      <c r="J13" s="14" t="s">
        <v>263</v>
      </c>
      <c r="K13" s="14" t="s">
        <v>253</v>
      </c>
      <c r="L13" s="14" t="s">
        <v>254</v>
      </c>
      <c r="M13" s="14" t="s">
        <v>257</v>
      </c>
      <c r="N13" s="14" t="s">
        <v>262</v>
      </c>
      <c r="O13" s="14" t="s">
        <v>263</v>
      </c>
      <c r="Q13" s="17"/>
    </row>
    <row r="14" spans="1:17" x14ac:dyDescent="0.2">
      <c r="A14" s="17"/>
      <c r="B14" s="17"/>
      <c r="C14" s="17" t="s">
        <v>19</v>
      </c>
      <c r="D14" s="13" t="s">
        <v>17</v>
      </c>
      <c r="E14" s="13" t="s">
        <v>135</v>
      </c>
      <c r="Q14" s="17"/>
    </row>
    <row r="15" spans="1:17" x14ac:dyDescent="0.2">
      <c r="A15" s="17" t="s">
        <v>332</v>
      </c>
      <c r="B15" s="17"/>
      <c r="C15" s="17"/>
      <c r="D15" s="18" t="s">
        <v>352</v>
      </c>
      <c r="E15" s="30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17"/>
    </row>
    <row r="16" spans="1:17" x14ac:dyDescent="0.2">
      <c r="A16" s="17" t="s">
        <v>333</v>
      </c>
      <c r="B16" s="17"/>
      <c r="C16" s="17"/>
      <c r="D16" s="11" t="s">
        <v>353</v>
      </c>
      <c r="E16" s="31"/>
      <c r="F16" s="26">
        <v>3000000</v>
      </c>
      <c r="G16" s="26"/>
      <c r="H16" s="26">
        <v>0</v>
      </c>
      <c r="I16" s="26"/>
      <c r="J16" s="26">
        <v>3000000</v>
      </c>
      <c r="K16" s="52"/>
      <c r="L16" s="52"/>
      <c r="M16" s="52"/>
      <c r="N16" s="52"/>
      <c r="O16" s="52"/>
      <c r="Q16" s="17"/>
    </row>
    <row r="17" spans="1:17" ht="28.5" x14ac:dyDescent="0.2">
      <c r="A17" s="17" t="s">
        <v>334</v>
      </c>
      <c r="B17" s="17"/>
      <c r="C17" s="17"/>
      <c r="D17" s="11" t="s">
        <v>354</v>
      </c>
      <c r="E17" s="31"/>
      <c r="F17" s="26"/>
      <c r="G17" s="26"/>
      <c r="H17" s="26"/>
      <c r="I17" s="26"/>
      <c r="J17" s="26"/>
      <c r="K17" s="52"/>
      <c r="L17" s="52"/>
      <c r="M17" s="52"/>
      <c r="N17" s="52"/>
      <c r="O17" s="52"/>
      <c r="Q17" s="17"/>
    </row>
    <row r="18" spans="1:17" ht="28.5" x14ac:dyDescent="0.2">
      <c r="A18" s="17" t="s">
        <v>335</v>
      </c>
      <c r="B18" s="17"/>
      <c r="C18" s="17"/>
      <c r="D18" s="11" t="s">
        <v>355</v>
      </c>
      <c r="E18" s="31"/>
      <c r="F18" s="26"/>
      <c r="G18" s="26"/>
      <c r="H18" s="26"/>
      <c r="I18" s="26"/>
      <c r="J18" s="26"/>
      <c r="K18" s="52"/>
      <c r="L18" s="52"/>
      <c r="M18" s="52"/>
      <c r="N18" s="52"/>
      <c r="O18" s="52"/>
      <c r="Q18" s="17"/>
    </row>
    <row r="19" spans="1:17" x14ac:dyDescent="0.2">
      <c r="A19" s="17" t="s">
        <v>336</v>
      </c>
      <c r="B19" s="17"/>
      <c r="C19" s="17"/>
      <c r="D19" s="11" t="s">
        <v>356</v>
      </c>
      <c r="E19" s="31"/>
      <c r="F19" s="26"/>
      <c r="G19" s="26"/>
      <c r="H19" s="26"/>
      <c r="I19" s="26"/>
      <c r="J19" s="26"/>
      <c r="K19" s="52"/>
      <c r="L19" s="52"/>
      <c r="M19" s="52"/>
      <c r="N19" s="52"/>
      <c r="O19" s="52"/>
      <c r="Q19" s="17"/>
    </row>
    <row r="20" spans="1:17" x14ac:dyDescent="0.2">
      <c r="A20" s="17" t="s">
        <v>337</v>
      </c>
      <c r="B20" s="17"/>
      <c r="C20" s="17"/>
      <c r="D20" s="20" t="s">
        <v>357</v>
      </c>
      <c r="E20" s="30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17"/>
    </row>
    <row r="21" spans="1:17" x14ac:dyDescent="0.2">
      <c r="A21" s="17" t="s">
        <v>338</v>
      </c>
      <c r="B21" s="17"/>
      <c r="C21" s="17"/>
      <c r="D21" s="12" t="s">
        <v>358</v>
      </c>
      <c r="E21" s="31"/>
      <c r="F21" s="26"/>
      <c r="G21" s="26"/>
      <c r="H21" s="26"/>
      <c r="I21" s="26"/>
      <c r="J21" s="26"/>
      <c r="K21" s="52"/>
      <c r="L21" s="52"/>
      <c r="M21" s="52"/>
      <c r="N21" s="52"/>
      <c r="O21" s="52"/>
      <c r="Q21" s="17"/>
    </row>
    <row r="22" spans="1:17" x14ac:dyDescent="0.2">
      <c r="A22" s="17" t="s">
        <v>339</v>
      </c>
      <c r="B22" s="17"/>
      <c r="C22" s="17"/>
      <c r="D22" s="12" t="s">
        <v>359</v>
      </c>
      <c r="E22" s="31"/>
      <c r="F22" s="26"/>
      <c r="G22" s="26"/>
      <c r="H22" s="26"/>
      <c r="I22" s="26"/>
      <c r="J22" s="26"/>
      <c r="K22" s="52"/>
      <c r="L22" s="52"/>
      <c r="M22" s="52"/>
      <c r="N22" s="52"/>
      <c r="O22" s="52"/>
      <c r="Q22" s="17"/>
    </row>
    <row r="23" spans="1:17" x14ac:dyDescent="0.2">
      <c r="A23" s="17" t="s">
        <v>284</v>
      </c>
      <c r="B23" s="17"/>
      <c r="C23" s="17"/>
      <c r="D23" s="12" t="s">
        <v>302</v>
      </c>
      <c r="E23" s="31"/>
      <c r="F23" s="26"/>
      <c r="G23" s="26"/>
      <c r="H23" s="26">
        <v>-3932036.04</v>
      </c>
      <c r="I23" s="26"/>
      <c r="J23" s="26">
        <v>-3932036.04</v>
      </c>
      <c r="K23" s="52"/>
      <c r="L23" s="52"/>
      <c r="M23" s="52"/>
      <c r="N23" s="52"/>
      <c r="O23" s="52"/>
      <c r="Q23" s="17"/>
    </row>
    <row r="24" spans="1:17" x14ac:dyDescent="0.2">
      <c r="A24" s="17" t="s">
        <v>340</v>
      </c>
      <c r="B24" s="17"/>
      <c r="C24" s="17"/>
      <c r="D24" s="12" t="s">
        <v>360</v>
      </c>
      <c r="E24" s="31"/>
      <c r="F24" s="26"/>
      <c r="G24" s="26"/>
      <c r="H24" s="26"/>
      <c r="I24" s="26"/>
      <c r="J24" s="26"/>
      <c r="K24" s="52"/>
      <c r="L24" s="52"/>
      <c r="M24" s="52"/>
      <c r="N24" s="52"/>
      <c r="O24" s="52"/>
      <c r="Q24" s="17"/>
    </row>
    <row r="25" spans="1:17" x14ac:dyDescent="0.2">
      <c r="A25" s="17" t="s">
        <v>341</v>
      </c>
      <c r="B25" s="17"/>
      <c r="C25" s="17"/>
      <c r="D25" s="21" t="s">
        <v>262</v>
      </c>
      <c r="E25" s="30"/>
      <c r="F25" s="19"/>
      <c r="G25" s="19"/>
      <c r="H25" s="19"/>
      <c r="I25" s="19"/>
      <c r="J25" s="19"/>
      <c r="K25" s="19"/>
      <c r="L25" s="19"/>
      <c r="M25" s="19"/>
      <c r="N25" s="19"/>
      <c r="O25" s="19"/>
      <c r="Q25" s="17"/>
    </row>
    <row r="26" spans="1:17" ht="28.5" x14ac:dyDescent="0.2">
      <c r="A26" s="17" t="s">
        <v>342</v>
      </c>
      <c r="B26" s="17"/>
      <c r="C26" s="17"/>
      <c r="D26" s="22" t="s">
        <v>361</v>
      </c>
      <c r="E26" s="31"/>
      <c r="F26" s="26"/>
      <c r="G26" s="26"/>
      <c r="H26" s="26"/>
      <c r="I26" s="26"/>
      <c r="J26" s="26"/>
      <c r="K26" s="52"/>
      <c r="L26" s="52"/>
      <c r="M26" s="52"/>
      <c r="N26" s="52"/>
      <c r="O26" s="52"/>
      <c r="Q26" s="17"/>
    </row>
    <row r="27" spans="1:17" ht="28.5" x14ac:dyDescent="0.2">
      <c r="A27" s="17" t="s">
        <v>343</v>
      </c>
      <c r="B27" s="17"/>
      <c r="C27" s="17"/>
      <c r="D27" s="22" t="s">
        <v>362</v>
      </c>
      <c r="E27" s="31"/>
      <c r="F27" s="26"/>
      <c r="G27" s="26"/>
      <c r="H27" s="26"/>
      <c r="I27" s="26"/>
      <c r="J27" s="26"/>
      <c r="K27" s="52"/>
      <c r="L27" s="52"/>
      <c r="M27" s="52"/>
      <c r="N27" s="52"/>
      <c r="O27" s="52"/>
      <c r="Q27" s="17"/>
    </row>
    <row r="28" spans="1:17" ht="28.5" x14ac:dyDescent="0.2">
      <c r="A28" s="17" t="s">
        <v>344</v>
      </c>
      <c r="B28" s="17"/>
      <c r="C28" s="17"/>
      <c r="D28" s="22" t="s">
        <v>363</v>
      </c>
      <c r="E28" s="31"/>
      <c r="F28" s="26"/>
      <c r="G28" s="26"/>
      <c r="H28" s="26"/>
      <c r="I28" s="26"/>
      <c r="J28" s="26"/>
      <c r="K28" s="52"/>
      <c r="L28" s="52"/>
      <c r="M28" s="52"/>
      <c r="N28" s="52"/>
      <c r="O28" s="52"/>
      <c r="Q28" s="17"/>
    </row>
    <row r="29" spans="1:17" x14ac:dyDescent="0.2">
      <c r="A29" s="17" t="s">
        <v>345</v>
      </c>
      <c r="B29" s="17"/>
      <c r="C29" s="17"/>
      <c r="D29" s="22" t="s">
        <v>260</v>
      </c>
      <c r="E29" s="31"/>
      <c r="F29" s="26"/>
      <c r="G29" s="26"/>
      <c r="H29" s="26"/>
      <c r="I29" s="26"/>
      <c r="J29" s="26"/>
      <c r="K29" s="52"/>
      <c r="L29" s="52"/>
      <c r="M29" s="52"/>
      <c r="N29" s="52"/>
      <c r="O29" s="52"/>
      <c r="Q29" s="17"/>
    </row>
    <row r="30" spans="1:17" ht="15" thickBot="1" x14ac:dyDescent="0.25">
      <c r="A30" s="17" t="s">
        <v>346</v>
      </c>
      <c r="B30" s="17"/>
      <c r="C30" s="17"/>
      <c r="D30" s="12" t="s">
        <v>364</v>
      </c>
      <c r="E30" s="34"/>
      <c r="F30" s="37">
        <f t="shared" ref="F30:O30" si="0">1*F21+1*F22+1*F23+-1*F24+1*F26+1*F27+1*F28+1*F29</f>
        <v>0</v>
      </c>
      <c r="G30" s="37">
        <f t="shared" si="0"/>
        <v>0</v>
      </c>
      <c r="H30" s="37">
        <f t="shared" si="0"/>
        <v>-3932036.04</v>
      </c>
      <c r="I30" s="37">
        <f t="shared" si="0"/>
        <v>0</v>
      </c>
      <c r="J30" s="37">
        <f t="shared" si="0"/>
        <v>-3932036.04</v>
      </c>
      <c r="K30" s="56">
        <f t="shared" si="0"/>
        <v>0</v>
      </c>
      <c r="L30" s="56">
        <f t="shared" si="0"/>
        <v>0</v>
      </c>
      <c r="M30" s="56">
        <f t="shared" si="0"/>
        <v>0</v>
      </c>
      <c r="N30" s="56">
        <f t="shared" si="0"/>
        <v>0</v>
      </c>
      <c r="O30" s="54">
        <f t="shared" si="0"/>
        <v>0</v>
      </c>
      <c r="Q30" s="17"/>
    </row>
    <row r="31" spans="1:17" ht="15" thickTop="1" x14ac:dyDescent="0.2">
      <c r="A31" s="17" t="s">
        <v>347</v>
      </c>
      <c r="B31" s="17"/>
      <c r="C31" s="17"/>
      <c r="D31" s="11" t="s">
        <v>365</v>
      </c>
      <c r="E31" s="31"/>
      <c r="F31" s="38">
        <v>3000000</v>
      </c>
      <c r="G31" s="38"/>
      <c r="H31" s="38">
        <v>-3932036.04</v>
      </c>
      <c r="I31" s="38"/>
      <c r="J31" s="38">
        <v>-932036.04</v>
      </c>
      <c r="K31" s="57"/>
      <c r="L31" s="57"/>
      <c r="M31" s="57"/>
      <c r="N31" s="57"/>
      <c r="O31" s="57"/>
      <c r="Q31" s="17"/>
    </row>
    <row r="32" spans="1:17" x14ac:dyDescent="0.2">
      <c r="A32" s="17"/>
      <c r="B32" s="17"/>
      <c r="C32" s="17" t="s">
        <v>19</v>
      </c>
      <c r="Q32" s="17"/>
    </row>
    <row r="33" spans="1:17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O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O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O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O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O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O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O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O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O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O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O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O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O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O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FCA04CE9-C41E-4F9F-AA21-52622A233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6</vt:i4>
      </vt:variant>
      <vt:variant>
        <vt:lpstr>ช่วงที่มีชื่อ</vt:lpstr>
      </vt:variant>
      <vt:variant>
        <vt:i4>9</vt:i4>
      </vt:variant>
    </vt:vector>
  </HeadingPairs>
  <TitlesOfParts>
    <vt:vector size="15" baseType="lpstr">
      <vt:lpstr>FilingInformation</vt:lpstr>
      <vt:lpstr>Navigator</vt:lpstr>
      <vt:lpstr>StatementOfFinancialPosition</vt:lpstr>
      <vt:lpstr>StafInctafComncyFunfExpintene</vt:lpstr>
      <vt:lpstr>StatementOfChangesInEquity</vt:lpstr>
      <vt:lpstr>NotesToFinancialStatement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FilingInformation!fn_IV7</vt:lpstr>
      <vt:lpstr>ScaleList</vt:lpstr>
      <vt:lpstr>UnitList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PITI-ADMIN</cp:lastModifiedBy>
  <dcterms:created xsi:type="dcterms:W3CDTF">2010-12-09T08:47:06Z</dcterms:created>
  <dcterms:modified xsi:type="dcterms:W3CDTF">2018-05-31T18:19:03Z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file:///C:/DBD XBRL in Excel/iFile.vsto|47374682-a7fb-4426-812c-f2ac31300083|vstolocal</vt:lpwstr>
  </property>
  <property fmtid="{D5CDD505-2E9C-101B-9397-08002B2CF9AE}" pid="3" name="_AssemblyName">
    <vt:lpwstr>4E3C66D5-58D4-491E-A7D4-64AF99AF6E8B</vt:lpwstr>
  </property>
  <property fmtid="{D5CDD505-2E9C-101B-9397-08002B2CF9AE}" pid="4" name="Solution ID">
    <vt:lpwstr>{15727DE6-F92D-4E46-ACB4-0E2C58B31A18}</vt:lpwstr>
  </property>
</Properties>
</file>