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PITI\2561\MY WORK\"/>
    </mc:Choice>
  </mc:AlternateContent>
  <xr:revisionPtr revIDLastSave="0" documentId="13_ncr:1_{B1225B67-29DE-4AFA-BA75-FF5226F97750}" xr6:coauthVersionLast="37" xr6:coauthVersionMax="37" xr10:uidLastSave="{00000000-0000-0000-0000-000000000000}"/>
  <bookViews>
    <workbookView xWindow="120" yWindow="60" windowWidth="17115" windowHeight="9210" tabRatio="742" activeTab="4" xr2:uid="{00000000-000D-0000-FFFF-FFFF00000000}"/>
  </bookViews>
  <sheets>
    <sheet name="ขาย จักรยานแก๊ส" sheetId="3" r:id="rId1"/>
    <sheet name="ขาย นานายิ่งไพศาล" sheetId="5" r:id="rId2"/>
    <sheet name="Sheet1" sheetId="14" r:id="rId3"/>
    <sheet name="ขาย โชคเจริญไพศาล เต็มรูป" sheetId="12" r:id="rId4"/>
    <sheet name="โชคเจริญไพศาล" sheetId="13" r:id="rId5"/>
  </sheets>
  <definedNames>
    <definedName name="_xlnm.Print_Area" localSheetId="2">Sheet1!$B$2:$E$17</definedName>
    <definedName name="_xlnm.Print_Area" localSheetId="0">'ขาย จักรยานแก๊ส'!$A$307:$F$357</definedName>
    <definedName name="_xlnm.Print_Area" localSheetId="3">'ขาย โชคเจริญไพศาล เต็มรูป'!$A$133:$H$165</definedName>
    <definedName name="_xlnm.Print_Area" localSheetId="1">'ขาย นานายิ่งไพศาล'!$A$217:$T$270</definedName>
    <definedName name="_xlnm.Print_Area" localSheetId="4">โชคเจริญไพศาล!$A$400:$U$453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403" i="13" l="1"/>
  <c r="T404" i="13"/>
  <c r="T405" i="13"/>
  <c r="T406" i="13"/>
  <c r="T407" i="13"/>
  <c r="T408" i="13"/>
  <c r="T409" i="13"/>
  <c r="T410" i="13"/>
  <c r="T411" i="13"/>
  <c r="T412" i="13"/>
  <c r="T413" i="13"/>
  <c r="T414" i="13"/>
  <c r="T415" i="13"/>
  <c r="T416" i="13"/>
  <c r="T417" i="13"/>
  <c r="T418" i="13"/>
  <c r="T419" i="13"/>
  <c r="T420" i="13"/>
  <c r="T421" i="13"/>
  <c r="T422" i="13"/>
  <c r="T423" i="13"/>
  <c r="T424" i="13"/>
  <c r="T425" i="13"/>
  <c r="T426" i="13"/>
  <c r="T427" i="13"/>
  <c r="T428" i="13"/>
  <c r="T429" i="13"/>
  <c r="T430" i="13"/>
  <c r="T431" i="13"/>
  <c r="T432" i="13"/>
  <c r="T433" i="13"/>
  <c r="T434" i="13"/>
  <c r="T435" i="13"/>
  <c r="T436" i="13"/>
  <c r="T437" i="13"/>
  <c r="T438" i="13"/>
  <c r="T439" i="13"/>
  <c r="T440" i="13"/>
  <c r="T441" i="13"/>
  <c r="T442" i="13"/>
  <c r="T443" i="13"/>
  <c r="T444" i="13"/>
  <c r="T445" i="13"/>
  <c r="T446" i="13"/>
  <c r="T447" i="13"/>
  <c r="T448" i="13"/>
  <c r="T449" i="13"/>
  <c r="T450" i="13"/>
  <c r="T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02" i="13"/>
  <c r="C235" i="12"/>
  <c r="G357" i="3" l="1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08" i="3"/>
  <c r="I357" i="3"/>
  <c r="E202" i="12" l="1"/>
  <c r="E203" i="12"/>
  <c r="E204" i="12"/>
  <c r="E205" i="12"/>
  <c r="E206" i="12"/>
  <c r="E207" i="12"/>
  <c r="E208" i="12"/>
  <c r="E209" i="12"/>
  <c r="E210" i="12"/>
  <c r="E201" i="12"/>
  <c r="F395" i="13" l="1"/>
  <c r="T395" i="13"/>
  <c r="M395" i="13"/>
  <c r="P399" i="13"/>
  <c r="M399" i="13"/>
  <c r="T393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T382" i="13"/>
  <c r="T383" i="13"/>
  <c r="T384" i="13"/>
  <c r="T385" i="13"/>
  <c r="T386" i="13"/>
  <c r="T387" i="13"/>
  <c r="T388" i="13"/>
  <c r="T389" i="13"/>
  <c r="T390" i="13"/>
  <c r="T391" i="13"/>
  <c r="T392" i="13"/>
  <c r="T394" i="13"/>
  <c r="T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45" i="13"/>
  <c r="M398" i="13" l="1"/>
  <c r="P228" i="13"/>
  <c r="W222" i="13"/>
  <c r="T217" i="13"/>
  <c r="T218" i="13"/>
  <c r="T216" i="13"/>
  <c r="T223" i="13"/>
  <c r="T219" i="13"/>
  <c r="T220" i="13"/>
  <c r="T221" i="13"/>
  <c r="T222" i="13"/>
  <c r="T193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74" i="13"/>
  <c r="M216" i="13"/>
  <c r="M217" i="13"/>
  <c r="M218" i="13"/>
  <c r="M219" i="13"/>
  <c r="M220" i="13"/>
  <c r="M221" i="13"/>
  <c r="M222" i="13"/>
  <c r="M223" i="13"/>
  <c r="M215" i="13"/>
  <c r="M21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174" i="13"/>
  <c r="F221" i="13"/>
  <c r="F222" i="13"/>
  <c r="F223" i="13"/>
  <c r="F220" i="13"/>
  <c r="F219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187" i="13"/>
  <c r="F186" i="13"/>
  <c r="F175" i="13"/>
  <c r="F176" i="13"/>
  <c r="F177" i="13"/>
  <c r="F178" i="13"/>
  <c r="F179" i="13"/>
  <c r="F180" i="13"/>
  <c r="F181" i="13"/>
  <c r="F182" i="13"/>
  <c r="F183" i="13"/>
  <c r="F184" i="13"/>
  <c r="F185" i="13"/>
  <c r="F174" i="13"/>
  <c r="I225" i="13"/>
  <c r="M228" i="13"/>
  <c r="P225" i="13"/>
  <c r="P216" i="13"/>
  <c r="M171" i="13" l="1"/>
  <c r="I306" i="3" l="1"/>
  <c r="G255" i="3"/>
  <c r="J255" i="3"/>
  <c r="I255" i="3"/>
  <c r="G204" i="3"/>
  <c r="J203" i="3"/>
  <c r="I152" i="3" l="1"/>
  <c r="G101" i="3"/>
  <c r="G102" i="3" l="1"/>
  <c r="H102" i="3"/>
  <c r="H50" i="3" l="1"/>
  <c r="G50" i="3"/>
  <c r="M326" i="13" l="1"/>
  <c r="F289" i="13"/>
  <c r="M118" i="13" l="1"/>
  <c r="M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17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45" i="13"/>
  <c r="F144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27" i="13"/>
  <c r="F126" i="13"/>
  <c r="F118" i="13"/>
  <c r="F119" i="13"/>
  <c r="F120" i="13"/>
  <c r="F121" i="13"/>
  <c r="F122" i="13"/>
  <c r="F123" i="13"/>
  <c r="F124" i="13"/>
  <c r="F125" i="13"/>
  <c r="F117" i="13"/>
  <c r="T166" i="13"/>
  <c r="B126" i="13"/>
  <c r="Y72" i="13"/>
  <c r="X77" i="13"/>
  <c r="M74" i="13"/>
  <c r="M75" i="13"/>
  <c r="M76" i="13"/>
  <c r="M77" i="13"/>
  <c r="M78" i="13"/>
  <c r="X78" i="13"/>
  <c r="G62" i="13"/>
  <c r="G63" i="13" s="1"/>
  <c r="G64" i="13" s="1"/>
  <c r="G65" i="13" s="1"/>
  <c r="G66" i="13" s="1"/>
  <c r="G61" i="13"/>
  <c r="G60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93" i="13"/>
  <c r="T92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60" i="13"/>
  <c r="M108" i="13"/>
  <c r="M109" i="13"/>
  <c r="M107" i="13"/>
  <c r="M106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69" i="13"/>
  <c r="M70" i="13"/>
  <c r="M71" i="13"/>
  <c r="M72" i="13"/>
  <c r="M73" i="13"/>
  <c r="M61" i="13"/>
  <c r="M62" i="13"/>
  <c r="M63" i="13"/>
  <c r="M64" i="13"/>
  <c r="M65" i="13"/>
  <c r="M66" i="13"/>
  <c r="M67" i="13"/>
  <c r="M68" i="13"/>
  <c r="M60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79" i="13"/>
  <c r="F78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60" i="13"/>
  <c r="X76" i="13" l="1"/>
  <c r="W4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18" i="13"/>
  <c r="T52" i="13"/>
  <c r="T50" i="13"/>
  <c r="T51" i="13"/>
  <c r="T49" i="13"/>
  <c r="T41" i="13"/>
  <c r="T42" i="13"/>
  <c r="T43" i="13"/>
  <c r="T44" i="13"/>
  <c r="T45" i="13"/>
  <c r="T46" i="13"/>
  <c r="T47" i="13"/>
  <c r="T48" i="13"/>
  <c r="T13" i="13"/>
  <c r="T14" i="13"/>
  <c r="T15" i="13"/>
  <c r="T16" i="13"/>
  <c r="T17" i="13"/>
  <c r="T4" i="13"/>
  <c r="T5" i="13"/>
  <c r="T6" i="13"/>
  <c r="T7" i="13"/>
  <c r="T8" i="13"/>
  <c r="T9" i="13"/>
  <c r="T10" i="13"/>
  <c r="T11" i="13"/>
  <c r="T12" i="13"/>
  <c r="T3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28" i="13"/>
  <c r="M3" i="13"/>
  <c r="F48" i="13"/>
  <c r="F49" i="13"/>
  <c r="F50" i="13"/>
  <c r="F51" i="13"/>
  <c r="F52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F43" i="13"/>
  <c r="F44" i="13"/>
  <c r="F45" i="13"/>
  <c r="F46" i="13"/>
  <c r="F47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23" i="13"/>
  <c r="F19" i="13"/>
  <c r="F20" i="13"/>
  <c r="F21" i="13"/>
  <c r="F22" i="13"/>
  <c r="F18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3" i="13"/>
  <c r="T53" i="13" l="1"/>
  <c r="G16" i="14" l="1"/>
  <c r="E16" i="14" s="1"/>
  <c r="G15" i="14"/>
  <c r="E15" i="14" s="1"/>
  <c r="C15" i="14" s="1"/>
  <c r="I15" i="14" s="1"/>
  <c r="G14" i="14"/>
  <c r="E14" i="14" s="1"/>
  <c r="C14" i="14" s="1"/>
  <c r="I14" i="14" s="1"/>
  <c r="G13" i="14"/>
  <c r="E13" i="14" s="1"/>
  <c r="C13" i="14" s="1"/>
  <c r="I13" i="14" s="1"/>
  <c r="G12" i="14"/>
  <c r="E12" i="14" s="1"/>
  <c r="C12" i="14" s="1"/>
  <c r="I12" i="14" s="1"/>
  <c r="G11" i="14"/>
  <c r="E11" i="14" s="1"/>
  <c r="G10" i="14"/>
  <c r="E10" i="14" s="1"/>
  <c r="G9" i="14"/>
  <c r="E9" i="14" s="1"/>
  <c r="G8" i="14"/>
  <c r="E8" i="14" s="1"/>
  <c r="G7" i="14"/>
  <c r="E7" i="14" s="1"/>
  <c r="G6" i="14"/>
  <c r="E6" i="14" s="1"/>
  <c r="E17" i="14" s="1"/>
  <c r="G5" i="14"/>
  <c r="C16" i="14" l="1"/>
  <c r="I16" i="14" s="1"/>
  <c r="C11" i="14"/>
  <c r="I11" i="14" s="1"/>
  <c r="C10" i="14"/>
  <c r="I10" i="14" s="1"/>
  <c r="Q568" i="13"/>
  <c r="P570" i="13"/>
  <c r="P567" i="13"/>
  <c r="T517" i="13"/>
  <c r="T518" i="13"/>
  <c r="T519" i="13"/>
  <c r="T520" i="13"/>
  <c r="T521" i="13"/>
  <c r="T522" i="13"/>
  <c r="T523" i="13"/>
  <c r="T524" i="13"/>
  <c r="T525" i="13"/>
  <c r="T526" i="13"/>
  <c r="T527" i="13"/>
  <c r="T528" i="13"/>
  <c r="T529" i="13"/>
  <c r="T530" i="13"/>
  <c r="T531" i="13"/>
  <c r="T532" i="13"/>
  <c r="T533" i="13"/>
  <c r="T534" i="13"/>
  <c r="T535" i="13"/>
  <c r="T536" i="13"/>
  <c r="T537" i="13"/>
  <c r="T538" i="13"/>
  <c r="T539" i="13"/>
  <c r="T540" i="13"/>
  <c r="T541" i="13"/>
  <c r="T542" i="13"/>
  <c r="T543" i="13"/>
  <c r="T544" i="13"/>
  <c r="T545" i="13"/>
  <c r="T546" i="13"/>
  <c r="T547" i="13"/>
  <c r="T548" i="13"/>
  <c r="T549" i="13"/>
  <c r="T550" i="13"/>
  <c r="T551" i="13"/>
  <c r="T552" i="13"/>
  <c r="T553" i="13"/>
  <c r="T554" i="13"/>
  <c r="T555" i="13"/>
  <c r="T556" i="13"/>
  <c r="T557" i="13"/>
  <c r="T558" i="13"/>
  <c r="T559" i="13"/>
  <c r="T560" i="13"/>
  <c r="T561" i="13"/>
  <c r="T562" i="13"/>
  <c r="T563" i="13"/>
  <c r="T564" i="13"/>
  <c r="T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16" i="13"/>
  <c r="T460" i="13" l="1"/>
  <c r="T461" i="13"/>
  <c r="T462" i="13"/>
  <c r="T463" i="13"/>
  <c r="T464" i="13"/>
  <c r="T465" i="13"/>
  <c r="T466" i="13"/>
  <c r="T467" i="13"/>
  <c r="T468" i="13"/>
  <c r="T469" i="13"/>
  <c r="T470" i="13"/>
  <c r="T471" i="13"/>
  <c r="T472" i="13"/>
  <c r="T473" i="13"/>
  <c r="T474" i="13"/>
  <c r="T475" i="13"/>
  <c r="T476" i="13"/>
  <c r="T477" i="13"/>
  <c r="T478" i="13"/>
  <c r="T479" i="13"/>
  <c r="T480" i="13"/>
  <c r="T481" i="13"/>
  <c r="T482" i="13"/>
  <c r="T483" i="13"/>
  <c r="T484" i="13"/>
  <c r="T485" i="13"/>
  <c r="T486" i="13"/>
  <c r="T487" i="13"/>
  <c r="T488" i="13"/>
  <c r="T489" i="13"/>
  <c r="T490" i="13"/>
  <c r="T491" i="13"/>
  <c r="T492" i="13"/>
  <c r="T493" i="13"/>
  <c r="T494" i="13"/>
  <c r="T495" i="13"/>
  <c r="T496" i="13"/>
  <c r="T497" i="13"/>
  <c r="T498" i="13"/>
  <c r="T499" i="13"/>
  <c r="T500" i="13"/>
  <c r="T501" i="13"/>
  <c r="T502" i="13"/>
  <c r="T503" i="13"/>
  <c r="T504" i="13"/>
  <c r="T505" i="13"/>
  <c r="T506" i="13"/>
  <c r="T507" i="13"/>
  <c r="T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459" i="13"/>
  <c r="F500" i="13"/>
  <c r="F501" i="13"/>
  <c r="F502" i="13"/>
  <c r="F503" i="13"/>
  <c r="F504" i="13"/>
  <c r="F505" i="13"/>
  <c r="F506" i="13"/>
  <c r="F507" i="13"/>
  <c r="F508" i="13"/>
  <c r="F499" i="13"/>
  <c r="F49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60" i="13"/>
  <c r="F461" i="13"/>
  <c r="F462" i="13"/>
  <c r="F463" i="13"/>
  <c r="F464" i="13"/>
  <c r="F465" i="13"/>
  <c r="F466" i="13"/>
  <c r="F467" i="13"/>
  <c r="F468" i="13"/>
  <c r="F459" i="13"/>
  <c r="Q511" i="13"/>
  <c r="Q454" i="13" l="1"/>
  <c r="T451" i="13"/>
  <c r="Q220" i="5" l="1"/>
  <c r="Q221" i="5"/>
  <c r="U221" i="5" s="1"/>
  <c r="Q222" i="5"/>
  <c r="U222" i="5" s="1"/>
  <c r="Q223" i="5"/>
  <c r="Q224" i="5"/>
  <c r="Q225" i="5"/>
  <c r="U225" i="5" s="1"/>
  <c r="Q226" i="5"/>
  <c r="U226" i="5" s="1"/>
  <c r="Q227" i="5"/>
  <c r="Q228" i="5"/>
  <c r="Q229" i="5"/>
  <c r="Q230" i="5"/>
  <c r="U230" i="5" s="1"/>
  <c r="Q231" i="5"/>
  <c r="U231" i="5" s="1"/>
  <c r="Q232" i="5"/>
  <c r="Q233" i="5"/>
  <c r="Q234" i="5"/>
  <c r="Q235" i="5"/>
  <c r="U235" i="5" s="1"/>
  <c r="Q236" i="5"/>
  <c r="Q237" i="5"/>
  <c r="Q238" i="5"/>
  <c r="U238" i="5" s="1"/>
  <c r="Q239" i="5"/>
  <c r="Q240" i="5"/>
  <c r="Q241" i="5"/>
  <c r="Q242" i="5"/>
  <c r="U242" i="5" s="1"/>
  <c r="Q243" i="5"/>
  <c r="U243" i="5" s="1"/>
  <c r="Q244" i="5"/>
  <c r="U244" i="5" s="1"/>
  <c r="Q245" i="5"/>
  <c r="Q246" i="5"/>
  <c r="Q247" i="5"/>
  <c r="U247" i="5" s="1"/>
  <c r="Q248" i="5"/>
  <c r="Q249" i="5"/>
  <c r="Q250" i="5"/>
  <c r="U250" i="5" s="1"/>
  <c r="Q251" i="5"/>
  <c r="Q252" i="5"/>
  <c r="U252" i="5" s="1"/>
  <c r="Q253" i="5"/>
  <c r="Q254" i="5"/>
  <c r="U254" i="5" s="1"/>
  <c r="Q255" i="5"/>
  <c r="U255" i="5" s="1"/>
  <c r="Q256" i="5"/>
  <c r="Q257" i="5"/>
  <c r="Q258" i="5"/>
  <c r="U258" i="5" s="1"/>
  <c r="Q259" i="5"/>
  <c r="Q260" i="5"/>
  <c r="Q261" i="5"/>
  <c r="U261" i="5" s="1"/>
  <c r="Q262" i="5"/>
  <c r="Q263" i="5"/>
  <c r="U263" i="5" s="1"/>
  <c r="Q264" i="5"/>
  <c r="Q265" i="5"/>
  <c r="U265" i="5" s="1"/>
  <c r="Q266" i="5"/>
  <c r="Q267" i="5"/>
  <c r="U267" i="5" s="1"/>
  <c r="Q268" i="5"/>
  <c r="U268" i="5" s="1"/>
  <c r="J220" i="5"/>
  <c r="J221" i="5"/>
  <c r="N221" i="5" s="1"/>
  <c r="J222" i="5"/>
  <c r="N222" i="5" s="1"/>
  <c r="J223" i="5"/>
  <c r="J224" i="5"/>
  <c r="J225" i="5"/>
  <c r="N225" i="5" s="1"/>
  <c r="J226" i="5"/>
  <c r="N226" i="5" s="1"/>
  <c r="J227" i="5"/>
  <c r="J228" i="5"/>
  <c r="J229" i="5"/>
  <c r="J230" i="5"/>
  <c r="N230" i="5" s="1"/>
  <c r="J231" i="5"/>
  <c r="N231" i="5" s="1"/>
  <c r="J232" i="5"/>
  <c r="J233" i="5"/>
  <c r="J234" i="5"/>
  <c r="J235" i="5"/>
  <c r="N235" i="5" s="1"/>
  <c r="J236" i="5"/>
  <c r="J237" i="5"/>
  <c r="J238" i="5"/>
  <c r="N238" i="5" s="1"/>
  <c r="J239" i="5"/>
  <c r="J240" i="5"/>
  <c r="J241" i="5"/>
  <c r="J242" i="5"/>
  <c r="N242" i="5" s="1"/>
  <c r="J243" i="5"/>
  <c r="N243" i="5" s="1"/>
  <c r="J244" i="5"/>
  <c r="N244" i="5" s="1"/>
  <c r="J245" i="5"/>
  <c r="J246" i="5"/>
  <c r="J247" i="5"/>
  <c r="N247" i="5" s="1"/>
  <c r="J248" i="5"/>
  <c r="J249" i="5"/>
  <c r="J250" i="5"/>
  <c r="N250" i="5" s="1"/>
  <c r="J251" i="5"/>
  <c r="J252" i="5"/>
  <c r="N252" i="5" s="1"/>
  <c r="J253" i="5"/>
  <c r="J254" i="5"/>
  <c r="N254" i="5" s="1"/>
  <c r="J255" i="5"/>
  <c r="N255" i="5" s="1"/>
  <c r="J256" i="5"/>
  <c r="J257" i="5"/>
  <c r="J258" i="5"/>
  <c r="N258" i="5" s="1"/>
  <c r="J259" i="5"/>
  <c r="J260" i="5"/>
  <c r="J261" i="5"/>
  <c r="N261" i="5" s="1"/>
  <c r="J262" i="5"/>
  <c r="J263" i="5"/>
  <c r="N263" i="5" s="1"/>
  <c r="J264" i="5"/>
  <c r="J265" i="5"/>
  <c r="N265" i="5" s="1"/>
  <c r="J266" i="5"/>
  <c r="J267" i="5"/>
  <c r="N267" i="5" s="1"/>
  <c r="J268" i="5"/>
  <c r="N268" i="5" s="1"/>
  <c r="C220" i="5"/>
  <c r="C221" i="5"/>
  <c r="G221" i="5" s="1"/>
  <c r="C222" i="5"/>
  <c r="C223" i="5"/>
  <c r="C224" i="5"/>
  <c r="C225" i="5"/>
  <c r="G225" i="5" s="1"/>
  <c r="C226" i="5"/>
  <c r="G226" i="5" s="1"/>
  <c r="C227" i="5"/>
  <c r="C228" i="5"/>
  <c r="C229" i="5"/>
  <c r="G229" i="5" s="1"/>
  <c r="C230" i="5"/>
  <c r="C231" i="5"/>
  <c r="G231" i="5" s="1"/>
  <c r="C232" i="5"/>
  <c r="C233" i="5"/>
  <c r="G233" i="5" s="1"/>
  <c r="C234" i="5"/>
  <c r="C235" i="5"/>
  <c r="G235" i="5" s="1"/>
  <c r="C236" i="5"/>
  <c r="C237" i="5"/>
  <c r="G237" i="5" s="1"/>
  <c r="C238" i="5"/>
  <c r="C239" i="5"/>
  <c r="C240" i="5"/>
  <c r="C241" i="5"/>
  <c r="C242" i="5"/>
  <c r="G242" i="5" s="1"/>
  <c r="C243" i="5"/>
  <c r="G243" i="5" s="1"/>
  <c r="C244" i="5"/>
  <c r="G244" i="5" s="1"/>
  <c r="C245" i="5"/>
  <c r="G245" i="5" s="1"/>
  <c r="C246" i="5"/>
  <c r="C247" i="5"/>
  <c r="C248" i="5"/>
  <c r="C249" i="5"/>
  <c r="C250" i="5"/>
  <c r="C251" i="5"/>
  <c r="C252" i="5"/>
  <c r="G252" i="5" s="1"/>
  <c r="C253" i="5"/>
  <c r="G253" i="5" s="1"/>
  <c r="C254" i="5"/>
  <c r="C255" i="5"/>
  <c r="G255" i="5" s="1"/>
  <c r="C256" i="5"/>
  <c r="G256" i="5" s="1"/>
  <c r="C257" i="5"/>
  <c r="C258" i="5"/>
  <c r="C259" i="5"/>
  <c r="C260" i="5"/>
  <c r="G260" i="5" s="1"/>
  <c r="C261" i="5"/>
  <c r="C262" i="5"/>
  <c r="G262" i="5" s="1"/>
  <c r="C263" i="5"/>
  <c r="G263" i="5" s="1"/>
  <c r="C264" i="5"/>
  <c r="C265" i="5"/>
  <c r="G265" i="5" s="1"/>
  <c r="C266" i="5"/>
  <c r="C267" i="5"/>
  <c r="C268" i="5"/>
  <c r="Q219" i="5"/>
  <c r="J219" i="5"/>
  <c r="C219" i="5"/>
  <c r="G219" i="5" s="1"/>
  <c r="Q216" i="5" l="1"/>
  <c r="C167" i="5"/>
  <c r="G167" i="5" s="1"/>
  <c r="C168" i="5"/>
  <c r="G168" i="5" s="1"/>
  <c r="C169" i="5"/>
  <c r="C171" i="5"/>
  <c r="G171" i="5" s="1"/>
  <c r="C172" i="5"/>
  <c r="G172" i="5" s="1"/>
  <c r="C173" i="5"/>
  <c r="C175" i="5"/>
  <c r="C176" i="5"/>
  <c r="G176" i="5" s="1"/>
  <c r="C177" i="5"/>
  <c r="G177" i="5" s="1"/>
  <c r="C179" i="5"/>
  <c r="C181" i="5"/>
  <c r="G181" i="5" s="1"/>
  <c r="C182" i="5"/>
  <c r="C184" i="5"/>
  <c r="G184" i="5" s="1"/>
  <c r="C185" i="5"/>
  <c r="C187" i="5"/>
  <c r="C188" i="5"/>
  <c r="G188" i="5" s="1"/>
  <c r="C189" i="5"/>
  <c r="G189" i="5" s="1"/>
  <c r="C190" i="5"/>
  <c r="G190" i="5" s="1"/>
  <c r="C192" i="5"/>
  <c r="C193" i="5"/>
  <c r="G193" i="5" s="1"/>
  <c r="C195" i="5"/>
  <c r="C196" i="5"/>
  <c r="G196" i="5" s="1"/>
  <c r="C198" i="5"/>
  <c r="G198" i="5" s="1"/>
  <c r="C199" i="5"/>
  <c r="C200" i="5"/>
  <c r="G200" i="5" s="1"/>
  <c r="C201" i="5"/>
  <c r="G201" i="5" s="1"/>
  <c r="C203" i="5"/>
  <c r="C204" i="5"/>
  <c r="G204" i="5" s="1"/>
  <c r="C206" i="5"/>
  <c r="C207" i="5"/>
  <c r="G207" i="5" s="1"/>
  <c r="C209" i="5"/>
  <c r="G209" i="5" s="1"/>
  <c r="C210" i="5"/>
  <c r="C211" i="5"/>
  <c r="G211" i="5" s="1"/>
  <c r="C213" i="5"/>
  <c r="J166" i="5"/>
  <c r="N166" i="5" s="1"/>
  <c r="J168" i="5"/>
  <c r="N168" i="5" s="1"/>
  <c r="J169" i="5"/>
  <c r="J171" i="5"/>
  <c r="N171" i="5" s="1"/>
  <c r="J172" i="5"/>
  <c r="J173" i="5"/>
  <c r="N173" i="5" s="1"/>
  <c r="J175" i="5"/>
  <c r="N175" i="5" s="1"/>
  <c r="J176" i="5"/>
  <c r="J178" i="5"/>
  <c r="J179" i="5"/>
  <c r="N179" i="5" s="1"/>
  <c r="J181" i="5"/>
  <c r="J182" i="5"/>
  <c r="N182" i="5" s="1"/>
  <c r="J183" i="5"/>
  <c r="N183" i="5" s="1"/>
  <c r="J185" i="5"/>
  <c r="N185" i="5" s="1"/>
  <c r="J186" i="5"/>
  <c r="J187" i="5"/>
  <c r="N187" i="5" s="1"/>
  <c r="J188" i="5"/>
  <c r="N188" i="5" s="1"/>
  <c r="J190" i="5"/>
  <c r="J192" i="5"/>
  <c r="N192" i="5" s="1"/>
  <c r="J193" i="5"/>
  <c r="J194" i="5"/>
  <c r="N194" i="5" s="1"/>
  <c r="J196" i="5"/>
  <c r="J197" i="5"/>
  <c r="N197" i="5" s="1"/>
  <c r="J198" i="5"/>
  <c r="N198" i="5" s="1"/>
  <c r="J199" i="5"/>
  <c r="N199" i="5" s="1"/>
  <c r="J201" i="5"/>
  <c r="N201" i="5" s="1"/>
  <c r="J202" i="5"/>
  <c r="J204" i="5"/>
  <c r="J205" i="5"/>
  <c r="N205" i="5" s="1"/>
  <c r="J207" i="5"/>
  <c r="J208" i="5"/>
  <c r="N208" i="5" s="1"/>
  <c r="J210" i="5"/>
  <c r="N210" i="5" s="1"/>
  <c r="J211" i="5"/>
  <c r="J213" i="5"/>
  <c r="J214" i="5"/>
  <c r="N214" i="5" s="1"/>
  <c r="Q166" i="5"/>
  <c r="Q167" i="5"/>
  <c r="U167" i="5" s="1"/>
  <c r="Q168" i="5"/>
  <c r="U168" i="5" s="1"/>
  <c r="Q170" i="5"/>
  <c r="Q171" i="5"/>
  <c r="U171" i="5" s="1"/>
  <c r="Q172" i="5"/>
  <c r="U172" i="5" s="1"/>
  <c r="Q174" i="5"/>
  <c r="Q176" i="5"/>
  <c r="U176" i="5" s="1"/>
  <c r="Q177" i="5"/>
  <c r="U177" i="5" s="1"/>
  <c r="Q178" i="5"/>
  <c r="Q180" i="5"/>
  <c r="Q181" i="5"/>
  <c r="U181" i="5" s="1"/>
  <c r="Q183" i="5"/>
  <c r="Q184" i="5"/>
  <c r="U184" i="5" s="1"/>
  <c r="Q186" i="5"/>
  <c r="Q188" i="5"/>
  <c r="U188" i="5" s="1"/>
  <c r="Q189" i="5"/>
  <c r="U189" i="5" s="1"/>
  <c r="Q190" i="5"/>
  <c r="U190" i="5" s="1"/>
  <c r="Q191" i="5"/>
  <c r="Q193" i="5"/>
  <c r="U193" i="5" s="1"/>
  <c r="Q194" i="5"/>
  <c r="Q196" i="5"/>
  <c r="U196" i="5" s="1"/>
  <c r="Q197" i="5"/>
  <c r="Q198" i="5"/>
  <c r="U198" i="5" s="1"/>
  <c r="Q200" i="5"/>
  <c r="U200" i="5" s="1"/>
  <c r="Q201" i="5"/>
  <c r="U201" i="5" s="1"/>
  <c r="Q202" i="5"/>
  <c r="Q204" i="5"/>
  <c r="U204" i="5" s="1"/>
  <c r="Q205" i="5"/>
  <c r="Q207" i="5"/>
  <c r="U207" i="5" s="1"/>
  <c r="Q208" i="5"/>
  <c r="Q209" i="5"/>
  <c r="U209" i="5" s="1"/>
  <c r="Q211" i="5"/>
  <c r="U211" i="5" s="1"/>
  <c r="Q212" i="5"/>
  <c r="Q214" i="5"/>
  <c r="U214" i="5" s="1"/>
  <c r="J165" i="5"/>
  <c r="C165" i="5"/>
  <c r="Q162" i="5" l="1"/>
  <c r="N118" i="5"/>
  <c r="Q112" i="5"/>
  <c r="U112" i="5" s="1"/>
  <c r="Q113" i="5"/>
  <c r="Q114" i="5"/>
  <c r="U114" i="5" s="1"/>
  <c r="Q116" i="5"/>
  <c r="Q117" i="5"/>
  <c r="U117" i="5" s="1"/>
  <c r="Q119" i="5"/>
  <c r="U119" i="5" s="1"/>
  <c r="Q120" i="5"/>
  <c r="Q121" i="5"/>
  <c r="U121" i="5" s="1"/>
  <c r="Q123" i="5"/>
  <c r="Q125" i="5"/>
  <c r="U125" i="5" s="1"/>
  <c r="Q126" i="5"/>
  <c r="Q128" i="5"/>
  <c r="U128" i="5" s="1"/>
  <c r="Q129" i="5"/>
  <c r="U129" i="5" s="1"/>
  <c r="Q130" i="5"/>
  <c r="Q131" i="5"/>
  <c r="U131" i="5" s="1"/>
  <c r="Q133" i="5"/>
  <c r="U133" i="5" s="1"/>
  <c r="Q134" i="5"/>
  <c r="U134" i="5" s="1"/>
  <c r="Q135" i="5"/>
  <c r="Q137" i="5"/>
  <c r="Q138" i="5"/>
  <c r="U138" i="5" s="1"/>
  <c r="Q140" i="5"/>
  <c r="U140" i="5" s="1"/>
  <c r="Q141" i="5"/>
  <c r="Q143" i="5"/>
  <c r="U143" i="5" s="1"/>
  <c r="Q144" i="5"/>
  <c r="U144" i="5" s="1"/>
  <c r="Q145" i="5"/>
  <c r="U145" i="5" s="1"/>
  <c r="Q146" i="5"/>
  <c r="Q147" i="5"/>
  <c r="U147" i="5" s="1"/>
  <c r="Q149" i="5"/>
  <c r="Q151" i="5"/>
  <c r="U151" i="5" s="1"/>
  <c r="Q152" i="5"/>
  <c r="Q154" i="5"/>
  <c r="U154" i="5" s="1"/>
  <c r="Q155" i="5"/>
  <c r="Q156" i="5"/>
  <c r="U156" i="5" s="1"/>
  <c r="Q158" i="5"/>
  <c r="Q160" i="5"/>
  <c r="J113" i="5"/>
  <c r="N113" i="5" s="1"/>
  <c r="J114" i="5"/>
  <c r="N114" i="5" s="1"/>
  <c r="J115" i="5"/>
  <c r="J117" i="5"/>
  <c r="N117" i="5" s="1"/>
  <c r="J118" i="5"/>
  <c r="J119" i="5"/>
  <c r="J121" i="5"/>
  <c r="J122" i="5"/>
  <c r="N122" i="5" s="1"/>
  <c r="J123" i="5"/>
  <c r="N123" i="5" s="1"/>
  <c r="J125" i="5"/>
  <c r="J127" i="5"/>
  <c r="N127" i="5" s="1"/>
  <c r="J128" i="5"/>
  <c r="J130" i="5"/>
  <c r="N130" i="5" s="1"/>
  <c r="J131" i="5"/>
  <c r="J133" i="5"/>
  <c r="J134" i="5"/>
  <c r="N134" i="5" s="1"/>
  <c r="J135" i="5"/>
  <c r="N135" i="5" s="1"/>
  <c r="J136" i="5"/>
  <c r="N136" i="5" s="1"/>
  <c r="J138" i="5"/>
  <c r="J139" i="5"/>
  <c r="N139" i="5" s="1"/>
  <c r="J141" i="5"/>
  <c r="J142" i="5"/>
  <c r="N142" i="5" s="1"/>
  <c r="J144" i="5"/>
  <c r="N144" i="5" s="1"/>
  <c r="J145" i="5"/>
  <c r="J146" i="5"/>
  <c r="N146" i="5" s="1"/>
  <c r="J147" i="5"/>
  <c r="N147" i="5" s="1"/>
  <c r="J149" i="5"/>
  <c r="J150" i="5"/>
  <c r="N150" i="5" s="1"/>
  <c r="J152" i="5"/>
  <c r="J153" i="5"/>
  <c r="N153" i="5" s="1"/>
  <c r="J155" i="5"/>
  <c r="N155" i="5" s="1"/>
  <c r="J156" i="5"/>
  <c r="J157" i="5"/>
  <c r="N157" i="5" s="1"/>
  <c r="J159" i="5"/>
  <c r="J160" i="5"/>
  <c r="N160" i="5" s="1"/>
  <c r="J111" i="5"/>
  <c r="C112" i="5"/>
  <c r="C113" i="5"/>
  <c r="G113" i="5" s="1"/>
  <c r="C115" i="5"/>
  <c r="C117" i="5"/>
  <c r="G117" i="5" s="1"/>
  <c r="C118" i="5"/>
  <c r="G118" i="5" s="1"/>
  <c r="C119" i="5"/>
  <c r="C121" i="5"/>
  <c r="G121" i="5" s="1"/>
  <c r="C122" i="5"/>
  <c r="C123" i="5"/>
  <c r="G123" i="5" s="1"/>
  <c r="C125" i="5"/>
  <c r="G125" i="5" s="1"/>
  <c r="C126" i="5"/>
  <c r="C127" i="5"/>
  <c r="G127" i="5" s="1"/>
  <c r="C129" i="5"/>
  <c r="G129" i="5" s="1"/>
  <c r="C130" i="5"/>
  <c r="C132" i="5"/>
  <c r="C134" i="5"/>
  <c r="G134" i="5" s="1"/>
  <c r="C135" i="5"/>
  <c r="G135" i="5" s="1"/>
  <c r="C136" i="5"/>
  <c r="G136" i="5" s="1"/>
  <c r="C137" i="5"/>
  <c r="G137" i="5" s="1"/>
  <c r="C138" i="5"/>
  <c r="C140" i="5"/>
  <c r="C142" i="5"/>
  <c r="C144" i="5"/>
  <c r="G144" i="5" s="1"/>
  <c r="C145" i="5"/>
  <c r="G145" i="5" s="1"/>
  <c r="C146" i="5"/>
  <c r="C147" i="5"/>
  <c r="G147" i="5" s="1"/>
  <c r="C148" i="5"/>
  <c r="G148" i="5" s="1"/>
  <c r="C150" i="5"/>
  <c r="C152" i="5"/>
  <c r="G152" i="5" s="1"/>
  <c r="C153" i="5"/>
  <c r="C154" i="5"/>
  <c r="G154" i="5" s="1"/>
  <c r="C155" i="5"/>
  <c r="G155" i="5" s="1"/>
  <c r="C157" i="5"/>
  <c r="G157" i="5" s="1"/>
  <c r="C158" i="5"/>
  <c r="C159" i="5"/>
  <c r="G159" i="5" s="1"/>
  <c r="C111" i="5"/>
  <c r="G111" i="5" s="1"/>
  <c r="Q108" i="5" l="1"/>
  <c r="N63" i="5"/>
  <c r="G63" i="5"/>
  <c r="Q58" i="5"/>
  <c r="U58" i="5" s="1"/>
  <c r="Q60" i="5"/>
  <c r="U60" i="5" s="1"/>
  <c r="Q61" i="5"/>
  <c r="Q63" i="5"/>
  <c r="U63" i="5" s="1"/>
  <c r="Q64" i="5"/>
  <c r="Q65" i="5"/>
  <c r="U65" i="5" s="1"/>
  <c r="Q67" i="5"/>
  <c r="U67" i="5" s="1"/>
  <c r="Q68" i="5"/>
  <c r="Q70" i="5"/>
  <c r="Q71" i="5"/>
  <c r="U71" i="5" s="1"/>
  <c r="Q73" i="5"/>
  <c r="Q74" i="5"/>
  <c r="U74" i="5" s="1"/>
  <c r="Q75" i="5"/>
  <c r="U75" i="5" s="1"/>
  <c r="Q77" i="5"/>
  <c r="U77" i="5" s="1"/>
  <c r="Q78" i="5"/>
  <c r="Q79" i="5"/>
  <c r="U79" i="5" s="1"/>
  <c r="Q80" i="5"/>
  <c r="U80" i="5" s="1"/>
  <c r="Q82" i="5"/>
  <c r="Q84" i="5"/>
  <c r="U84" i="5" s="1"/>
  <c r="Q85" i="5"/>
  <c r="Q86" i="5"/>
  <c r="U86" i="5" s="1"/>
  <c r="Q88" i="5"/>
  <c r="Q89" i="5"/>
  <c r="U89" i="5" s="1"/>
  <c r="Q90" i="5"/>
  <c r="U90" i="5" s="1"/>
  <c r="Q91" i="5"/>
  <c r="U91" i="5" s="1"/>
  <c r="Q93" i="5"/>
  <c r="U93" i="5" s="1"/>
  <c r="Q94" i="5"/>
  <c r="Q96" i="5"/>
  <c r="Q97" i="5"/>
  <c r="U97" i="5" s="1"/>
  <c r="Q99" i="5"/>
  <c r="Q100" i="5"/>
  <c r="U100" i="5" s="1"/>
  <c r="Q102" i="5"/>
  <c r="U102" i="5" s="1"/>
  <c r="Q103" i="5"/>
  <c r="Q105" i="5"/>
  <c r="Q106" i="5"/>
  <c r="U106" i="5" s="1"/>
  <c r="Q57" i="5"/>
  <c r="J59" i="5"/>
  <c r="N59" i="5" s="1"/>
  <c r="J60" i="5"/>
  <c r="N60" i="5" s="1"/>
  <c r="J61" i="5"/>
  <c r="J63" i="5"/>
  <c r="J64" i="5"/>
  <c r="N64" i="5" s="1"/>
  <c r="J65" i="5"/>
  <c r="J67" i="5"/>
  <c r="J68" i="5"/>
  <c r="N68" i="5" s="1"/>
  <c r="J69" i="5"/>
  <c r="N69" i="5" s="1"/>
  <c r="J71" i="5"/>
  <c r="J73" i="5"/>
  <c r="N73" i="5" s="1"/>
  <c r="J74" i="5"/>
  <c r="J76" i="5"/>
  <c r="N76" i="5" s="1"/>
  <c r="J77" i="5"/>
  <c r="J79" i="5"/>
  <c r="J80" i="5"/>
  <c r="N80" i="5" s="1"/>
  <c r="J81" i="5"/>
  <c r="N81" i="5" s="1"/>
  <c r="J82" i="5"/>
  <c r="N82" i="5" s="1"/>
  <c r="J84" i="5"/>
  <c r="J85" i="5"/>
  <c r="N85" i="5" s="1"/>
  <c r="J87" i="5"/>
  <c r="J88" i="5"/>
  <c r="N88" i="5" s="1"/>
  <c r="J90" i="5"/>
  <c r="N90" i="5" s="1"/>
  <c r="J91" i="5"/>
  <c r="J92" i="5"/>
  <c r="N92" i="5" s="1"/>
  <c r="J93" i="5"/>
  <c r="N93" i="5" s="1"/>
  <c r="J95" i="5"/>
  <c r="J96" i="5"/>
  <c r="N96" i="5" s="1"/>
  <c r="J98" i="5"/>
  <c r="J99" i="5"/>
  <c r="N99" i="5" s="1"/>
  <c r="J101" i="5"/>
  <c r="N101" i="5" s="1"/>
  <c r="J102" i="5"/>
  <c r="J103" i="5"/>
  <c r="N103" i="5" s="1"/>
  <c r="J105" i="5"/>
  <c r="N105" i="5" s="1"/>
  <c r="J106" i="5"/>
  <c r="N106" i="5" s="1"/>
  <c r="J57" i="5"/>
  <c r="C59" i="5"/>
  <c r="G59" i="5" s="1"/>
  <c r="C60" i="5"/>
  <c r="G60" i="5" s="1"/>
  <c r="C61" i="5"/>
  <c r="C63" i="5"/>
  <c r="C64" i="5"/>
  <c r="G64" i="5" s="1"/>
  <c r="C65" i="5"/>
  <c r="C67" i="5"/>
  <c r="C68" i="5"/>
  <c r="G68" i="5" s="1"/>
  <c r="C69" i="5"/>
  <c r="G69" i="5" s="1"/>
  <c r="C71" i="5"/>
  <c r="C73" i="5"/>
  <c r="G73" i="5" s="1"/>
  <c r="C74" i="5"/>
  <c r="C76" i="5"/>
  <c r="G76" i="5" s="1"/>
  <c r="C77" i="5"/>
  <c r="C79" i="5"/>
  <c r="C80" i="5"/>
  <c r="G80" i="5" s="1"/>
  <c r="C81" i="5"/>
  <c r="G81" i="5" s="1"/>
  <c r="C82" i="5"/>
  <c r="G82" i="5" s="1"/>
  <c r="C84" i="5"/>
  <c r="C85" i="5"/>
  <c r="G85" i="5" s="1"/>
  <c r="C87" i="5"/>
  <c r="C88" i="5"/>
  <c r="G88" i="5" s="1"/>
  <c r="C90" i="5"/>
  <c r="G90" i="5" s="1"/>
  <c r="C91" i="5"/>
  <c r="C92" i="5"/>
  <c r="G92" i="5" s="1"/>
  <c r="C93" i="5"/>
  <c r="G93" i="5" s="1"/>
  <c r="C95" i="5"/>
  <c r="C96" i="5"/>
  <c r="G96" i="5" s="1"/>
  <c r="C98" i="5"/>
  <c r="C99" i="5"/>
  <c r="G99" i="5" s="1"/>
  <c r="C101" i="5"/>
  <c r="G101" i="5" s="1"/>
  <c r="C102" i="5"/>
  <c r="C103" i="5"/>
  <c r="G103" i="5" s="1"/>
  <c r="C105" i="5"/>
  <c r="C57" i="5"/>
  <c r="Q54" i="5" l="1"/>
  <c r="U646" i="5"/>
  <c r="U645" i="5"/>
  <c r="U642" i="5"/>
  <c r="U640" i="5"/>
  <c r="U639" i="5"/>
  <c r="U638" i="5"/>
  <c r="U637" i="5"/>
  <c r="U635" i="5"/>
  <c r="U633" i="5"/>
  <c r="U632" i="5"/>
  <c r="U630" i="5"/>
  <c r="U629" i="5"/>
  <c r="U627" i="5"/>
  <c r="U626" i="5"/>
  <c r="U625" i="5"/>
  <c r="U624" i="5"/>
  <c r="U623" i="5"/>
  <c r="U621" i="5"/>
  <c r="U618" i="5"/>
  <c r="U617" i="5"/>
  <c r="U616" i="5"/>
  <c r="U615" i="5"/>
  <c r="U614" i="5"/>
  <c r="U610" i="5"/>
  <c r="U609" i="5"/>
  <c r="U608" i="5"/>
  <c r="U606" i="5"/>
  <c r="U604" i="5"/>
  <c r="U602" i="5"/>
  <c r="U601" i="5"/>
  <c r="U598" i="5"/>
  <c r="U597" i="5"/>
  <c r="U592" i="5"/>
  <c r="U591" i="5"/>
  <c r="U588" i="5"/>
  <c r="U586" i="5"/>
  <c r="U585" i="5"/>
  <c r="U584" i="5"/>
  <c r="U583" i="5"/>
  <c r="U581" i="5"/>
  <c r="U579" i="5"/>
  <c r="U578" i="5"/>
  <c r="U576" i="5"/>
  <c r="U575" i="5"/>
  <c r="U573" i="5"/>
  <c r="U572" i="5"/>
  <c r="U571" i="5"/>
  <c r="U570" i="5"/>
  <c r="U569" i="5"/>
  <c r="U567" i="5"/>
  <c r="U564" i="5"/>
  <c r="U563" i="5"/>
  <c r="U562" i="5"/>
  <c r="U561" i="5"/>
  <c r="U560" i="5"/>
  <c r="U556" i="5"/>
  <c r="U555" i="5"/>
  <c r="U554" i="5"/>
  <c r="U552" i="5"/>
  <c r="U550" i="5"/>
  <c r="U548" i="5"/>
  <c r="U547" i="5"/>
  <c r="U544" i="5"/>
  <c r="U543" i="5"/>
  <c r="U538" i="5"/>
  <c r="U537" i="5"/>
  <c r="U534" i="5"/>
  <c r="U532" i="5"/>
  <c r="U531" i="5"/>
  <c r="U530" i="5"/>
  <c r="U529" i="5"/>
  <c r="U527" i="5"/>
  <c r="U525" i="5"/>
  <c r="U524" i="5"/>
  <c r="U522" i="5"/>
  <c r="U521" i="5"/>
  <c r="U519" i="5"/>
  <c r="U518" i="5"/>
  <c r="U517" i="5"/>
  <c r="U516" i="5"/>
  <c r="U515" i="5"/>
  <c r="U513" i="5"/>
  <c r="U510" i="5"/>
  <c r="U509" i="5"/>
  <c r="U508" i="5"/>
  <c r="U507" i="5"/>
  <c r="U506" i="5"/>
  <c r="U502" i="5"/>
  <c r="U501" i="5"/>
  <c r="U500" i="5"/>
  <c r="U498" i="5"/>
  <c r="U496" i="5"/>
  <c r="U494" i="5"/>
  <c r="U493" i="5"/>
  <c r="U490" i="5"/>
  <c r="U489" i="5"/>
  <c r="U484" i="5"/>
  <c r="U483" i="5"/>
  <c r="U480" i="5"/>
  <c r="U478" i="5"/>
  <c r="U477" i="5"/>
  <c r="U476" i="5"/>
  <c r="U475" i="5"/>
  <c r="U473" i="5"/>
  <c r="U471" i="5"/>
  <c r="U470" i="5"/>
  <c r="U468" i="5"/>
  <c r="U467" i="5"/>
  <c r="U465" i="5"/>
  <c r="U464" i="5"/>
  <c r="U463" i="5"/>
  <c r="U462" i="5"/>
  <c r="U461" i="5"/>
  <c r="U459" i="5"/>
  <c r="U456" i="5"/>
  <c r="U455" i="5"/>
  <c r="U454" i="5"/>
  <c r="U453" i="5"/>
  <c r="U452" i="5"/>
  <c r="U448" i="5"/>
  <c r="U447" i="5"/>
  <c r="U446" i="5"/>
  <c r="U444" i="5"/>
  <c r="U442" i="5"/>
  <c r="U440" i="5"/>
  <c r="U439" i="5"/>
  <c r="U436" i="5"/>
  <c r="U435" i="5"/>
  <c r="N646" i="5"/>
  <c r="N645" i="5"/>
  <c r="N644" i="5"/>
  <c r="N642" i="5"/>
  <c r="N641" i="5"/>
  <c r="N640" i="5"/>
  <c r="N637" i="5"/>
  <c r="N635" i="5"/>
  <c r="N633" i="5"/>
  <c r="N631" i="5"/>
  <c r="N629" i="5"/>
  <c r="N628" i="5"/>
  <c r="N627" i="5"/>
  <c r="N626" i="5"/>
  <c r="N623" i="5"/>
  <c r="N622" i="5"/>
  <c r="N620" i="5"/>
  <c r="N618" i="5"/>
  <c r="N617" i="5"/>
  <c r="N616" i="5"/>
  <c r="N615" i="5"/>
  <c r="N614" i="5"/>
  <c r="N612" i="5"/>
  <c r="N610" i="5"/>
  <c r="N609" i="5"/>
  <c r="N607" i="5"/>
  <c r="N605" i="5"/>
  <c r="N604" i="5"/>
  <c r="N602" i="5"/>
  <c r="N600" i="5"/>
  <c r="N598" i="5"/>
  <c r="N597" i="5"/>
  <c r="N592" i="5"/>
  <c r="N591" i="5"/>
  <c r="N590" i="5"/>
  <c r="N588" i="5"/>
  <c r="N587" i="5"/>
  <c r="N586" i="5"/>
  <c r="N583" i="5"/>
  <c r="N581" i="5"/>
  <c r="N579" i="5"/>
  <c r="N577" i="5"/>
  <c r="N575" i="5"/>
  <c r="N574" i="5"/>
  <c r="N573" i="5"/>
  <c r="N572" i="5"/>
  <c r="N569" i="5"/>
  <c r="N568" i="5"/>
  <c r="N566" i="5"/>
  <c r="N564" i="5"/>
  <c r="N563" i="5"/>
  <c r="N562" i="5"/>
  <c r="N561" i="5"/>
  <c r="N560" i="5"/>
  <c r="N558" i="5"/>
  <c r="N556" i="5"/>
  <c r="N555" i="5"/>
  <c r="N553" i="5"/>
  <c r="N551" i="5"/>
  <c r="N550" i="5"/>
  <c r="N548" i="5"/>
  <c r="N546" i="5"/>
  <c r="N544" i="5"/>
  <c r="N543" i="5"/>
  <c r="N538" i="5"/>
  <c r="N537" i="5"/>
  <c r="N536" i="5"/>
  <c r="N534" i="5"/>
  <c r="N533" i="5"/>
  <c r="N532" i="5"/>
  <c r="N529" i="5"/>
  <c r="N527" i="5"/>
  <c r="N525" i="5"/>
  <c r="N523" i="5"/>
  <c r="N521" i="5"/>
  <c r="N520" i="5"/>
  <c r="N519" i="5"/>
  <c r="N518" i="5"/>
  <c r="N515" i="5"/>
  <c r="N514" i="5"/>
  <c r="N512" i="5"/>
  <c r="N510" i="5"/>
  <c r="N509" i="5"/>
  <c r="N508" i="5"/>
  <c r="N507" i="5"/>
  <c r="N506" i="5"/>
  <c r="N504" i="5"/>
  <c r="N502" i="5"/>
  <c r="N501" i="5"/>
  <c r="N499" i="5"/>
  <c r="N497" i="5"/>
  <c r="N496" i="5"/>
  <c r="N494" i="5"/>
  <c r="N492" i="5"/>
  <c r="N490" i="5"/>
  <c r="N489" i="5"/>
  <c r="N484" i="5"/>
  <c r="N483" i="5"/>
  <c r="N482" i="5"/>
  <c r="N480" i="5"/>
  <c r="N479" i="5"/>
  <c r="N478" i="5"/>
  <c r="N475" i="5"/>
  <c r="N473" i="5"/>
  <c r="N471" i="5"/>
  <c r="N469" i="5"/>
  <c r="N467" i="5"/>
  <c r="N466" i="5"/>
  <c r="N465" i="5"/>
  <c r="N464" i="5"/>
  <c r="N461" i="5"/>
  <c r="N460" i="5"/>
  <c r="N458" i="5"/>
  <c r="N456" i="5"/>
  <c r="N455" i="5"/>
  <c r="N454" i="5"/>
  <c r="N453" i="5"/>
  <c r="N452" i="5"/>
  <c r="N450" i="5"/>
  <c r="N448" i="5"/>
  <c r="N447" i="5"/>
  <c r="N445" i="5"/>
  <c r="N443" i="5"/>
  <c r="N442" i="5"/>
  <c r="N440" i="5"/>
  <c r="N438" i="5"/>
  <c r="N436" i="5"/>
  <c r="N435" i="5"/>
  <c r="Q52" i="5"/>
  <c r="Q51" i="5"/>
  <c r="U51" i="5" s="1"/>
  <c r="Q49" i="5"/>
  <c r="U49" i="5" s="1"/>
  <c r="Q48" i="5"/>
  <c r="Q47" i="5"/>
  <c r="U47" i="5" s="1"/>
  <c r="Q45" i="5"/>
  <c r="U45" i="5" s="1"/>
  <c r="Q44" i="5"/>
  <c r="Q42" i="5"/>
  <c r="U42" i="5" s="1"/>
  <c r="Q41" i="5"/>
  <c r="Q39" i="5"/>
  <c r="U39" i="5" s="1"/>
  <c r="Q38" i="5"/>
  <c r="U38" i="5" s="1"/>
  <c r="Q37" i="5"/>
  <c r="Q36" i="5"/>
  <c r="U36" i="5" s="1"/>
  <c r="Q34" i="5"/>
  <c r="U34" i="5" s="1"/>
  <c r="Q33" i="5"/>
  <c r="Q31" i="5"/>
  <c r="U31" i="5" s="1"/>
  <c r="Q30" i="5"/>
  <c r="Q28" i="5"/>
  <c r="U28" i="5" s="1"/>
  <c r="Q27" i="5"/>
  <c r="U27" i="5" s="1"/>
  <c r="Q26" i="5"/>
  <c r="U26" i="5" s="1"/>
  <c r="Q25" i="5"/>
  <c r="Q23" i="5"/>
  <c r="Q22" i="5"/>
  <c r="U22" i="5" s="1"/>
  <c r="Q20" i="5"/>
  <c r="Q19" i="5"/>
  <c r="U19" i="5" s="1"/>
  <c r="Q17" i="5"/>
  <c r="Q15" i="5"/>
  <c r="U15" i="5" s="1"/>
  <c r="Q14" i="5"/>
  <c r="U14" i="5" s="1"/>
  <c r="Q13" i="5"/>
  <c r="Q11" i="5"/>
  <c r="Q10" i="5"/>
  <c r="U10" i="5" s="1"/>
  <c r="Q9" i="5"/>
  <c r="U9" i="5" s="1"/>
  <c r="Q7" i="5"/>
  <c r="Q6" i="5"/>
  <c r="U6" i="5" s="1"/>
  <c r="Q5" i="5"/>
  <c r="U5" i="5" s="1"/>
  <c r="Q3" i="5"/>
  <c r="J3" i="5"/>
  <c r="N3" i="5" s="1"/>
  <c r="J52" i="5"/>
  <c r="N52" i="5" s="1"/>
  <c r="J50" i="5"/>
  <c r="J49" i="5"/>
  <c r="N49" i="5" s="1"/>
  <c r="J47" i="5"/>
  <c r="N47" i="5" s="1"/>
  <c r="J46" i="5"/>
  <c r="N46" i="5" s="1"/>
  <c r="J45" i="5"/>
  <c r="J44" i="5"/>
  <c r="N44" i="5" s="1"/>
  <c r="J42" i="5"/>
  <c r="J40" i="5"/>
  <c r="N40" i="5" s="1"/>
  <c r="J39" i="5"/>
  <c r="N39" i="5" s="1"/>
  <c r="J38" i="5"/>
  <c r="J37" i="5"/>
  <c r="N37" i="5" s="1"/>
  <c r="J36" i="5"/>
  <c r="N36" i="5" s="1"/>
  <c r="J34" i="5"/>
  <c r="J32" i="5"/>
  <c r="J30" i="5"/>
  <c r="J29" i="5"/>
  <c r="N29" i="5" s="1"/>
  <c r="J28" i="5"/>
  <c r="N28" i="5" s="1"/>
  <c r="J27" i="5"/>
  <c r="N27" i="5" s="1"/>
  <c r="J26" i="5"/>
  <c r="N26" i="5" s="1"/>
  <c r="J24" i="5"/>
  <c r="J22" i="5"/>
  <c r="J21" i="5"/>
  <c r="N21" i="5" s="1"/>
  <c r="J19" i="5"/>
  <c r="N19" i="5" s="1"/>
  <c r="J18" i="5"/>
  <c r="J17" i="5"/>
  <c r="N17" i="5" s="1"/>
  <c r="J15" i="5"/>
  <c r="N15" i="5" s="1"/>
  <c r="J14" i="5"/>
  <c r="J13" i="5"/>
  <c r="N13" i="5" s="1"/>
  <c r="J11" i="5"/>
  <c r="J10" i="5"/>
  <c r="N10" i="5" s="1"/>
  <c r="J9" i="5"/>
  <c r="N9" i="5" s="1"/>
  <c r="J7" i="5"/>
  <c r="J5" i="5"/>
  <c r="N5" i="5" s="1"/>
  <c r="J4" i="5"/>
  <c r="C15" i="5"/>
  <c r="C17" i="5"/>
  <c r="G17" i="5" s="1"/>
  <c r="C18" i="5"/>
  <c r="C20" i="5"/>
  <c r="G20" i="5" s="1"/>
  <c r="C21" i="5"/>
  <c r="G21" i="5" s="1"/>
  <c r="C22" i="5"/>
  <c r="C23" i="5"/>
  <c r="G23" i="5" s="1"/>
  <c r="C25" i="5"/>
  <c r="G25" i="5" s="1"/>
  <c r="C26" i="5"/>
  <c r="G26" i="5" s="1"/>
  <c r="C27" i="5"/>
  <c r="C30" i="5"/>
  <c r="G30" i="5" s="1"/>
  <c r="C32" i="5"/>
  <c r="G32" i="5" s="1"/>
  <c r="C33" i="5"/>
  <c r="C35" i="5"/>
  <c r="C36" i="5"/>
  <c r="G36" i="5" s="1"/>
  <c r="C37" i="5"/>
  <c r="G37" i="5" s="1"/>
  <c r="C38" i="5"/>
  <c r="G38" i="5" s="1"/>
  <c r="C39" i="5"/>
  <c r="G39" i="5" s="1"/>
  <c r="C41" i="5"/>
  <c r="C43" i="5"/>
  <c r="C45" i="5"/>
  <c r="G45" i="5" s="1"/>
  <c r="C46" i="5"/>
  <c r="G46" i="5" s="1"/>
  <c r="C47" i="5"/>
  <c r="C48" i="5"/>
  <c r="G48" i="5" s="1"/>
  <c r="C49" i="5"/>
  <c r="G49" i="5" s="1"/>
  <c r="C51" i="5"/>
  <c r="G51" i="5" s="1"/>
  <c r="C52" i="5"/>
  <c r="G52" i="5" s="1"/>
  <c r="C5" i="5"/>
  <c r="C6" i="5"/>
  <c r="G6" i="5" s="1"/>
  <c r="C8" i="5"/>
  <c r="C9" i="5"/>
  <c r="G9" i="5" s="1"/>
  <c r="C11" i="5"/>
  <c r="G11" i="5" s="1"/>
  <c r="C12" i="5"/>
  <c r="C13" i="5"/>
  <c r="G13" i="5" s="1"/>
  <c r="C3" i="5"/>
  <c r="T289" i="13" l="1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7" i="13"/>
  <c r="M328" i="13"/>
  <c r="M329" i="13"/>
  <c r="M330" i="13"/>
  <c r="M331" i="13"/>
  <c r="M332" i="13"/>
  <c r="M333" i="13"/>
  <c r="M334" i="13"/>
  <c r="M335" i="13"/>
  <c r="M336" i="13"/>
  <c r="M337" i="13"/>
  <c r="M288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288" i="13"/>
  <c r="P339" i="13"/>
  <c r="S281" i="13" l="1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3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41" i="13"/>
  <c r="P270" i="13"/>
  <c r="F232" i="13"/>
  <c r="F233" i="13"/>
  <c r="F234" i="13"/>
  <c r="F235" i="13"/>
  <c r="F236" i="13"/>
  <c r="F237" i="13"/>
  <c r="F238" i="13"/>
  <c r="F239" i="13"/>
  <c r="F240" i="13"/>
  <c r="F231" i="13"/>
  <c r="T194" i="13" l="1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109" i="13" l="1"/>
  <c r="H131" i="12" l="1"/>
  <c r="F101" i="3" l="1"/>
  <c r="F102" i="3"/>
  <c r="H2" i="3" l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I612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H563" i="3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F563" i="3"/>
  <c r="G612" i="3" l="1"/>
  <c r="H98" i="12"/>
  <c r="E396" i="12" l="1"/>
  <c r="G396" i="12" s="1"/>
  <c r="F396" i="12" s="1"/>
  <c r="H395" i="12"/>
  <c r="E395" i="12"/>
  <c r="G395" i="12" s="1"/>
  <c r="F395" i="12" s="1"/>
  <c r="E394" i="12"/>
  <c r="G394" i="12" s="1"/>
  <c r="E393" i="12"/>
  <c r="G393" i="12" s="1"/>
  <c r="F393" i="12" s="1"/>
  <c r="E392" i="12"/>
  <c r="G392" i="12" s="1"/>
  <c r="E391" i="12"/>
  <c r="G391" i="12" s="1"/>
  <c r="F391" i="12" s="1"/>
  <c r="E390" i="12"/>
  <c r="G390" i="12" s="1"/>
  <c r="E389" i="12"/>
  <c r="G389" i="12" s="1"/>
  <c r="F389" i="12" s="1"/>
  <c r="E388" i="12"/>
  <c r="G388" i="12" s="1"/>
  <c r="E387" i="12"/>
  <c r="G387" i="12" s="1"/>
  <c r="F387" i="12" s="1"/>
  <c r="E386" i="12"/>
  <c r="G386" i="12" s="1"/>
  <c r="E385" i="12"/>
  <c r="G385" i="12" s="1"/>
  <c r="F385" i="12" s="1"/>
  <c r="E384" i="12"/>
  <c r="G384" i="12" s="1"/>
  <c r="E383" i="12"/>
  <c r="G383" i="12" s="1"/>
  <c r="F383" i="12" s="1"/>
  <c r="E382" i="12"/>
  <c r="G382" i="12" s="1"/>
  <c r="E381" i="12"/>
  <c r="G381" i="12" s="1"/>
  <c r="F381" i="12" s="1"/>
  <c r="E380" i="12"/>
  <c r="G380" i="12" s="1"/>
  <c r="E379" i="12"/>
  <c r="G379" i="12" s="1"/>
  <c r="F379" i="12" s="1"/>
  <c r="E378" i="12"/>
  <c r="G378" i="12" s="1"/>
  <c r="E377" i="12"/>
  <c r="G377" i="12" s="1"/>
  <c r="F377" i="12" s="1"/>
  <c r="E376" i="12"/>
  <c r="G376" i="12" s="1"/>
  <c r="E375" i="12"/>
  <c r="G375" i="12" s="1"/>
  <c r="F375" i="12" s="1"/>
  <c r="E374" i="12"/>
  <c r="G374" i="12" s="1"/>
  <c r="E373" i="12"/>
  <c r="G373" i="12" s="1"/>
  <c r="F373" i="12" s="1"/>
  <c r="E372" i="12"/>
  <c r="G372" i="12" s="1"/>
  <c r="E371" i="12"/>
  <c r="G371" i="12" s="1"/>
  <c r="F371" i="12" s="1"/>
  <c r="E370" i="12"/>
  <c r="G370" i="12" s="1"/>
  <c r="E369" i="12"/>
  <c r="G369" i="12" s="1"/>
  <c r="F369" i="12" s="1"/>
  <c r="E368" i="12"/>
  <c r="E367" i="12"/>
  <c r="G367" i="12" s="1"/>
  <c r="F367" i="12" s="1"/>
  <c r="E366" i="12"/>
  <c r="H396" i="12" l="1"/>
  <c r="G368" i="12"/>
  <c r="F368" i="12" s="1"/>
  <c r="F370" i="12"/>
  <c r="F372" i="12"/>
  <c r="F374" i="12"/>
  <c r="F376" i="12"/>
  <c r="F378" i="12"/>
  <c r="F380" i="12"/>
  <c r="F382" i="12"/>
  <c r="F384" i="12"/>
  <c r="F386" i="12"/>
  <c r="F388" i="12"/>
  <c r="F390" i="12"/>
  <c r="F392" i="12"/>
  <c r="F394" i="12"/>
  <c r="G366" i="12"/>
  <c r="F366" i="12" s="1"/>
  <c r="Q625" i="13"/>
  <c r="P624" i="13"/>
  <c r="I624" i="13"/>
  <c r="B624" i="13"/>
  <c r="S623" i="13"/>
  <c r="L623" i="13"/>
  <c r="E623" i="13"/>
  <c r="T622" i="13"/>
  <c r="M622" i="13"/>
  <c r="F622" i="13"/>
  <c r="T621" i="13"/>
  <c r="M621" i="13"/>
  <c r="F621" i="13"/>
  <c r="T620" i="13"/>
  <c r="M620" i="13"/>
  <c r="F620" i="13"/>
  <c r="T619" i="13"/>
  <c r="M619" i="13"/>
  <c r="F619" i="13"/>
  <c r="T618" i="13"/>
  <c r="M618" i="13"/>
  <c r="F618" i="13"/>
  <c r="T617" i="13"/>
  <c r="M617" i="13"/>
  <c r="F617" i="13"/>
  <c r="T616" i="13"/>
  <c r="M616" i="13"/>
  <c r="F616" i="13"/>
  <c r="T615" i="13"/>
  <c r="M615" i="13"/>
  <c r="F615" i="13"/>
  <c r="T614" i="13"/>
  <c r="M614" i="13"/>
  <c r="F614" i="13"/>
  <c r="T613" i="13"/>
  <c r="M613" i="13"/>
  <c r="F613" i="13"/>
  <c r="T612" i="13"/>
  <c r="M612" i="13"/>
  <c r="F612" i="13"/>
  <c r="T611" i="13"/>
  <c r="M611" i="13"/>
  <c r="F611" i="13"/>
  <c r="T610" i="13"/>
  <c r="M610" i="13"/>
  <c r="F610" i="13"/>
  <c r="T609" i="13"/>
  <c r="M609" i="13"/>
  <c r="F609" i="13"/>
  <c r="T608" i="13"/>
  <c r="M608" i="13"/>
  <c r="F608" i="13"/>
  <c r="T607" i="13"/>
  <c r="M607" i="13"/>
  <c r="F607" i="13"/>
  <c r="T606" i="13"/>
  <c r="M606" i="13"/>
  <c r="F606" i="13"/>
  <c r="T605" i="13"/>
  <c r="M605" i="13"/>
  <c r="F605" i="13"/>
  <c r="T604" i="13"/>
  <c r="M604" i="13"/>
  <c r="F604" i="13"/>
  <c r="T603" i="13"/>
  <c r="M603" i="13"/>
  <c r="F603" i="13"/>
  <c r="T602" i="13"/>
  <c r="M602" i="13"/>
  <c r="F602" i="13"/>
  <c r="T601" i="13"/>
  <c r="M601" i="13"/>
  <c r="F601" i="13"/>
  <c r="T600" i="13"/>
  <c r="M600" i="13"/>
  <c r="F600" i="13"/>
  <c r="T599" i="13"/>
  <c r="M599" i="13"/>
  <c r="F599" i="13"/>
  <c r="T598" i="13"/>
  <c r="M598" i="13"/>
  <c r="F598" i="13"/>
  <c r="T597" i="13"/>
  <c r="M597" i="13"/>
  <c r="F597" i="13"/>
  <c r="T596" i="13"/>
  <c r="M596" i="13"/>
  <c r="F596" i="13"/>
  <c r="T595" i="13"/>
  <c r="M595" i="13"/>
  <c r="F595" i="13"/>
  <c r="T594" i="13"/>
  <c r="M594" i="13"/>
  <c r="F594" i="13"/>
  <c r="T593" i="13"/>
  <c r="M593" i="13"/>
  <c r="F593" i="13"/>
  <c r="T592" i="13"/>
  <c r="M592" i="13"/>
  <c r="F592" i="13"/>
  <c r="T591" i="13"/>
  <c r="M591" i="13"/>
  <c r="F591" i="13"/>
  <c r="T590" i="13"/>
  <c r="M590" i="13"/>
  <c r="F590" i="13"/>
  <c r="T589" i="13"/>
  <c r="M589" i="13"/>
  <c r="F589" i="13"/>
  <c r="T588" i="13"/>
  <c r="M588" i="13"/>
  <c r="F588" i="13"/>
  <c r="T587" i="13"/>
  <c r="M587" i="13"/>
  <c r="F587" i="13"/>
  <c r="T586" i="13"/>
  <c r="M586" i="13"/>
  <c r="F586" i="13"/>
  <c r="T585" i="13"/>
  <c r="M585" i="13"/>
  <c r="F585" i="13"/>
  <c r="T584" i="13"/>
  <c r="M584" i="13"/>
  <c r="F584" i="13"/>
  <c r="T583" i="13"/>
  <c r="M583" i="13"/>
  <c r="F583" i="13"/>
  <c r="T582" i="13"/>
  <c r="M582" i="13"/>
  <c r="F582" i="13"/>
  <c r="T581" i="13"/>
  <c r="M581" i="13"/>
  <c r="F581" i="13"/>
  <c r="T580" i="13"/>
  <c r="M580" i="13"/>
  <c r="F580" i="13"/>
  <c r="T579" i="13"/>
  <c r="M579" i="13"/>
  <c r="F579" i="13"/>
  <c r="T578" i="13"/>
  <c r="M578" i="13"/>
  <c r="F578" i="13"/>
  <c r="T577" i="13"/>
  <c r="M577" i="13"/>
  <c r="F577" i="13"/>
  <c r="T576" i="13"/>
  <c r="M576" i="13"/>
  <c r="F576" i="13"/>
  <c r="T575" i="13"/>
  <c r="M575" i="13"/>
  <c r="F575" i="13"/>
  <c r="T574" i="13"/>
  <c r="M574" i="13"/>
  <c r="F574" i="13"/>
  <c r="T573" i="13"/>
  <c r="M573" i="13"/>
  <c r="G573" i="13"/>
  <c r="G574" i="13" s="1"/>
  <c r="G575" i="13" s="1"/>
  <c r="G576" i="13" s="1"/>
  <c r="G577" i="13" s="1"/>
  <c r="G578" i="13" s="1"/>
  <c r="G579" i="13" s="1"/>
  <c r="G580" i="13" s="1"/>
  <c r="G581" i="13" s="1"/>
  <c r="G582" i="13" s="1"/>
  <c r="G583" i="13" s="1"/>
  <c r="G584" i="13" s="1"/>
  <c r="G585" i="13" s="1"/>
  <c r="G586" i="13" s="1"/>
  <c r="G587" i="13" s="1"/>
  <c r="G588" i="13" s="1"/>
  <c r="G589" i="13" s="1"/>
  <c r="G590" i="13" s="1"/>
  <c r="G591" i="13" s="1"/>
  <c r="G592" i="13" s="1"/>
  <c r="G593" i="13" s="1"/>
  <c r="G594" i="13" s="1"/>
  <c r="G595" i="13" s="1"/>
  <c r="G596" i="13" s="1"/>
  <c r="G597" i="13" s="1"/>
  <c r="G598" i="13" s="1"/>
  <c r="G599" i="13" s="1"/>
  <c r="G600" i="13" s="1"/>
  <c r="G601" i="13" s="1"/>
  <c r="G602" i="13" s="1"/>
  <c r="G603" i="13" s="1"/>
  <c r="G604" i="13" s="1"/>
  <c r="G605" i="13" s="1"/>
  <c r="G606" i="13" s="1"/>
  <c r="G607" i="13" s="1"/>
  <c r="G608" i="13" s="1"/>
  <c r="G609" i="13" s="1"/>
  <c r="G610" i="13" s="1"/>
  <c r="G611" i="13" s="1"/>
  <c r="G612" i="13" s="1"/>
  <c r="G613" i="13" s="1"/>
  <c r="G614" i="13" s="1"/>
  <c r="G615" i="13" s="1"/>
  <c r="G616" i="13" s="1"/>
  <c r="G617" i="13" s="1"/>
  <c r="G618" i="13" s="1"/>
  <c r="G619" i="13" s="1"/>
  <c r="G620" i="13" s="1"/>
  <c r="G621" i="13" s="1"/>
  <c r="G622" i="13" s="1"/>
  <c r="N573" i="13" s="1"/>
  <c r="N574" i="13" s="1"/>
  <c r="N575" i="13" s="1"/>
  <c r="N576" i="13" s="1"/>
  <c r="N577" i="13" s="1"/>
  <c r="N578" i="13" s="1"/>
  <c r="N579" i="13" s="1"/>
  <c r="N580" i="13" s="1"/>
  <c r="N581" i="13" s="1"/>
  <c r="N582" i="13" s="1"/>
  <c r="N583" i="13" s="1"/>
  <c r="N584" i="13" s="1"/>
  <c r="N585" i="13" s="1"/>
  <c r="N586" i="13" s="1"/>
  <c r="N587" i="13" s="1"/>
  <c r="N588" i="13" s="1"/>
  <c r="N589" i="13" s="1"/>
  <c r="N590" i="13" s="1"/>
  <c r="N591" i="13" s="1"/>
  <c r="N592" i="13" s="1"/>
  <c r="N593" i="13" s="1"/>
  <c r="N594" i="13" s="1"/>
  <c r="N595" i="13" s="1"/>
  <c r="N596" i="13" s="1"/>
  <c r="N597" i="13" s="1"/>
  <c r="N598" i="13" s="1"/>
  <c r="N599" i="13" s="1"/>
  <c r="N600" i="13" s="1"/>
  <c r="N601" i="13" s="1"/>
  <c r="N602" i="13" s="1"/>
  <c r="N603" i="13" s="1"/>
  <c r="N604" i="13" s="1"/>
  <c r="N605" i="13" s="1"/>
  <c r="N606" i="13" s="1"/>
  <c r="N607" i="13" s="1"/>
  <c r="N608" i="13" s="1"/>
  <c r="N609" i="13" s="1"/>
  <c r="N610" i="13" s="1"/>
  <c r="N611" i="13" s="1"/>
  <c r="N612" i="13" s="1"/>
  <c r="N613" i="13" s="1"/>
  <c r="N614" i="13" s="1"/>
  <c r="N615" i="13" s="1"/>
  <c r="N616" i="13" s="1"/>
  <c r="N617" i="13" s="1"/>
  <c r="N618" i="13" s="1"/>
  <c r="N619" i="13" s="1"/>
  <c r="N620" i="13" s="1"/>
  <c r="N621" i="13" s="1"/>
  <c r="N622" i="13" s="1"/>
  <c r="U573" i="13" s="1"/>
  <c r="U574" i="13" s="1"/>
  <c r="U575" i="13" s="1"/>
  <c r="U576" i="13" s="1"/>
  <c r="U577" i="13" s="1"/>
  <c r="U578" i="13" s="1"/>
  <c r="U579" i="13" s="1"/>
  <c r="U580" i="13" s="1"/>
  <c r="U581" i="13" s="1"/>
  <c r="U582" i="13" s="1"/>
  <c r="U583" i="13" s="1"/>
  <c r="U584" i="13" s="1"/>
  <c r="U585" i="13" s="1"/>
  <c r="U586" i="13" s="1"/>
  <c r="U587" i="13" s="1"/>
  <c r="U588" i="13" s="1"/>
  <c r="U589" i="13" s="1"/>
  <c r="U590" i="13" s="1"/>
  <c r="U591" i="13" s="1"/>
  <c r="U592" i="13" s="1"/>
  <c r="U593" i="13" s="1"/>
  <c r="U594" i="13" s="1"/>
  <c r="U595" i="13" s="1"/>
  <c r="U596" i="13" s="1"/>
  <c r="U597" i="13" s="1"/>
  <c r="U598" i="13" s="1"/>
  <c r="U599" i="13" s="1"/>
  <c r="U600" i="13" s="1"/>
  <c r="U601" i="13" s="1"/>
  <c r="U602" i="13" s="1"/>
  <c r="U603" i="13" s="1"/>
  <c r="U604" i="13" s="1"/>
  <c r="U605" i="13" s="1"/>
  <c r="U606" i="13" s="1"/>
  <c r="U607" i="13" s="1"/>
  <c r="U608" i="13" s="1"/>
  <c r="U609" i="13" s="1"/>
  <c r="U610" i="13" s="1"/>
  <c r="U611" i="13" s="1"/>
  <c r="U612" i="13" s="1"/>
  <c r="U613" i="13" s="1"/>
  <c r="U614" i="13" s="1"/>
  <c r="U615" i="13" s="1"/>
  <c r="U616" i="13" s="1"/>
  <c r="U617" i="13" s="1"/>
  <c r="U618" i="13" s="1"/>
  <c r="U619" i="13" s="1"/>
  <c r="U620" i="13" s="1"/>
  <c r="U621" i="13" s="1"/>
  <c r="U622" i="13" s="1"/>
  <c r="F573" i="13"/>
  <c r="M627" i="13" l="1"/>
  <c r="M623" i="13"/>
  <c r="T623" i="13"/>
  <c r="F623" i="13"/>
  <c r="O627" i="13"/>
  <c r="T565" i="13"/>
  <c r="I567" i="13"/>
  <c r="B567" i="13"/>
  <c r="S566" i="13"/>
  <c r="L566" i="13"/>
  <c r="E566" i="13"/>
  <c r="G516" i="13"/>
  <c r="G517" i="13" s="1"/>
  <c r="G518" i="13" s="1"/>
  <c r="G519" i="13" s="1"/>
  <c r="G520" i="13" s="1"/>
  <c r="G521" i="13" s="1"/>
  <c r="G522" i="13" s="1"/>
  <c r="G523" i="13" s="1"/>
  <c r="G524" i="13" s="1"/>
  <c r="G525" i="13" s="1"/>
  <c r="G526" i="13" s="1"/>
  <c r="G527" i="13" s="1"/>
  <c r="G528" i="13" s="1"/>
  <c r="G529" i="13" s="1"/>
  <c r="G530" i="13" s="1"/>
  <c r="G531" i="13" s="1"/>
  <c r="G532" i="13" s="1"/>
  <c r="G533" i="13" s="1"/>
  <c r="G534" i="13" s="1"/>
  <c r="G535" i="13" s="1"/>
  <c r="G536" i="13" s="1"/>
  <c r="G537" i="13" s="1"/>
  <c r="G538" i="13" s="1"/>
  <c r="G539" i="13" s="1"/>
  <c r="G540" i="13" s="1"/>
  <c r="G541" i="13" s="1"/>
  <c r="G542" i="13" s="1"/>
  <c r="G543" i="13" s="1"/>
  <c r="G544" i="13" s="1"/>
  <c r="G545" i="13" s="1"/>
  <c r="G546" i="13" s="1"/>
  <c r="G547" i="13" s="1"/>
  <c r="G548" i="13" s="1"/>
  <c r="G549" i="13" s="1"/>
  <c r="G550" i="13" s="1"/>
  <c r="G551" i="13" s="1"/>
  <c r="G552" i="13" s="1"/>
  <c r="G553" i="13" s="1"/>
  <c r="G554" i="13" s="1"/>
  <c r="G555" i="13" s="1"/>
  <c r="G556" i="13" s="1"/>
  <c r="G557" i="13" s="1"/>
  <c r="G558" i="13" s="1"/>
  <c r="G559" i="13" s="1"/>
  <c r="G560" i="13" s="1"/>
  <c r="G561" i="13" s="1"/>
  <c r="G562" i="13" s="1"/>
  <c r="G563" i="13" s="1"/>
  <c r="G564" i="13" s="1"/>
  <c r="G565" i="13" s="1"/>
  <c r="N516" i="13" s="1"/>
  <c r="N517" i="13" s="1"/>
  <c r="N518" i="13" s="1"/>
  <c r="N519" i="13" s="1"/>
  <c r="N520" i="13" s="1"/>
  <c r="N521" i="13" s="1"/>
  <c r="N522" i="13" s="1"/>
  <c r="N523" i="13" s="1"/>
  <c r="N524" i="13" s="1"/>
  <c r="N525" i="13" s="1"/>
  <c r="N526" i="13" s="1"/>
  <c r="N527" i="13" s="1"/>
  <c r="N528" i="13" s="1"/>
  <c r="N529" i="13" s="1"/>
  <c r="N530" i="13" s="1"/>
  <c r="N531" i="13" s="1"/>
  <c r="N532" i="13" s="1"/>
  <c r="N533" i="13" s="1"/>
  <c r="N534" i="13" s="1"/>
  <c r="N535" i="13" s="1"/>
  <c r="N536" i="13" s="1"/>
  <c r="N537" i="13" s="1"/>
  <c r="N538" i="13" s="1"/>
  <c r="N539" i="13" s="1"/>
  <c r="N540" i="13" s="1"/>
  <c r="N541" i="13" s="1"/>
  <c r="N542" i="13" s="1"/>
  <c r="N543" i="13" s="1"/>
  <c r="N544" i="13" s="1"/>
  <c r="N545" i="13" s="1"/>
  <c r="N546" i="13" s="1"/>
  <c r="N547" i="13" s="1"/>
  <c r="N548" i="13" s="1"/>
  <c r="N549" i="13" s="1"/>
  <c r="N550" i="13" s="1"/>
  <c r="N551" i="13" s="1"/>
  <c r="N552" i="13" s="1"/>
  <c r="N553" i="13" s="1"/>
  <c r="N554" i="13" s="1"/>
  <c r="N555" i="13" s="1"/>
  <c r="N556" i="13" s="1"/>
  <c r="N557" i="13" s="1"/>
  <c r="N558" i="13" s="1"/>
  <c r="N559" i="13" s="1"/>
  <c r="N560" i="13" s="1"/>
  <c r="N561" i="13" s="1"/>
  <c r="N562" i="13" s="1"/>
  <c r="N563" i="13" s="1"/>
  <c r="N564" i="13" s="1"/>
  <c r="N565" i="13" s="1"/>
  <c r="U516" i="13" s="1"/>
  <c r="U517" i="13" s="1"/>
  <c r="U518" i="13" s="1"/>
  <c r="U519" i="13" s="1"/>
  <c r="U520" i="13" s="1"/>
  <c r="U521" i="13" s="1"/>
  <c r="U522" i="13" s="1"/>
  <c r="U523" i="13" s="1"/>
  <c r="U524" i="13" s="1"/>
  <c r="U525" i="13" s="1"/>
  <c r="U526" i="13" s="1"/>
  <c r="U527" i="13" s="1"/>
  <c r="U528" i="13" s="1"/>
  <c r="U529" i="13" s="1"/>
  <c r="U530" i="13" s="1"/>
  <c r="U531" i="13" s="1"/>
  <c r="U532" i="13" s="1"/>
  <c r="U533" i="13" s="1"/>
  <c r="U534" i="13" s="1"/>
  <c r="U535" i="13" s="1"/>
  <c r="U536" i="13" s="1"/>
  <c r="U537" i="13" s="1"/>
  <c r="U538" i="13" s="1"/>
  <c r="U539" i="13" s="1"/>
  <c r="U540" i="13" s="1"/>
  <c r="U541" i="13" s="1"/>
  <c r="U542" i="13" s="1"/>
  <c r="U543" i="13" s="1"/>
  <c r="U544" i="13" s="1"/>
  <c r="U545" i="13" s="1"/>
  <c r="U546" i="13" s="1"/>
  <c r="U547" i="13" s="1"/>
  <c r="U548" i="13" s="1"/>
  <c r="U549" i="13" s="1"/>
  <c r="U550" i="13" s="1"/>
  <c r="U551" i="13" s="1"/>
  <c r="U552" i="13" s="1"/>
  <c r="U553" i="13" s="1"/>
  <c r="U554" i="13" s="1"/>
  <c r="U555" i="13" s="1"/>
  <c r="U556" i="13" s="1"/>
  <c r="U557" i="13" s="1"/>
  <c r="U558" i="13" s="1"/>
  <c r="U559" i="13" s="1"/>
  <c r="U560" i="13" s="1"/>
  <c r="U561" i="13" s="1"/>
  <c r="U562" i="13" s="1"/>
  <c r="U563" i="13" s="1"/>
  <c r="U564" i="13" s="1"/>
  <c r="U565" i="13" s="1"/>
  <c r="M570" i="13" l="1"/>
  <c r="O570" i="13"/>
  <c r="F566" i="13"/>
  <c r="M626" i="13"/>
  <c r="T566" i="13"/>
  <c r="M566" i="13"/>
  <c r="V646" i="5"/>
  <c r="T646" i="5"/>
  <c r="M646" i="5"/>
  <c r="G646" i="5"/>
  <c r="F646" i="5"/>
  <c r="V645" i="5"/>
  <c r="T645" i="5"/>
  <c r="M645" i="5"/>
  <c r="G645" i="5"/>
  <c r="F645" i="5"/>
  <c r="T644" i="5"/>
  <c r="U644" i="5" s="1"/>
  <c r="M644" i="5"/>
  <c r="F644" i="5"/>
  <c r="G644" i="5" s="1"/>
  <c r="T643" i="5"/>
  <c r="U643" i="5" s="1"/>
  <c r="M643" i="5"/>
  <c r="N643" i="5" s="1"/>
  <c r="F643" i="5"/>
  <c r="G643" i="5" s="1"/>
  <c r="V642" i="5"/>
  <c r="T642" i="5"/>
  <c r="M642" i="5"/>
  <c r="G642" i="5"/>
  <c r="F642" i="5"/>
  <c r="T641" i="5"/>
  <c r="U641" i="5" s="1"/>
  <c r="M641" i="5"/>
  <c r="F641" i="5"/>
  <c r="G641" i="5" s="1"/>
  <c r="V640" i="5"/>
  <c r="T640" i="5"/>
  <c r="M640" i="5"/>
  <c r="G640" i="5"/>
  <c r="F640" i="5"/>
  <c r="V639" i="5"/>
  <c r="T639" i="5"/>
  <c r="M639" i="5"/>
  <c r="N639" i="5" s="1"/>
  <c r="G639" i="5"/>
  <c r="F639" i="5"/>
  <c r="V638" i="5"/>
  <c r="T638" i="5"/>
  <c r="M638" i="5"/>
  <c r="N638" i="5" s="1"/>
  <c r="G638" i="5"/>
  <c r="F638" i="5"/>
  <c r="V637" i="5"/>
  <c r="T637" i="5"/>
  <c r="M637" i="5"/>
  <c r="G637" i="5"/>
  <c r="F637" i="5"/>
  <c r="V636" i="5"/>
  <c r="T636" i="5"/>
  <c r="U636" i="5" s="1"/>
  <c r="M636" i="5"/>
  <c r="N636" i="5" s="1"/>
  <c r="F636" i="5"/>
  <c r="G636" i="5" s="1"/>
  <c r="V635" i="5"/>
  <c r="T635" i="5"/>
  <c r="M635" i="5"/>
  <c r="F635" i="5"/>
  <c r="G635" i="5" s="1"/>
  <c r="V634" i="5"/>
  <c r="T634" i="5"/>
  <c r="U634" i="5" s="1"/>
  <c r="M634" i="5"/>
  <c r="N634" i="5" s="1"/>
  <c r="F634" i="5"/>
  <c r="G634" i="5" s="1"/>
  <c r="V633" i="5"/>
  <c r="T633" i="5"/>
  <c r="M633" i="5"/>
  <c r="G633" i="5"/>
  <c r="F633" i="5"/>
  <c r="V632" i="5"/>
  <c r="T632" i="5"/>
  <c r="M632" i="5"/>
  <c r="N632" i="5" s="1"/>
  <c r="G632" i="5"/>
  <c r="F632" i="5"/>
  <c r="T631" i="5"/>
  <c r="U631" i="5" s="1"/>
  <c r="M631" i="5"/>
  <c r="F631" i="5"/>
  <c r="G631" i="5" s="1"/>
  <c r="V630" i="5"/>
  <c r="T630" i="5"/>
  <c r="M630" i="5"/>
  <c r="N630" i="5" s="1"/>
  <c r="G630" i="5"/>
  <c r="F630" i="5"/>
  <c r="V629" i="5"/>
  <c r="T629" i="5"/>
  <c r="M629" i="5"/>
  <c r="G629" i="5"/>
  <c r="F629" i="5"/>
  <c r="T628" i="5"/>
  <c r="M628" i="5"/>
  <c r="G628" i="5"/>
  <c r="F628" i="5"/>
  <c r="V627" i="5"/>
  <c r="T627" i="5"/>
  <c r="M627" i="5"/>
  <c r="G627" i="5"/>
  <c r="F627" i="5"/>
  <c r="V626" i="5"/>
  <c r="T626" i="5"/>
  <c r="M626" i="5"/>
  <c r="G626" i="5"/>
  <c r="F626" i="5"/>
  <c r="V625" i="5"/>
  <c r="T625" i="5"/>
  <c r="M625" i="5"/>
  <c r="N625" i="5" s="1"/>
  <c r="G625" i="5"/>
  <c r="F625" i="5"/>
  <c r="V624" i="5"/>
  <c r="T624" i="5"/>
  <c r="M624" i="5"/>
  <c r="N624" i="5" s="1"/>
  <c r="G624" i="5"/>
  <c r="F624" i="5"/>
  <c r="V623" i="5"/>
  <c r="T623" i="5"/>
  <c r="M623" i="5"/>
  <c r="G623" i="5"/>
  <c r="F623" i="5"/>
  <c r="T622" i="5"/>
  <c r="U622" i="5" s="1"/>
  <c r="M622" i="5"/>
  <c r="F622" i="5"/>
  <c r="G622" i="5" s="1"/>
  <c r="V621" i="5"/>
  <c r="T621" i="5"/>
  <c r="M621" i="5"/>
  <c r="N621" i="5" s="1"/>
  <c r="G621" i="5"/>
  <c r="F621" i="5"/>
  <c r="T620" i="5"/>
  <c r="U620" i="5" s="1"/>
  <c r="M620" i="5"/>
  <c r="F620" i="5"/>
  <c r="G620" i="5" s="1"/>
  <c r="T619" i="5"/>
  <c r="U619" i="5" s="1"/>
  <c r="M619" i="5"/>
  <c r="N619" i="5" s="1"/>
  <c r="G619" i="5"/>
  <c r="F619" i="5"/>
  <c r="V618" i="5"/>
  <c r="T618" i="5"/>
  <c r="M618" i="5"/>
  <c r="G618" i="5"/>
  <c r="F618" i="5"/>
  <c r="V617" i="5"/>
  <c r="T617" i="5"/>
  <c r="M617" i="5"/>
  <c r="F617" i="5"/>
  <c r="G617" i="5" s="1"/>
  <c r="V616" i="5"/>
  <c r="T616" i="5"/>
  <c r="M616" i="5"/>
  <c r="G616" i="5"/>
  <c r="F616" i="5"/>
  <c r="V615" i="5"/>
  <c r="T615" i="5"/>
  <c r="M615" i="5"/>
  <c r="G615" i="5"/>
  <c r="F615" i="5"/>
  <c r="V614" i="5"/>
  <c r="T614" i="5"/>
  <c r="M614" i="5"/>
  <c r="G614" i="5"/>
  <c r="F614" i="5"/>
  <c r="T613" i="5"/>
  <c r="U613" i="5" s="1"/>
  <c r="M613" i="5"/>
  <c r="N613" i="5" s="1"/>
  <c r="F613" i="5"/>
  <c r="G613" i="5" s="1"/>
  <c r="T612" i="5"/>
  <c r="U612" i="5" s="1"/>
  <c r="M612" i="5"/>
  <c r="F612" i="5"/>
  <c r="G612" i="5" s="1"/>
  <c r="V611" i="5"/>
  <c r="T611" i="5"/>
  <c r="U611" i="5" s="1"/>
  <c r="M611" i="5"/>
  <c r="N611" i="5" s="1"/>
  <c r="F611" i="5"/>
  <c r="G611" i="5" s="1"/>
  <c r="V610" i="5"/>
  <c r="T610" i="5"/>
  <c r="M610" i="5"/>
  <c r="G610" i="5"/>
  <c r="F610" i="5"/>
  <c r="V609" i="5"/>
  <c r="T609" i="5"/>
  <c r="M609" i="5"/>
  <c r="G609" i="5"/>
  <c r="F609" i="5"/>
  <c r="V608" i="5"/>
  <c r="T608" i="5"/>
  <c r="M608" i="5"/>
  <c r="N608" i="5" s="1"/>
  <c r="G608" i="5"/>
  <c r="F608" i="5"/>
  <c r="T607" i="5"/>
  <c r="U607" i="5" s="1"/>
  <c r="M607" i="5"/>
  <c r="F607" i="5"/>
  <c r="G607" i="5" s="1"/>
  <c r="V606" i="5"/>
  <c r="T606" i="5"/>
  <c r="M606" i="5"/>
  <c r="N606" i="5" s="1"/>
  <c r="G606" i="5"/>
  <c r="F606" i="5"/>
  <c r="T605" i="5"/>
  <c r="U605" i="5" s="1"/>
  <c r="M605" i="5"/>
  <c r="F605" i="5"/>
  <c r="G605" i="5" s="1"/>
  <c r="V604" i="5"/>
  <c r="T604" i="5"/>
  <c r="M604" i="5"/>
  <c r="G604" i="5"/>
  <c r="F604" i="5"/>
  <c r="V603" i="5"/>
  <c r="T603" i="5"/>
  <c r="U603" i="5" s="1"/>
  <c r="M603" i="5"/>
  <c r="N603" i="5" s="1"/>
  <c r="F603" i="5"/>
  <c r="G603" i="5" s="1"/>
  <c r="V602" i="5"/>
  <c r="T602" i="5"/>
  <c r="M602" i="5"/>
  <c r="G602" i="5"/>
  <c r="F602" i="5"/>
  <c r="V601" i="5"/>
  <c r="T601" i="5"/>
  <c r="M601" i="5"/>
  <c r="N601" i="5" s="1"/>
  <c r="G601" i="5"/>
  <c r="F601" i="5"/>
  <c r="T600" i="5"/>
  <c r="U600" i="5" s="1"/>
  <c r="M600" i="5"/>
  <c r="G600" i="5"/>
  <c r="F600" i="5"/>
  <c r="T599" i="5"/>
  <c r="U599" i="5" s="1"/>
  <c r="M599" i="5"/>
  <c r="N599" i="5" s="1"/>
  <c r="F599" i="5"/>
  <c r="G599" i="5" s="1"/>
  <c r="V598" i="5"/>
  <c r="T598" i="5"/>
  <c r="M598" i="5"/>
  <c r="G598" i="5"/>
  <c r="F598" i="5"/>
  <c r="V597" i="5"/>
  <c r="T597" i="5"/>
  <c r="M597" i="5"/>
  <c r="G597" i="5"/>
  <c r="F597" i="5"/>
  <c r="V599" i="5" l="1"/>
  <c r="V622" i="5"/>
  <c r="V631" i="5"/>
  <c r="M647" i="5"/>
  <c r="V605" i="5"/>
  <c r="V607" i="5"/>
  <c r="V613" i="5"/>
  <c r="V619" i="5"/>
  <c r="V643" i="5"/>
  <c r="V644" i="5"/>
  <c r="M569" i="13"/>
  <c r="V628" i="5"/>
  <c r="U628" i="5"/>
  <c r="T647" i="5"/>
  <c r="V600" i="5"/>
  <c r="V612" i="5"/>
  <c r="V620" i="5"/>
  <c r="V641" i="5"/>
  <c r="F647" i="5"/>
  <c r="N647" i="5"/>
  <c r="U647" i="5"/>
  <c r="G647" i="5"/>
  <c r="V592" i="5"/>
  <c r="T592" i="5"/>
  <c r="M592" i="5"/>
  <c r="G592" i="5"/>
  <c r="F592" i="5"/>
  <c r="V591" i="5"/>
  <c r="T591" i="5"/>
  <c r="M591" i="5"/>
  <c r="G591" i="5"/>
  <c r="F591" i="5"/>
  <c r="T590" i="5"/>
  <c r="U590" i="5" s="1"/>
  <c r="M590" i="5"/>
  <c r="F590" i="5"/>
  <c r="G590" i="5" s="1"/>
  <c r="T589" i="5"/>
  <c r="U589" i="5" s="1"/>
  <c r="M589" i="5"/>
  <c r="N589" i="5" s="1"/>
  <c r="F589" i="5"/>
  <c r="G589" i="5" s="1"/>
  <c r="V588" i="5"/>
  <c r="T588" i="5"/>
  <c r="M588" i="5"/>
  <c r="G588" i="5"/>
  <c r="F588" i="5"/>
  <c r="T587" i="5"/>
  <c r="U587" i="5" s="1"/>
  <c r="M587" i="5"/>
  <c r="F587" i="5"/>
  <c r="G587" i="5" s="1"/>
  <c r="V586" i="5"/>
  <c r="T586" i="5"/>
  <c r="M586" i="5"/>
  <c r="G586" i="5"/>
  <c r="F586" i="5"/>
  <c r="V585" i="5"/>
  <c r="T585" i="5"/>
  <c r="M585" i="5"/>
  <c r="N585" i="5" s="1"/>
  <c r="G585" i="5"/>
  <c r="F585" i="5"/>
  <c r="V584" i="5"/>
  <c r="T584" i="5"/>
  <c r="M584" i="5"/>
  <c r="N584" i="5" s="1"/>
  <c r="G584" i="5"/>
  <c r="F584" i="5"/>
  <c r="V583" i="5"/>
  <c r="T583" i="5"/>
  <c r="M583" i="5"/>
  <c r="G583" i="5"/>
  <c r="F583" i="5"/>
  <c r="V582" i="5"/>
  <c r="T582" i="5"/>
  <c r="U582" i="5" s="1"/>
  <c r="M582" i="5"/>
  <c r="N582" i="5" s="1"/>
  <c r="F582" i="5"/>
  <c r="G582" i="5" s="1"/>
  <c r="V581" i="5"/>
  <c r="T581" i="5"/>
  <c r="M581" i="5"/>
  <c r="F581" i="5"/>
  <c r="G581" i="5" s="1"/>
  <c r="V580" i="5"/>
  <c r="T580" i="5"/>
  <c r="U580" i="5" s="1"/>
  <c r="M580" i="5"/>
  <c r="N580" i="5" s="1"/>
  <c r="F580" i="5"/>
  <c r="G580" i="5" s="1"/>
  <c r="V579" i="5"/>
  <c r="T579" i="5"/>
  <c r="M579" i="5"/>
  <c r="G579" i="5"/>
  <c r="F579" i="5"/>
  <c r="V578" i="5"/>
  <c r="T578" i="5"/>
  <c r="M578" i="5"/>
  <c r="N578" i="5" s="1"/>
  <c r="G578" i="5"/>
  <c r="F578" i="5"/>
  <c r="T577" i="5"/>
  <c r="U577" i="5" s="1"/>
  <c r="M577" i="5"/>
  <c r="F577" i="5"/>
  <c r="G577" i="5" s="1"/>
  <c r="V576" i="5"/>
  <c r="T576" i="5"/>
  <c r="M576" i="5"/>
  <c r="N576" i="5" s="1"/>
  <c r="G576" i="5"/>
  <c r="F576" i="5"/>
  <c r="V575" i="5"/>
  <c r="T575" i="5"/>
  <c r="M575" i="5"/>
  <c r="G575" i="5"/>
  <c r="F575" i="5"/>
  <c r="T574" i="5"/>
  <c r="U574" i="5" s="1"/>
  <c r="M574" i="5"/>
  <c r="G574" i="5"/>
  <c r="F574" i="5"/>
  <c r="V573" i="5"/>
  <c r="T573" i="5"/>
  <c r="M573" i="5"/>
  <c r="G573" i="5"/>
  <c r="F573" i="5"/>
  <c r="V572" i="5"/>
  <c r="T572" i="5"/>
  <c r="M572" i="5"/>
  <c r="G572" i="5"/>
  <c r="F572" i="5"/>
  <c r="V571" i="5"/>
  <c r="T571" i="5"/>
  <c r="M571" i="5"/>
  <c r="N571" i="5" s="1"/>
  <c r="G571" i="5"/>
  <c r="F571" i="5"/>
  <c r="V570" i="5"/>
  <c r="T570" i="5"/>
  <c r="M570" i="5"/>
  <c r="N570" i="5" s="1"/>
  <c r="G570" i="5"/>
  <c r="F570" i="5"/>
  <c r="V569" i="5"/>
  <c r="T569" i="5"/>
  <c r="M569" i="5"/>
  <c r="G569" i="5"/>
  <c r="F569" i="5"/>
  <c r="V568" i="5"/>
  <c r="T568" i="5"/>
  <c r="U568" i="5" s="1"/>
  <c r="M568" i="5"/>
  <c r="F568" i="5"/>
  <c r="G568" i="5" s="1"/>
  <c r="V567" i="5"/>
  <c r="T567" i="5"/>
  <c r="M567" i="5"/>
  <c r="N567" i="5" s="1"/>
  <c r="G567" i="5"/>
  <c r="F567" i="5"/>
  <c r="T566" i="5"/>
  <c r="U566" i="5" s="1"/>
  <c r="M566" i="5"/>
  <c r="F566" i="5"/>
  <c r="G566" i="5" s="1"/>
  <c r="T565" i="5"/>
  <c r="U565" i="5" s="1"/>
  <c r="M565" i="5"/>
  <c r="N565" i="5" s="1"/>
  <c r="G565" i="5"/>
  <c r="F565" i="5"/>
  <c r="V564" i="5"/>
  <c r="T564" i="5"/>
  <c r="M564" i="5"/>
  <c r="G564" i="5"/>
  <c r="F564" i="5"/>
  <c r="V563" i="5"/>
  <c r="T563" i="5"/>
  <c r="M563" i="5"/>
  <c r="G563" i="5"/>
  <c r="F563" i="5"/>
  <c r="V562" i="5"/>
  <c r="T562" i="5"/>
  <c r="M562" i="5"/>
  <c r="G562" i="5"/>
  <c r="F562" i="5"/>
  <c r="V561" i="5"/>
  <c r="T561" i="5"/>
  <c r="M561" i="5"/>
  <c r="G561" i="5"/>
  <c r="F561" i="5"/>
  <c r="V560" i="5"/>
  <c r="T560" i="5"/>
  <c r="M560" i="5"/>
  <c r="G560" i="5"/>
  <c r="F560" i="5"/>
  <c r="T559" i="5"/>
  <c r="U559" i="5" s="1"/>
  <c r="M559" i="5"/>
  <c r="N559" i="5" s="1"/>
  <c r="F559" i="5"/>
  <c r="G559" i="5" s="1"/>
  <c r="V558" i="5"/>
  <c r="T558" i="5"/>
  <c r="U558" i="5" s="1"/>
  <c r="M558" i="5"/>
  <c r="F558" i="5"/>
  <c r="G558" i="5" s="1"/>
  <c r="T557" i="5"/>
  <c r="U557" i="5" s="1"/>
  <c r="M557" i="5"/>
  <c r="N557" i="5" s="1"/>
  <c r="F557" i="5"/>
  <c r="G557" i="5" s="1"/>
  <c r="V556" i="5"/>
  <c r="T556" i="5"/>
  <c r="M556" i="5"/>
  <c r="G556" i="5"/>
  <c r="F556" i="5"/>
  <c r="V555" i="5"/>
  <c r="T555" i="5"/>
  <c r="M555" i="5"/>
  <c r="G555" i="5"/>
  <c r="F555" i="5"/>
  <c r="V554" i="5"/>
  <c r="T554" i="5"/>
  <c r="M554" i="5"/>
  <c r="N554" i="5" s="1"/>
  <c r="G554" i="5"/>
  <c r="F554" i="5"/>
  <c r="T553" i="5"/>
  <c r="U553" i="5" s="1"/>
  <c r="M553" i="5"/>
  <c r="F553" i="5"/>
  <c r="G553" i="5" s="1"/>
  <c r="V552" i="5"/>
  <c r="T552" i="5"/>
  <c r="M552" i="5"/>
  <c r="N552" i="5" s="1"/>
  <c r="G552" i="5"/>
  <c r="F552" i="5"/>
  <c r="T551" i="5"/>
  <c r="U551" i="5" s="1"/>
  <c r="M551" i="5"/>
  <c r="F551" i="5"/>
  <c r="G551" i="5" s="1"/>
  <c r="V550" i="5"/>
  <c r="T550" i="5"/>
  <c r="M550" i="5"/>
  <c r="G550" i="5"/>
  <c r="F550" i="5"/>
  <c r="T549" i="5"/>
  <c r="U549" i="5" s="1"/>
  <c r="M549" i="5"/>
  <c r="N549" i="5" s="1"/>
  <c r="F549" i="5"/>
  <c r="G549" i="5" s="1"/>
  <c r="V548" i="5"/>
  <c r="T548" i="5"/>
  <c r="M548" i="5"/>
  <c r="G548" i="5"/>
  <c r="F548" i="5"/>
  <c r="V547" i="5"/>
  <c r="T547" i="5"/>
  <c r="M547" i="5"/>
  <c r="N547" i="5" s="1"/>
  <c r="G547" i="5"/>
  <c r="F547" i="5"/>
  <c r="T546" i="5"/>
  <c r="U546" i="5" s="1"/>
  <c r="M546" i="5"/>
  <c r="G546" i="5"/>
  <c r="F546" i="5"/>
  <c r="T545" i="5"/>
  <c r="U545" i="5" s="1"/>
  <c r="M545" i="5"/>
  <c r="N545" i="5" s="1"/>
  <c r="F545" i="5"/>
  <c r="G545" i="5" s="1"/>
  <c r="V544" i="5"/>
  <c r="T544" i="5"/>
  <c r="M544" i="5"/>
  <c r="G544" i="5"/>
  <c r="F544" i="5"/>
  <c r="V543" i="5"/>
  <c r="T543" i="5"/>
  <c r="T593" i="5" s="1"/>
  <c r="M543" i="5"/>
  <c r="G543" i="5"/>
  <c r="F543" i="5"/>
  <c r="V577" i="5" l="1"/>
  <c r="T648" i="5"/>
  <c r="V545" i="5"/>
  <c r="V574" i="5"/>
  <c r="V647" i="5"/>
  <c r="V553" i="5"/>
  <c r="V557" i="5"/>
  <c r="V565" i="5"/>
  <c r="V566" i="5"/>
  <c r="V546" i="5"/>
  <c r="V589" i="5"/>
  <c r="V590" i="5"/>
  <c r="F593" i="5"/>
  <c r="N593" i="5"/>
  <c r="V551" i="5"/>
  <c r="V559" i="5"/>
  <c r="V587" i="5"/>
  <c r="G593" i="5"/>
  <c r="U593" i="5"/>
  <c r="M593" i="5"/>
  <c r="V549" i="5"/>
  <c r="V648" i="5"/>
  <c r="W648" i="5" s="1"/>
  <c r="V538" i="5"/>
  <c r="T538" i="5"/>
  <c r="M538" i="5"/>
  <c r="G538" i="5"/>
  <c r="F538" i="5"/>
  <c r="V537" i="5"/>
  <c r="T537" i="5"/>
  <c r="M537" i="5"/>
  <c r="G537" i="5"/>
  <c r="F537" i="5"/>
  <c r="T536" i="5"/>
  <c r="U536" i="5" s="1"/>
  <c r="M536" i="5"/>
  <c r="F536" i="5"/>
  <c r="G536" i="5" s="1"/>
  <c r="V535" i="5"/>
  <c r="T535" i="5"/>
  <c r="U535" i="5" s="1"/>
  <c r="M535" i="5"/>
  <c r="N535" i="5" s="1"/>
  <c r="F535" i="5"/>
  <c r="G535" i="5" s="1"/>
  <c r="V534" i="5"/>
  <c r="T534" i="5"/>
  <c r="M534" i="5"/>
  <c r="G534" i="5"/>
  <c r="F534" i="5"/>
  <c r="T533" i="5"/>
  <c r="U533" i="5" s="1"/>
  <c r="M533" i="5"/>
  <c r="F533" i="5"/>
  <c r="G533" i="5" s="1"/>
  <c r="V532" i="5"/>
  <c r="T532" i="5"/>
  <c r="M532" i="5"/>
  <c r="G532" i="5"/>
  <c r="F532" i="5"/>
  <c r="V531" i="5"/>
  <c r="T531" i="5"/>
  <c r="M531" i="5"/>
  <c r="N531" i="5" s="1"/>
  <c r="F531" i="5"/>
  <c r="G531" i="5" s="1"/>
  <c r="V530" i="5"/>
  <c r="T530" i="5"/>
  <c r="M530" i="5"/>
  <c r="N530" i="5" s="1"/>
  <c r="G530" i="5"/>
  <c r="F530" i="5"/>
  <c r="V529" i="5"/>
  <c r="T529" i="5"/>
  <c r="M529" i="5"/>
  <c r="G529" i="5"/>
  <c r="F529" i="5"/>
  <c r="T528" i="5"/>
  <c r="U528" i="5" s="1"/>
  <c r="M528" i="5"/>
  <c r="N528" i="5" s="1"/>
  <c r="F528" i="5"/>
  <c r="G528" i="5" s="1"/>
  <c r="V527" i="5"/>
  <c r="T527" i="5"/>
  <c r="M527" i="5"/>
  <c r="F527" i="5"/>
  <c r="G527" i="5" s="1"/>
  <c r="T526" i="5"/>
  <c r="U526" i="5" s="1"/>
  <c r="M526" i="5"/>
  <c r="N526" i="5" s="1"/>
  <c r="F526" i="5"/>
  <c r="G526" i="5" s="1"/>
  <c r="V525" i="5"/>
  <c r="T525" i="5"/>
  <c r="M525" i="5"/>
  <c r="G525" i="5"/>
  <c r="F525" i="5"/>
  <c r="V524" i="5"/>
  <c r="T524" i="5"/>
  <c r="M524" i="5"/>
  <c r="N524" i="5" s="1"/>
  <c r="G524" i="5"/>
  <c r="F524" i="5"/>
  <c r="T523" i="5"/>
  <c r="U523" i="5" s="1"/>
  <c r="M523" i="5"/>
  <c r="F523" i="5"/>
  <c r="G523" i="5" s="1"/>
  <c r="V522" i="5"/>
  <c r="T522" i="5"/>
  <c r="M522" i="5"/>
  <c r="N522" i="5" s="1"/>
  <c r="G522" i="5"/>
  <c r="F522" i="5"/>
  <c r="V521" i="5"/>
  <c r="T521" i="5"/>
  <c r="M521" i="5"/>
  <c r="G521" i="5"/>
  <c r="F521" i="5"/>
  <c r="T520" i="5"/>
  <c r="U520" i="5" s="1"/>
  <c r="M520" i="5"/>
  <c r="G520" i="5"/>
  <c r="F520" i="5"/>
  <c r="V519" i="5"/>
  <c r="T519" i="5"/>
  <c r="M519" i="5"/>
  <c r="G519" i="5"/>
  <c r="F519" i="5"/>
  <c r="V518" i="5"/>
  <c r="T518" i="5"/>
  <c r="M518" i="5"/>
  <c r="G518" i="5"/>
  <c r="F518" i="5"/>
  <c r="V517" i="5"/>
  <c r="T517" i="5"/>
  <c r="M517" i="5"/>
  <c r="N517" i="5" s="1"/>
  <c r="G517" i="5"/>
  <c r="F517" i="5"/>
  <c r="V516" i="5"/>
  <c r="T516" i="5"/>
  <c r="M516" i="5"/>
  <c r="N516" i="5" s="1"/>
  <c r="G516" i="5"/>
  <c r="F516" i="5"/>
  <c r="V515" i="5"/>
  <c r="T515" i="5"/>
  <c r="M515" i="5"/>
  <c r="G515" i="5"/>
  <c r="F515" i="5"/>
  <c r="T514" i="5"/>
  <c r="U514" i="5" s="1"/>
  <c r="M514" i="5"/>
  <c r="F514" i="5"/>
  <c r="G514" i="5" s="1"/>
  <c r="V513" i="5"/>
  <c r="T513" i="5"/>
  <c r="M513" i="5"/>
  <c r="N513" i="5" s="1"/>
  <c r="G513" i="5"/>
  <c r="F513" i="5"/>
  <c r="T512" i="5"/>
  <c r="U512" i="5" s="1"/>
  <c r="M512" i="5"/>
  <c r="F512" i="5"/>
  <c r="G512" i="5" s="1"/>
  <c r="T511" i="5"/>
  <c r="U511" i="5" s="1"/>
  <c r="M511" i="5"/>
  <c r="N511" i="5" s="1"/>
  <c r="G511" i="5"/>
  <c r="F511" i="5"/>
  <c r="V510" i="5"/>
  <c r="T510" i="5"/>
  <c r="M510" i="5"/>
  <c r="G510" i="5"/>
  <c r="F510" i="5"/>
  <c r="V509" i="5"/>
  <c r="T509" i="5"/>
  <c r="M509" i="5"/>
  <c r="F509" i="5"/>
  <c r="G509" i="5" s="1"/>
  <c r="V508" i="5"/>
  <c r="T508" i="5"/>
  <c r="M508" i="5"/>
  <c r="G508" i="5"/>
  <c r="F508" i="5"/>
  <c r="V507" i="5"/>
  <c r="T507" i="5"/>
  <c r="M507" i="5"/>
  <c r="G507" i="5"/>
  <c r="F507" i="5"/>
  <c r="V506" i="5"/>
  <c r="T506" i="5"/>
  <c r="M506" i="5"/>
  <c r="G506" i="5"/>
  <c r="F506" i="5"/>
  <c r="T505" i="5"/>
  <c r="U505" i="5" s="1"/>
  <c r="M505" i="5"/>
  <c r="N505" i="5" s="1"/>
  <c r="F505" i="5"/>
  <c r="G505" i="5" s="1"/>
  <c r="T504" i="5"/>
  <c r="U504" i="5" s="1"/>
  <c r="M504" i="5"/>
  <c r="F504" i="5"/>
  <c r="G504" i="5" s="1"/>
  <c r="V503" i="5"/>
  <c r="T503" i="5"/>
  <c r="U503" i="5" s="1"/>
  <c r="M503" i="5"/>
  <c r="N503" i="5" s="1"/>
  <c r="F503" i="5"/>
  <c r="G503" i="5" s="1"/>
  <c r="V502" i="5"/>
  <c r="T502" i="5"/>
  <c r="M502" i="5"/>
  <c r="G502" i="5"/>
  <c r="F502" i="5"/>
  <c r="V501" i="5"/>
  <c r="T501" i="5"/>
  <c r="M501" i="5"/>
  <c r="G501" i="5"/>
  <c r="F501" i="5"/>
  <c r="V500" i="5"/>
  <c r="T500" i="5"/>
  <c r="M500" i="5"/>
  <c r="N500" i="5" s="1"/>
  <c r="G500" i="5"/>
  <c r="F500" i="5"/>
  <c r="T499" i="5"/>
  <c r="U499" i="5" s="1"/>
  <c r="M499" i="5"/>
  <c r="F499" i="5"/>
  <c r="G499" i="5" s="1"/>
  <c r="V498" i="5"/>
  <c r="T498" i="5"/>
  <c r="M498" i="5"/>
  <c r="N498" i="5" s="1"/>
  <c r="G498" i="5"/>
  <c r="F498" i="5"/>
  <c r="T497" i="5"/>
  <c r="M497" i="5"/>
  <c r="F497" i="5"/>
  <c r="G497" i="5" s="1"/>
  <c r="V496" i="5"/>
  <c r="T496" i="5"/>
  <c r="M496" i="5"/>
  <c r="G496" i="5"/>
  <c r="F496" i="5"/>
  <c r="T495" i="5"/>
  <c r="U495" i="5" s="1"/>
  <c r="M495" i="5"/>
  <c r="N495" i="5" s="1"/>
  <c r="F495" i="5"/>
  <c r="G495" i="5" s="1"/>
  <c r="V494" i="5"/>
  <c r="T494" i="5"/>
  <c r="M494" i="5"/>
  <c r="G494" i="5"/>
  <c r="F494" i="5"/>
  <c r="V493" i="5"/>
  <c r="T493" i="5"/>
  <c r="M493" i="5"/>
  <c r="N493" i="5" s="1"/>
  <c r="G493" i="5"/>
  <c r="F493" i="5"/>
  <c r="T492" i="5"/>
  <c r="U492" i="5" s="1"/>
  <c r="M492" i="5"/>
  <c r="G492" i="5"/>
  <c r="F492" i="5"/>
  <c r="T491" i="5"/>
  <c r="U491" i="5" s="1"/>
  <c r="M491" i="5"/>
  <c r="N491" i="5" s="1"/>
  <c r="G491" i="5"/>
  <c r="F491" i="5"/>
  <c r="V490" i="5"/>
  <c r="T490" i="5"/>
  <c r="M490" i="5"/>
  <c r="G490" i="5"/>
  <c r="F490" i="5"/>
  <c r="V489" i="5"/>
  <c r="T489" i="5"/>
  <c r="M489" i="5"/>
  <c r="G489" i="5"/>
  <c r="F489" i="5"/>
  <c r="V514" i="5" l="1"/>
  <c r="N539" i="5"/>
  <c r="V505" i="5"/>
  <c r="V511" i="5"/>
  <c r="V593" i="5"/>
  <c r="V523" i="5"/>
  <c r="V492" i="5"/>
  <c r="V499" i="5"/>
  <c r="V526" i="5"/>
  <c r="V533" i="5"/>
  <c r="G539" i="5"/>
  <c r="M539" i="5"/>
  <c r="V491" i="5"/>
  <c r="V495" i="5"/>
  <c r="V504" i="5"/>
  <c r="V512" i="5"/>
  <c r="V520" i="5"/>
  <c r="V528" i="5"/>
  <c r="V536" i="5"/>
  <c r="V594" i="5"/>
  <c r="W594" i="5" s="1"/>
  <c r="T539" i="5"/>
  <c r="V497" i="5"/>
  <c r="U497" i="5"/>
  <c r="U539" i="5" s="1"/>
  <c r="F539" i="5"/>
  <c r="T540" i="5" s="1"/>
  <c r="T594" i="5"/>
  <c r="I561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H512" i="3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F512" i="3"/>
  <c r="V539" i="5" l="1"/>
  <c r="V540" i="5" s="1"/>
  <c r="W540" i="5" s="1"/>
  <c r="G561" i="3"/>
  <c r="I510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H461" i="3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F461" i="3"/>
  <c r="G510" i="3" l="1"/>
  <c r="E333" i="12"/>
  <c r="E363" i="12"/>
  <c r="H362" i="12"/>
  <c r="E362" i="12"/>
  <c r="E361" i="12"/>
  <c r="G361" i="12" s="1"/>
  <c r="F361" i="12" s="1"/>
  <c r="E360" i="12"/>
  <c r="E359" i="12"/>
  <c r="G359" i="12" s="1"/>
  <c r="F359" i="12" s="1"/>
  <c r="E358" i="12"/>
  <c r="E357" i="12"/>
  <c r="G357" i="12" s="1"/>
  <c r="F357" i="12" s="1"/>
  <c r="E356" i="12"/>
  <c r="E355" i="12"/>
  <c r="G355" i="12" s="1"/>
  <c r="F355" i="12" s="1"/>
  <c r="E354" i="12"/>
  <c r="E353" i="12"/>
  <c r="G353" i="12" s="1"/>
  <c r="F353" i="12" s="1"/>
  <c r="E352" i="12"/>
  <c r="E351" i="12"/>
  <c r="G351" i="12" s="1"/>
  <c r="F351" i="12" s="1"/>
  <c r="E350" i="12"/>
  <c r="E349" i="12"/>
  <c r="G349" i="12" s="1"/>
  <c r="F349" i="12" s="1"/>
  <c r="E348" i="12"/>
  <c r="E347" i="12"/>
  <c r="G347" i="12" s="1"/>
  <c r="F347" i="12" s="1"/>
  <c r="E346" i="12"/>
  <c r="E345" i="12"/>
  <c r="G345" i="12" s="1"/>
  <c r="F345" i="12" s="1"/>
  <c r="E344" i="12"/>
  <c r="E343" i="12"/>
  <c r="G343" i="12" s="1"/>
  <c r="F343" i="12" s="1"/>
  <c r="E342" i="12"/>
  <c r="E341" i="12"/>
  <c r="G341" i="12" s="1"/>
  <c r="F341" i="12" s="1"/>
  <c r="E340" i="12"/>
  <c r="E339" i="12"/>
  <c r="G339" i="12" s="1"/>
  <c r="F339" i="12" s="1"/>
  <c r="E338" i="12"/>
  <c r="E337" i="12"/>
  <c r="G337" i="12" s="1"/>
  <c r="F337" i="12" s="1"/>
  <c r="E336" i="12"/>
  <c r="E335" i="12"/>
  <c r="G335" i="12" s="1"/>
  <c r="F335" i="12" s="1"/>
  <c r="E334" i="12"/>
  <c r="H363" i="12" l="1"/>
  <c r="G334" i="12"/>
  <c r="F334" i="12" s="1"/>
  <c r="G336" i="12"/>
  <c r="F336" i="12" s="1"/>
  <c r="G338" i="12"/>
  <c r="F338" i="12" s="1"/>
  <c r="G340" i="12"/>
  <c r="F340" i="12" s="1"/>
  <c r="G342" i="12"/>
  <c r="F342" i="12" s="1"/>
  <c r="G344" i="12"/>
  <c r="F344" i="12" s="1"/>
  <c r="G346" i="12"/>
  <c r="F346" i="12" s="1"/>
  <c r="G348" i="12"/>
  <c r="F348" i="12" s="1"/>
  <c r="G350" i="12"/>
  <c r="F350" i="12" s="1"/>
  <c r="G352" i="12"/>
  <c r="F352" i="12" s="1"/>
  <c r="G354" i="12"/>
  <c r="F354" i="12" s="1"/>
  <c r="G356" i="12"/>
  <c r="F356" i="12" s="1"/>
  <c r="G358" i="12"/>
  <c r="F358" i="12" s="1"/>
  <c r="G360" i="12"/>
  <c r="F360" i="12" s="1"/>
  <c r="G362" i="12"/>
  <c r="F362" i="12" s="1"/>
  <c r="G363" i="12"/>
  <c r="F363" i="12" s="1"/>
  <c r="G333" i="12"/>
  <c r="F333" i="12" s="1"/>
  <c r="T508" i="13"/>
  <c r="P510" i="13"/>
  <c r="I510" i="13"/>
  <c r="B510" i="13"/>
  <c r="S509" i="13"/>
  <c r="L509" i="13"/>
  <c r="E509" i="13"/>
  <c r="G459" i="13"/>
  <c r="G460" i="13" s="1"/>
  <c r="G461" i="13" s="1"/>
  <c r="G462" i="13" s="1"/>
  <c r="G463" i="13" s="1"/>
  <c r="G464" i="13" s="1"/>
  <c r="G465" i="13" s="1"/>
  <c r="G466" i="13" s="1"/>
  <c r="G467" i="13" s="1"/>
  <c r="G468" i="13" s="1"/>
  <c r="G469" i="13" s="1"/>
  <c r="G470" i="13" s="1"/>
  <c r="G471" i="13" s="1"/>
  <c r="G472" i="13" s="1"/>
  <c r="G473" i="13" s="1"/>
  <c r="G474" i="13" s="1"/>
  <c r="G475" i="13" s="1"/>
  <c r="G476" i="13" s="1"/>
  <c r="G477" i="13" s="1"/>
  <c r="G478" i="13" s="1"/>
  <c r="G479" i="13" s="1"/>
  <c r="G480" i="13" s="1"/>
  <c r="G481" i="13" s="1"/>
  <c r="G482" i="13" s="1"/>
  <c r="G483" i="13" s="1"/>
  <c r="G484" i="13" s="1"/>
  <c r="G485" i="13" s="1"/>
  <c r="G486" i="13" s="1"/>
  <c r="G487" i="13" s="1"/>
  <c r="G488" i="13" s="1"/>
  <c r="G489" i="13" s="1"/>
  <c r="G490" i="13" s="1"/>
  <c r="G491" i="13" s="1"/>
  <c r="G492" i="13" s="1"/>
  <c r="G493" i="13" s="1"/>
  <c r="G494" i="13" s="1"/>
  <c r="G495" i="13" s="1"/>
  <c r="G496" i="13" s="1"/>
  <c r="G497" i="13" s="1"/>
  <c r="G498" i="13" s="1"/>
  <c r="G499" i="13" s="1"/>
  <c r="G500" i="13" s="1"/>
  <c r="G501" i="13" s="1"/>
  <c r="G502" i="13" s="1"/>
  <c r="G503" i="13" s="1"/>
  <c r="G504" i="13" s="1"/>
  <c r="G505" i="13" s="1"/>
  <c r="G506" i="13" s="1"/>
  <c r="G507" i="13" s="1"/>
  <c r="G508" i="13" s="1"/>
  <c r="N459" i="13" s="1"/>
  <c r="N460" i="13" s="1"/>
  <c r="N461" i="13" s="1"/>
  <c r="N462" i="13" s="1"/>
  <c r="N463" i="13" s="1"/>
  <c r="N464" i="13" s="1"/>
  <c r="N465" i="13" s="1"/>
  <c r="N466" i="13" s="1"/>
  <c r="N467" i="13" s="1"/>
  <c r="N468" i="13" s="1"/>
  <c r="N469" i="13" s="1"/>
  <c r="N470" i="13" s="1"/>
  <c r="N471" i="13" s="1"/>
  <c r="N472" i="13" s="1"/>
  <c r="N473" i="13" s="1"/>
  <c r="N474" i="13" s="1"/>
  <c r="N475" i="13" s="1"/>
  <c r="N476" i="13" s="1"/>
  <c r="N477" i="13" s="1"/>
  <c r="N478" i="13" s="1"/>
  <c r="N479" i="13" s="1"/>
  <c r="N480" i="13" s="1"/>
  <c r="N481" i="13" s="1"/>
  <c r="N482" i="13" s="1"/>
  <c r="N483" i="13" s="1"/>
  <c r="N484" i="13" s="1"/>
  <c r="N485" i="13" s="1"/>
  <c r="N486" i="13" s="1"/>
  <c r="N487" i="13" s="1"/>
  <c r="N488" i="13" s="1"/>
  <c r="N489" i="13" s="1"/>
  <c r="N490" i="13" s="1"/>
  <c r="N491" i="13" s="1"/>
  <c r="N492" i="13" s="1"/>
  <c r="N493" i="13" s="1"/>
  <c r="N494" i="13" s="1"/>
  <c r="N495" i="13" s="1"/>
  <c r="N496" i="13" s="1"/>
  <c r="N497" i="13" s="1"/>
  <c r="N498" i="13" s="1"/>
  <c r="N499" i="13" s="1"/>
  <c r="N500" i="13" s="1"/>
  <c r="N501" i="13" s="1"/>
  <c r="N502" i="13" s="1"/>
  <c r="N503" i="13" s="1"/>
  <c r="N504" i="13" s="1"/>
  <c r="N505" i="13" s="1"/>
  <c r="N506" i="13" s="1"/>
  <c r="N507" i="13" s="1"/>
  <c r="N508" i="13" s="1"/>
  <c r="U459" i="13" s="1"/>
  <c r="U460" i="13" s="1"/>
  <c r="U461" i="13" s="1"/>
  <c r="U462" i="13" s="1"/>
  <c r="U463" i="13" s="1"/>
  <c r="U464" i="13" s="1"/>
  <c r="U465" i="13" s="1"/>
  <c r="U466" i="13" s="1"/>
  <c r="U467" i="13" s="1"/>
  <c r="U468" i="13" s="1"/>
  <c r="U469" i="13" s="1"/>
  <c r="U470" i="13" s="1"/>
  <c r="U471" i="13" s="1"/>
  <c r="U472" i="13" s="1"/>
  <c r="U473" i="13" s="1"/>
  <c r="U474" i="13" s="1"/>
  <c r="U475" i="13" s="1"/>
  <c r="U476" i="13" s="1"/>
  <c r="U477" i="13" s="1"/>
  <c r="U478" i="13" s="1"/>
  <c r="U479" i="13" s="1"/>
  <c r="U480" i="13" s="1"/>
  <c r="U481" i="13" s="1"/>
  <c r="U482" i="13" s="1"/>
  <c r="U483" i="13" s="1"/>
  <c r="U484" i="13" s="1"/>
  <c r="U485" i="13" s="1"/>
  <c r="U486" i="13" s="1"/>
  <c r="U487" i="13" s="1"/>
  <c r="U488" i="13" s="1"/>
  <c r="U489" i="13" s="1"/>
  <c r="U490" i="13" s="1"/>
  <c r="U491" i="13" s="1"/>
  <c r="U492" i="13" s="1"/>
  <c r="U493" i="13" s="1"/>
  <c r="U494" i="13" s="1"/>
  <c r="U495" i="13" s="1"/>
  <c r="U496" i="13" s="1"/>
  <c r="U497" i="13" s="1"/>
  <c r="U498" i="13" s="1"/>
  <c r="U499" i="13" s="1"/>
  <c r="U500" i="13" s="1"/>
  <c r="U501" i="13" s="1"/>
  <c r="U502" i="13" s="1"/>
  <c r="U503" i="13" s="1"/>
  <c r="U504" i="13" s="1"/>
  <c r="U505" i="13" s="1"/>
  <c r="U506" i="13" s="1"/>
  <c r="U507" i="13" s="1"/>
  <c r="U508" i="13" s="1"/>
  <c r="F509" i="13"/>
  <c r="M513" i="13" l="1"/>
  <c r="O513" i="13"/>
  <c r="T509" i="13"/>
  <c r="M509" i="13"/>
  <c r="P453" i="13"/>
  <c r="I453" i="13"/>
  <c r="B453" i="13"/>
  <c r="S452" i="13"/>
  <c r="L452" i="13"/>
  <c r="E452" i="13"/>
  <c r="G402" i="13"/>
  <c r="G403" i="13" s="1"/>
  <c r="G404" i="13" s="1"/>
  <c r="G405" i="13" s="1"/>
  <c r="G406" i="13" s="1"/>
  <c r="G407" i="13" s="1"/>
  <c r="G408" i="13" s="1"/>
  <c r="G409" i="13" s="1"/>
  <c r="G410" i="13" s="1"/>
  <c r="G411" i="13" s="1"/>
  <c r="G412" i="13" s="1"/>
  <c r="G413" i="13" s="1"/>
  <c r="G414" i="13" s="1"/>
  <c r="G415" i="13" s="1"/>
  <c r="G416" i="13" s="1"/>
  <c r="G417" i="13" s="1"/>
  <c r="G418" i="13" s="1"/>
  <c r="G419" i="13" s="1"/>
  <c r="G420" i="13" s="1"/>
  <c r="G421" i="13" s="1"/>
  <c r="G422" i="13" s="1"/>
  <c r="G423" i="13" s="1"/>
  <c r="G424" i="13" s="1"/>
  <c r="G425" i="13" s="1"/>
  <c r="G426" i="13" s="1"/>
  <c r="G427" i="13" s="1"/>
  <c r="G428" i="13" s="1"/>
  <c r="G429" i="13" s="1"/>
  <c r="G430" i="13" s="1"/>
  <c r="G431" i="13" s="1"/>
  <c r="G432" i="13" s="1"/>
  <c r="G433" i="13" s="1"/>
  <c r="G434" i="13" s="1"/>
  <c r="G435" i="13" s="1"/>
  <c r="G436" i="13" s="1"/>
  <c r="G437" i="13" s="1"/>
  <c r="G438" i="13" s="1"/>
  <c r="G439" i="13" s="1"/>
  <c r="G440" i="13" s="1"/>
  <c r="G441" i="13" s="1"/>
  <c r="G442" i="13" s="1"/>
  <c r="G443" i="13" s="1"/>
  <c r="G444" i="13" s="1"/>
  <c r="G445" i="13" s="1"/>
  <c r="G446" i="13" s="1"/>
  <c r="G447" i="13" s="1"/>
  <c r="G448" i="13" s="1"/>
  <c r="G449" i="13" s="1"/>
  <c r="G450" i="13" s="1"/>
  <c r="G451" i="13" s="1"/>
  <c r="N402" i="13" s="1"/>
  <c r="N403" i="13" s="1"/>
  <c r="N404" i="13" s="1"/>
  <c r="N405" i="13" s="1"/>
  <c r="N406" i="13" s="1"/>
  <c r="N407" i="13" s="1"/>
  <c r="N408" i="13" s="1"/>
  <c r="N409" i="13" s="1"/>
  <c r="N410" i="13" s="1"/>
  <c r="N411" i="13" s="1"/>
  <c r="N412" i="13" s="1"/>
  <c r="N413" i="13" s="1"/>
  <c r="N414" i="13" s="1"/>
  <c r="N415" i="13" s="1"/>
  <c r="N416" i="13" s="1"/>
  <c r="N417" i="13" s="1"/>
  <c r="N418" i="13" s="1"/>
  <c r="N419" i="13" s="1"/>
  <c r="N420" i="13" s="1"/>
  <c r="N421" i="13" s="1"/>
  <c r="N422" i="13" s="1"/>
  <c r="N423" i="13" s="1"/>
  <c r="N424" i="13" s="1"/>
  <c r="N425" i="13" s="1"/>
  <c r="N426" i="13" s="1"/>
  <c r="N427" i="13" s="1"/>
  <c r="N428" i="13" s="1"/>
  <c r="N429" i="13" s="1"/>
  <c r="N430" i="13" s="1"/>
  <c r="N431" i="13" s="1"/>
  <c r="N432" i="13" s="1"/>
  <c r="N433" i="13" s="1"/>
  <c r="N434" i="13" s="1"/>
  <c r="N435" i="13" s="1"/>
  <c r="N436" i="13" s="1"/>
  <c r="N437" i="13" s="1"/>
  <c r="N438" i="13" s="1"/>
  <c r="N439" i="13" s="1"/>
  <c r="N440" i="13" s="1"/>
  <c r="N441" i="13" s="1"/>
  <c r="N442" i="13" s="1"/>
  <c r="N443" i="13" s="1"/>
  <c r="N444" i="13" s="1"/>
  <c r="N445" i="13" s="1"/>
  <c r="N446" i="13" s="1"/>
  <c r="N447" i="13" s="1"/>
  <c r="N448" i="13" s="1"/>
  <c r="N449" i="13" s="1"/>
  <c r="N450" i="13" s="1"/>
  <c r="N451" i="13" s="1"/>
  <c r="U402" i="13" s="1"/>
  <c r="U403" i="13" s="1"/>
  <c r="U404" i="13" s="1"/>
  <c r="U405" i="13" s="1"/>
  <c r="U406" i="13" s="1"/>
  <c r="U407" i="13" s="1"/>
  <c r="U408" i="13" s="1"/>
  <c r="U409" i="13" s="1"/>
  <c r="U410" i="13" s="1"/>
  <c r="U411" i="13" s="1"/>
  <c r="U412" i="13" s="1"/>
  <c r="U413" i="13" s="1"/>
  <c r="U414" i="13" s="1"/>
  <c r="U415" i="13" s="1"/>
  <c r="U416" i="13" s="1"/>
  <c r="U417" i="13" s="1"/>
  <c r="U418" i="13" s="1"/>
  <c r="U419" i="13" s="1"/>
  <c r="U420" i="13" s="1"/>
  <c r="U421" i="13" s="1"/>
  <c r="U422" i="13" s="1"/>
  <c r="U423" i="13" s="1"/>
  <c r="U424" i="13" s="1"/>
  <c r="U425" i="13" s="1"/>
  <c r="U426" i="13" s="1"/>
  <c r="U427" i="13" s="1"/>
  <c r="U428" i="13" s="1"/>
  <c r="U429" i="13" s="1"/>
  <c r="U430" i="13" s="1"/>
  <c r="U431" i="13" s="1"/>
  <c r="U432" i="13" s="1"/>
  <c r="U433" i="13" s="1"/>
  <c r="U434" i="13" s="1"/>
  <c r="U435" i="13" s="1"/>
  <c r="U436" i="13" s="1"/>
  <c r="U437" i="13" s="1"/>
  <c r="U438" i="13" s="1"/>
  <c r="U439" i="13" s="1"/>
  <c r="U440" i="13" s="1"/>
  <c r="U441" i="13" s="1"/>
  <c r="U442" i="13" s="1"/>
  <c r="U443" i="13" s="1"/>
  <c r="U444" i="13" s="1"/>
  <c r="U445" i="13" s="1"/>
  <c r="U446" i="13" s="1"/>
  <c r="U447" i="13" s="1"/>
  <c r="U448" i="13" s="1"/>
  <c r="U449" i="13" s="1"/>
  <c r="U450" i="13" s="1"/>
  <c r="U451" i="13" s="1"/>
  <c r="F452" i="13"/>
  <c r="M512" i="13" l="1"/>
  <c r="O456" i="13"/>
  <c r="M456" i="13"/>
  <c r="T452" i="13"/>
  <c r="M452" i="13"/>
  <c r="V436" i="5"/>
  <c r="V439" i="5"/>
  <c r="V440" i="5"/>
  <c r="V442" i="5"/>
  <c r="V444" i="5"/>
  <c r="V446" i="5"/>
  <c r="V447" i="5"/>
  <c r="V448" i="5"/>
  <c r="V452" i="5"/>
  <c r="V453" i="5"/>
  <c r="V454" i="5"/>
  <c r="V455" i="5"/>
  <c r="V456" i="5"/>
  <c r="V459" i="5"/>
  <c r="V461" i="5"/>
  <c r="V462" i="5"/>
  <c r="V463" i="5"/>
  <c r="V464" i="5"/>
  <c r="V465" i="5"/>
  <c r="V467" i="5"/>
  <c r="V468" i="5"/>
  <c r="V470" i="5"/>
  <c r="V471" i="5"/>
  <c r="V473" i="5"/>
  <c r="V475" i="5"/>
  <c r="V476" i="5"/>
  <c r="V477" i="5"/>
  <c r="V478" i="5"/>
  <c r="V480" i="5"/>
  <c r="V483" i="5"/>
  <c r="V484" i="5"/>
  <c r="V435" i="5"/>
  <c r="G436" i="5"/>
  <c r="G438" i="5"/>
  <c r="G439" i="5"/>
  <c r="G440" i="5"/>
  <c r="G442" i="5"/>
  <c r="G444" i="5"/>
  <c r="G446" i="5"/>
  <c r="G447" i="5"/>
  <c r="G448" i="5"/>
  <c r="G452" i="5"/>
  <c r="G453" i="5"/>
  <c r="G454" i="5"/>
  <c r="G456" i="5"/>
  <c r="G457" i="5"/>
  <c r="G459" i="5"/>
  <c r="G461" i="5"/>
  <c r="G462" i="5"/>
  <c r="G463" i="5"/>
  <c r="G464" i="5"/>
  <c r="G465" i="5"/>
  <c r="G466" i="5"/>
  <c r="G467" i="5"/>
  <c r="G468" i="5"/>
  <c r="G470" i="5"/>
  <c r="G471" i="5"/>
  <c r="G475" i="5"/>
  <c r="G476" i="5"/>
  <c r="G478" i="5"/>
  <c r="G480" i="5"/>
  <c r="G483" i="5"/>
  <c r="G484" i="5"/>
  <c r="G435" i="5"/>
  <c r="M455" i="13" l="1"/>
  <c r="H329" i="12"/>
  <c r="E330" i="12"/>
  <c r="E329" i="12"/>
  <c r="G329" i="12" s="1"/>
  <c r="F329" i="12" s="1"/>
  <c r="E328" i="12"/>
  <c r="G328" i="12" s="1"/>
  <c r="E327" i="12"/>
  <c r="G327" i="12" s="1"/>
  <c r="F327" i="12" s="1"/>
  <c r="E326" i="12"/>
  <c r="G326" i="12" s="1"/>
  <c r="E325" i="12"/>
  <c r="G325" i="12" s="1"/>
  <c r="F325" i="12" s="1"/>
  <c r="E324" i="12"/>
  <c r="G324" i="12" s="1"/>
  <c r="E323" i="12"/>
  <c r="G323" i="12" s="1"/>
  <c r="F323" i="12" s="1"/>
  <c r="E322" i="12"/>
  <c r="G322" i="12" s="1"/>
  <c r="E321" i="12"/>
  <c r="G321" i="12" s="1"/>
  <c r="F321" i="12" s="1"/>
  <c r="E320" i="12"/>
  <c r="G320" i="12" s="1"/>
  <c r="E319" i="12"/>
  <c r="G319" i="12" s="1"/>
  <c r="F319" i="12" s="1"/>
  <c r="E318" i="12"/>
  <c r="G318" i="12" s="1"/>
  <c r="E317" i="12"/>
  <c r="G317" i="12" s="1"/>
  <c r="F317" i="12" s="1"/>
  <c r="E316" i="12"/>
  <c r="G316" i="12" s="1"/>
  <c r="E315" i="12"/>
  <c r="G315" i="12" s="1"/>
  <c r="F315" i="12" s="1"/>
  <c r="E314" i="12"/>
  <c r="G314" i="12" s="1"/>
  <c r="E313" i="12"/>
  <c r="G313" i="12" s="1"/>
  <c r="F313" i="12" s="1"/>
  <c r="E312" i="12"/>
  <c r="G312" i="12" s="1"/>
  <c r="E311" i="12"/>
  <c r="G311" i="12" s="1"/>
  <c r="F311" i="12" s="1"/>
  <c r="E310" i="12"/>
  <c r="G310" i="12" s="1"/>
  <c r="E309" i="12"/>
  <c r="G309" i="12" s="1"/>
  <c r="F309" i="12" s="1"/>
  <c r="E308" i="12"/>
  <c r="G308" i="12" s="1"/>
  <c r="E307" i="12"/>
  <c r="G307" i="12" s="1"/>
  <c r="F307" i="12" s="1"/>
  <c r="E306" i="12"/>
  <c r="G306" i="12" s="1"/>
  <c r="E305" i="12"/>
  <c r="G305" i="12" s="1"/>
  <c r="F305" i="12" s="1"/>
  <c r="E304" i="12"/>
  <c r="G304" i="12" s="1"/>
  <c r="E303" i="12"/>
  <c r="G303" i="12" s="1"/>
  <c r="F303" i="12" s="1"/>
  <c r="E302" i="12"/>
  <c r="G302" i="12" s="1"/>
  <c r="E301" i="12"/>
  <c r="G301" i="12" s="1"/>
  <c r="F301" i="12" s="1"/>
  <c r="E300" i="12"/>
  <c r="H330" i="12" l="1"/>
  <c r="F302" i="12"/>
  <c r="F304" i="12"/>
  <c r="F306" i="12"/>
  <c r="F308" i="12"/>
  <c r="F310" i="12"/>
  <c r="F312" i="12"/>
  <c r="F314" i="12"/>
  <c r="F316" i="12"/>
  <c r="F318" i="12"/>
  <c r="F320" i="12"/>
  <c r="F322" i="12"/>
  <c r="F324" i="12"/>
  <c r="F326" i="12"/>
  <c r="F328" i="12"/>
  <c r="G330" i="12"/>
  <c r="F330" i="12" s="1"/>
  <c r="G300" i="12"/>
  <c r="F300" i="12" s="1"/>
  <c r="I459" i="3"/>
  <c r="I408" i="3"/>
  <c r="H410" i="3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S395" i="13" l="1"/>
  <c r="L395" i="13"/>
  <c r="O399" i="13" s="1"/>
  <c r="E395" i="13"/>
  <c r="G345" i="13"/>
  <c r="G346" i="13" s="1"/>
  <c r="G347" i="13" s="1"/>
  <c r="G348" i="13" s="1"/>
  <c r="G349" i="13" s="1"/>
  <c r="G350" i="13" s="1"/>
  <c r="G351" i="13" s="1"/>
  <c r="G352" i="13" s="1"/>
  <c r="G353" i="13" s="1"/>
  <c r="G354" i="13" s="1"/>
  <c r="G355" i="13" s="1"/>
  <c r="G356" i="13" s="1"/>
  <c r="G357" i="13" s="1"/>
  <c r="G358" i="13" s="1"/>
  <c r="G359" i="13" s="1"/>
  <c r="G360" i="13" s="1"/>
  <c r="G361" i="13" s="1"/>
  <c r="G362" i="13" s="1"/>
  <c r="G363" i="13" s="1"/>
  <c r="G364" i="13" s="1"/>
  <c r="G365" i="13" s="1"/>
  <c r="G366" i="13" s="1"/>
  <c r="G367" i="13" s="1"/>
  <c r="G368" i="13" s="1"/>
  <c r="G369" i="13" s="1"/>
  <c r="G370" i="13" s="1"/>
  <c r="G371" i="13" s="1"/>
  <c r="G372" i="13" s="1"/>
  <c r="G373" i="13" s="1"/>
  <c r="G374" i="13" s="1"/>
  <c r="G375" i="13" s="1"/>
  <c r="G376" i="13" s="1"/>
  <c r="G377" i="13" s="1"/>
  <c r="G378" i="13" s="1"/>
  <c r="G379" i="13" s="1"/>
  <c r="G380" i="13" s="1"/>
  <c r="G381" i="13" s="1"/>
  <c r="G382" i="13" s="1"/>
  <c r="G383" i="13" s="1"/>
  <c r="G384" i="13" s="1"/>
  <c r="G385" i="13" s="1"/>
  <c r="G386" i="13" s="1"/>
  <c r="G387" i="13" s="1"/>
  <c r="G388" i="13" s="1"/>
  <c r="G389" i="13" s="1"/>
  <c r="G390" i="13" s="1"/>
  <c r="G391" i="13" s="1"/>
  <c r="G392" i="13" s="1"/>
  <c r="G393" i="13" s="1"/>
  <c r="G394" i="13" s="1"/>
  <c r="N345" i="13" s="1"/>
  <c r="N346" i="13" s="1"/>
  <c r="N347" i="13" s="1"/>
  <c r="N348" i="13" s="1"/>
  <c r="N349" i="13" s="1"/>
  <c r="N350" i="13" s="1"/>
  <c r="N351" i="13" s="1"/>
  <c r="N352" i="13" s="1"/>
  <c r="N353" i="13" s="1"/>
  <c r="N354" i="13" s="1"/>
  <c r="N355" i="13" s="1"/>
  <c r="N356" i="13" s="1"/>
  <c r="N357" i="13" s="1"/>
  <c r="N358" i="13" s="1"/>
  <c r="N359" i="13" s="1"/>
  <c r="N360" i="13" s="1"/>
  <c r="N361" i="13" s="1"/>
  <c r="N362" i="13" s="1"/>
  <c r="N363" i="13" s="1"/>
  <c r="N364" i="13" s="1"/>
  <c r="N365" i="13" s="1"/>
  <c r="N366" i="13" s="1"/>
  <c r="N367" i="13" s="1"/>
  <c r="N368" i="13" s="1"/>
  <c r="N369" i="13" s="1"/>
  <c r="N370" i="13" s="1"/>
  <c r="N371" i="13" s="1"/>
  <c r="N372" i="13" s="1"/>
  <c r="N373" i="13" s="1"/>
  <c r="N374" i="13" s="1"/>
  <c r="N375" i="13" s="1"/>
  <c r="N376" i="13" s="1"/>
  <c r="N377" i="13" s="1"/>
  <c r="N378" i="13" s="1"/>
  <c r="N379" i="13" s="1"/>
  <c r="N380" i="13" s="1"/>
  <c r="N381" i="13" s="1"/>
  <c r="N382" i="13" s="1"/>
  <c r="N383" i="13" s="1"/>
  <c r="N384" i="13" s="1"/>
  <c r="N385" i="13" s="1"/>
  <c r="N386" i="13" s="1"/>
  <c r="N387" i="13" s="1"/>
  <c r="N388" i="13" s="1"/>
  <c r="N389" i="13" s="1"/>
  <c r="N390" i="13" s="1"/>
  <c r="N391" i="13" s="1"/>
  <c r="N392" i="13" s="1"/>
  <c r="N393" i="13" s="1"/>
  <c r="N394" i="13" s="1"/>
  <c r="U345" i="13" s="1"/>
  <c r="U346" i="13" s="1"/>
  <c r="U347" i="13" s="1"/>
  <c r="U348" i="13" s="1"/>
  <c r="U349" i="13" s="1"/>
  <c r="U350" i="13" s="1"/>
  <c r="U351" i="13" s="1"/>
  <c r="U352" i="13" s="1"/>
  <c r="U353" i="13" s="1"/>
  <c r="U354" i="13" s="1"/>
  <c r="U355" i="13" s="1"/>
  <c r="U356" i="13" s="1"/>
  <c r="U357" i="13" s="1"/>
  <c r="U358" i="13" s="1"/>
  <c r="U359" i="13" s="1"/>
  <c r="U360" i="13" s="1"/>
  <c r="U361" i="13" s="1"/>
  <c r="U362" i="13" s="1"/>
  <c r="U363" i="13" s="1"/>
  <c r="U364" i="13" s="1"/>
  <c r="U365" i="13" s="1"/>
  <c r="U366" i="13" s="1"/>
  <c r="U367" i="13" s="1"/>
  <c r="U368" i="13" s="1"/>
  <c r="U369" i="13" s="1"/>
  <c r="U370" i="13" s="1"/>
  <c r="U371" i="13" s="1"/>
  <c r="U372" i="13" s="1"/>
  <c r="U373" i="13" s="1"/>
  <c r="U374" i="13" s="1"/>
  <c r="U375" i="13" s="1"/>
  <c r="U376" i="13" s="1"/>
  <c r="U377" i="13" s="1"/>
  <c r="U378" i="13" s="1"/>
  <c r="U379" i="13" s="1"/>
  <c r="U380" i="13" s="1"/>
  <c r="U381" i="13" s="1"/>
  <c r="U382" i="13" s="1"/>
  <c r="U383" i="13" s="1"/>
  <c r="U384" i="13" s="1"/>
  <c r="U385" i="13" s="1"/>
  <c r="U386" i="13" s="1"/>
  <c r="U387" i="13" s="1"/>
  <c r="U388" i="13" s="1"/>
  <c r="U389" i="13" s="1"/>
  <c r="U390" i="13" s="1"/>
  <c r="U391" i="13" s="1"/>
  <c r="U392" i="13" s="1"/>
  <c r="U393" i="13" s="1"/>
  <c r="U394" i="13" s="1"/>
  <c r="P396" i="13"/>
  <c r="I396" i="13"/>
  <c r="B396" i="13"/>
  <c r="E297" i="12" l="1"/>
  <c r="G297" i="12" s="1"/>
  <c r="F297" i="12" s="1"/>
  <c r="H296" i="12"/>
  <c r="E296" i="12"/>
  <c r="G296" i="12" s="1"/>
  <c r="F296" i="12" s="1"/>
  <c r="E295" i="12"/>
  <c r="G295" i="12" s="1"/>
  <c r="E294" i="12"/>
  <c r="G294" i="12" s="1"/>
  <c r="F294" i="12" s="1"/>
  <c r="E293" i="12"/>
  <c r="G293" i="12" s="1"/>
  <c r="E292" i="12"/>
  <c r="G292" i="12" s="1"/>
  <c r="F292" i="12" s="1"/>
  <c r="E291" i="12"/>
  <c r="G291" i="12" s="1"/>
  <c r="E290" i="12"/>
  <c r="G290" i="12" s="1"/>
  <c r="F290" i="12" s="1"/>
  <c r="E289" i="12"/>
  <c r="G289" i="12" s="1"/>
  <c r="E288" i="12"/>
  <c r="G288" i="12" s="1"/>
  <c r="F288" i="12" s="1"/>
  <c r="E287" i="12"/>
  <c r="G287" i="12" s="1"/>
  <c r="E286" i="12"/>
  <c r="G286" i="12" s="1"/>
  <c r="F286" i="12" s="1"/>
  <c r="E285" i="12"/>
  <c r="G285" i="12" s="1"/>
  <c r="E284" i="12"/>
  <c r="G284" i="12" s="1"/>
  <c r="F284" i="12" s="1"/>
  <c r="E283" i="12"/>
  <c r="G283" i="12" s="1"/>
  <c r="E282" i="12"/>
  <c r="G282" i="12" s="1"/>
  <c r="F282" i="12" s="1"/>
  <c r="E281" i="12"/>
  <c r="G281" i="12" s="1"/>
  <c r="E280" i="12"/>
  <c r="G280" i="12" s="1"/>
  <c r="F280" i="12" s="1"/>
  <c r="E279" i="12"/>
  <c r="G279" i="12" s="1"/>
  <c r="E278" i="12"/>
  <c r="G278" i="12" s="1"/>
  <c r="F278" i="12" s="1"/>
  <c r="E277" i="12"/>
  <c r="G277" i="12" s="1"/>
  <c r="E276" i="12"/>
  <c r="G276" i="12" s="1"/>
  <c r="F276" i="12" s="1"/>
  <c r="E275" i="12"/>
  <c r="E274" i="12"/>
  <c r="G274" i="12" s="1"/>
  <c r="F274" i="12" s="1"/>
  <c r="E273" i="12"/>
  <c r="G273" i="12" s="1"/>
  <c r="E272" i="12"/>
  <c r="G272" i="12" s="1"/>
  <c r="F272" i="12" s="1"/>
  <c r="E271" i="12"/>
  <c r="E270" i="12"/>
  <c r="G270" i="12" s="1"/>
  <c r="F270" i="12" s="1"/>
  <c r="E269" i="12"/>
  <c r="E268" i="12"/>
  <c r="G268" i="12" s="1"/>
  <c r="F268" i="12" s="1"/>
  <c r="E267" i="12"/>
  <c r="H297" i="12" l="1"/>
  <c r="G269" i="12"/>
  <c r="F269" i="12" s="1"/>
  <c r="G271" i="12"/>
  <c r="F271" i="12" s="1"/>
  <c r="G275" i="12"/>
  <c r="F275" i="12" s="1"/>
  <c r="F273" i="12"/>
  <c r="F277" i="12"/>
  <c r="F279" i="12"/>
  <c r="F281" i="12"/>
  <c r="F283" i="12"/>
  <c r="F285" i="12"/>
  <c r="F287" i="12"/>
  <c r="F289" i="12"/>
  <c r="F291" i="12"/>
  <c r="F293" i="12"/>
  <c r="F295" i="12"/>
  <c r="G267" i="12"/>
  <c r="F267" i="12" s="1"/>
  <c r="P282" i="13"/>
  <c r="I339" i="13" l="1"/>
  <c r="B339" i="13"/>
  <c r="S338" i="13"/>
  <c r="L338" i="13"/>
  <c r="E338" i="13"/>
  <c r="T337" i="13"/>
  <c r="T338" i="13"/>
  <c r="M338" i="13"/>
  <c r="G288" i="13"/>
  <c r="G289" i="13" s="1"/>
  <c r="G290" i="13" s="1"/>
  <c r="G291" i="13" s="1"/>
  <c r="G292" i="13" s="1"/>
  <c r="G293" i="13" s="1"/>
  <c r="G294" i="13" s="1"/>
  <c r="G295" i="13" s="1"/>
  <c r="G296" i="13" s="1"/>
  <c r="G297" i="13" s="1"/>
  <c r="G298" i="13" s="1"/>
  <c r="G299" i="13" s="1"/>
  <c r="G300" i="13" s="1"/>
  <c r="G301" i="13" s="1"/>
  <c r="G302" i="13" s="1"/>
  <c r="G303" i="13" s="1"/>
  <c r="G304" i="13" s="1"/>
  <c r="G305" i="13" s="1"/>
  <c r="G306" i="13" s="1"/>
  <c r="G307" i="13" s="1"/>
  <c r="G308" i="13" s="1"/>
  <c r="G309" i="13" s="1"/>
  <c r="G310" i="13" s="1"/>
  <c r="G311" i="13" s="1"/>
  <c r="G312" i="13" s="1"/>
  <c r="G313" i="13" s="1"/>
  <c r="G314" i="13" s="1"/>
  <c r="G315" i="13" s="1"/>
  <c r="G316" i="13" s="1"/>
  <c r="G317" i="13" s="1"/>
  <c r="G318" i="13" s="1"/>
  <c r="G319" i="13" s="1"/>
  <c r="G320" i="13" s="1"/>
  <c r="G321" i="13" s="1"/>
  <c r="G322" i="13" s="1"/>
  <c r="G323" i="13" s="1"/>
  <c r="G324" i="13" s="1"/>
  <c r="G325" i="13" s="1"/>
  <c r="G326" i="13" s="1"/>
  <c r="G327" i="13" s="1"/>
  <c r="G328" i="13" s="1"/>
  <c r="G329" i="13" s="1"/>
  <c r="G330" i="13" s="1"/>
  <c r="G331" i="13" s="1"/>
  <c r="G332" i="13" s="1"/>
  <c r="G333" i="13" s="1"/>
  <c r="G334" i="13" s="1"/>
  <c r="G335" i="13" s="1"/>
  <c r="G336" i="13" s="1"/>
  <c r="G337" i="13" s="1"/>
  <c r="N288" i="13" s="1"/>
  <c r="N289" i="13" s="1"/>
  <c r="N290" i="13" s="1"/>
  <c r="N291" i="13" s="1"/>
  <c r="N292" i="13" s="1"/>
  <c r="N293" i="13" s="1"/>
  <c r="N294" i="13" s="1"/>
  <c r="N295" i="13" s="1"/>
  <c r="N296" i="13" s="1"/>
  <c r="N297" i="13" s="1"/>
  <c r="N298" i="13" s="1"/>
  <c r="N299" i="13" s="1"/>
  <c r="N300" i="13" s="1"/>
  <c r="N301" i="13" s="1"/>
  <c r="N302" i="13" s="1"/>
  <c r="N303" i="13" s="1"/>
  <c r="N304" i="13" s="1"/>
  <c r="N305" i="13" s="1"/>
  <c r="N306" i="13" s="1"/>
  <c r="N307" i="13" s="1"/>
  <c r="N308" i="13" s="1"/>
  <c r="N309" i="13" s="1"/>
  <c r="N310" i="13" s="1"/>
  <c r="N311" i="13" s="1"/>
  <c r="N312" i="13" s="1"/>
  <c r="N313" i="13" s="1"/>
  <c r="N314" i="13" s="1"/>
  <c r="N315" i="13" s="1"/>
  <c r="N316" i="13" s="1"/>
  <c r="N317" i="13" s="1"/>
  <c r="N318" i="13" s="1"/>
  <c r="N319" i="13" s="1"/>
  <c r="N320" i="13" s="1"/>
  <c r="N321" i="13" s="1"/>
  <c r="N322" i="13" s="1"/>
  <c r="N323" i="13" s="1"/>
  <c r="N324" i="13" s="1"/>
  <c r="N325" i="13" s="1"/>
  <c r="N326" i="13" s="1"/>
  <c r="N327" i="13" s="1"/>
  <c r="N328" i="13" s="1"/>
  <c r="N329" i="13" s="1"/>
  <c r="N330" i="13" s="1"/>
  <c r="N331" i="13" s="1"/>
  <c r="N332" i="13" s="1"/>
  <c r="N333" i="13" s="1"/>
  <c r="N334" i="13" s="1"/>
  <c r="N335" i="13" s="1"/>
  <c r="N336" i="13" s="1"/>
  <c r="N337" i="13" s="1"/>
  <c r="U288" i="13" s="1"/>
  <c r="U289" i="13" s="1"/>
  <c r="U290" i="13" s="1"/>
  <c r="U291" i="13" s="1"/>
  <c r="U292" i="13" s="1"/>
  <c r="U293" i="13" s="1"/>
  <c r="U294" i="13" s="1"/>
  <c r="U295" i="13" s="1"/>
  <c r="U296" i="13" s="1"/>
  <c r="U297" i="13" s="1"/>
  <c r="U298" i="13" s="1"/>
  <c r="U299" i="13" s="1"/>
  <c r="U300" i="13" s="1"/>
  <c r="U301" i="13" s="1"/>
  <c r="U302" i="13" s="1"/>
  <c r="U303" i="13" s="1"/>
  <c r="U304" i="13" s="1"/>
  <c r="U305" i="13" s="1"/>
  <c r="U306" i="13" s="1"/>
  <c r="U307" i="13" s="1"/>
  <c r="U308" i="13" s="1"/>
  <c r="U309" i="13" s="1"/>
  <c r="U310" i="13" s="1"/>
  <c r="U311" i="13" s="1"/>
  <c r="U312" i="13" s="1"/>
  <c r="U313" i="13" s="1"/>
  <c r="U314" i="13" s="1"/>
  <c r="U315" i="13" s="1"/>
  <c r="U316" i="13" s="1"/>
  <c r="U317" i="13" s="1"/>
  <c r="U318" i="13" s="1"/>
  <c r="U319" i="13" s="1"/>
  <c r="U320" i="13" s="1"/>
  <c r="U321" i="13" s="1"/>
  <c r="U322" i="13" s="1"/>
  <c r="U323" i="13" s="1"/>
  <c r="U324" i="13" s="1"/>
  <c r="U325" i="13" s="1"/>
  <c r="U326" i="13" s="1"/>
  <c r="U327" i="13" s="1"/>
  <c r="U328" i="13" s="1"/>
  <c r="U329" i="13" s="1"/>
  <c r="U330" i="13" s="1"/>
  <c r="U331" i="13" s="1"/>
  <c r="U332" i="13" s="1"/>
  <c r="U333" i="13" s="1"/>
  <c r="U334" i="13" s="1"/>
  <c r="U335" i="13" s="1"/>
  <c r="U336" i="13" s="1"/>
  <c r="U337" i="13" s="1"/>
  <c r="F338" i="13"/>
  <c r="O342" i="13" l="1"/>
  <c r="M342" i="13"/>
  <c r="M341" i="13"/>
  <c r="I282" i="13"/>
  <c r="M285" i="13" s="1"/>
  <c r="B282" i="13"/>
  <c r="L281" i="13"/>
  <c r="E281" i="13"/>
  <c r="O285" i="13" s="1"/>
  <c r="T280" i="13"/>
  <c r="M281" i="13"/>
  <c r="G231" i="13"/>
  <c r="G232" i="13" s="1"/>
  <c r="G233" i="13" s="1"/>
  <c r="G234" i="13" s="1"/>
  <c r="G235" i="13" s="1"/>
  <c r="G236" i="13" s="1"/>
  <c r="G237" i="13" s="1"/>
  <c r="G238" i="13" s="1"/>
  <c r="G239" i="13" s="1"/>
  <c r="G240" i="13" s="1"/>
  <c r="G241" i="13" s="1"/>
  <c r="G242" i="13" s="1"/>
  <c r="G243" i="13" s="1"/>
  <c r="G244" i="13" s="1"/>
  <c r="G245" i="13" s="1"/>
  <c r="G246" i="13" s="1"/>
  <c r="G247" i="13" s="1"/>
  <c r="G248" i="13" s="1"/>
  <c r="G249" i="13" s="1"/>
  <c r="G250" i="13" s="1"/>
  <c r="G251" i="13" s="1"/>
  <c r="G252" i="13" s="1"/>
  <c r="G253" i="13" s="1"/>
  <c r="G254" i="13" s="1"/>
  <c r="G255" i="13" s="1"/>
  <c r="G256" i="13" s="1"/>
  <c r="G257" i="13" s="1"/>
  <c r="G258" i="13" s="1"/>
  <c r="G259" i="13" s="1"/>
  <c r="G260" i="13" s="1"/>
  <c r="G261" i="13" s="1"/>
  <c r="G262" i="13" s="1"/>
  <c r="G263" i="13" s="1"/>
  <c r="G264" i="13" s="1"/>
  <c r="G265" i="13" s="1"/>
  <c r="G266" i="13" s="1"/>
  <c r="G267" i="13" s="1"/>
  <c r="G268" i="13" s="1"/>
  <c r="G269" i="13" s="1"/>
  <c r="G270" i="13" s="1"/>
  <c r="G271" i="13" s="1"/>
  <c r="G272" i="13" s="1"/>
  <c r="G273" i="13" s="1"/>
  <c r="G274" i="13" s="1"/>
  <c r="G275" i="13" s="1"/>
  <c r="G276" i="13" s="1"/>
  <c r="G277" i="13" s="1"/>
  <c r="G278" i="13" s="1"/>
  <c r="G279" i="13" s="1"/>
  <c r="G280" i="13" s="1"/>
  <c r="N231" i="13" l="1"/>
  <c r="N232" i="13" s="1"/>
  <c r="N233" i="13" s="1"/>
  <c r="N234" i="13" s="1"/>
  <c r="N235" i="13" s="1"/>
  <c r="N236" i="13" s="1"/>
  <c r="N237" i="13" s="1"/>
  <c r="N238" i="13" s="1"/>
  <c r="N239" i="13" s="1"/>
  <c r="N240" i="13" s="1"/>
  <c r="N241" i="13" s="1"/>
  <c r="N242" i="13" s="1"/>
  <c r="N243" i="13" s="1"/>
  <c r="N244" i="13" s="1"/>
  <c r="N245" i="13" s="1"/>
  <c r="N246" i="13" s="1"/>
  <c r="N247" i="13" s="1"/>
  <c r="N248" i="13" s="1"/>
  <c r="N249" i="13" s="1"/>
  <c r="N250" i="13" s="1"/>
  <c r="N251" i="13" s="1"/>
  <c r="N252" i="13" s="1"/>
  <c r="N253" i="13" s="1"/>
  <c r="N254" i="13" s="1"/>
  <c r="N255" i="13" s="1"/>
  <c r="N256" i="13" s="1"/>
  <c r="N257" i="13" s="1"/>
  <c r="N258" i="13" s="1"/>
  <c r="N259" i="13" s="1"/>
  <c r="N260" i="13" s="1"/>
  <c r="N261" i="13" s="1"/>
  <c r="N262" i="13" s="1"/>
  <c r="N263" i="13" s="1"/>
  <c r="N264" i="13" s="1"/>
  <c r="N265" i="13" s="1"/>
  <c r="N266" i="13" s="1"/>
  <c r="N267" i="13" s="1"/>
  <c r="N268" i="13" s="1"/>
  <c r="N269" i="13" s="1"/>
  <c r="N270" i="13" s="1"/>
  <c r="N271" i="13" s="1"/>
  <c r="N272" i="13" s="1"/>
  <c r="N273" i="13" s="1"/>
  <c r="N274" i="13" s="1"/>
  <c r="N275" i="13" s="1"/>
  <c r="N276" i="13" s="1"/>
  <c r="N277" i="13" s="1"/>
  <c r="N278" i="13" s="1"/>
  <c r="N279" i="13" s="1"/>
  <c r="N280" i="13" s="1"/>
  <c r="U231" i="13" s="1"/>
  <c r="U232" i="13" s="1"/>
  <c r="U233" i="13" s="1"/>
  <c r="U234" i="13" s="1"/>
  <c r="U235" i="13" s="1"/>
  <c r="U236" i="13" s="1"/>
  <c r="U237" i="13" s="1"/>
  <c r="U238" i="13" s="1"/>
  <c r="U239" i="13" s="1"/>
  <c r="U240" i="13" s="1"/>
  <c r="U241" i="13" s="1"/>
  <c r="U242" i="13" s="1"/>
  <c r="U243" i="13" s="1"/>
  <c r="U244" i="13" s="1"/>
  <c r="U245" i="13" s="1"/>
  <c r="U246" i="13" s="1"/>
  <c r="U247" i="13" s="1"/>
  <c r="U248" i="13" s="1"/>
  <c r="U249" i="13" s="1"/>
  <c r="U250" i="13" s="1"/>
  <c r="U251" i="13" s="1"/>
  <c r="U252" i="13" s="1"/>
  <c r="U253" i="13" s="1"/>
  <c r="U254" i="13" s="1"/>
  <c r="U255" i="13" s="1"/>
  <c r="U256" i="13" s="1"/>
  <c r="U257" i="13" s="1"/>
  <c r="U258" i="13" s="1"/>
  <c r="U259" i="13" s="1"/>
  <c r="U260" i="13" s="1"/>
  <c r="U261" i="13" s="1"/>
  <c r="U262" i="13" s="1"/>
  <c r="U263" i="13" s="1"/>
  <c r="U264" i="13" s="1"/>
  <c r="U265" i="13" s="1"/>
  <c r="U266" i="13" s="1"/>
  <c r="U267" i="13" s="1"/>
  <c r="U268" i="13" s="1"/>
  <c r="U269" i="13" s="1"/>
  <c r="U270" i="13" s="1"/>
  <c r="U271" i="13" s="1"/>
  <c r="U272" i="13" s="1"/>
  <c r="U273" i="13" s="1"/>
  <c r="U274" i="13" s="1"/>
  <c r="U275" i="13" s="1"/>
  <c r="U276" i="13" s="1"/>
  <c r="U277" i="13" s="1"/>
  <c r="U278" i="13" s="1"/>
  <c r="U279" i="13" s="1"/>
  <c r="U280" i="13" s="1"/>
  <c r="T281" i="13"/>
  <c r="F281" i="13"/>
  <c r="H359" i="3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308" i="3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M284" i="13" l="1"/>
  <c r="H257" i="3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I257" i="3"/>
  <c r="H206" i="3" l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I204" i="3" l="1"/>
  <c r="H155" i="3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104" i="3" l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53" i="3" l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E264" i="12" l="1"/>
  <c r="G264" i="12" s="1"/>
  <c r="F264" i="12" s="1"/>
  <c r="H263" i="12"/>
  <c r="E263" i="12"/>
  <c r="G263" i="12" s="1"/>
  <c r="F263" i="12" s="1"/>
  <c r="E262" i="12"/>
  <c r="G262" i="12" s="1"/>
  <c r="E261" i="12"/>
  <c r="G261" i="12" s="1"/>
  <c r="F261" i="12" s="1"/>
  <c r="E260" i="12"/>
  <c r="G260" i="12" s="1"/>
  <c r="E259" i="12"/>
  <c r="G259" i="12" s="1"/>
  <c r="F259" i="12" s="1"/>
  <c r="E258" i="12"/>
  <c r="G258" i="12" s="1"/>
  <c r="E257" i="12"/>
  <c r="G257" i="12" s="1"/>
  <c r="F257" i="12" s="1"/>
  <c r="E256" i="12"/>
  <c r="G256" i="12" s="1"/>
  <c r="E255" i="12"/>
  <c r="G255" i="12" s="1"/>
  <c r="F255" i="12" s="1"/>
  <c r="E254" i="12"/>
  <c r="G254" i="12" s="1"/>
  <c r="E253" i="12"/>
  <c r="G253" i="12" s="1"/>
  <c r="F253" i="12" s="1"/>
  <c r="E252" i="12"/>
  <c r="G252" i="12" s="1"/>
  <c r="E251" i="12"/>
  <c r="G251" i="12" s="1"/>
  <c r="F251" i="12" s="1"/>
  <c r="E250" i="12"/>
  <c r="G250" i="12" s="1"/>
  <c r="E249" i="12"/>
  <c r="G249" i="12" s="1"/>
  <c r="F249" i="12" s="1"/>
  <c r="E248" i="12"/>
  <c r="G248" i="12" s="1"/>
  <c r="E247" i="12"/>
  <c r="G247" i="12" s="1"/>
  <c r="F247" i="12" s="1"/>
  <c r="E246" i="12"/>
  <c r="G246" i="12" s="1"/>
  <c r="E245" i="12"/>
  <c r="G245" i="12" s="1"/>
  <c r="F245" i="12" s="1"/>
  <c r="E244" i="12"/>
  <c r="G244" i="12" s="1"/>
  <c r="E243" i="12"/>
  <c r="G243" i="12" s="1"/>
  <c r="F243" i="12" s="1"/>
  <c r="E242" i="12"/>
  <c r="G242" i="12" s="1"/>
  <c r="E241" i="12"/>
  <c r="G241" i="12" s="1"/>
  <c r="F241" i="12" s="1"/>
  <c r="E240" i="12"/>
  <c r="G240" i="12" s="1"/>
  <c r="E239" i="12"/>
  <c r="E238" i="12"/>
  <c r="G238" i="12" s="1"/>
  <c r="E237" i="12"/>
  <c r="E236" i="12"/>
  <c r="G236" i="12" s="1"/>
  <c r="E235" i="12"/>
  <c r="E234" i="12"/>
  <c r="H230" i="12"/>
  <c r="G229" i="12"/>
  <c r="G227" i="12"/>
  <c r="G225" i="12"/>
  <c r="F225" i="12" s="1"/>
  <c r="G223" i="12"/>
  <c r="F223" i="12" s="1"/>
  <c r="G221" i="12"/>
  <c r="F221" i="12" s="1"/>
  <c r="G219" i="12"/>
  <c r="F219" i="12" s="1"/>
  <c r="G217" i="12"/>
  <c r="F217" i="12" s="1"/>
  <c r="G215" i="12"/>
  <c r="F215" i="12" s="1"/>
  <c r="G213" i="12"/>
  <c r="F213" i="12" s="1"/>
  <c r="G211" i="12"/>
  <c r="F211" i="12" s="1"/>
  <c r="G209" i="12"/>
  <c r="F209" i="12" s="1"/>
  <c r="G207" i="12"/>
  <c r="F207" i="12" s="1"/>
  <c r="G205" i="12"/>
  <c r="F205" i="12" s="1"/>
  <c r="G203" i="12"/>
  <c r="F203" i="12" s="1"/>
  <c r="H264" i="12" l="1"/>
  <c r="G235" i="12"/>
  <c r="F235" i="12" s="1"/>
  <c r="F236" i="12"/>
  <c r="G237" i="12"/>
  <c r="F237" i="12" s="1"/>
  <c r="F238" i="12"/>
  <c r="G239" i="12"/>
  <c r="F239" i="12" s="1"/>
  <c r="F240" i="12"/>
  <c r="F242" i="12"/>
  <c r="F244" i="12"/>
  <c r="F246" i="12"/>
  <c r="F248" i="12"/>
  <c r="F250" i="12"/>
  <c r="F252" i="12"/>
  <c r="F254" i="12"/>
  <c r="F256" i="12"/>
  <c r="F258" i="12"/>
  <c r="F260" i="12"/>
  <c r="F262" i="12"/>
  <c r="G234" i="12"/>
  <c r="F234" i="12" s="1"/>
  <c r="H231" i="12"/>
  <c r="G204" i="12"/>
  <c r="F204" i="12" s="1"/>
  <c r="G206" i="12"/>
  <c r="F206" i="12" s="1"/>
  <c r="G208" i="12"/>
  <c r="F208" i="12" s="1"/>
  <c r="G210" i="12"/>
  <c r="F210" i="12" s="1"/>
  <c r="G212" i="12"/>
  <c r="F212" i="12" s="1"/>
  <c r="G214" i="12"/>
  <c r="F214" i="12" s="1"/>
  <c r="G216" i="12"/>
  <c r="F216" i="12" s="1"/>
  <c r="G218" i="12"/>
  <c r="F218" i="12" s="1"/>
  <c r="G220" i="12"/>
  <c r="F220" i="12" s="1"/>
  <c r="G222" i="12"/>
  <c r="F222" i="12" s="1"/>
  <c r="G224" i="12"/>
  <c r="F224" i="12" s="1"/>
  <c r="G226" i="12"/>
  <c r="F226" i="12" s="1"/>
  <c r="F227" i="12"/>
  <c r="G228" i="12"/>
  <c r="F228" i="12" s="1"/>
  <c r="F229" i="12"/>
  <c r="G230" i="12"/>
  <c r="F230" i="12" s="1"/>
  <c r="G231" i="12"/>
  <c r="F231" i="12" s="1"/>
  <c r="G202" i="12"/>
  <c r="F202" i="12" s="1"/>
  <c r="G201" i="12"/>
  <c r="F201" i="12" s="1"/>
  <c r="M432" i="5"/>
  <c r="M378" i="5" l="1"/>
  <c r="F276" i="5" l="1"/>
  <c r="E198" i="12" l="1"/>
  <c r="H197" i="12"/>
  <c r="E197" i="12"/>
  <c r="G197" i="12" s="1"/>
  <c r="F197" i="12" s="1"/>
  <c r="E196" i="12"/>
  <c r="G196" i="12" s="1"/>
  <c r="E195" i="12"/>
  <c r="G195" i="12" s="1"/>
  <c r="F195" i="12" s="1"/>
  <c r="E194" i="12"/>
  <c r="G194" i="12" s="1"/>
  <c r="E193" i="12"/>
  <c r="G193" i="12" s="1"/>
  <c r="F193" i="12" s="1"/>
  <c r="E192" i="12"/>
  <c r="G192" i="12" s="1"/>
  <c r="E191" i="12"/>
  <c r="G191" i="12" s="1"/>
  <c r="F191" i="12" s="1"/>
  <c r="E190" i="12"/>
  <c r="G190" i="12" s="1"/>
  <c r="E189" i="12"/>
  <c r="G189" i="12" s="1"/>
  <c r="F189" i="12" s="1"/>
  <c r="E188" i="12"/>
  <c r="G188" i="12" s="1"/>
  <c r="E187" i="12"/>
  <c r="G187" i="12" s="1"/>
  <c r="F187" i="12" s="1"/>
  <c r="E186" i="12"/>
  <c r="G186" i="12" s="1"/>
  <c r="E185" i="12"/>
  <c r="G185" i="12" s="1"/>
  <c r="F185" i="12" s="1"/>
  <c r="E184" i="12"/>
  <c r="G184" i="12" s="1"/>
  <c r="E183" i="12"/>
  <c r="G183" i="12" s="1"/>
  <c r="F183" i="12" s="1"/>
  <c r="E182" i="12"/>
  <c r="G182" i="12" s="1"/>
  <c r="E181" i="12"/>
  <c r="G181" i="12" s="1"/>
  <c r="F181" i="12" s="1"/>
  <c r="E180" i="12"/>
  <c r="G180" i="12" s="1"/>
  <c r="E179" i="12"/>
  <c r="G179" i="12" s="1"/>
  <c r="F179" i="12" s="1"/>
  <c r="E178" i="12"/>
  <c r="G178" i="12" s="1"/>
  <c r="E177" i="12"/>
  <c r="G177" i="12" s="1"/>
  <c r="F177" i="12" s="1"/>
  <c r="E176" i="12"/>
  <c r="G176" i="12" s="1"/>
  <c r="E175" i="12"/>
  <c r="G175" i="12" s="1"/>
  <c r="F175" i="12" s="1"/>
  <c r="E174" i="12"/>
  <c r="G174" i="12" s="1"/>
  <c r="E173" i="12"/>
  <c r="G173" i="12" s="1"/>
  <c r="F173" i="12" s="1"/>
  <c r="E172" i="12"/>
  <c r="G172" i="12" s="1"/>
  <c r="E171" i="12"/>
  <c r="G171" i="12" s="1"/>
  <c r="F171" i="12" s="1"/>
  <c r="E170" i="12"/>
  <c r="G170" i="12" s="1"/>
  <c r="E169" i="12"/>
  <c r="G169" i="12" s="1"/>
  <c r="F169" i="12" s="1"/>
  <c r="E168" i="12"/>
  <c r="H198" i="12" l="1"/>
  <c r="F170" i="12"/>
  <c r="F172" i="12"/>
  <c r="F174" i="12"/>
  <c r="F176" i="12"/>
  <c r="F178" i="12"/>
  <c r="F180" i="12"/>
  <c r="F182" i="12"/>
  <c r="F184" i="12"/>
  <c r="F186" i="12"/>
  <c r="F188" i="12"/>
  <c r="F190" i="12"/>
  <c r="F192" i="12"/>
  <c r="F194" i="12"/>
  <c r="F196" i="12"/>
  <c r="G198" i="12"/>
  <c r="F198" i="12" s="1"/>
  <c r="G168" i="12"/>
  <c r="F168" i="12" s="1"/>
  <c r="B225" i="13"/>
  <c r="S224" i="13"/>
  <c r="O228" i="13" s="1"/>
  <c r="L224" i="13"/>
  <c r="E224" i="13"/>
  <c r="M224" i="13"/>
  <c r="G174" i="13"/>
  <c r="G175" i="13" s="1"/>
  <c r="G176" i="13" s="1"/>
  <c r="G177" i="13" s="1"/>
  <c r="G178" i="13" s="1"/>
  <c r="G179" i="13" s="1"/>
  <c r="G180" i="13" s="1"/>
  <c r="G181" i="13" s="1"/>
  <c r="G182" i="13" s="1"/>
  <c r="G183" i="13" s="1"/>
  <c r="G184" i="13" s="1"/>
  <c r="G185" i="13" s="1"/>
  <c r="G186" i="13" s="1"/>
  <c r="G187" i="13" s="1"/>
  <c r="G188" i="13" s="1"/>
  <c r="G189" i="13" s="1"/>
  <c r="G190" i="13" s="1"/>
  <c r="G191" i="13" s="1"/>
  <c r="G192" i="13" s="1"/>
  <c r="G193" i="13" s="1"/>
  <c r="G194" i="13" s="1"/>
  <c r="G195" i="13" s="1"/>
  <c r="G196" i="13" s="1"/>
  <c r="G197" i="13" s="1"/>
  <c r="G198" i="13" s="1"/>
  <c r="G199" i="13" s="1"/>
  <c r="G200" i="13" s="1"/>
  <c r="G201" i="13" s="1"/>
  <c r="G202" i="13" s="1"/>
  <c r="G203" i="13" s="1"/>
  <c r="G204" i="13" s="1"/>
  <c r="G205" i="13" s="1"/>
  <c r="G206" i="13" s="1"/>
  <c r="G207" i="13" s="1"/>
  <c r="G208" i="13" s="1"/>
  <c r="G209" i="13" s="1"/>
  <c r="G210" i="13" s="1"/>
  <c r="G211" i="13" s="1"/>
  <c r="G212" i="13" s="1"/>
  <c r="G213" i="13" s="1"/>
  <c r="G214" i="13" s="1"/>
  <c r="G215" i="13" s="1"/>
  <c r="G216" i="13" s="1"/>
  <c r="G217" i="13" s="1"/>
  <c r="G218" i="13" s="1"/>
  <c r="G219" i="13" s="1"/>
  <c r="G220" i="13" s="1"/>
  <c r="G221" i="13" s="1"/>
  <c r="G222" i="13" s="1"/>
  <c r="G223" i="13" s="1"/>
  <c r="N174" i="13" s="1"/>
  <c r="N175" i="13" s="1"/>
  <c r="N176" i="13" s="1"/>
  <c r="N177" i="13" s="1"/>
  <c r="N178" i="13" s="1"/>
  <c r="N179" i="13" s="1"/>
  <c r="N180" i="13" s="1"/>
  <c r="N181" i="13" s="1"/>
  <c r="N182" i="13" s="1"/>
  <c r="N183" i="13" s="1"/>
  <c r="N184" i="13" s="1"/>
  <c r="N185" i="13" s="1"/>
  <c r="N186" i="13" s="1"/>
  <c r="N187" i="13" s="1"/>
  <c r="N188" i="13" s="1"/>
  <c r="N189" i="13" s="1"/>
  <c r="N190" i="13" s="1"/>
  <c r="N191" i="13" s="1"/>
  <c r="N192" i="13" s="1"/>
  <c r="N193" i="13" s="1"/>
  <c r="N194" i="13" s="1"/>
  <c r="N195" i="13" s="1"/>
  <c r="N196" i="13" s="1"/>
  <c r="N197" i="13" s="1"/>
  <c r="N198" i="13" s="1"/>
  <c r="N199" i="13" s="1"/>
  <c r="N200" i="13" s="1"/>
  <c r="N201" i="13" s="1"/>
  <c r="N202" i="13" s="1"/>
  <c r="N203" i="13" s="1"/>
  <c r="N204" i="13" s="1"/>
  <c r="N205" i="13" s="1"/>
  <c r="N206" i="13" s="1"/>
  <c r="N207" i="13" s="1"/>
  <c r="N208" i="13" s="1"/>
  <c r="N209" i="13" s="1"/>
  <c r="N210" i="13" s="1"/>
  <c r="N211" i="13" s="1"/>
  <c r="N212" i="13" s="1"/>
  <c r="N213" i="13" s="1"/>
  <c r="N214" i="13" s="1"/>
  <c r="N215" i="13" s="1"/>
  <c r="N216" i="13" s="1"/>
  <c r="N217" i="13" s="1"/>
  <c r="N218" i="13" s="1"/>
  <c r="N219" i="13" s="1"/>
  <c r="N220" i="13" s="1"/>
  <c r="N221" i="13" s="1"/>
  <c r="N222" i="13" s="1"/>
  <c r="N223" i="13" s="1"/>
  <c r="U174" i="13" s="1"/>
  <c r="U175" i="13" s="1"/>
  <c r="U176" i="13" s="1"/>
  <c r="U177" i="13" s="1"/>
  <c r="U178" i="13" s="1"/>
  <c r="U179" i="13" s="1"/>
  <c r="U180" i="13" s="1"/>
  <c r="U181" i="13" s="1"/>
  <c r="U182" i="13" s="1"/>
  <c r="U183" i="13" s="1"/>
  <c r="U184" i="13" s="1"/>
  <c r="U185" i="13" s="1"/>
  <c r="U186" i="13" s="1"/>
  <c r="U187" i="13" s="1"/>
  <c r="U188" i="13" s="1"/>
  <c r="U189" i="13" s="1"/>
  <c r="U190" i="13" s="1"/>
  <c r="U191" i="13" s="1"/>
  <c r="U192" i="13" s="1"/>
  <c r="U193" i="13" s="1"/>
  <c r="U194" i="13" s="1"/>
  <c r="U195" i="13" s="1"/>
  <c r="U196" i="13" s="1"/>
  <c r="U197" i="13" s="1"/>
  <c r="U198" i="13" s="1"/>
  <c r="U199" i="13" s="1"/>
  <c r="U200" i="13" s="1"/>
  <c r="U201" i="13" s="1"/>
  <c r="U202" i="13" s="1"/>
  <c r="U203" i="13" s="1"/>
  <c r="U204" i="13" s="1"/>
  <c r="U205" i="13" s="1"/>
  <c r="U206" i="13" s="1"/>
  <c r="U207" i="13" s="1"/>
  <c r="U208" i="13" s="1"/>
  <c r="U209" i="13" s="1"/>
  <c r="U210" i="13" s="1"/>
  <c r="U211" i="13" s="1"/>
  <c r="U212" i="13" s="1"/>
  <c r="U213" i="13" s="1"/>
  <c r="U214" i="13" s="1"/>
  <c r="U215" i="13" s="1"/>
  <c r="U216" i="13" s="1"/>
  <c r="U217" i="13" s="1"/>
  <c r="U218" i="13" s="1"/>
  <c r="U219" i="13" s="1"/>
  <c r="U220" i="13" s="1"/>
  <c r="U221" i="13" s="1"/>
  <c r="U222" i="13" s="1"/>
  <c r="U223" i="13" s="1"/>
  <c r="T224" i="13" l="1"/>
  <c r="F224" i="13"/>
  <c r="P168" i="13"/>
  <c r="I168" i="13"/>
  <c r="B168" i="13"/>
  <c r="S167" i="13"/>
  <c r="O171" i="13" s="1"/>
  <c r="L167" i="13"/>
  <c r="E167" i="13"/>
  <c r="M167" i="13"/>
  <c r="G117" i="13"/>
  <c r="G118" i="13" s="1"/>
  <c r="G119" i="13" s="1"/>
  <c r="G120" i="13" s="1"/>
  <c r="G121" i="13" s="1"/>
  <c r="G122" i="13" s="1"/>
  <c r="G123" i="13" s="1"/>
  <c r="G124" i="13" s="1"/>
  <c r="G125" i="13" s="1"/>
  <c r="G126" i="13" s="1"/>
  <c r="G127" i="13" s="1"/>
  <c r="G128" i="13" s="1"/>
  <c r="G129" i="13" s="1"/>
  <c r="G130" i="13" s="1"/>
  <c r="G131" i="13" s="1"/>
  <c r="G132" i="13" s="1"/>
  <c r="G133" i="13" s="1"/>
  <c r="G134" i="13" s="1"/>
  <c r="G135" i="13" s="1"/>
  <c r="G136" i="13" s="1"/>
  <c r="G137" i="13" s="1"/>
  <c r="G138" i="13" s="1"/>
  <c r="G139" i="13" s="1"/>
  <c r="G140" i="13" s="1"/>
  <c r="G141" i="13" s="1"/>
  <c r="G142" i="13" s="1"/>
  <c r="G143" i="13" s="1"/>
  <c r="G144" i="13" s="1"/>
  <c r="G145" i="13" s="1"/>
  <c r="G146" i="13" s="1"/>
  <c r="G147" i="13" s="1"/>
  <c r="G148" i="13" s="1"/>
  <c r="G149" i="13" s="1"/>
  <c r="G150" i="13" s="1"/>
  <c r="G151" i="13" s="1"/>
  <c r="G152" i="13" s="1"/>
  <c r="G153" i="13" s="1"/>
  <c r="G154" i="13" s="1"/>
  <c r="G155" i="13" s="1"/>
  <c r="G156" i="13" s="1"/>
  <c r="G157" i="13" s="1"/>
  <c r="G158" i="13" s="1"/>
  <c r="G159" i="13" s="1"/>
  <c r="G160" i="13" s="1"/>
  <c r="G161" i="13" s="1"/>
  <c r="G162" i="13" s="1"/>
  <c r="G163" i="13" s="1"/>
  <c r="G164" i="13" s="1"/>
  <c r="G165" i="13" s="1"/>
  <c r="G166" i="13" s="1"/>
  <c r="N117" i="13" s="1"/>
  <c r="N118" i="13" s="1"/>
  <c r="N119" i="13" s="1"/>
  <c r="N120" i="13" s="1"/>
  <c r="N121" i="13" s="1"/>
  <c r="N122" i="13" s="1"/>
  <c r="N123" i="13" s="1"/>
  <c r="N124" i="13" s="1"/>
  <c r="N125" i="13" s="1"/>
  <c r="N126" i="13" s="1"/>
  <c r="N127" i="13" s="1"/>
  <c r="N128" i="13" s="1"/>
  <c r="N129" i="13" s="1"/>
  <c r="N130" i="13" s="1"/>
  <c r="N131" i="13" s="1"/>
  <c r="N132" i="13" s="1"/>
  <c r="N133" i="13" s="1"/>
  <c r="N134" i="13" s="1"/>
  <c r="N135" i="13" s="1"/>
  <c r="N136" i="13" s="1"/>
  <c r="N137" i="13" s="1"/>
  <c r="N138" i="13" s="1"/>
  <c r="N139" i="13" s="1"/>
  <c r="N140" i="13" s="1"/>
  <c r="N141" i="13" s="1"/>
  <c r="N142" i="13" s="1"/>
  <c r="N143" i="13" s="1"/>
  <c r="N144" i="13" s="1"/>
  <c r="N145" i="13" s="1"/>
  <c r="N146" i="13" s="1"/>
  <c r="N147" i="13" s="1"/>
  <c r="N148" i="13" s="1"/>
  <c r="N149" i="13" s="1"/>
  <c r="N150" i="13" s="1"/>
  <c r="N151" i="13" s="1"/>
  <c r="N152" i="13" s="1"/>
  <c r="N153" i="13" s="1"/>
  <c r="N154" i="13" s="1"/>
  <c r="N155" i="13" s="1"/>
  <c r="N156" i="13" s="1"/>
  <c r="N157" i="13" s="1"/>
  <c r="N158" i="13" s="1"/>
  <c r="N159" i="13" s="1"/>
  <c r="N160" i="13" s="1"/>
  <c r="N161" i="13" s="1"/>
  <c r="N162" i="13" s="1"/>
  <c r="N163" i="13" s="1"/>
  <c r="N164" i="13" s="1"/>
  <c r="N165" i="13" s="1"/>
  <c r="N166" i="13" s="1"/>
  <c r="U117" i="13" s="1"/>
  <c r="U118" i="13" s="1"/>
  <c r="U119" i="13" s="1"/>
  <c r="U120" i="13" s="1"/>
  <c r="U121" i="13" s="1"/>
  <c r="U122" i="13" s="1"/>
  <c r="U123" i="13" s="1"/>
  <c r="U124" i="13" s="1"/>
  <c r="U125" i="13" s="1"/>
  <c r="U126" i="13" s="1"/>
  <c r="U127" i="13" s="1"/>
  <c r="U128" i="13" s="1"/>
  <c r="U129" i="13" s="1"/>
  <c r="U130" i="13" s="1"/>
  <c r="U131" i="13" s="1"/>
  <c r="U132" i="13" s="1"/>
  <c r="U133" i="13" s="1"/>
  <c r="U134" i="13" s="1"/>
  <c r="U135" i="13" s="1"/>
  <c r="U136" i="13" s="1"/>
  <c r="U137" i="13" s="1"/>
  <c r="U138" i="13" s="1"/>
  <c r="U139" i="13" s="1"/>
  <c r="U140" i="13" s="1"/>
  <c r="U141" i="13" s="1"/>
  <c r="U142" i="13" s="1"/>
  <c r="U143" i="13" s="1"/>
  <c r="U144" i="13" s="1"/>
  <c r="U145" i="13" s="1"/>
  <c r="U146" i="13" s="1"/>
  <c r="U147" i="13" s="1"/>
  <c r="U148" i="13" s="1"/>
  <c r="U149" i="13" s="1"/>
  <c r="U150" i="13" s="1"/>
  <c r="U151" i="13" s="1"/>
  <c r="U152" i="13" s="1"/>
  <c r="U153" i="13" s="1"/>
  <c r="U154" i="13" s="1"/>
  <c r="U155" i="13" s="1"/>
  <c r="U156" i="13" s="1"/>
  <c r="U157" i="13" s="1"/>
  <c r="U158" i="13" s="1"/>
  <c r="U159" i="13" s="1"/>
  <c r="U160" i="13" s="1"/>
  <c r="U161" i="13" s="1"/>
  <c r="U162" i="13" s="1"/>
  <c r="U163" i="13" s="1"/>
  <c r="U164" i="13" s="1"/>
  <c r="U165" i="13" s="1"/>
  <c r="U166" i="13" s="1"/>
  <c r="F167" i="13"/>
  <c r="P171" i="13" l="1"/>
  <c r="M227" i="13"/>
  <c r="T167" i="13"/>
  <c r="M170" i="13" s="1"/>
  <c r="P111" i="13"/>
  <c r="I111" i="13"/>
  <c r="B111" i="13"/>
  <c r="S110" i="13"/>
  <c r="L110" i="13"/>
  <c r="E110" i="13"/>
  <c r="T110" i="13"/>
  <c r="M110" i="13"/>
  <c r="G67" i="13"/>
  <c r="G68" i="13" s="1"/>
  <c r="G69" i="13" s="1"/>
  <c r="G70" i="13" s="1"/>
  <c r="G71" i="13" s="1"/>
  <c r="G72" i="13" s="1"/>
  <c r="G73" i="13" s="1"/>
  <c r="G74" i="13" s="1"/>
  <c r="G75" i="13" s="1"/>
  <c r="G76" i="13" s="1"/>
  <c r="G77" i="13" s="1"/>
  <c r="G78" i="13" s="1"/>
  <c r="G79" i="13" s="1"/>
  <c r="G80" i="13" s="1"/>
  <c r="G81" i="13" s="1"/>
  <c r="G82" i="13" s="1"/>
  <c r="G83" i="13" s="1"/>
  <c r="G84" i="13" s="1"/>
  <c r="G85" i="13" s="1"/>
  <c r="G86" i="13" s="1"/>
  <c r="G87" i="13" s="1"/>
  <c r="G88" i="13" s="1"/>
  <c r="G89" i="13" s="1"/>
  <c r="G90" i="13" s="1"/>
  <c r="G91" i="13" s="1"/>
  <c r="G92" i="13" s="1"/>
  <c r="G93" i="13" s="1"/>
  <c r="G94" i="13" s="1"/>
  <c r="G95" i="13" s="1"/>
  <c r="G96" i="13" s="1"/>
  <c r="G97" i="13" s="1"/>
  <c r="G98" i="13" s="1"/>
  <c r="G99" i="13" s="1"/>
  <c r="G100" i="13" s="1"/>
  <c r="G101" i="13" s="1"/>
  <c r="G102" i="13" s="1"/>
  <c r="G103" i="13" s="1"/>
  <c r="G104" i="13" s="1"/>
  <c r="G105" i="13" s="1"/>
  <c r="G106" i="13" s="1"/>
  <c r="G107" i="13" s="1"/>
  <c r="G108" i="13" s="1"/>
  <c r="G10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N84" i="13" s="1"/>
  <c r="N85" i="13" s="1"/>
  <c r="N86" i="13" s="1"/>
  <c r="N87" i="13" s="1"/>
  <c r="N88" i="13" s="1"/>
  <c r="N89" i="13" s="1"/>
  <c r="N90" i="13" s="1"/>
  <c r="N91" i="13" s="1"/>
  <c r="N92" i="13" s="1"/>
  <c r="N93" i="13" s="1"/>
  <c r="N94" i="13" s="1"/>
  <c r="N95" i="13" s="1"/>
  <c r="N96" i="13" s="1"/>
  <c r="N97" i="13" s="1"/>
  <c r="N98" i="13" s="1"/>
  <c r="N99" i="13" s="1"/>
  <c r="N100" i="13" s="1"/>
  <c r="N101" i="13" s="1"/>
  <c r="N102" i="13" s="1"/>
  <c r="N103" i="13" s="1"/>
  <c r="N104" i="13" s="1"/>
  <c r="N105" i="13" s="1"/>
  <c r="N106" i="13" s="1"/>
  <c r="N107" i="13" s="1"/>
  <c r="N108" i="13" s="1"/>
  <c r="N10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U84" i="13" s="1"/>
  <c r="U85" i="13" s="1"/>
  <c r="U86" i="13" s="1"/>
  <c r="U87" i="13" s="1"/>
  <c r="U88" i="13" s="1"/>
  <c r="U89" i="13" s="1"/>
  <c r="U90" i="13" s="1"/>
  <c r="U91" i="13" s="1"/>
  <c r="U92" i="13" s="1"/>
  <c r="U93" i="13" s="1"/>
  <c r="U94" i="13" s="1"/>
  <c r="U95" i="13" s="1"/>
  <c r="U96" i="13" s="1"/>
  <c r="U97" i="13" s="1"/>
  <c r="U98" i="13" s="1"/>
  <c r="U99" i="13" s="1"/>
  <c r="U100" i="13" s="1"/>
  <c r="U101" i="13" s="1"/>
  <c r="U102" i="13" s="1"/>
  <c r="U103" i="13" s="1"/>
  <c r="U104" i="13" s="1"/>
  <c r="U105" i="13" s="1"/>
  <c r="U106" i="13" s="1"/>
  <c r="U107" i="13" s="1"/>
  <c r="U108" i="13" s="1"/>
  <c r="U109" i="13" s="1"/>
  <c r="F110" i="13"/>
  <c r="P54" i="13"/>
  <c r="I54" i="13"/>
  <c r="B54" i="13"/>
  <c r="S53" i="13"/>
  <c r="L53" i="13"/>
  <c r="E53" i="13"/>
  <c r="M53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O114" i="13" l="1"/>
  <c r="O57" i="13"/>
  <c r="M57" i="13"/>
  <c r="F53" i="13"/>
  <c r="M56" i="13" s="1"/>
  <c r="M114" i="13"/>
  <c r="M113" i="13"/>
  <c r="E165" i="12"/>
  <c r="G165" i="12" s="1"/>
  <c r="F165" i="12" s="1"/>
  <c r="H164" i="12"/>
  <c r="E164" i="12"/>
  <c r="G164" i="12" s="1"/>
  <c r="F164" i="12" s="1"/>
  <c r="E163" i="12"/>
  <c r="G163" i="12" s="1"/>
  <c r="E162" i="12"/>
  <c r="G162" i="12" s="1"/>
  <c r="F162" i="12" s="1"/>
  <c r="E161" i="12"/>
  <c r="G161" i="12" s="1"/>
  <c r="E160" i="12"/>
  <c r="G160" i="12" s="1"/>
  <c r="F160" i="12" s="1"/>
  <c r="E159" i="12"/>
  <c r="G159" i="12" s="1"/>
  <c r="E158" i="12"/>
  <c r="G158" i="12" s="1"/>
  <c r="F158" i="12" s="1"/>
  <c r="E157" i="12"/>
  <c r="G157" i="12" s="1"/>
  <c r="E156" i="12"/>
  <c r="G156" i="12" s="1"/>
  <c r="F156" i="12" s="1"/>
  <c r="E155" i="12"/>
  <c r="G155" i="12" s="1"/>
  <c r="E154" i="12"/>
  <c r="G154" i="12" s="1"/>
  <c r="F154" i="12" s="1"/>
  <c r="E153" i="12"/>
  <c r="G153" i="12" s="1"/>
  <c r="E152" i="12"/>
  <c r="G152" i="12" s="1"/>
  <c r="F152" i="12" s="1"/>
  <c r="E151" i="12"/>
  <c r="G151" i="12" s="1"/>
  <c r="E150" i="12"/>
  <c r="G150" i="12" s="1"/>
  <c r="F150" i="12" s="1"/>
  <c r="E149" i="12"/>
  <c r="G149" i="12" s="1"/>
  <c r="E148" i="12"/>
  <c r="G148" i="12" s="1"/>
  <c r="F148" i="12" s="1"/>
  <c r="E147" i="12"/>
  <c r="G147" i="12" s="1"/>
  <c r="E146" i="12"/>
  <c r="G146" i="12" s="1"/>
  <c r="F146" i="12" s="1"/>
  <c r="E145" i="12"/>
  <c r="G145" i="12" s="1"/>
  <c r="E144" i="12"/>
  <c r="G144" i="12" s="1"/>
  <c r="F144" i="12" s="1"/>
  <c r="E143" i="12"/>
  <c r="G143" i="12" s="1"/>
  <c r="E142" i="12"/>
  <c r="G142" i="12" s="1"/>
  <c r="F142" i="12" s="1"/>
  <c r="E141" i="12"/>
  <c r="E140" i="12"/>
  <c r="G140" i="12" s="1"/>
  <c r="F140" i="12" s="1"/>
  <c r="E139" i="12"/>
  <c r="G139" i="12" s="1"/>
  <c r="E138" i="12"/>
  <c r="G138" i="12" s="1"/>
  <c r="F138" i="12" s="1"/>
  <c r="E137" i="12"/>
  <c r="G137" i="12" s="1"/>
  <c r="E136" i="12"/>
  <c r="G136" i="12" s="1"/>
  <c r="F136" i="12" s="1"/>
  <c r="E135" i="12"/>
  <c r="H165" i="12" l="1"/>
  <c r="G141" i="12"/>
  <c r="F141" i="12" s="1"/>
  <c r="F137" i="12"/>
  <c r="F139" i="12"/>
  <c r="F143" i="12"/>
  <c r="F145" i="12"/>
  <c r="F147" i="12"/>
  <c r="F149" i="12"/>
  <c r="F151" i="12"/>
  <c r="F153" i="12"/>
  <c r="F155" i="12"/>
  <c r="F157" i="12"/>
  <c r="F159" i="12"/>
  <c r="F161" i="12"/>
  <c r="F163" i="12"/>
  <c r="G135" i="12"/>
  <c r="F135" i="12" s="1"/>
  <c r="E132" i="12"/>
  <c r="E131" i="12"/>
  <c r="E130" i="12"/>
  <c r="G130" i="12" s="1"/>
  <c r="E129" i="12"/>
  <c r="E128" i="12"/>
  <c r="G128" i="12" s="1"/>
  <c r="E127" i="12"/>
  <c r="E126" i="12"/>
  <c r="G126" i="12" s="1"/>
  <c r="E125" i="12"/>
  <c r="E124" i="12"/>
  <c r="G124" i="12" s="1"/>
  <c r="E123" i="12"/>
  <c r="E122" i="12"/>
  <c r="G122" i="12" s="1"/>
  <c r="E121" i="12"/>
  <c r="E120" i="12"/>
  <c r="G120" i="12" s="1"/>
  <c r="F120" i="12" s="1"/>
  <c r="E119" i="12"/>
  <c r="E118" i="12"/>
  <c r="G118" i="12" s="1"/>
  <c r="F118" i="12" s="1"/>
  <c r="E117" i="12"/>
  <c r="E116" i="12"/>
  <c r="G116" i="12" s="1"/>
  <c r="F116" i="12" s="1"/>
  <c r="E115" i="12"/>
  <c r="E114" i="12"/>
  <c r="G114" i="12" s="1"/>
  <c r="F114" i="12" s="1"/>
  <c r="E113" i="12"/>
  <c r="E112" i="12"/>
  <c r="G112" i="12" s="1"/>
  <c r="F112" i="12" s="1"/>
  <c r="E111" i="12"/>
  <c r="E110" i="12"/>
  <c r="G110" i="12" s="1"/>
  <c r="F110" i="12" s="1"/>
  <c r="E109" i="12"/>
  <c r="E108" i="12"/>
  <c r="G108" i="12" s="1"/>
  <c r="F108" i="12" s="1"/>
  <c r="E107" i="12"/>
  <c r="E106" i="12"/>
  <c r="G106" i="12" s="1"/>
  <c r="F106" i="12" s="1"/>
  <c r="E105" i="12"/>
  <c r="E104" i="12"/>
  <c r="G104" i="12" s="1"/>
  <c r="F104" i="12" s="1"/>
  <c r="E103" i="12"/>
  <c r="E102" i="12"/>
  <c r="H132" i="12" l="1"/>
  <c r="G103" i="12"/>
  <c r="F103" i="12" s="1"/>
  <c r="G105" i="12"/>
  <c r="F105" i="12" s="1"/>
  <c r="G107" i="12"/>
  <c r="F107" i="12" s="1"/>
  <c r="G109" i="12"/>
  <c r="F109" i="12" s="1"/>
  <c r="G111" i="12"/>
  <c r="F111" i="12" s="1"/>
  <c r="G113" i="12"/>
  <c r="F113" i="12" s="1"/>
  <c r="G115" i="12"/>
  <c r="F115" i="12" s="1"/>
  <c r="G117" i="12"/>
  <c r="F117" i="12" s="1"/>
  <c r="G119" i="12"/>
  <c r="F119" i="12" s="1"/>
  <c r="G121" i="12"/>
  <c r="F121" i="12" s="1"/>
  <c r="F122" i="12"/>
  <c r="G123" i="12"/>
  <c r="F123" i="12" s="1"/>
  <c r="F124" i="12"/>
  <c r="G125" i="12"/>
  <c r="F125" i="12" s="1"/>
  <c r="F126" i="12"/>
  <c r="G127" i="12"/>
  <c r="F127" i="12" s="1"/>
  <c r="F128" i="12"/>
  <c r="G129" i="12"/>
  <c r="F129" i="12" s="1"/>
  <c r="F130" i="12"/>
  <c r="G131" i="12"/>
  <c r="F131" i="12" s="1"/>
  <c r="G132" i="12"/>
  <c r="F132" i="12" s="1"/>
  <c r="G102" i="12"/>
  <c r="F102" i="12" s="1"/>
  <c r="E99" i="12"/>
  <c r="E98" i="12"/>
  <c r="E97" i="12"/>
  <c r="G97" i="12" s="1"/>
  <c r="E96" i="12"/>
  <c r="E95" i="12"/>
  <c r="G95" i="12" s="1"/>
  <c r="F95" i="12" s="1"/>
  <c r="E94" i="12"/>
  <c r="E93" i="12"/>
  <c r="G93" i="12" s="1"/>
  <c r="F93" i="12" s="1"/>
  <c r="E92" i="12"/>
  <c r="E91" i="12"/>
  <c r="G91" i="12" s="1"/>
  <c r="F91" i="12" s="1"/>
  <c r="E90" i="12"/>
  <c r="E89" i="12"/>
  <c r="G89" i="12" s="1"/>
  <c r="F89" i="12" s="1"/>
  <c r="E88" i="12"/>
  <c r="E87" i="12"/>
  <c r="G87" i="12" s="1"/>
  <c r="F87" i="12" s="1"/>
  <c r="E86" i="12"/>
  <c r="E85" i="12"/>
  <c r="G85" i="12" s="1"/>
  <c r="F85" i="12" s="1"/>
  <c r="E84" i="12"/>
  <c r="E83" i="12"/>
  <c r="G83" i="12" s="1"/>
  <c r="F83" i="12" s="1"/>
  <c r="E82" i="12"/>
  <c r="E81" i="12"/>
  <c r="G81" i="12" s="1"/>
  <c r="F81" i="12" s="1"/>
  <c r="E80" i="12"/>
  <c r="E79" i="12"/>
  <c r="G79" i="12" s="1"/>
  <c r="F79" i="12" s="1"/>
  <c r="E78" i="12"/>
  <c r="E77" i="12"/>
  <c r="G77" i="12" s="1"/>
  <c r="F77" i="12" s="1"/>
  <c r="E76" i="12"/>
  <c r="E75" i="12"/>
  <c r="G75" i="12" s="1"/>
  <c r="F75" i="12" s="1"/>
  <c r="E74" i="12"/>
  <c r="E73" i="12"/>
  <c r="G73" i="12" s="1"/>
  <c r="F73" i="12" s="1"/>
  <c r="E72" i="12"/>
  <c r="E71" i="12"/>
  <c r="G71" i="12" s="1"/>
  <c r="F71" i="12" s="1"/>
  <c r="E70" i="12"/>
  <c r="E69" i="12"/>
  <c r="H99" i="12" l="1"/>
  <c r="G72" i="12"/>
  <c r="F72" i="12" s="1"/>
  <c r="G74" i="12"/>
  <c r="F74" i="12" s="1"/>
  <c r="G76" i="12"/>
  <c r="F76" i="12" s="1"/>
  <c r="G78" i="12"/>
  <c r="F78" i="12" s="1"/>
  <c r="G80" i="12"/>
  <c r="F80" i="12" s="1"/>
  <c r="G82" i="12"/>
  <c r="F82" i="12" s="1"/>
  <c r="G84" i="12"/>
  <c r="F84" i="12" s="1"/>
  <c r="G86" i="12"/>
  <c r="F86" i="12" s="1"/>
  <c r="G88" i="12"/>
  <c r="F88" i="12" s="1"/>
  <c r="G90" i="12"/>
  <c r="F90" i="12" s="1"/>
  <c r="G92" i="12"/>
  <c r="F92" i="12" s="1"/>
  <c r="G94" i="12"/>
  <c r="F94" i="12" s="1"/>
  <c r="G96" i="12"/>
  <c r="F96" i="12" s="1"/>
  <c r="F97" i="12"/>
  <c r="G98" i="12"/>
  <c r="F98" i="12" s="1"/>
  <c r="G99" i="12"/>
  <c r="F99" i="12" s="1"/>
  <c r="G70" i="12"/>
  <c r="F70" i="12" s="1"/>
  <c r="G69" i="12"/>
  <c r="F69" i="12" s="1"/>
  <c r="E66" i="12"/>
  <c r="G66" i="12" s="1"/>
  <c r="H65" i="12"/>
  <c r="E65" i="12"/>
  <c r="G65" i="12" s="1"/>
  <c r="E64" i="12"/>
  <c r="E63" i="12"/>
  <c r="G63" i="12" s="1"/>
  <c r="E62" i="12"/>
  <c r="G62" i="12" s="1"/>
  <c r="E61" i="12"/>
  <c r="G61" i="12" s="1"/>
  <c r="E60" i="12"/>
  <c r="E59" i="12"/>
  <c r="G59" i="12" s="1"/>
  <c r="E58" i="12"/>
  <c r="G58" i="12" s="1"/>
  <c r="E57" i="12"/>
  <c r="G57" i="12" s="1"/>
  <c r="E56" i="12"/>
  <c r="G56" i="12" s="1"/>
  <c r="E55" i="12"/>
  <c r="G55" i="12" s="1"/>
  <c r="E54" i="12"/>
  <c r="G54" i="12" s="1"/>
  <c r="E53" i="12"/>
  <c r="G53" i="12" s="1"/>
  <c r="E52" i="12"/>
  <c r="G52" i="12" s="1"/>
  <c r="E51" i="12"/>
  <c r="G51" i="12" s="1"/>
  <c r="E50" i="12"/>
  <c r="G50" i="12" s="1"/>
  <c r="E49" i="12"/>
  <c r="G49" i="12" s="1"/>
  <c r="E48" i="12"/>
  <c r="G48" i="12" s="1"/>
  <c r="E47" i="12"/>
  <c r="G47" i="12" s="1"/>
  <c r="E46" i="12"/>
  <c r="G46" i="12" s="1"/>
  <c r="E45" i="12"/>
  <c r="G45" i="12" s="1"/>
  <c r="E44" i="12"/>
  <c r="G44" i="12" s="1"/>
  <c r="E43" i="12"/>
  <c r="G43" i="12" s="1"/>
  <c r="E42" i="12"/>
  <c r="G42" i="12" s="1"/>
  <c r="E41" i="12"/>
  <c r="G41" i="12" s="1"/>
  <c r="E40" i="12"/>
  <c r="G40" i="12" s="1"/>
  <c r="E39" i="12"/>
  <c r="G39" i="12" s="1"/>
  <c r="E38" i="12"/>
  <c r="G38" i="12" s="1"/>
  <c r="E37" i="12"/>
  <c r="G37" i="12" s="1"/>
  <c r="E36" i="12"/>
  <c r="H32" i="12"/>
  <c r="E4" i="12"/>
  <c r="E5" i="12"/>
  <c r="G5" i="12" s="1"/>
  <c r="E6" i="12"/>
  <c r="E7" i="12"/>
  <c r="G7" i="12" s="1"/>
  <c r="E8" i="12"/>
  <c r="E9" i="12"/>
  <c r="G9" i="12" s="1"/>
  <c r="E10" i="12"/>
  <c r="E11" i="12"/>
  <c r="G11" i="12" s="1"/>
  <c r="E12" i="12"/>
  <c r="E13" i="12"/>
  <c r="G13" i="12" s="1"/>
  <c r="E14" i="12"/>
  <c r="E15" i="12"/>
  <c r="G15" i="12" s="1"/>
  <c r="E16" i="12"/>
  <c r="E17" i="12"/>
  <c r="G17" i="12" s="1"/>
  <c r="E18" i="12"/>
  <c r="E19" i="12"/>
  <c r="G19" i="12" s="1"/>
  <c r="E20" i="12"/>
  <c r="E21" i="12"/>
  <c r="G21" i="12" s="1"/>
  <c r="E22" i="12"/>
  <c r="E23" i="12"/>
  <c r="G23" i="12" s="1"/>
  <c r="E24" i="12"/>
  <c r="E25" i="12"/>
  <c r="G25" i="12" s="1"/>
  <c r="E26" i="12"/>
  <c r="E27" i="12"/>
  <c r="G27" i="12" s="1"/>
  <c r="E28" i="12"/>
  <c r="E29" i="12"/>
  <c r="G29" i="12" s="1"/>
  <c r="E30" i="12"/>
  <c r="E31" i="12"/>
  <c r="G31" i="12" s="1"/>
  <c r="E32" i="12"/>
  <c r="E33" i="12"/>
  <c r="G33" i="12" s="1"/>
  <c r="E3" i="12"/>
  <c r="G3" i="12" s="1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254" i="5"/>
  <c r="G254" i="5" s="1"/>
  <c r="F248" i="5"/>
  <c r="G248" i="5" s="1"/>
  <c r="F241" i="5"/>
  <c r="G241" i="5" s="1"/>
  <c r="F239" i="5"/>
  <c r="G239" i="5" s="1"/>
  <c r="F236" i="5"/>
  <c r="G236" i="5" s="1"/>
  <c r="F234" i="5"/>
  <c r="G234" i="5" s="1"/>
  <c r="F232" i="5"/>
  <c r="G232" i="5" s="1"/>
  <c r="F224" i="5"/>
  <c r="G224" i="5" s="1"/>
  <c r="F227" i="5"/>
  <c r="G227" i="5" s="1"/>
  <c r="F230" i="5"/>
  <c r="G230" i="5" s="1"/>
  <c r="F220" i="5"/>
  <c r="G220" i="5" s="1"/>
  <c r="F268" i="5"/>
  <c r="G268" i="5" s="1"/>
  <c r="F267" i="5"/>
  <c r="G267" i="5" s="1"/>
  <c r="F3" i="5"/>
  <c r="G3" i="5" s="1"/>
  <c r="F4" i="5"/>
  <c r="G4" i="5" s="1"/>
  <c r="F5" i="5"/>
  <c r="G5" i="5" s="1"/>
  <c r="F6" i="5"/>
  <c r="F7" i="5"/>
  <c r="G7" i="5" s="1"/>
  <c r="F8" i="5"/>
  <c r="G8" i="5" s="1"/>
  <c r="F9" i="5"/>
  <c r="F10" i="5"/>
  <c r="G10" i="5" s="1"/>
  <c r="F11" i="5"/>
  <c r="F12" i="5"/>
  <c r="G12" i="5" s="1"/>
  <c r="F13" i="5"/>
  <c r="F14" i="5"/>
  <c r="G14" i="5" s="1"/>
  <c r="F15" i="5"/>
  <c r="G15" i="5" s="1"/>
  <c r="F16" i="5"/>
  <c r="G16" i="5" s="1"/>
  <c r="F17" i="5"/>
  <c r="F18" i="5"/>
  <c r="G18" i="5" s="1"/>
  <c r="F19" i="5"/>
  <c r="G19" i="5" s="1"/>
  <c r="F20" i="5"/>
  <c r="F21" i="5"/>
  <c r="F22" i="5"/>
  <c r="G22" i="5" s="1"/>
  <c r="F23" i="5"/>
  <c r="F24" i="5"/>
  <c r="G24" i="5" s="1"/>
  <c r="F25" i="5"/>
  <c r="F26" i="5"/>
  <c r="F27" i="5"/>
  <c r="G27" i="5" s="1"/>
  <c r="F28" i="5"/>
  <c r="G28" i="5" s="1"/>
  <c r="F29" i="5"/>
  <c r="G29" i="5" s="1"/>
  <c r="F30" i="5"/>
  <c r="F31" i="5"/>
  <c r="G31" i="5" s="1"/>
  <c r="F32" i="5"/>
  <c r="F33" i="5"/>
  <c r="G33" i="5" s="1"/>
  <c r="F34" i="5"/>
  <c r="G34" i="5" s="1"/>
  <c r="F35" i="5"/>
  <c r="G35" i="5" s="1"/>
  <c r="F36" i="5"/>
  <c r="F37" i="5"/>
  <c r="F38" i="5"/>
  <c r="F39" i="5"/>
  <c r="F40" i="5"/>
  <c r="G40" i="5" s="1"/>
  <c r="F41" i="5"/>
  <c r="G41" i="5" s="1"/>
  <c r="F42" i="5"/>
  <c r="G42" i="5" s="1"/>
  <c r="F43" i="5"/>
  <c r="G43" i="5" s="1"/>
  <c r="F44" i="5"/>
  <c r="G44" i="5" s="1"/>
  <c r="F45" i="5"/>
  <c r="F46" i="5"/>
  <c r="F47" i="5"/>
  <c r="G47" i="5" s="1"/>
  <c r="F48" i="5"/>
  <c r="F49" i="5"/>
  <c r="F50" i="5"/>
  <c r="G50" i="5" s="1"/>
  <c r="F51" i="5"/>
  <c r="F52" i="5"/>
  <c r="M3" i="5"/>
  <c r="M4" i="5"/>
  <c r="N4" i="5" s="1"/>
  <c r="M5" i="5"/>
  <c r="M6" i="5"/>
  <c r="N6" i="5" s="1"/>
  <c r="M7" i="5"/>
  <c r="N7" i="5" s="1"/>
  <c r="M8" i="5"/>
  <c r="N8" i="5" s="1"/>
  <c r="M9" i="5"/>
  <c r="M10" i="5"/>
  <c r="M11" i="5"/>
  <c r="N11" i="5" s="1"/>
  <c r="M12" i="5"/>
  <c r="N12" i="5" s="1"/>
  <c r="M13" i="5"/>
  <c r="M14" i="5"/>
  <c r="N14" i="5" s="1"/>
  <c r="M15" i="5"/>
  <c r="M16" i="5"/>
  <c r="N16" i="5" s="1"/>
  <c r="M17" i="5"/>
  <c r="M18" i="5"/>
  <c r="N18" i="5" s="1"/>
  <c r="M19" i="5"/>
  <c r="M20" i="5"/>
  <c r="N20" i="5" s="1"/>
  <c r="M21" i="5"/>
  <c r="M22" i="5"/>
  <c r="N22" i="5" s="1"/>
  <c r="M23" i="5"/>
  <c r="N23" i="5" s="1"/>
  <c r="M24" i="5"/>
  <c r="N24" i="5" s="1"/>
  <c r="M25" i="5"/>
  <c r="N25" i="5" s="1"/>
  <c r="M26" i="5"/>
  <c r="M27" i="5"/>
  <c r="M28" i="5"/>
  <c r="M29" i="5"/>
  <c r="M30" i="5"/>
  <c r="N30" i="5" s="1"/>
  <c r="M31" i="5"/>
  <c r="N31" i="5" s="1"/>
  <c r="M32" i="5"/>
  <c r="N32" i="5" s="1"/>
  <c r="M33" i="5"/>
  <c r="N33" i="5" s="1"/>
  <c r="M34" i="5"/>
  <c r="N34" i="5" s="1"/>
  <c r="M35" i="5"/>
  <c r="N35" i="5" s="1"/>
  <c r="M36" i="5"/>
  <c r="M37" i="5"/>
  <c r="M38" i="5"/>
  <c r="N38" i="5" s="1"/>
  <c r="M39" i="5"/>
  <c r="M40" i="5"/>
  <c r="M41" i="5"/>
  <c r="N41" i="5" s="1"/>
  <c r="M42" i="5"/>
  <c r="N42" i="5" s="1"/>
  <c r="M43" i="5"/>
  <c r="N43" i="5" s="1"/>
  <c r="M44" i="5"/>
  <c r="M45" i="5"/>
  <c r="N45" i="5" s="1"/>
  <c r="M46" i="5"/>
  <c r="M47" i="5"/>
  <c r="M48" i="5"/>
  <c r="N48" i="5" s="1"/>
  <c r="M49" i="5"/>
  <c r="M50" i="5"/>
  <c r="N50" i="5" s="1"/>
  <c r="M51" i="5"/>
  <c r="N51" i="5" s="1"/>
  <c r="M52" i="5"/>
  <c r="T3" i="5"/>
  <c r="U3" i="5" s="1"/>
  <c r="T4" i="5"/>
  <c r="U4" i="5" s="1"/>
  <c r="T5" i="5"/>
  <c r="T6" i="5"/>
  <c r="T7" i="5"/>
  <c r="U7" i="5" s="1"/>
  <c r="T8" i="5"/>
  <c r="U8" i="5" s="1"/>
  <c r="T9" i="5"/>
  <c r="T10" i="5"/>
  <c r="T11" i="5"/>
  <c r="U11" i="5" s="1"/>
  <c r="T12" i="5"/>
  <c r="U12" i="5" s="1"/>
  <c r="T13" i="5"/>
  <c r="U13" i="5" s="1"/>
  <c r="T14" i="5"/>
  <c r="T15" i="5"/>
  <c r="T16" i="5"/>
  <c r="U16" i="5" s="1"/>
  <c r="T17" i="5"/>
  <c r="U17" i="5" s="1"/>
  <c r="T18" i="5"/>
  <c r="U18" i="5" s="1"/>
  <c r="T19" i="5"/>
  <c r="T20" i="5"/>
  <c r="U20" i="5" s="1"/>
  <c r="T21" i="5"/>
  <c r="U21" i="5" s="1"/>
  <c r="T22" i="5"/>
  <c r="T23" i="5"/>
  <c r="U23" i="5" s="1"/>
  <c r="T24" i="5"/>
  <c r="U24" i="5" s="1"/>
  <c r="T25" i="5"/>
  <c r="U25" i="5" s="1"/>
  <c r="T26" i="5"/>
  <c r="T27" i="5"/>
  <c r="T28" i="5"/>
  <c r="T29" i="5"/>
  <c r="U29" i="5" s="1"/>
  <c r="T30" i="5"/>
  <c r="U30" i="5" s="1"/>
  <c r="T31" i="5"/>
  <c r="T32" i="5"/>
  <c r="U32" i="5" s="1"/>
  <c r="T33" i="5"/>
  <c r="U33" i="5" s="1"/>
  <c r="T34" i="5"/>
  <c r="T35" i="5"/>
  <c r="U35" i="5" s="1"/>
  <c r="T36" i="5"/>
  <c r="T37" i="5"/>
  <c r="U37" i="5" s="1"/>
  <c r="T38" i="5"/>
  <c r="T39" i="5"/>
  <c r="T40" i="5"/>
  <c r="U40" i="5" s="1"/>
  <c r="T41" i="5"/>
  <c r="U41" i="5" s="1"/>
  <c r="T42" i="5"/>
  <c r="T43" i="5"/>
  <c r="U43" i="5" s="1"/>
  <c r="T44" i="5"/>
  <c r="U44" i="5" s="1"/>
  <c r="T45" i="5"/>
  <c r="T46" i="5"/>
  <c r="U46" i="5" s="1"/>
  <c r="T47" i="5"/>
  <c r="T48" i="5"/>
  <c r="U48" i="5" s="1"/>
  <c r="T49" i="5"/>
  <c r="T50" i="5"/>
  <c r="U50" i="5" s="1"/>
  <c r="T51" i="5"/>
  <c r="T52" i="5"/>
  <c r="U52" i="5" s="1"/>
  <c r="F88" i="5"/>
  <c r="F86" i="5"/>
  <c r="G86" i="5" s="1"/>
  <c r="F83" i="5"/>
  <c r="G83" i="5" s="1"/>
  <c r="F100" i="5"/>
  <c r="G100" i="5" s="1"/>
  <c r="F101" i="5"/>
  <c r="F70" i="5"/>
  <c r="G70" i="5" s="1"/>
  <c r="F71" i="5"/>
  <c r="G71" i="5" s="1"/>
  <c r="F58" i="5"/>
  <c r="G58" i="5" s="1"/>
  <c r="F79" i="5"/>
  <c r="G79" i="5" s="1"/>
  <c r="F93" i="5"/>
  <c r="F82" i="5"/>
  <c r="F75" i="5"/>
  <c r="G75" i="5" s="1"/>
  <c r="F77" i="5"/>
  <c r="G77" i="5" s="1"/>
  <c r="F89" i="5"/>
  <c r="G89" i="5" s="1"/>
  <c r="F91" i="5"/>
  <c r="G91" i="5" s="1"/>
  <c r="F90" i="5"/>
  <c r="F92" i="5"/>
  <c r="F95" i="5"/>
  <c r="G95" i="5" s="1"/>
  <c r="F105" i="5"/>
  <c r="G105" i="5" s="1"/>
  <c r="F106" i="5"/>
  <c r="G106" i="5" s="1"/>
  <c r="F57" i="5"/>
  <c r="G57" i="5" s="1"/>
  <c r="F59" i="5"/>
  <c r="F60" i="5"/>
  <c r="F61" i="5"/>
  <c r="G61" i="5" s="1"/>
  <c r="F62" i="5"/>
  <c r="G62" i="5" s="1"/>
  <c r="F63" i="5"/>
  <c r="F64" i="5"/>
  <c r="F65" i="5"/>
  <c r="G65" i="5" s="1"/>
  <c r="F66" i="5"/>
  <c r="G66" i="5" s="1"/>
  <c r="F67" i="5"/>
  <c r="G67" i="5" s="1"/>
  <c r="F68" i="5"/>
  <c r="F69" i="5"/>
  <c r="F72" i="5"/>
  <c r="G72" i="5" s="1"/>
  <c r="F73" i="5"/>
  <c r="F74" i="5"/>
  <c r="G74" i="5" s="1"/>
  <c r="F76" i="5"/>
  <c r="F78" i="5"/>
  <c r="G78" i="5" s="1"/>
  <c r="F80" i="5"/>
  <c r="F81" i="5"/>
  <c r="F84" i="5"/>
  <c r="G84" i="5" s="1"/>
  <c r="F85" i="5"/>
  <c r="F87" i="5"/>
  <c r="G87" i="5" s="1"/>
  <c r="F94" i="5"/>
  <c r="G94" i="5" s="1"/>
  <c r="F96" i="5"/>
  <c r="F97" i="5"/>
  <c r="G97" i="5" s="1"/>
  <c r="F98" i="5"/>
  <c r="G98" i="5" s="1"/>
  <c r="F99" i="5"/>
  <c r="F102" i="5"/>
  <c r="G102" i="5" s="1"/>
  <c r="F103" i="5"/>
  <c r="F104" i="5"/>
  <c r="G104" i="5" s="1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322" i="5"/>
  <c r="F321" i="5"/>
  <c r="F320" i="5"/>
  <c r="F319" i="5"/>
  <c r="F318" i="5"/>
  <c r="F317" i="5"/>
  <c r="F316" i="5"/>
  <c r="F315" i="5"/>
  <c r="F314" i="5"/>
  <c r="F313" i="5"/>
  <c r="F292" i="5"/>
  <c r="F273" i="5"/>
  <c r="F274" i="5"/>
  <c r="F275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F435" i="5"/>
  <c r="F436" i="5"/>
  <c r="F437" i="5"/>
  <c r="G437" i="5" s="1"/>
  <c r="F438" i="5"/>
  <c r="F439" i="5"/>
  <c r="F440" i="5"/>
  <c r="F441" i="5"/>
  <c r="G441" i="5" s="1"/>
  <c r="F442" i="5"/>
  <c r="F443" i="5"/>
  <c r="G443" i="5" s="1"/>
  <c r="F444" i="5"/>
  <c r="F445" i="5"/>
  <c r="G445" i="5" s="1"/>
  <c r="F446" i="5"/>
  <c r="F447" i="5"/>
  <c r="F448" i="5"/>
  <c r="F449" i="5"/>
  <c r="G449" i="5" s="1"/>
  <c r="F450" i="5"/>
  <c r="G450" i="5" s="1"/>
  <c r="F451" i="5"/>
  <c r="G451" i="5" s="1"/>
  <c r="F452" i="5"/>
  <c r="F453" i="5"/>
  <c r="F454" i="5"/>
  <c r="F455" i="5"/>
  <c r="G455" i="5" s="1"/>
  <c r="F456" i="5"/>
  <c r="F457" i="5"/>
  <c r="F458" i="5"/>
  <c r="G458" i="5" s="1"/>
  <c r="F459" i="5"/>
  <c r="F460" i="5"/>
  <c r="G460" i="5" s="1"/>
  <c r="F461" i="5"/>
  <c r="F462" i="5"/>
  <c r="F463" i="5"/>
  <c r="F464" i="5"/>
  <c r="F465" i="5"/>
  <c r="F466" i="5"/>
  <c r="F467" i="5"/>
  <c r="F468" i="5"/>
  <c r="F469" i="5"/>
  <c r="G469" i="5" s="1"/>
  <c r="F470" i="5"/>
  <c r="F471" i="5"/>
  <c r="F472" i="5"/>
  <c r="G472" i="5" s="1"/>
  <c r="F473" i="5"/>
  <c r="G473" i="5" s="1"/>
  <c r="F474" i="5"/>
  <c r="G474" i="5" s="1"/>
  <c r="F475" i="5"/>
  <c r="F476" i="5"/>
  <c r="F477" i="5"/>
  <c r="G477" i="5" s="1"/>
  <c r="F478" i="5"/>
  <c r="F479" i="5"/>
  <c r="G479" i="5" s="1"/>
  <c r="F480" i="5"/>
  <c r="F481" i="5"/>
  <c r="G481" i="5" s="1"/>
  <c r="F482" i="5"/>
  <c r="G482" i="5" s="1"/>
  <c r="F483" i="5"/>
  <c r="F484" i="5"/>
  <c r="M435" i="5"/>
  <c r="M436" i="5"/>
  <c r="M437" i="5"/>
  <c r="N437" i="5" s="1"/>
  <c r="M438" i="5"/>
  <c r="M439" i="5"/>
  <c r="N439" i="5" s="1"/>
  <c r="M440" i="5"/>
  <c r="M441" i="5"/>
  <c r="N441" i="5" s="1"/>
  <c r="M442" i="5"/>
  <c r="M443" i="5"/>
  <c r="M444" i="5"/>
  <c r="N444" i="5" s="1"/>
  <c r="M445" i="5"/>
  <c r="M446" i="5"/>
  <c r="N446" i="5" s="1"/>
  <c r="M447" i="5"/>
  <c r="M448" i="5"/>
  <c r="M449" i="5"/>
  <c r="N449" i="5" s="1"/>
  <c r="M450" i="5"/>
  <c r="M451" i="5"/>
  <c r="N451" i="5" s="1"/>
  <c r="M452" i="5"/>
  <c r="M453" i="5"/>
  <c r="M454" i="5"/>
  <c r="M455" i="5"/>
  <c r="M456" i="5"/>
  <c r="M457" i="5"/>
  <c r="N457" i="5" s="1"/>
  <c r="M458" i="5"/>
  <c r="M459" i="5"/>
  <c r="N459" i="5" s="1"/>
  <c r="M460" i="5"/>
  <c r="M461" i="5"/>
  <c r="M462" i="5"/>
  <c r="N462" i="5" s="1"/>
  <c r="M463" i="5"/>
  <c r="N463" i="5" s="1"/>
  <c r="M464" i="5"/>
  <c r="M465" i="5"/>
  <c r="M466" i="5"/>
  <c r="M467" i="5"/>
  <c r="M468" i="5"/>
  <c r="N468" i="5" s="1"/>
  <c r="M469" i="5"/>
  <c r="M470" i="5"/>
  <c r="N470" i="5" s="1"/>
  <c r="M471" i="5"/>
  <c r="M472" i="5"/>
  <c r="N472" i="5" s="1"/>
  <c r="M473" i="5"/>
  <c r="M474" i="5"/>
  <c r="N474" i="5" s="1"/>
  <c r="M475" i="5"/>
  <c r="M476" i="5"/>
  <c r="N476" i="5" s="1"/>
  <c r="M477" i="5"/>
  <c r="N477" i="5" s="1"/>
  <c r="M478" i="5"/>
  <c r="M479" i="5"/>
  <c r="M480" i="5"/>
  <c r="M481" i="5"/>
  <c r="N481" i="5" s="1"/>
  <c r="M482" i="5"/>
  <c r="M483" i="5"/>
  <c r="M48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M327" i="5"/>
  <c r="M377" i="5" s="1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G408" i="3" s="1"/>
  <c r="F359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2" i="3"/>
  <c r="F291" i="3"/>
  <c r="F290" i="3"/>
  <c r="F289" i="3"/>
  <c r="F287" i="3"/>
  <c r="F286" i="3"/>
  <c r="F285" i="3"/>
  <c r="F284" i="3"/>
  <c r="F283" i="3"/>
  <c r="F282" i="3"/>
  <c r="F288" i="3"/>
  <c r="F281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93" i="3"/>
  <c r="F47" i="3"/>
  <c r="F6" i="3"/>
  <c r="F2" i="3"/>
  <c r="F3" i="3"/>
  <c r="F51" i="3"/>
  <c r="F50" i="3"/>
  <c r="F5" i="3"/>
  <c r="F9" i="3"/>
  <c r="F10" i="3"/>
  <c r="F11" i="3"/>
  <c r="F20" i="3"/>
  <c r="F4" i="3"/>
  <c r="F8" i="3"/>
  <c r="F12" i="3"/>
  <c r="F13" i="3"/>
  <c r="F14" i="3"/>
  <c r="F16" i="3"/>
  <c r="F17" i="3"/>
  <c r="F18" i="3"/>
  <c r="F19" i="3"/>
  <c r="F21" i="3"/>
  <c r="F23" i="3"/>
  <c r="F24" i="3"/>
  <c r="F25" i="3"/>
  <c r="F26" i="3"/>
  <c r="F27" i="3"/>
  <c r="F28" i="3"/>
  <c r="F29" i="3"/>
  <c r="F30" i="3"/>
  <c r="F32" i="3"/>
  <c r="F33" i="3"/>
  <c r="F34" i="3"/>
  <c r="F35" i="3"/>
  <c r="F36" i="3"/>
  <c r="F37" i="3"/>
  <c r="F38" i="3"/>
  <c r="F39" i="3"/>
  <c r="F40" i="3"/>
  <c r="F41" i="3"/>
  <c r="F42" i="3"/>
  <c r="F44" i="3"/>
  <c r="F45" i="3"/>
  <c r="F46" i="3"/>
  <c r="F48" i="3"/>
  <c r="F49" i="3"/>
  <c r="F219" i="5"/>
  <c r="F221" i="5"/>
  <c r="F222" i="5"/>
  <c r="G222" i="5" s="1"/>
  <c r="F223" i="5"/>
  <c r="G223" i="5" s="1"/>
  <c r="F225" i="5"/>
  <c r="F226" i="5"/>
  <c r="F228" i="5"/>
  <c r="G228" i="5" s="1"/>
  <c r="F229" i="5"/>
  <c r="F231" i="5"/>
  <c r="F233" i="5"/>
  <c r="F235" i="5"/>
  <c r="F237" i="5"/>
  <c r="F238" i="5"/>
  <c r="G238" i="5" s="1"/>
  <c r="F240" i="5"/>
  <c r="G240" i="5" s="1"/>
  <c r="F242" i="5"/>
  <c r="F243" i="5"/>
  <c r="F244" i="5"/>
  <c r="F245" i="5"/>
  <c r="F246" i="5"/>
  <c r="G246" i="5" s="1"/>
  <c r="F247" i="5"/>
  <c r="G247" i="5" s="1"/>
  <c r="F249" i="5"/>
  <c r="G249" i="5" s="1"/>
  <c r="F250" i="5"/>
  <c r="G250" i="5" s="1"/>
  <c r="F251" i="5"/>
  <c r="G251" i="5" s="1"/>
  <c r="F252" i="5"/>
  <c r="F253" i="5"/>
  <c r="F255" i="5"/>
  <c r="F256" i="5"/>
  <c r="F257" i="5"/>
  <c r="G257" i="5" s="1"/>
  <c r="F258" i="5"/>
  <c r="G258" i="5" s="1"/>
  <c r="F259" i="5"/>
  <c r="G259" i="5" s="1"/>
  <c r="F260" i="5"/>
  <c r="F261" i="5"/>
  <c r="G261" i="5" s="1"/>
  <c r="F262" i="5"/>
  <c r="F263" i="5"/>
  <c r="F264" i="5"/>
  <c r="G264" i="5" s="1"/>
  <c r="F265" i="5"/>
  <c r="F266" i="5"/>
  <c r="G266" i="5" s="1"/>
  <c r="M219" i="5"/>
  <c r="N219" i="5" s="1"/>
  <c r="M220" i="5"/>
  <c r="N220" i="5" s="1"/>
  <c r="M221" i="5"/>
  <c r="M222" i="5"/>
  <c r="M223" i="5"/>
  <c r="N223" i="5" s="1"/>
  <c r="M224" i="5"/>
  <c r="N224" i="5" s="1"/>
  <c r="M225" i="5"/>
  <c r="M226" i="5"/>
  <c r="M227" i="5"/>
  <c r="N227" i="5" s="1"/>
  <c r="M228" i="5"/>
  <c r="N228" i="5" s="1"/>
  <c r="M229" i="5"/>
  <c r="N229" i="5" s="1"/>
  <c r="M230" i="5"/>
  <c r="M231" i="5"/>
  <c r="M232" i="5"/>
  <c r="N232" i="5" s="1"/>
  <c r="M233" i="5"/>
  <c r="N233" i="5" s="1"/>
  <c r="M234" i="5"/>
  <c r="N234" i="5" s="1"/>
  <c r="M235" i="5"/>
  <c r="M236" i="5"/>
  <c r="N236" i="5" s="1"/>
  <c r="M237" i="5"/>
  <c r="N237" i="5" s="1"/>
  <c r="M238" i="5"/>
  <c r="M239" i="5"/>
  <c r="N239" i="5" s="1"/>
  <c r="M240" i="5"/>
  <c r="N240" i="5" s="1"/>
  <c r="M241" i="5"/>
  <c r="N241" i="5" s="1"/>
  <c r="M242" i="5"/>
  <c r="M243" i="5"/>
  <c r="M244" i="5"/>
  <c r="M245" i="5"/>
  <c r="N245" i="5" s="1"/>
  <c r="M246" i="5"/>
  <c r="N246" i="5" s="1"/>
  <c r="M247" i="5"/>
  <c r="M248" i="5"/>
  <c r="N248" i="5" s="1"/>
  <c r="M249" i="5"/>
  <c r="N249" i="5" s="1"/>
  <c r="M250" i="5"/>
  <c r="M251" i="5"/>
  <c r="N251" i="5" s="1"/>
  <c r="M252" i="5"/>
  <c r="M253" i="5"/>
  <c r="N253" i="5" s="1"/>
  <c r="M254" i="5"/>
  <c r="M255" i="5"/>
  <c r="M256" i="5"/>
  <c r="N256" i="5" s="1"/>
  <c r="M257" i="5"/>
  <c r="N257" i="5" s="1"/>
  <c r="M258" i="5"/>
  <c r="M259" i="5"/>
  <c r="N259" i="5" s="1"/>
  <c r="M260" i="5"/>
  <c r="N260" i="5" s="1"/>
  <c r="M261" i="5"/>
  <c r="M262" i="5"/>
  <c r="N262" i="5" s="1"/>
  <c r="M263" i="5"/>
  <c r="M264" i="5"/>
  <c r="N264" i="5" s="1"/>
  <c r="M265" i="5"/>
  <c r="M266" i="5"/>
  <c r="N266" i="5" s="1"/>
  <c r="M267" i="5"/>
  <c r="M268" i="5"/>
  <c r="T219" i="5"/>
  <c r="U219" i="5" s="1"/>
  <c r="T220" i="5"/>
  <c r="U220" i="5" s="1"/>
  <c r="T221" i="5"/>
  <c r="T222" i="5"/>
  <c r="T223" i="5"/>
  <c r="U223" i="5" s="1"/>
  <c r="T224" i="5"/>
  <c r="U224" i="5" s="1"/>
  <c r="T225" i="5"/>
  <c r="T226" i="5"/>
  <c r="T227" i="5"/>
  <c r="U227" i="5" s="1"/>
  <c r="T228" i="5"/>
  <c r="U228" i="5" s="1"/>
  <c r="T229" i="5"/>
  <c r="U229" i="5" s="1"/>
  <c r="T230" i="5"/>
  <c r="T231" i="5"/>
  <c r="T232" i="5"/>
  <c r="U232" i="5" s="1"/>
  <c r="T233" i="5"/>
  <c r="U233" i="5" s="1"/>
  <c r="T234" i="5"/>
  <c r="U234" i="5" s="1"/>
  <c r="T235" i="5"/>
  <c r="T236" i="5"/>
  <c r="U236" i="5" s="1"/>
  <c r="T237" i="5"/>
  <c r="U237" i="5" s="1"/>
  <c r="T238" i="5"/>
  <c r="T239" i="5"/>
  <c r="U239" i="5" s="1"/>
  <c r="T240" i="5"/>
  <c r="U240" i="5" s="1"/>
  <c r="T241" i="5"/>
  <c r="U241" i="5" s="1"/>
  <c r="T242" i="5"/>
  <c r="T243" i="5"/>
  <c r="T244" i="5"/>
  <c r="T245" i="5"/>
  <c r="U245" i="5" s="1"/>
  <c r="T246" i="5"/>
  <c r="U246" i="5" s="1"/>
  <c r="T247" i="5"/>
  <c r="T248" i="5"/>
  <c r="U248" i="5" s="1"/>
  <c r="T249" i="5"/>
  <c r="U249" i="5" s="1"/>
  <c r="T250" i="5"/>
  <c r="T251" i="5"/>
  <c r="U251" i="5" s="1"/>
  <c r="T252" i="5"/>
  <c r="T253" i="5"/>
  <c r="U253" i="5" s="1"/>
  <c r="T254" i="5"/>
  <c r="T255" i="5"/>
  <c r="T256" i="5"/>
  <c r="U256" i="5" s="1"/>
  <c r="T257" i="5"/>
  <c r="U257" i="5" s="1"/>
  <c r="T258" i="5"/>
  <c r="T259" i="5"/>
  <c r="U259" i="5" s="1"/>
  <c r="T260" i="5"/>
  <c r="U260" i="5" s="1"/>
  <c r="T261" i="5"/>
  <c r="T262" i="5"/>
  <c r="U262" i="5" s="1"/>
  <c r="T263" i="5"/>
  <c r="T264" i="5"/>
  <c r="U264" i="5" s="1"/>
  <c r="T265" i="5"/>
  <c r="T266" i="5"/>
  <c r="U266" i="5" s="1"/>
  <c r="T267" i="5"/>
  <c r="T268" i="5"/>
  <c r="F165" i="5"/>
  <c r="G165" i="5" s="1"/>
  <c r="F166" i="5"/>
  <c r="G166" i="5" s="1"/>
  <c r="F167" i="5"/>
  <c r="F168" i="5"/>
  <c r="F169" i="5"/>
  <c r="G169" i="5" s="1"/>
  <c r="F170" i="5"/>
  <c r="G170" i="5" s="1"/>
  <c r="F171" i="5"/>
  <c r="F172" i="5"/>
  <c r="F173" i="5"/>
  <c r="G173" i="5" s="1"/>
  <c r="F174" i="5"/>
  <c r="G174" i="5" s="1"/>
  <c r="F175" i="5"/>
  <c r="G175" i="5" s="1"/>
  <c r="F176" i="5"/>
  <c r="F177" i="5"/>
  <c r="F178" i="5"/>
  <c r="G178" i="5" s="1"/>
  <c r="F179" i="5"/>
  <c r="G179" i="5" s="1"/>
  <c r="F180" i="5"/>
  <c r="G180" i="5" s="1"/>
  <c r="F181" i="5"/>
  <c r="F182" i="5"/>
  <c r="G182" i="5" s="1"/>
  <c r="F183" i="5"/>
  <c r="G183" i="5" s="1"/>
  <c r="F184" i="5"/>
  <c r="F185" i="5"/>
  <c r="G185" i="5" s="1"/>
  <c r="F186" i="5"/>
  <c r="G186" i="5" s="1"/>
  <c r="F187" i="5"/>
  <c r="G187" i="5" s="1"/>
  <c r="F188" i="5"/>
  <c r="F189" i="5"/>
  <c r="F190" i="5"/>
  <c r="F191" i="5"/>
  <c r="G191" i="5" s="1"/>
  <c r="F192" i="5"/>
  <c r="G192" i="5" s="1"/>
  <c r="F193" i="5"/>
  <c r="F194" i="5"/>
  <c r="G194" i="5" s="1"/>
  <c r="F195" i="5"/>
  <c r="G195" i="5" s="1"/>
  <c r="F196" i="5"/>
  <c r="F197" i="5"/>
  <c r="G197" i="5" s="1"/>
  <c r="F198" i="5"/>
  <c r="F199" i="5"/>
  <c r="G199" i="5" s="1"/>
  <c r="F200" i="5"/>
  <c r="F201" i="5"/>
  <c r="F202" i="5"/>
  <c r="G202" i="5" s="1"/>
  <c r="F203" i="5"/>
  <c r="G203" i="5" s="1"/>
  <c r="F204" i="5"/>
  <c r="F205" i="5"/>
  <c r="G205" i="5" s="1"/>
  <c r="F206" i="5"/>
  <c r="G206" i="5" s="1"/>
  <c r="F207" i="5"/>
  <c r="F208" i="5"/>
  <c r="G208" i="5" s="1"/>
  <c r="F209" i="5"/>
  <c r="F210" i="5"/>
  <c r="G210" i="5" s="1"/>
  <c r="F211" i="5"/>
  <c r="F212" i="5"/>
  <c r="G212" i="5" s="1"/>
  <c r="F213" i="5"/>
  <c r="G213" i="5" s="1"/>
  <c r="F214" i="5"/>
  <c r="G214" i="5" s="1"/>
  <c r="M165" i="5"/>
  <c r="N165" i="5" s="1"/>
  <c r="M166" i="5"/>
  <c r="M167" i="5"/>
  <c r="N167" i="5" s="1"/>
  <c r="M168" i="5"/>
  <c r="M169" i="5"/>
  <c r="N169" i="5" s="1"/>
  <c r="M170" i="5"/>
  <c r="N170" i="5" s="1"/>
  <c r="M171" i="5"/>
  <c r="M172" i="5"/>
  <c r="N172" i="5" s="1"/>
  <c r="M173" i="5"/>
  <c r="M174" i="5"/>
  <c r="N174" i="5" s="1"/>
  <c r="M175" i="5"/>
  <c r="M176" i="5"/>
  <c r="N176" i="5" s="1"/>
  <c r="M177" i="5"/>
  <c r="N177" i="5" s="1"/>
  <c r="M178" i="5"/>
  <c r="N178" i="5" s="1"/>
  <c r="M179" i="5"/>
  <c r="M180" i="5"/>
  <c r="N180" i="5" s="1"/>
  <c r="M181" i="5"/>
  <c r="N181" i="5" s="1"/>
  <c r="M182" i="5"/>
  <c r="M183" i="5"/>
  <c r="M184" i="5"/>
  <c r="N184" i="5" s="1"/>
  <c r="M185" i="5"/>
  <c r="M186" i="5"/>
  <c r="N186" i="5" s="1"/>
  <c r="M187" i="5"/>
  <c r="M188" i="5"/>
  <c r="M189" i="5"/>
  <c r="N189" i="5" s="1"/>
  <c r="M190" i="5"/>
  <c r="N190" i="5" s="1"/>
  <c r="M191" i="5"/>
  <c r="N191" i="5" s="1"/>
  <c r="M192" i="5"/>
  <c r="M193" i="5"/>
  <c r="N193" i="5" s="1"/>
  <c r="M194" i="5"/>
  <c r="M195" i="5"/>
  <c r="N195" i="5" s="1"/>
  <c r="M196" i="5"/>
  <c r="N196" i="5" s="1"/>
  <c r="M197" i="5"/>
  <c r="M198" i="5"/>
  <c r="M199" i="5"/>
  <c r="M200" i="5"/>
  <c r="N200" i="5" s="1"/>
  <c r="M201" i="5"/>
  <c r="M202" i="5"/>
  <c r="N202" i="5" s="1"/>
  <c r="M203" i="5"/>
  <c r="N203" i="5" s="1"/>
  <c r="M204" i="5"/>
  <c r="N204" i="5" s="1"/>
  <c r="M205" i="5"/>
  <c r="M206" i="5"/>
  <c r="N206" i="5" s="1"/>
  <c r="M207" i="5"/>
  <c r="N207" i="5" s="1"/>
  <c r="M208" i="5"/>
  <c r="M209" i="5"/>
  <c r="N209" i="5" s="1"/>
  <c r="M210" i="5"/>
  <c r="M211" i="5"/>
  <c r="N211" i="5" s="1"/>
  <c r="M212" i="5"/>
  <c r="N212" i="5" s="1"/>
  <c r="M213" i="5"/>
  <c r="N213" i="5" s="1"/>
  <c r="M214" i="5"/>
  <c r="T165" i="5"/>
  <c r="U165" i="5" s="1"/>
  <c r="T166" i="5"/>
  <c r="U166" i="5" s="1"/>
  <c r="T167" i="5"/>
  <c r="T168" i="5"/>
  <c r="T169" i="5"/>
  <c r="U169" i="5" s="1"/>
  <c r="T170" i="5"/>
  <c r="U170" i="5" s="1"/>
  <c r="T171" i="5"/>
  <c r="T172" i="5"/>
  <c r="T173" i="5"/>
  <c r="U173" i="5" s="1"/>
  <c r="T174" i="5"/>
  <c r="U174" i="5" s="1"/>
  <c r="T175" i="5"/>
  <c r="U175" i="5" s="1"/>
  <c r="T176" i="5"/>
  <c r="T177" i="5"/>
  <c r="T178" i="5"/>
  <c r="U178" i="5" s="1"/>
  <c r="T179" i="5"/>
  <c r="U179" i="5" s="1"/>
  <c r="T180" i="5"/>
  <c r="U180" i="5" s="1"/>
  <c r="T181" i="5"/>
  <c r="T182" i="5"/>
  <c r="U182" i="5" s="1"/>
  <c r="T183" i="5"/>
  <c r="U183" i="5" s="1"/>
  <c r="T184" i="5"/>
  <c r="T185" i="5"/>
  <c r="U185" i="5" s="1"/>
  <c r="T186" i="5"/>
  <c r="U186" i="5" s="1"/>
  <c r="T187" i="5"/>
  <c r="U187" i="5" s="1"/>
  <c r="T188" i="5"/>
  <c r="T189" i="5"/>
  <c r="T190" i="5"/>
  <c r="T191" i="5"/>
  <c r="U191" i="5" s="1"/>
  <c r="T192" i="5"/>
  <c r="U192" i="5" s="1"/>
  <c r="T193" i="5"/>
  <c r="T194" i="5"/>
  <c r="U194" i="5" s="1"/>
  <c r="T195" i="5"/>
  <c r="U195" i="5" s="1"/>
  <c r="T196" i="5"/>
  <c r="T197" i="5"/>
  <c r="U197" i="5" s="1"/>
  <c r="T198" i="5"/>
  <c r="T199" i="5"/>
  <c r="U199" i="5" s="1"/>
  <c r="T200" i="5"/>
  <c r="T201" i="5"/>
  <c r="T202" i="5"/>
  <c r="U202" i="5" s="1"/>
  <c r="T203" i="5"/>
  <c r="U203" i="5" s="1"/>
  <c r="T204" i="5"/>
  <c r="T205" i="5"/>
  <c r="U205" i="5" s="1"/>
  <c r="T206" i="5"/>
  <c r="U206" i="5" s="1"/>
  <c r="T207" i="5"/>
  <c r="T208" i="5"/>
  <c r="U208" i="5" s="1"/>
  <c r="T209" i="5"/>
  <c r="T210" i="5"/>
  <c r="U210" i="5" s="1"/>
  <c r="T211" i="5"/>
  <c r="T212" i="5"/>
  <c r="U212" i="5" s="1"/>
  <c r="T213" i="5"/>
  <c r="U213" i="5" s="1"/>
  <c r="T214" i="5"/>
  <c r="F111" i="5"/>
  <c r="F112" i="5"/>
  <c r="G112" i="5" s="1"/>
  <c r="F113" i="5"/>
  <c r="F114" i="5"/>
  <c r="G114" i="5" s="1"/>
  <c r="F115" i="5"/>
  <c r="G115" i="5" s="1"/>
  <c r="F116" i="5"/>
  <c r="G116" i="5" s="1"/>
  <c r="F117" i="5"/>
  <c r="F118" i="5"/>
  <c r="F119" i="5"/>
  <c r="G119" i="5" s="1"/>
  <c r="F120" i="5"/>
  <c r="G120" i="5" s="1"/>
  <c r="F121" i="5"/>
  <c r="F122" i="5"/>
  <c r="G122" i="5" s="1"/>
  <c r="F123" i="5"/>
  <c r="F124" i="5"/>
  <c r="G124" i="5" s="1"/>
  <c r="F125" i="5"/>
  <c r="F126" i="5"/>
  <c r="G126" i="5" s="1"/>
  <c r="F127" i="5"/>
  <c r="F128" i="5"/>
  <c r="G128" i="5" s="1"/>
  <c r="F129" i="5"/>
  <c r="F130" i="5"/>
  <c r="G130" i="5" s="1"/>
  <c r="F131" i="5"/>
  <c r="G131" i="5" s="1"/>
  <c r="F132" i="5"/>
  <c r="G132" i="5" s="1"/>
  <c r="F133" i="5"/>
  <c r="G133" i="5" s="1"/>
  <c r="F134" i="5"/>
  <c r="F135" i="5"/>
  <c r="F136" i="5"/>
  <c r="F137" i="5"/>
  <c r="F138" i="5"/>
  <c r="G138" i="5" s="1"/>
  <c r="F139" i="5"/>
  <c r="G139" i="5" s="1"/>
  <c r="F140" i="5"/>
  <c r="G140" i="5" s="1"/>
  <c r="F141" i="5"/>
  <c r="G141" i="5" s="1"/>
  <c r="F142" i="5"/>
  <c r="G142" i="5" s="1"/>
  <c r="F143" i="5"/>
  <c r="G143" i="5" s="1"/>
  <c r="F144" i="5"/>
  <c r="F145" i="5"/>
  <c r="F146" i="5"/>
  <c r="G146" i="5" s="1"/>
  <c r="F147" i="5"/>
  <c r="F148" i="5"/>
  <c r="F149" i="5"/>
  <c r="G149" i="5" s="1"/>
  <c r="F150" i="5"/>
  <c r="G150" i="5" s="1"/>
  <c r="F151" i="5"/>
  <c r="G151" i="5" s="1"/>
  <c r="F152" i="5"/>
  <c r="F153" i="5"/>
  <c r="G153" i="5" s="1"/>
  <c r="F154" i="5"/>
  <c r="F155" i="5"/>
  <c r="F156" i="5"/>
  <c r="G156" i="5" s="1"/>
  <c r="F157" i="5"/>
  <c r="F158" i="5"/>
  <c r="G158" i="5" s="1"/>
  <c r="F159" i="5"/>
  <c r="F160" i="5"/>
  <c r="G160" i="5" s="1"/>
  <c r="M111" i="5"/>
  <c r="N111" i="5" s="1"/>
  <c r="M112" i="5"/>
  <c r="N112" i="5" s="1"/>
  <c r="M113" i="5"/>
  <c r="M114" i="5"/>
  <c r="M115" i="5"/>
  <c r="N115" i="5" s="1"/>
  <c r="M116" i="5"/>
  <c r="N116" i="5" s="1"/>
  <c r="M117" i="5"/>
  <c r="M118" i="5"/>
  <c r="M119" i="5"/>
  <c r="N119" i="5" s="1"/>
  <c r="M120" i="5"/>
  <c r="N120" i="5" s="1"/>
  <c r="M121" i="5"/>
  <c r="N121" i="5" s="1"/>
  <c r="M122" i="5"/>
  <c r="M123" i="5"/>
  <c r="M124" i="5"/>
  <c r="N124" i="5" s="1"/>
  <c r="M125" i="5"/>
  <c r="N125" i="5" s="1"/>
  <c r="M126" i="5"/>
  <c r="N126" i="5" s="1"/>
  <c r="M127" i="5"/>
  <c r="M128" i="5"/>
  <c r="N128" i="5" s="1"/>
  <c r="M129" i="5"/>
  <c r="N129" i="5" s="1"/>
  <c r="M130" i="5"/>
  <c r="M131" i="5"/>
  <c r="N131" i="5" s="1"/>
  <c r="M132" i="5"/>
  <c r="N132" i="5" s="1"/>
  <c r="M133" i="5"/>
  <c r="N133" i="5" s="1"/>
  <c r="M134" i="5"/>
  <c r="M135" i="5"/>
  <c r="M136" i="5"/>
  <c r="M137" i="5"/>
  <c r="N137" i="5" s="1"/>
  <c r="M138" i="5"/>
  <c r="N138" i="5" s="1"/>
  <c r="M139" i="5"/>
  <c r="M140" i="5"/>
  <c r="N140" i="5" s="1"/>
  <c r="M141" i="5"/>
  <c r="N141" i="5" s="1"/>
  <c r="M142" i="5"/>
  <c r="M143" i="5"/>
  <c r="N143" i="5" s="1"/>
  <c r="M144" i="5"/>
  <c r="M145" i="5"/>
  <c r="N145" i="5" s="1"/>
  <c r="M146" i="5"/>
  <c r="M147" i="5"/>
  <c r="M148" i="5"/>
  <c r="N148" i="5" s="1"/>
  <c r="M149" i="5"/>
  <c r="N149" i="5" s="1"/>
  <c r="M150" i="5"/>
  <c r="M151" i="5"/>
  <c r="N151" i="5" s="1"/>
  <c r="M152" i="5"/>
  <c r="N152" i="5" s="1"/>
  <c r="M153" i="5"/>
  <c r="M154" i="5"/>
  <c r="N154" i="5" s="1"/>
  <c r="M155" i="5"/>
  <c r="M156" i="5"/>
  <c r="N156" i="5" s="1"/>
  <c r="M157" i="5"/>
  <c r="M158" i="5"/>
  <c r="N158" i="5" s="1"/>
  <c r="M159" i="5"/>
  <c r="N159" i="5" s="1"/>
  <c r="M160" i="5"/>
  <c r="T111" i="5"/>
  <c r="U111" i="5" s="1"/>
  <c r="T112" i="5"/>
  <c r="T113" i="5"/>
  <c r="U113" i="5" s="1"/>
  <c r="T114" i="5"/>
  <c r="T115" i="5"/>
  <c r="U115" i="5" s="1"/>
  <c r="T116" i="5"/>
  <c r="U116" i="5" s="1"/>
  <c r="T117" i="5"/>
  <c r="T118" i="5"/>
  <c r="U118" i="5" s="1"/>
  <c r="T119" i="5"/>
  <c r="T120" i="5"/>
  <c r="U120" i="5" s="1"/>
  <c r="T121" i="5"/>
  <c r="T122" i="5"/>
  <c r="U122" i="5" s="1"/>
  <c r="T123" i="5"/>
  <c r="U123" i="5" s="1"/>
  <c r="T124" i="5"/>
  <c r="U124" i="5" s="1"/>
  <c r="T125" i="5"/>
  <c r="T126" i="5"/>
  <c r="U126" i="5" s="1"/>
  <c r="T127" i="5"/>
  <c r="U127" i="5" s="1"/>
  <c r="T128" i="5"/>
  <c r="T129" i="5"/>
  <c r="T130" i="5"/>
  <c r="U130" i="5" s="1"/>
  <c r="T131" i="5"/>
  <c r="T132" i="5"/>
  <c r="U132" i="5" s="1"/>
  <c r="T133" i="5"/>
  <c r="T134" i="5"/>
  <c r="T135" i="5"/>
  <c r="U135" i="5" s="1"/>
  <c r="T136" i="5"/>
  <c r="U136" i="5" s="1"/>
  <c r="T137" i="5"/>
  <c r="U137" i="5" s="1"/>
  <c r="T138" i="5"/>
  <c r="T139" i="5"/>
  <c r="U139" i="5" s="1"/>
  <c r="T140" i="5"/>
  <c r="T141" i="5"/>
  <c r="U141" i="5" s="1"/>
  <c r="T142" i="5"/>
  <c r="U142" i="5" s="1"/>
  <c r="T143" i="5"/>
  <c r="T144" i="5"/>
  <c r="T145" i="5"/>
  <c r="T146" i="5"/>
  <c r="U146" i="5" s="1"/>
  <c r="T147" i="5"/>
  <c r="T148" i="5"/>
  <c r="U148" i="5" s="1"/>
  <c r="T149" i="5"/>
  <c r="U149" i="5" s="1"/>
  <c r="T150" i="5"/>
  <c r="U150" i="5" s="1"/>
  <c r="T151" i="5"/>
  <c r="T152" i="5"/>
  <c r="U152" i="5" s="1"/>
  <c r="T153" i="5"/>
  <c r="U153" i="5" s="1"/>
  <c r="T154" i="5"/>
  <c r="T155" i="5"/>
  <c r="U155" i="5" s="1"/>
  <c r="T156" i="5"/>
  <c r="T157" i="5"/>
  <c r="U157" i="5" s="1"/>
  <c r="T158" i="5"/>
  <c r="U158" i="5" s="1"/>
  <c r="T159" i="5"/>
  <c r="U159" i="5" s="1"/>
  <c r="T160" i="5"/>
  <c r="U160" i="5" s="1"/>
  <c r="M57" i="5"/>
  <c r="N57" i="5" s="1"/>
  <c r="M58" i="5"/>
  <c r="N58" i="5" s="1"/>
  <c r="M59" i="5"/>
  <c r="M60" i="5"/>
  <c r="M61" i="5"/>
  <c r="N61" i="5" s="1"/>
  <c r="M62" i="5"/>
  <c r="N62" i="5" s="1"/>
  <c r="M63" i="5"/>
  <c r="M64" i="5"/>
  <c r="M65" i="5"/>
  <c r="N65" i="5" s="1"/>
  <c r="M66" i="5"/>
  <c r="N66" i="5" s="1"/>
  <c r="M67" i="5"/>
  <c r="N67" i="5" s="1"/>
  <c r="M68" i="5"/>
  <c r="M69" i="5"/>
  <c r="M70" i="5"/>
  <c r="N70" i="5" s="1"/>
  <c r="M71" i="5"/>
  <c r="N71" i="5" s="1"/>
  <c r="M72" i="5"/>
  <c r="N72" i="5" s="1"/>
  <c r="M73" i="5"/>
  <c r="M74" i="5"/>
  <c r="N74" i="5" s="1"/>
  <c r="M75" i="5"/>
  <c r="N75" i="5" s="1"/>
  <c r="M76" i="5"/>
  <c r="M77" i="5"/>
  <c r="N77" i="5" s="1"/>
  <c r="M78" i="5"/>
  <c r="N78" i="5" s="1"/>
  <c r="M79" i="5"/>
  <c r="N79" i="5" s="1"/>
  <c r="M80" i="5"/>
  <c r="M81" i="5"/>
  <c r="M82" i="5"/>
  <c r="M83" i="5"/>
  <c r="N83" i="5" s="1"/>
  <c r="M84" i="5"/>
  <c r="N84" i="5" s="1"/>
  <c r="M85" i="5"/>
  <c r="M86" i="5"/>
  <c r="N86" i="5" s="1"/>
  <c r="M87" i="5"/>
  <c r="N87" i="5" s="1"/>
  <c r="M88" i="5"/>
  <c r="M89" i="5"/>
  <c r="N89" i="5" s="1"/>
  <c r="M90" i="5"/>
  <c r="M91" i="5"/>
  <c r="N91" i="5" s="1"/>
  <c r="M92" i="5"/>
  <c r="M93" i="5"/>
  <c r="M94" i="5"/>
  <c r="N94" i="5" s="1"/>
  <c r="M95" i="5"/>
  <c r="N95" i="5" s="1"/>
  <c r="M96" i="5"/>
  <c r="M97" i="5"/>
  <c r="N97" i="5" s="1"/>
  <c r="M98" i="5"/>
  <c r="N98" i="5" s="1"/>
  <c r="M99" i="5"/>
  <c r="M100" i="5"/>
  <c r="N100" i="5" s="1"/>
  <c r="M101" i="5"/>
  <c r="M102" i="5"/>
  <c r="N102" i="5" s="1"/>
  <c r="M103" i="5"/>
  <c r="M104" i="5"/>
  <c r="N104" i="5" s="1"/>
  <c r="M105" i="5"/>
  <c r="M106" i="5"/>
  <c r="T57" i="5"/>
  <c r="U57" i="5" s="1"/>
  <c r="T58" i="5"/>
  <c r="T59" i="5"/>
  <c r="U59" i="5" s="1"/>
  <c r="T60" i="5"/>
  <c r="T61" i="5"/>
  <c r="U61" i="5" s="1"/>
  <c r="T62" i="5"/>
  <c r="U62" i="5" s="1"/>
  <c r="T63" i="5"/>
  <c r="T64" i="5"/>
  <c r="U64" i="5" s="1"/>
  <c r="T65" i="5"/>
  <c r="T66" i="5"/>
  <c r="U66" i="5" s="1"/>
  <c r="T67" i="5"/>
  <c r="T68" i="5"/>
  <c r="U68" i="5" s="1"/>
  <c r="T69" i="5"/>
  <c r="U69" i="5" s="1"/>
  <c r="T70" i="5"/>
  <c r="U70" i="5" s="1"/>
  <c r="T71" i="5"/>
  <c r="T72" i="5"/>
  <c r="U72" i="5" s="1"/>
  <c r="T73" i="5"/>
  <c r="U73" i="5" s="1"/>
  <c r="T74" i="5"/>
  <c r="T75" i="5"/>
  <c r="T76" i="5"/>
  <c r="U76" i="5" s="1"/>
  <c r="T77" i="5"/>
  <c r="T78" i="5"/>
  <c r="U78" i="5" s="1"/>
  <c r="T79" i="5"/>
  <c r="T80" i="5"/>
  <c r="T81" i="5"/>
  <c r="U81" i="5" s="1"/>
  <c r="T82" i="5"/>
  <c r="U82" i="5" s="1"/>
  <c r="T83" i="5"/>
  <c r="U83" i="5" s="1"/>
  <c r="T84" i="5"/>
  <c r="T85" i="5"/>
  <c r="U85" i="5" s="1"/>
  <c r="T86" i="5"/>
  <c r="T87" i="5"/>
  <c r="U87" i="5" s="1"/>
  <c r="T88" i="5"/>
  <c r="U88" i="5" s="1"/>
  <c r="T89" i="5"/>
  <c r="T90" i="5"/>
  <c r="T91" i="5"/>
  <c r="T92" i="5"/>
  <c r="U92" i="5" s="1"/>
  <c r="T93" i="5"/>
  <c r="T94" i="5"/>
  <c r="U94" i="5" s="1"/>
  <c r="T95" i="5"/>
  <c r="U95" i="5" s="1"/>
  <c r="T96" i="5"/>
  <c r="U96" i="5" s="1"/>
  <c r="T97" i="5"/>
  <c r="T98" i="5"/>
  <c r="U98" i="5" s="1"/>
  <c r="T99" i="5"/>
  <c r="U99" i="5" s="1"/>
  <c r="T100" i="5"/>
  <c r="T101" i="5"/>
  <c r="U101" i="5" s="1"/>
  <c r="T102" i="5"/>
  <c r="T103" i="5"/>
  <c r="U103" i="5" s="1"/>
  <c r="T104" i="5"/>
  <c r="U104" i="5" s="1"/>
  <c r="T105" i="5"/>
  <c r="U105" i="5" s="1"/>
  <c r="T106" i="5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G51" i="3" l="1"/>
  <c r="G153" i="3"/>
  <c r="M485" i="5"/>
  <c r="F323" i="5"/>
  <c r="G36" i="12"/>
  <c r="F36" i="12" s="1"/>
  <c r="H66" i="12"/>
  <c r="M431" i="5"/>
  <c r="U269" i="5"/>
  <c r="F58" i="12"/>
  <c r="F55" i="12"/>
  <c r="G306" i="3"/>
  <c r="V482" i="5"/>
  <c r="U482" i="5"/>
  <c r="V474" i="5"/>
  <c r="U474" i="5"/>
  <c r="V466" i="5"/>
  <c r="U466" i="5"/>
  <c r="V458" i="5"/>
  <c r="U458" i="5"/>
  <c r="V450" i="5"/>
  <c r="U450" i="5"/>
  <c r="V438" i="5"/>
  <c r="U438" i="5"/>
  <c r="N485" i="5"/>
  <c r="T53" i="5"/>
  <c r="F50" i="12"/>
  <c r="M161" i="5"/>
  <c r="V481" i="5"/>
  <c r="U481" i="5"/>
  <c r="V469" i="5"/>
  <c r="U469" i="5"/>
  <c r="V457" i="5"/>
  <c r="U457" i="5"/>
  <c r="V449" i="5"/>
  <c r="U449" i="5"/>
  <c r="V445" i="5"/>
  <c r="U445" i="5"/>
  <c r="V441" i="5"/>
  <c r="U441" i="5"/>
  <c r="V437" i="5"/>
  <c r="V485" i="5" s="1"/>
  <c r="U437" i="5"/>
  <c r="F53" i="5"/>
  <c r="F61" i="12"/>
  <c r="V472" i="5"/>
  <c r="U472" i="5"/>
  <c r="V460" i="5"/>
  <c r="U460" i="5"/>
  <c r="V479" i="5"/>
  <c r="U479" i="5"/>
  <c r="V451" i="5"/>
  <c r="U451" i="5"/>
  <c r="V443" i="5"/>
  <c r="U443" i="5"/>
  <c r="N269" i="5"/>
  <c r="G269" i="5"/>
  <c r="U215" i="5"/>
  <c r="N215" i="5"/>
  <c r="G215" i="5"/>
  <c r="U161" i="5"/>
  <c r="N161" i="5"/>
  <c r="G161" i="5"/>
  <c r="F161" i="5"/>
  <c r="U107" i="5"/>
  <c r="N107" i="5"/>
  <c r="G107" i="5"/>
  <c r="F107" i="5"/>
  <c r="M53" i="5"/>
  <c r="U53" i="5"/>
  <c r="N53" i="5"/>
  <c r="G53" i="5"/>
  <c r="F59" i="12"/>
  <c r="F57" i="12"/>
  <c r="F56" i="12"/>
  <c r="F54" i="12"/>
  <c r="F53" i="12"/>
  <c r="F52" i="12"/>
  <c r="F51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62" i="12"/>
  <c r="F63" i="12"/>
  <c r="G485" i="5"/>
  <c r="T485" i="5"/>
  <c r="F485" i="5"/>
  <c r="G459" i="3"/>
  <c r="T431" i="5"/>
  <c r="F431" i="5"/>
  <c r="F377" i="5"/>
  <c r="T377" i="5"/>
  <c r="T323" i="5"/>
  <c r="M323" i="5"/>
  <c r="F269" i="5"/>
  <c r="T269" i="5"/>
  <c r="M269" i="5"/>
  <c r="T215" i="5"/>
  <c r="M215" i="5"/>
  <c r="F215" i="5"/>
  <c r="T161" i="5"/>
  <c r="T162" i="5" s="1"/>
  <c r="M107" i="5"/>
  <c r="T107" i="5"/>
  <c r="F66" i="12"/>
  <c r="F33" i="12"/>
  <c r="F31" i="12"/>
  <c r="F29" i="12"/>
  <c r="F27" i="12"/>
  <c r="F25" i="12"/>
  <c r="F23" i="12"/>
  <c r="F21" i="12"/>
  <c r="F19" i="12"/>
  <c r="F17" i="12"/>
  <c r="F15" i="12"/>
  <c r="F13" i="12"/>
  <c r="F11" i="12"/>
  <c r="F9" i="12"/>
  <c r="F7" i="12"/>
  <c r="F5" i="12"/>
  <c r="F65" i="12"/>
  <c r="F3" i="12"/>
  <c r="G64" i="12"/>
  <c r="F64" i="12" s="1"/>
  <c r="G60" i="12"/>
  <c r="F60" i="12" s="1"/>
  <c r="G32" i="12"/>
  <c r="F32" i="12" s="1"/>
  <c r="G30" i="12"/>
  <c r="F30" i="12" s="1"/>
  <c r="G28" i="12"/>
  <c r="F28" i="12" s="1"/>
  <c r="G26" i="12"/>
  <c r="F26" i="12" s="1"/>
  <c r="G24" i="12"/>
  <c r="F24" i="12" s="1"/>
  <c r="G22" i="12"/>
  <c r="F22" i="12" s="1"/>
  <c r="G20" i="12"/>
  <c r="F20" i="12" s="1"/>
  <c r="G18" i="12"/>
  <c r="F18" i="12" s="1"/>
  <c r="G16" i="12"/>
  <c r="F16" i="12" s="1"/>
  <c r="G14" i="12"/>
  <c r="F14" i="12" s="1"/>
  <c r="G12" i="12"/>
  <c r="F12" i="12" s="1"/>
  <c r="G10" i="12"/>
  <c r="F10" i="12" s="1"/>
  <c r="G8" i="12"/>
  <c r="F8" i="12" s="1"/>
  <c r="G6" i="12"/>
  <c r="F6" i="12" s="1"/>
  <c r="G4" i="12"/>
  <c r="F4" i="12" s="1"/>
  <c r="H33" i="12"/>
  <c r="T54" i="5" l="1"/>
  <c r="U54" i="5" s="1"/>
  <c r="V53" i="5"/>
  <c r="U485" i="5"/>
  <c r="V269" i="5"/>
  <c r="D9" i="14" s="1"/>
  <c r="C9" i="14" s="1"/>
  <c r="I9" i="14" s="1"/>
  <c r="V215" i="5"/>
  <c r="D8" i="14" s="1"/>
  <c r="C8" i="14" s="1"/>
  <c r="I8" i="14" s="1"/>
  <c r="V161" i="5"/>
  <c r="U162" i="5"/>
  <c r="V107" i="5"/>
  <c r="D6" i="14" s="1"/>
  <c r="C6" i="14" s="1"/>
  <c r="I6" i="14" s="1"/>
  <c r="V486" i="5"/>
  <c r="T486" i="5"/>
  <c r="T432" i="5"/>
  <c r="T378" i="5"/>
  <c r="T324" i="5"/>
  <c r="T270" i="5"/>
  <c r="T216" i="5"/>
  <c r="T108" i="5"/>
  <c r="V162" i="5" l="1"/>
  <c r="D7" i="14"/>
  <c r="C7" i="14" s="1"/>
  <c r="I7" i="14" s="1"/>
  <c r="D5" i="14"/>
  <c r="V54" i="5"/>
  <c r="U270" i="5"/>
  <c r="V270" i="5"/>
  <c r="U216" i="5"/>
  <c r="V216" i="5"/>
  <c r="U108" i="5"/>
  <c r="V108" i="5"/>
  <c r="W486" i="5"/>
  <c r="D17" i="14" l="1"/>
  <c r="C5" i="14"/>
  <c r="C17" i="14" l="1"/>
  <c r="I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PITI-ADMIN</author>
  </authors>
  <commentList>
    <comment ref="P228" authorId="0" shapeId="0" xr:uid="{00000000-0006-0000-0400-000001000000}">
      <text>
        <r>
          <rPr>
            <b/>
            <sz val="9"/>
            <color indexed="81"/>
            <rFont val="Tahoma"/>
            <charset val="222"/>
          </rPr>
          <t>PITI-ADMIN:</t>
        </r>
        <r>
          <rPr>
            <sz val="9"/>
            <color indexed="81"/>
            <rFont val="Tahoma"/>
            <charset val="222"/>
          </rPr>
          <t xml:space="preserve">
+120 (ตัดสต๊อก)</t>
        </r>
      </text>
    </comment>
  </commentList>
</comments>
</file>

<file path=xl/sharedStrings.xml><?xml version="1.0" encoding="utf-8"?>
<sst xmlns="http://schemas.openxmlformats.org/spreadsheetml/2006/main" count="1123" uniqueCount="86">
  <si>
    <t>ลำดับที่</t>
  </si>
  <si>
    <t>หน่วย</t>
  </si>
  <si>
    <t>ราคา</t>
  </si>
  <si>
    <t>จำนวนเงิน</t>
  </si>
  <si>
    <t>ลำดับ</t>
  </si>
  <si>
    <t>รายการ</t>
  </si>
  <si>
    <t>วันที่</t>
  </si>
  <si>
    <t xml:space="preserve">วันที่ </t>
  </si>
  <si>
    <t>น้ำแก๊ส  15 Kg</t>
  </si>
  <si>
    <t>น้ำแก๊ส  4 Kg</t>
  </si>
  <si>
    <t>น้ำแก๊ส  48 Kg</t>
  </si>
  <si>
    <t>Done</t>
  </si>
  <si>
    <t>ภาษี</t>
  </si>
  <si>
    <t>ราคารวมภาษี</t>
  </si>
  <si>
    <t>DONE</t>
  </si>
  <si>
    <t>น้ำถัง</t>
  </si>
  <si>
    <t>น้ำแข็งหลอด</t>
  </si>
  <si>
    <t>น้ำดื่ม PET</t>
  </si>
  <si>
    <t>น้ำถ้วย</t>
  </si>
  <si>
    <t>น้ำดื่มวันเวย์</t>
  </si>
  <si>
    <t>น้ำแข็งบด</t>
  </si>
  <si>
    <t>เข้า</t>
  </si>
  <si>
    <t>ออก</t>
  </si>
  <si>
    <t>คงเหลือ</t>
  </si>
  <si>
    <t>4kg=5</t>
  </si>
  <si>
    <t>4kg=10</t>
  </si>
  <si>
    <t>15kG</t>
  </si>
  <si>
    <t>4kG</t>
  </si>
  <si>
    <t>Total</t>
  </si>
  <si>
    <t>เต็มรูป</t>
  </si>
  <si>
    <t>ออกบิลน้ำแข็งหลอด  มิ.ย.59</t>
  </si>
  <si>
    <t xml:space="preserve">ออกบิลนานายิ่งไพศาล  ก.ค.59   </t>
  </si>
  <si>
    <t>ออกบิลนานายิ่งไพศาล  ส.ค.59</t>
  </si>
  <si>
    <t>ออกบิลนานายิ่งไพศาล  ก.ย.59</t>
  </si>
  <si>
    <t xml:space="preserve"> เดือน   ตุลาคม  2559</t>
  </si>
  <si>
    <t xml:space="preserve"> เดือน   พฤศจิกายน  2559</t>
  </si>
  <si>
    <t>ออกบิลนานายิ่งไพศาล  ต.ค.59</t>
  </si>
  <si>
    <t>ออกบิลนานายิ่งไพศาล  พ.ย.59</t>
  </si>
  <si>
    <t>ออกบิลนานายิ่งไพศาล  ธ.ค.59</t>
  </si>
  <si>
    <t>พฤศจิกายน 2559</t>
  </si>
  <si>
    <t>4kg sales</t>
  </si>
  <si>
    <t>4kg</t>
  </si>
  <si>
    <t>ตัด stock</t>
  </si>
  <si>
    <t xml:space="preserve">นานายิ่งไพศาล  ม.ค.60   </t>
  </si>
  <si>
    <t>น้ำดื่มบรรจุลัง</t>
  </si>
  <si>
    <t>ประเภท</t>
  </si>
  <si>
    <t>นานายิ่งไพศาล    ก.พ.60</t>
  </si>
  <si>
    <t>ออกบิลน้ำแข็งหลอด  มี.ค.60</t>
  </si>
  <si>
    <t>ออกบิลน้ำแข็งหลอด  เม.ย.60</t>
  </si>
  <si>
    <t>ออกบิลน้ำแข็งหลอด  พ.ค.60</t>
  </si>
  <si>
    <t xml:space="preserve"> เดือน    สิงหาคม    2560</t>
  </si>
  <si>
    <t xml:space="preserve"> เดือน   กันยายน  2560</t>
  </si>
  <si>
    <t>โชคเจริญไพศาล เต็มรูป กันยายน 2560</t>
  </si>
  <si>
    <t>4KG</t>
  </si>
  <si>
    <t>โชคเจริญไพศาล เต็มรูป ตุลาคม 2560</t>
  </si>
  <si>
    <t>โชคเจริญไพศาล เต็มรูป พฤศจิกายน 2560</t>
  </si>
  <si>
    <t>โชคเจริญไพศาล เต็มรูป ธันวาคม 2560</t>
  </si>
  <si>
    <t>เดือน</t>
  </si>
  <si>
    <t>น้ำดื่ม</t>
  </si>
  <si>
    <t>น้ำแข็ง</t>
  </si>
  <si>
    <t>รวม</t>
  </si>
  <si>
    <t>หจก.นานายิ่งไพศาล</t>
  </si>
  <si>
    <t>ปี 2560</t>
  </si>
  <si>
    <t>โชคเจริญไพศาล เต็มรูป มกราคม 2561</t>
  </si>
  <si>
    <t>โชคเจริญไพศาล เต็มรูป กุมภาพันธ์ 2561</t>
  </si>
  <si>
    <t>โชคเจริญไพศาล เต็มรูป มีนาคม 2561</t>
  </si>
  <si>
    <t>Sale 4 kg</t>
  </si>
  <si>
    <t>โชคเจริญไพศาล เต็มรูป เมษายน 2561</t>
  </si>
  <si>
    <t>โชคเจริญไพศาล เต็มรูป พฤษภาคม 2561</t>
  </si>
  <si>
    <t>โชคเจริญไพศาล เต็มรูป มิถุนายน 2561</t>
  </si>
  <si>
    <t xml:space="preserve"> เดือน มกราคม 2561</t>
  </si>
  <si>
    <t xml:space="preserve"> เดือน กุมภาพันธ์ 2561</t>
  </si>
  <si>
    <t xml:space="preserve"> เดือน มีนาคม  61</t>
  </si>
  <si>
    <t xml:space="preserve"> เดือน  เมษายน 61</t>
  </si>
  <si>
    <t xml:space="preserve"> เดือน พฤษภาคม 61</t>
  </si>
  <si>
    <t xml:space="preserve"> เดือน   มิถุนายน   61</t>
  </si>
  <si>
    <t>โชคเจริญไพศาล เต็มรูป กรกฎาคม 2561</t>
  </si>
  <si>
    <t xml:space="preserve"> เดือน    กรกฎาคม  61</t>
  </si>
  <si>
    <t>เตา 1 หัว</t>
  </si>
  <si>
    <t>หม้อหุงข้าว</t>
  </si>
  <si>
    <t>จักรยาน</t>
  </si>
  <si>
    <t>เตา 2 หัว</t>
  </si>
  <si>
    <t>โชคเจริญไพศาล เต็มรูป สิงหาคม 2561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</si>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</sst>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ngsana New"/>
      <family val="1"/>
    </font>
    <font>
      <b/>
      <sz val="16"/>
      <name val="Angsana New"/>
      <family val="1"/>
    </font>
    <font>
      <b/>
      <sz val="11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b/>
      <sz val="24"/>
      <name val="Angsana New"/>
      <family val="1"/>
    </font>
    <font>
      <b/>
      <u/>
      <sz val="24"/>
      <name val="Angsana New"/>
      <family val="1"/>
    </font>
    <font>
      <sz val="24"/>
      <name val="Angsana New"/>
      <family val="1"/>
    </font>
    <font>
      <sz val="9"/>
      <color indexed="81"/>
      <name val="Tahoma"/>
      <charset val="222"/>
    </font>
    <font>
      <b/>
      <sz val="9"/>
      <color indexed="81"/>
      <name val="Tahoma"/>
      <charset val="222"/>
    </font>
    <font>
      <sz val="16"/>
      <name val="Cordia New"/>
      <family val="2"/>
    </font>
    <font>
      <b/>
      <sz val="16"/>
      <name val="Cordia New"/>
      <family val="2"/>
    </font>
    <font>
      <b/>
      <sz val="22"/>
      <name val="Angsana New"/>
      <family val="1"/>
    </font>
    <font>
      <sz val="22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188" fontId="0" fillId="0" borderId="1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88" fontId="0" fillId="0" borderId="2" xfId="1" applyNumberFormat="1" applyFont="1" applyBorder="1" applyAlignment="1">
      <alignment horizontal="center"/>
    </xf>
    <xf numFmtId="188" fontId="2" fillId="0" borderId="8" xfId="1" applyNumberFormat="1" applyFont="1" applyFill="1" applyBorder="1" applyAlignment="1">
      <alignment horizontal="center"/>
    </xf>
    <xf numFmtId="188" fontId="0" fillId="0" borderId="9" xfId="1" applyNumberFormat="1" applyFont="1" applyBorder="1" applyAlignment="1">
      <alignment horizontal="center"/>
    </xf>
    <xf numFmtId="188" fontId="2" fillId="0" borderId="8" xfId="0" applyNumberFormat="1" applyFont="1" applyBorder="1"/>
    <xf numFmtId="187" fontId="4" fillId="0" borderId="8" xfId="0" applyNumberFormat="1" applyFont="1" applyBorder="1"/>
    <xf numFmtId="188" fontId="2" fillId="0" borderId="10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87" fontId="0" fillId="0" borderId="1" xfId="1" applyNumberFormat="1" applyFont="1" applyBorder="1" applyAlignment="1">
      <alignment horizontal="center"/>
    </xf>
    <xf numFmtId="187" fontId="2" fillId="0" borderId="8" xfId="0" applyNumberFormat="1" applyFont="1" applyBorder="1"/>
    <xf numFmtId="188" fontId="4" fillId="0" borderId="8" xfId="1" applyNumberFormat="1" applyFont="1" applyFill="1" applyBorder="1" applyAlignment="1">
      <alignment horizontal="center"/>
    </xf>
    <xf numFmtId="188" fontId="4" fillId="0" borderId="8" xfId="0" applyNumberFormat="1" applyFont="1" applyBorder="1"/>
    <xf numFmtId="187" fontId="2" fillId="0" borderId="10" xfId="0" applyNumberFormat="1" applyFont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87" fontId="2" fillId="0" borderId="8" xfId="1" applyNumberFormat="1" applyFont="1" applyFill="1" applyBorder="1" applyAlignment="1">
      <alignment horizontal="center"/>
    </xf>
    <xf numFmtId="187" fontId="0" fillId="0" borderId="0" xfId="1" applyFont="1"/>
    <xf numFmtId="0" fontId="8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87" fontId="8" fillId="0" borderId="1" xfId="1" applyFont="1" applyBorder="1"/>
    <xf numFmtId="187" fontId="7" fillId="0" borderId="1" xfId="1" applyFont="1" applyBorder="1"/>
    <xf numFmtId="0" fontId="7" fillId="0" borderId="1" xfId="0" applyFont="1" applyBorder="1"/>
    <xf numFmtId="187" fontId="7" fillId="0" borderId="1" xfId="0" applyNumberFormat="1" applyFont="1" applyBorder="1"/>
    <xf numFmtId="0" fontId="8" fillId="0" borderId="0" xfId="0" applyFont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87" fontId="8" fillId="2" borderId="1" xfId="1" applyFont="1" applyFill="1" applyBorder="1"/>
    <xf numFmtId="187" fontId="7" fillId="2" borderId="1" xfId="1" applyFont="1" applyFill="1" applyBorder="1"/>
    <xf numFmtId="0" fontId="8" fillId="0" borderId="7" xfId="0" applyFont="1" applyBorder="1" applyAlignment="1">
      <alignment horizontal="center"/>
    </xf>
    <xf numFmtId="0" fontId="7" fillId="0" borderId="7" xfId="0" applyFont="1" applyBorder="1"/>
    <xf numFmtId="187" fontId="7" fillId="0" borderId="7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7" fontId="0" fillId="0" borderId="1" xfId="1" applyFont="1" applyBorder="1" applyAlignment="1">
      <alignment horizontal="center"/>
    </xf>
    <xf numFmtId="187" fontId="0" fillId="0" borderId="9" xfId="1" applyFont="1" applyBorder="1" applyAlignment="1">
      <alignment horizontal="center"/>
    </xf>
    <xf numFmtId="187" fontId="0" fillId="0" borderId="2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88" fontId="0" fillId="0" borderId="0" xfId="1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9" fontId="0" fillId="0" borderId="0" xfId="2" applyFont="1"/>
    <xf numFmtId="188" fontId="0" fillId="0" borderId="0" xfId="1" applyNumberFormat="1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87" fontId="8" fillId="0" borderId="1" xfId="1" applyFont="1" applyFill="1" applyBorder="1"/>
    <xf numFmtId="187" fontId="7" fillId="0" borderId="1" xfId="1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88" fontId="9" fillId="0" borderId="1" xfId="1" applyNumberFormat="1" applyFont="1" applyBorder="1"/>
    <xf numFmtId="187" fontId="9" fillId="0" borderId="1" xfId="1" applyFont="1" applyBorder="1"/>
    <xf numFmtId="187" fontId="9" fillId="0" borderId="3" xfId="1" applyFont="1" applyBorder="1" applyAlignment="1"/>
    <xf numFmtId="43" fontId="9" fillId="0" borderId="0" xfId="0" applyNumberFormat="1" applyFont="1"/>
    <xf numFmtId="187" fontId="9" fillId="0" borderId="0" xfId="1" applyFont="1" applyAlignment="1"/>
    <xf numFmtId="0" fontId="9" fillId="0" borderId="0" xfId="0" applyFont="1"/>
    <xf numFmtId="188" fontId="9" fillId="0" borderId="1" xfId="0" applyNumberFormat="1" applyFont="1" applyBorder="1"/>
    <xf numFmtId="187" fontId="9" fillId="0" borderId="0" xfId="0" applyNumberFormat="1" applyFont="1"/>
    <xf numFmtId="187" fontId="9" fillId="0" borderId="1" xfId="0" applyNumberFormat="1" applyFont="1" applyBorder="1"/>
    <xf numFmtId="188" fontId="9" fillId="0" borderId="5" xfId="1" applyNumberFormat="1" applyFont="1" applyBorder="1" applyAlignment="1"/>
    <xf numFmtId="188" fontId="9" fillId="0" borderId="0" xfId="1" applyNumberFormat="1" applyFont="1"/>
    <xf numFmtId="188" fontId="9" fillId="0" borderId="0" xfId="1" applyNumberFormat="1" applyFont="1" applyBorder="1" applyAlignment="1">
      <alignment horizontal="left"/>
    </xf>
    <xf numFmtId="188" fontId="9" fillId="0" borderId="0" xfId="1" applyNumberFormat="1" applyFont="1" applyBorder="1" applyAlignment="1"/>
    <xf numFmtId="187" fontId="9" fillId="0" borderId="0" xfId="1" applyFont="1" applyBorder="1" applyAlignment="1"/>
    <xf numFmtId="188" fontId="9" fillId="0" borderId="0" xfId="1" applyNumberFormat="1" applyFont="1" applyBorder="1"/>
    <xf numFmtId="0" fontId="9" fillId="0" borderId="0" xfId="0" applyFont="1" applyBorder="1"/>
    <xf numFmtId="188" fontId="9" fillId="0" borderId="0" xfId="0" applyNumberFormat="1" applyFont="1"/>
    <xf numFmtId="187" fontId="9" fillId="0" borderId="2" xfId="0" applyNumberFormat="1" applyFont="1" applyBorder="1"/>
    <xf numFmtId="187" fontId="9" fillId="0" borderId="3" xfId="1" applyFont="1" applyBorder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9" fillId="0" borderId="3" xfId="1" applyNumberFormat="1" applyFont="1" applyBorder="1"/>
    <xf numFmtId="0" fontId="9" fillId="0" borderId="0" xfId="1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left"/>
    </xf>
    <xf numFmtId="0" fontId="9" fillId="0" borderId="0" xfId="0" applyNumberFormat="1" applyFont="1"/>
    <xf numFmtId="187" fontId="9" fillId="0" borderId="2" xfId="1" applyFont="1" applyBorder="1"/>
    <xf numFmtId="0" fontId="11" fillId="0" borderId="0" xfId="0" applyFont="1" applyAlignment="1">
      <alignment horizontal="left"/>
    </xf>
    <xf numFmtId="187" fontId="11" fillId="0" borderId="0" xfId="1" applyFont="1" applyAlignment="1"/>
    <xf numFmtId="187" fontId="11" fillId="0" borderId="0" xfId="1" applyFont="1" applyBorder="1" applyAlignment="1"/>
    <xf numFmtId="0" fontId="11" fillId="0" borderId="0" xfId="0" applyFont="1"/>
    <xf numFmtId="187" fontId="9" fillId="0" borderId="1" xfId="1" applyFont="1" applyFill="1" applyBorder="1"/>
    <xf numFmtId="187" fontId="9" fillId="0" borderId="0" xfId="1" applyFont="1" applyFill="1" applyBorder="1"/>
    <xf numFmtId="0" fontId="9" fillId="0" borderId="0" xfId="0" applyFont="1" applyFill="1" applyBorder="1"/>
    <xf numFmtId="0" fontId="11" fillId="0" borderId="1" xfId="1" applyNumberFormat="1" applyFont="1" applyBorder="1" applyAlignment="1">
      <alignment horizontal="center"/>
    </xf>
    <xf numFmtId="0" fontId="11" fillId="0" borderId="0" xfId="0" applyNumberFormat="1" applyFont="1" applyAlignment="1">
      <alignment horizontal="center"/>
    </xf>
    <xf numFmtId="0" fontId="11" fillId="0" borderId="0" xfId="1" applyNumberFormat="1" applyFont="1" applyFill="1" applyBorder="1" applyAlignment="1">
      <alignment horizontal="center"/>
    </xf>
    <xf numFmtId="187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187" fontId="1" fillId="0" borderId="0" xfId="1" applyFont="1"/>
    <xf numFmtId="0" fontId="1" fillId="0" borderId="0" xfId="0" applyFont="1" applyFill="1" applyBorder="1" applyAlignment="1">
      <alignment horizontal="center"/>
    </xf>
    <xf numFmtId="188" fontId="0" fillId="0" borderId="0" xfId="1" applyNumberFormat="1" applyFont="1" applyAlignment="1">
      <alignment horizontal="center" vertical="center"/>
    </xf>
    <xf numFmtId="188" fontId="0" fillId="0" borderId="0" xfId="0" applyNumberFormat="1" applyAlignment="1">
      <alignment horizontal="center" vertical="center"/>
    </xf>
    <xf numFmtId="187" fontId="6" fillId="0" borderId="0" xfId="1" applyFont="1"/>
    <xf numFmtId="187" fontId="6" fillId="3" borderId="0" xfId="1" applyFont="1" applyFill="1"/>
    <xf numFmtId="187" fontId="0" fillId="3" borderId="0" xfId="1" applyFont="1" applyFill="1"/>
    <xf numFmtId="43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187" fontId="2" fillId="0" borderId="0" xfId="1" applyFont="1"/>
    <xf numFmtId="0" fontId="10" fillId="0" borderId="0" xfId="0" applyFont="1" applyAlignment="1">
      <alignment horizontal="right"/>
    </xf>
    <xf numFmtId="188" fontId="9" fillId="0" borderId="1" xfId="1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187" fontId="14" fillId="0" borderId="0" xfId="1" applyFont="1"/>
    <xf numFmtId="0" fontId="15" fillId="0" borderId="1" xfId="0" applyFont="1" applyBorder="1" applyAlignment="1">
      <alignment horizontal="center"/>
    </xf>
    <xf numFmtId="187" fontId="15" fillId="0" borderId="1" xfId="1" applyFont="1" applyBorder="1" applyAlignment="1">
      <alignment horizontal="center"/>
    </xf>
    <xf numFmtId="187" fontId="14" fillId="0" borderId="1" xfId="1" applyFont="1" applyBorder="1"/>
    <xf numFmtId="187" fontId="15" fillId="0" borderId="1" xfId="1" applyFont="1" applyBorder="1"/>
    <xf numFmtId="0" fontId="14" fillId="0" borderId="1" xfId="0" applyFont="1" applyBorder="1" applyAlignment="1">
      <alignment horizontal="center"/>
    </xf>
    <xf numFmtId="187" fontId="8" fillId="0" borderId="0" xfId="1" applyFont="1"/>
    <xf numFmtId="0" fontId="17" fillId="0" borderId="0" xfId="0" applyFont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Border="1"/>
    <xf numFmtId="0" fontId="16" fillId="4" borderId="1" xfId="0" applyFont="1" applyFill="1" applyBorder="1"/>
    <xf numFmtId="0" fontId="17" fillId="0" borderId="1" xfId="0" applyFont="1" applyBorder="1"/>
    <xf numFmtId="0" fontId="16" fillId="4" borderId="9" xfId="0" applyFont="1" applyFill="1" applyBorder="1"/>
    <xf numFmtId="187" fontId="17" fillId="0" borderId="0" xfId="1" applyFont="1"/>
    <xf numFmtId="0" fontId="17" fillId="0" borderId="0" xfId="0" applyFont="1" applyFill="1"/>
    <xf numFmtId="0" fontId="16" fillId="0" borderId="9" xfId="0" applyFont="1" applyFill="1" applyBorder="1"/>
    <xf numFmtId="0" fontId="17" fillId="3" borderId="1" xfId="0" applyFont="1" applyFill="1" applyBorder="1"/>
    <xf numFmtId="0" fontId="16" fillId="3" borderId="1" xfId="0" applyFont="1" applyFill="1" applyBorder="1"/>
    <xf numFmtId="0" fontId="16" fillId="0" borderId="0" xfId="0" applyFont="1"/>
    <xf numFmtId="0" fontId="16" fillId="3" borderId="9" xfId="0" applyFont="1" applyFill="1" applyBorder="1"/>
    <xf numFmtId="0" fontId="16" fillId="0" borderId="0" xfId="0" applyFont="1" applyFill="1"/>
    <xf numFmtId="0" fontId="17" fillId="0" borderId="0" xfId="0" applyFont="1" applyFill="1" applyBorder="1"/>
    <xf numFmtId="188" fontId="16" fillId="0" borderId="0" xfId="1" applyNumberFormat="1" applyFont="1"/>
    <xf numFmtId="188" fontId="17" fillId="0" borderId="0" xfId="1" applyNumberFormat="1" applyFont="1"/>
    <xf numFmtId="0" fontId="8" fillId="0" borderId="0" xfId="0" applyFont="1" applyFill="1" applyBorder="1"/>
    <xf numFmtId="0" fontId="17" fillId="3" borderId="0" xfId="0" applyFont="1" applyFill="1"/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88" fontId="9" fillId="0" borderId="1" xfId="0" applyNumberFormat="1" applyFont="1" applyBorder="1" applyAlignment="1">
      <alignment horizontal="center"/>
    </xf>
    <xf numFmtId="187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7" fontId="16" fillId="0" borderId="13" xfId="0" applyNumberFormat="1" applyFont="1" applyBorder="1" applyAlignment="1">
      <alignment horizontal="center"/>
    </xf>
    <xf numFmtId="0" fontId="17" fillId="0" borderId="0" xfId="0" quotePrefix="1" applyFont="1" applyFill="1"/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"/>
  <sheetViews>
    <sheetView view="pageBreakPreview" topLeftCell="A299" zoomScaleNormal="100" workbookViewId="0">
      <selection activeCell="G357" sqref="G357"/>
    </sheetView>
  </sheetViews>
  <sheetFormatPr defaultRowHeight="21" customHeight="1" x14ac:dyDescent="0.7"/>
  <cols>
    <col min="1" max="1" width="7" style="72" customWidth="1"/>
    <col min="2" max="2" width="8.140625" style="72" customWidth="1"/>
    <col min="3" max="3" width="35" style="72" customWidth="1"/>
    <col min="4" max="4" width="13.7109375" style="72" customWidth="1"/>
    <col min="5" max="5" width="15.42578125" style="72" customWidth="1"/>
    <col min="6" max="6" width="17.7109375" style="72" customWidth="1"/>
    <col min="7" max="7" width="18.85546875" style="72" customWidth="1"/>
    <col min="8" max="8" width="13.140625" style="72" customWidth="1"/>
    <col min="9" max="10" width="11.85546875" style="72" bestFit="1" customWidth="1"/>
    <col min="11" max="16384" width="9.140625" style="72"/>
  </cols>
  <sheetData>
    <row r="1" spans="1:9" s="64" customFormat="1" ht="24.95" customHeight="1" x14ac:dyDescent="0.2">
      <c r="A1" s="63" t="s">
        <v>4</v>
      </c>
      <c r="B1" s="63" t="s">
        <v>6</v>
      </c>
      <c r="C1" s="63" t="s">
        <v>5</v>
      </c>
      <c r="D1" s="63" t="s">
        <v>1</v>
      </c>
      <c r="E1" s="63" t="s">
        <v>2</v>
      </c>
      <c r="F1" s="63" t="s">
        <v>3</v>
      </c>
      <c r="G1" s="152" t="s">
        <v>70</v>
      </c>
      <c r="H1" s="153"/>
      <c r="I1" s="154"/>
    </row>
    <row r="2" spans="1:9" ht="24.95" customHeight="1" x14ac:dyDescent="0.7">
      <c r="A2" s="65">
        <v>1</v>
      </c>
      <c r="B2" s="65">
        <v>1</v>
      </c>
      <c r="C2" s="66" t="s">
        <v>8</v>
      </c>
      <c r="D2" s="67">
        <v>3</v>
      </c>
      <c r="E2" s="68">
        <v>362</v>
      </c>
      <c r="F2" s="68">
        <f>D2*E2</f>
        <v>1086</v>
      </c>
      <c r="G2" s="69">
        <v>15</v>
      </c>
      <c r="H2" s="70">
        <f>G2-D2</f>
        <v>12</v>
      </c>
      <c r="I2" s="71"/>
    </row>
    <row r="3" spans="1:9" ht="24.95" customHeight="1" x14ac:dyDescent="0.7">
      <c r="A3" s="65">
        <v>2</v>
      </c>
      <c r="B3" s="65">
        <v>1</v>
      </c>
      <c r="C3" s="66" t="s">
        <v>8</v>
      </c>
      <c r="D3" s="67">
        <v>4</v>
      </c>
      <c r="E3" s="68">
        <v>362</v>
      </c>
      <c r="F3" s="68">
        <f t="shared" ref="F3:F51" si="0">D3*E3</f>
        <v>1448</v>
      </c>
      <c r="H3" s="70">
        <f>H2+G3-D3</f>
        <v>8</v>
      </c>
    </row>
    <row r="4" spans="1:9" ht="24.95" customHeight="1" x14ac:dyDescent="0.7">
      <c r="A4" s="65">
        <v>3</v>
      </c>
      <c r="B4" s="65">
        <v>2</v>
      </c>
      <c r="C4" s="66" t="s">
        <v>8</v>
      </c>
      <c r="D4" s="67">
        <v>5</v>
      </c>
      <c r="E4" s="68">
        <v>362</v>
      </c>
      <c r="F4" s="68">
        <f t="shared" si="0"/>
        <v>1810</v>
      </c>
      <c r="G4" s="72">
        <v>12</v>
      </c>
      <c r="H4" s="70">
        <f t="shared" ref="H4:H49" si="1">H3+G4-D4</f>
        <v>15</v>
      </c>
    </row>
    <row r="5" spans="1:9" ht="24.95" customHeight="1" x14ac:dyDescent="0.7">
      <c r="A5" s="65">
        <v>4</v>
      </c>
      <c r="B5" s="65">
        <v>2</v>
      </c>
      <c r="C5" s="66" t="s">
        <v>8</v>
      </c>
      <c r="D5" s="67">
        <v>4</v>
      </c>
      <c r="E5" s="68">
        <v>362</v>
      </c>
      <c r="F5" s="68">
        <f t="shared" si="0"/>
        <v>1448</v>
      </c>
      <c r="H5" s="70">
        <f t="shared" si="1"/>
        <v>11</v>
      </c>
    </row>
    <row r="6" spans="1:9" ht="24.95" customHeight="1" x14ac:dyDescent="0.7">
      <c r="A6" s="65">
        <v>5</v>
      </c>
      <c r="B6" s="65">
        <v>3</v>
      </c>
      <c r="C6" s="66" t="s">
        <v>8</v>
      </c>
      <c r="D6" s="67">
        <v>4</v>
      </c>
      <c r="E6" s="68">
        <v>362</v>
      </c>
      <c r="F6" s="68">
        <f t="shared" si="0"/>
        <v>1448</v>
      </c>
      <c r="G6" s="72">
        <v>8</v>
      </c>
      <c r="H6" s="70">
        <f t="shared" si="1"/>
        <v>15</v>
      </c>
    </row>
    <row r="7" spans="1:9" ht="24.95" customHeight="1" x14ac:dyDescent="0.7">
      <c r="A7" s="65">
        <v>6</v>
      </c>
      <c r="B7" s="65"/>
      <c r="C7" s="66"/>
      <c r="D7" s="67"/>
      <c r="E7" s="68"/>
      <c r="F7" s="68"/>
      <c r="H7" s="70">
        <f t="shared" si="1"/>
        <v>15</v>
      </c>
    </row>
    <row r="8" spans="1:9" ht="24.95" customHeight="1" x14ac:dyDescent="0.7">
      <c r="A8" s="65">
        <v>7</v>
      </c>
      <c r="B8" s="65">
        <v>4</v>
      </c>
      <c r="C8" s="66" t="s">
        <v>8</v>
      </c>
      <c r="D8" s="67">
        <v>5</v>
      </c>
      <c r="E8" s="68">
        <v>362</v>
      </c>
      <c r="F8" s="68">
        <f t="shared" si="0"/>
        <v>1810</v>
      </c>
      <c r="G8" s="72">
        <v>12</v>
      </c>
      <c r="H8" s="70">
        <f t="shared" si="1"/>
        <v>22</v>
      </c>
    </row>
    <row r="9" spans="1:9" ht="24.95" customHeight="1" x14ac:dyDescent="0.7">
      <c r="A9" s="65">
        <v>8</v>
      </c>
      <c r="B9" s="65">
        <v>4</v>
      </c>
      <c r="C9" s="66" t="s">
        <v>8</v>
      </c>
      <c r="D9" s="67">
        <v>5</v>
      </c>
      <c r="E9" s="68">
        <v>362</v>
      </c>
      <c r="F9" s="68">
        <f t="shared" si="0"/>
        <v>1810</v>
      </c>
      <c r="H9" s="70">
        <f t="shared" si="1"/>
        <v>17</v>
      </c>
    </row>
    <row r="10" spans="1:9" ht="24.95" customHeight="1" x14ac:dyDescent="0.7">
      <c r="A10" s="65">
        <v>9</v>
      </c>
      <c r="B10" s="65">
        <v>5</v>
      </c>
      <c r="C10" s="66" t="s">
        <v>8</v>
      </c>
      <c r="D10" s="67">
        <v>5</v>
      </c>
      <c r="E10" s="68">
        <v>362</v>
      </c>
      <c r="F10" s="68">
        <f t="shared" si="0"/>
        <v>1810</v>
      </c>
      <c r="G10" s="72">
        <v>7</v>
      </c>
      <c r="H10" s="70">
        <f t="shared" si="1"/>
        <v>19</v>
      </c>
    </row>
    <row r="11" spans="1:9" ht="24.95" customHeight="1" x14ac:dyDescent="0.7">
      <c r="A11" s="65">
        <v>10</v>
      </c>
      <c r="B11" s="65">
        <v>5</v>
      </c>
      <c r="C11" s="66" t="s">
        <v>8</v>
      </c>
      <c r="D11" s="67">
        <v>7</v>
      </c>
      <c r="E11" s="68">
        <v>362</v>
      </c>
      <c r="F11" s="68">
        <f t="shared" si="0"/>
        <v>2534</v>
      </c>
      <c r="H11" s="70">
        <f t="shared" si="1"/>
        <v>12</v>
      </c>
    </row>
    <row r="12" spans="1:9" ht="24.95" customHeight="1" x14ac:dyDescent="0.7">
      <c r="A12" s="65">
        <v>11</v>
      </c>
      <c r="B12" s="65">
        <v>6</v>
      </c>
      <c r="C12" s="66" t="s">
        <v>8</v>
      </c>
      <c r="D12" s="67">
        <v>5</v>
      </c>
      <c r="E12" s="68">
        <v>362</v>
      </c>
      <c r="F12" s="68">
        <f t="shared" si="0"/>
        <v>1810</v>
      </c>
      <c r="G12" s="72">
        <v>12</v>
      </c>
      <c r="H12" s="70">
        <f t="shared" si="1"/>
        <v>19</v>
      </c>
    </row>
    <row r="13" spans="1:9" ht="24.95" customHeight="1" x14ac:dyDescent="0.7">
      <c r="A13" s="65">
        <v>12</v>
      </c>
      <c r="B13" s="65">
        <v>6</v>
      </c>
      <c r="C13" s="66" t="s">
        <v>8</v>
      </c>
      <c r="D13" s="67">
        <v>5</v>
      </c>
      <c r="E13" s="68">
        <v>362</v>
      </c>
      <c r="F13" s="68">
        <f t="shared" si="0"/>
        <v>1810</v>
      </c>
      <c r="H13" s="70">
        <f t="shared" si="1"/>
        <v>14</v>
      </c>
    </row>
    <row r="14" spans="1:9" ht="24.95" customHeight="1" x14ac:dyDescent="0.7">
      <c r="A14" s="65">
        <v>13</v>
      </c>
      <c r="B14" s="65">
        <v>7</v>
      </c>
      <c r="C14" s="66" t="s">
        <v>8</v>
      </c>
      <c r="D14" s="67">
        <v>5</v>
      </c>
      <c r="E14" s="68">
        <v>362</v>
      </c>
      <c r="F14" s="68">
        <f t="shared" si="0"/>
        <v>1810</v>
      </c>
      <c r="G14" s="72">
        <v>8</v>
      </c>
      <c r="H14" s="70">
        <f t="shared" si="1"/>
        <v>17</v>
      </c>
    </row>
    <row r="15" spans="1:9" ht="24.95" customHeight="1" x14ac:dyDescent="0.7">
      <c r="A15" s="65">
        <v>14</v>
      </c>
      <c r="B15" s="65"/>
      <c r="C15" s="66"/>
      <c r="D15" s="67"/>
      <c r="E15" s="68"/>
      <c r="F15" s="68"/>
      <c r="H15" s="70">
        <f t="shared" si="1"/>
        <v>17</v>
      </c>
    </row>
    <row r="16" spans="1:9" ht="24.95" customHeight="1" x14ac:dyDescent="0.7">
      <c r="A16" s="65">
        <v>15</v>
      </c>
      <c r="B16" s="65">
        <v>8</v>
      </c>
      <c r="C16" s="66" t="s">
        <v>8</v>
      </c>
      <c r="D16" s="67">
        <v>5</v>
      </c>
      <c r="E16" s="68">
        <v>362</v>
      </c>
      <c r="F16" s="68">
        <f t="shared" si="0"/>
        <v>1810</v>
      </c>
      <c r="G16" s="72">
        <v>9</v>
      </c>
      <c r="H16" s="70">
        <f t="shared" si="1"/>
        <v>21</v>
      </c>
    </row>
    <row r="17" spans="1:8" ht="24.95" customHeight="1" x14ac:dyDescent="0.7">
      <c r="A17" s="65">
        <v>16</v>
      </c>
      <c r="B17" s="65">
        <v>8</v>
      </c>
      <c r="C17" s="66" t="s">
        <v>8</v>
      </c>
      <c r="D17" s="67">
        <v>5</v>
      </c>
      <c r="E17" s="68">
        <v>362</v>
      </c>
      <c r="F17" s="68">
        <f t="shared" si="0"/>
        <v>1810</v>
      </c>
      <c r="H17" s="70">
        <f t="shared" si="1"/>
        <v>16</v>
      </c>
    </row>
    <row r="18" spans="1:8" ht="24.95" customHeight="1" x14ac:dyDescent="0.7">
      <c r="A18" s="65">
        <v>17</v>
      </c>
      <c r="B18" s="65">
        <v>9</v>
      </c>
      <c r="C18" s="66" t="s">
        <v>8</v>
      </c>
      <c r="D18" s="67">
        <v>10</v>
      </c>
      <c r="E18" s="68">
        <v>362</v>
      </c>
      <c r="F18" s="68">
        <f t="shared" si="0"/>
        <v>3620</v>
      </c>
      <c r="G18" s="72">
        <v>12</v>
      </c>
      <c r="H18" s="70">
        <f t="shared" si="1"/>
        <v>18</v>
      </c>
    </row>
    <row r="19" spans="1:8" ht="24.95" customHeight="1" x14ac:dyDescent="0.7">
      <c r="A19" s="65">
        <v>18</v>
      </c>
      <c r="B19" s="65">
        <v>9</v>
      </c>
      <c r="C19" s="66" t="s">
        <v>8</v>
      </c>
      <c r="D19" s="67">
        <v>5</v>
      </c>
      <c r="E19" s="68">
        <v>362</v>
      </c>
      <c r="F19" s="68">
        <f t="shared" si="0"/>
        <v>1810</v>
      </c>
      <c r="H19" s="70">
        <f t="shared" si="1"/>
        <v>13</v>
      </c>
    </row>
    <row r="20" spans="1:8" ht="24.95" customHeight="1" x14ac:dyDescent="0.7">
      <c r="A20" s="65">
        <v>19</v>
      </c>
      <c r="B20" s="65">
        <v>10</v>
      </c>
      <c r="C20" s="66" t="s">
        <v>8</v>
      </c>
      <c r="D20" s="67">
        <v>8</v>
      </c>
      <c r="E20" s="68">
        <v>362</v>
      </c>
      <c r="F20" s="68">
        <f t="shared" si="0"/>
        <v>2896</v>
      </c>
      <c r="G20" s="72">
        <v>11</v>
      </c>
      <c r="H20" s="70">
        <f t="shared" si="1"/>
        <v>16</v>
      </c>
    </row>
    <row r="21" spans="1:8" ht="24.95" customHeight="1" x14ac:dyDescent="0.7">
      <c r="A21" s="65">
        <v>20</v>
      </c>
      <c r="B21" s="65">
        <v>10</v>
      </c>
      <c r="C21" s="66" t="s">
        <v>8</v>
      </c>
      <c r="D21" s="67">
        <v>5</v>
      </c>
      <c r="E21" s="68">
        <v>362</v>
      </c>
      <c r="F21" s="68">
        <f t="shared" si="0"/>
        <v>1810</v>
      </c>
      <c r="H21" s="70">
        <f t="shared" si="1"/>
        <v>11</v>
      </c>
    </row>
    <row r="22" spans="1:8" ht="24.95" customHeight="1" x14ac:dyDescent="0.7">
      <c r="A22" s="65">
        <v>21</v>
      </c>
      <c r="B22" s="65"/>
      <c r="C22" s="66"/>
      <c r="D22" s="67"/>
      <c r="E22" s="68"/>
      <c r="F22" s="68"/>
      <c r="G22" s="72">
        <v>15</v>
      </c>
      <c r="H22" s="70">
        <f t="shared" si="1"/>
        <v>26</v>
      </c>
    </row>
    <row r="23" spans="1:8" ht="24.95" customHeight="1" x14ac:dyDescent="0.7">
      <c r="A23" s="65">
        <v>22</v>
      </c>
      <c r="B23" s="65">
        <v>11</v>
      </c>
      <c r="C23" s="66" t="s">
        <v>8</v>
      </c>
      <c r="D23" s="67">
        <v>8</v>
      </c>
      <c r="E23" s="68">
        <v>362</v>
      </c>
      <c r="F23" s="68">
        <f t="shared" si="0"/>
        <v>2896</v>
      </c>
      <c r="H23" s="70">
        <f t="shared" si="1"/>
        <v>18</v>
      </c>
    </row>
    <row r="24" spans="1:8" ht="24.95" customHeight="1" x14ac:dyDescent="0.7">
      <c r="A24" s="65">
        <v>23</v>
      </c>
      <c r="B24" s="65">
        <v>12</v>
      </c>
      <c r="C24" s="66" t="s">
        <v>8</v>
      </c>
      <c r="D24" s="67">
        <v>8</v>
      </c>
      <c r="E24" s="68">
        <v>362</v>
      </c>
      <c r="F24" s="68">
        <f t="shared" si="0"/>
        <v>2896</v>
      </c>
      <c r="G24" s="72">
        <v>12</v>
      </c>
      <c r="H24" s="70">
        <f t="shared" si="1"/>
        <v>22</v>
      </c>
    </row>
    <row r="25" spans="1:8" ht="24.95" customHeight="1" x14ac:dyDescent="0.7">
      <c r="A25" s="65">
        <v>24</v>
      </c>
      <c r="B25" s="65">
        <v>12</v>
      </c>
      <c r="C25" s="66" t="s">
        <v>8</v>
      </c>
      <c r="D25" s="67">
        <v>10</v>
      </c>
      <c r="E25" s="68">
        <v>362</v>
      </c>
      <c r="F25" s="68">
        <f t="shared" si="0"/>
        <v>3620</v>
      </c>
      <c r="H25" s="70">
        <f t="shared" si="1"/>
        <v>12</v>
      </c>
    </row>
    <row r="26" spans="1:8" ht="24.95" customHeight="1" x14ac:dyDescent="0.7">
      <c r="A26" s="65">
        <v>25</v>
      </c>
      <c r="B26" s="65">
        <v>13</v>
      </c>
      <c r="C26" s="66" t="s">
        <v>8</v>
      </c>
      <c r="D26" s="67">
        <v>8</v>
      </c>
      <c r="E26" s="68">
        <v>362</v>
      </c>
      <c r="F26" s="68">
        <f t="shared" si="0"/>
        <v>2896</v>
      </c>
      <c r="G26" s="72">
        <v>13</v>
      </c>
      <c r="H26" s="70">
        <f t="shared" si="1"/>
        <v>17</v>
      </c>
    </row>
    <row r="27" spans="1:8" ht="24.95" customHeight="1" x14ac:dyDescent="0.7">
      <c r="A27" s="65">
        <v>26</v>
      </c>
      <c r="B27" s="65">
        <v>13</v>
      </c>
      <c r="C27" s="66" t="s">
        <v>8</v>
      </c>
      <c r="D27" s="67">
        <v>8</v>
      </c>
      <c r="E27" s="68">
        <v>362</v>
      </c>
      <c r="F27" s="68">
        <f t="shared" si="0"/>
        <v>2896</v>
      </c>
      <c r="H27" s="70">
        <f t="shared" si="1"/>
        <v>9</v>
      </c>
    </row>
    <row r="28" spans="1:8" ht="24.95" customHeight="1" x14ac:dyDescent="0.7">
      <c r="A28" s="65">
        <v>27</v>
      </c>
      <c r="B28" s="65">
        <v>14</v>
      </c>
      <c r="C28" s="66" t="s">
        <v>8</v>
      </c>
      <c r="D28" s="67">
        <v>8</v>
      </c>
      <c r="E28" s="68">
        <v>362</v>
      </c>
      <c r="F28" s="68">
        <f t="shared" si="0"/>
        <v>2896</v>
      </c>
      <c r="G28" s="72">
        <v>18</v>
      </c>
      <c r="H28" s="70">
        <f t="shared" si="1"/>
        <v>19</v>
      </c>
    </row>
    <row r="29" spans="1:8" ht="24.95" customHeight="1" x14ac:dyDescent="0.7">
      <c r="A29" s="65">
        <v>28</v>
      </c>
      <c r="B29" s="65">
        <v>14</v>
      </c>
      <c r="C29" s="66" t="s">
        <v>8</v>
      </c>
      <c r="D29" s="67">
        <v>10</v>
      </c>
      <c r="E29" s="68">
        <v>362</v>
      </c>
      <c r="F29" s="68">
        <f t="shared" si="0"/>
        <v>3620</v>
      </c>
      <c r="H29" s="70">
        <f t="shared" si="1"/>
        <v>9</v>
      </c>
    </row>
    <row r="30" spans="1:8" ht="24.95" customHeight="1" x14ac:dyDescent="0.7">
      <c r="A30" s="65">
        <v>29</v>
      </c>
      <c r="B30" s="65">
        <v>15</v>
      </c>
      <c r="C30" s="66" t="s">
        <v>8</v>
      </c>
      <c r="D30" s="67">
        <v>9</v>
      </c>
      <c r="E30" s="68">
        <v>362</v>
      </c>
      <c r="F30" s="68">
        <f t="shared" si="0"/>
        <v>3258</v>
      </c>
      <c r="G30" s="72">
        <v>18</v>
      </c>
      <c r="H30" s="70">
        <f t="shared" si="1"/>
        <v>18</v>
      </c>
    </row>
    <row r="31" spans="1:8" ht="24.95" customHeight="1" x14ac:dyDescent="0.7">
      <c r="A31" s="65">
        <v>30</v>
      </c>
      <c r="B31" s="65"/>
      <c r="C31" s="66"/>
      <c r="D31" s="67"/>
      <c r="E31" s="68"/>
      <c r="F31" s="68"/>
      <c r="H31" s="70">
        <f t="shared" si="1"/>
        <v>18</v>
      </c>
    </row>
    <row r="32" spans="1:8" ht="24.95" customHeight="1" x14ac:dyDescent="0.7">
      <c r="A32" s="65">
        <v>31</v>
      </c>
      <c r="B32" s="65">
        <v>16</v>
      </c>
      <c r="C32" s="66" t="s">
        <v>8</v>
      </c>
      <c r="D32" s="67">
        <v>10</v>
      </c>
      <c r="E32" s="68">
        <v>362</v>
      </c>
      <c r="F32" s="68">
        <f t="shared" si="0"/>
        <v>3620</v>
      </c>
      <c r="G32" s="72">
        <v>12</v>
      </c>
      <c r="H32" s="70">
        <f t="shared" si="1"/>
        <v>20</v>
      </c>
    </row>
    <row r="33" spans="1:8" ht="24.95" customHeight="1" x14ac:dyDescent="0.7">
      <c r="A33" s="65">
        <v>32</v>
      </c>
      <c r="B33" s="65">
        <v>17</v>
      </c>
      <c r="C33" s="66" t="s">
        <v>8</v>
      </c>
      <c r="D33" s="67">
        <v>10</v>
      </c>
      <c r="E33" s="68">
        <v>362</v>
      </c>
      <c r="F33" s="68">
        <f t="shared" si="0"/>
        <v>3620</v>
      </c>
      <c r="G33" s="72">
        <v>15</v>
      </c>
      <c r="H33" s="70">
        <f t="shared" si="1"/>
        <v>25</v>
      </c>
    </row>
    <row r="34" spans="1:8" ht="24.95" customHeight="1" x14ac:dyDescent="0.7">
      <c r="A34" s="65">
        <v>33</v>
      </c>
      <c r="B34" s="65">
        <v>18</v>
      </c>
      <c r="C34" s="66" t="s">
        <v>8</v>
      </c>
      <c r="D34" s="67">
        <v>9</v>
      </c>
      <c r="E34" s="68">
        <v>362</v>
      </c>
      <c r="F34" s="68">
        <f t="shared" si="0"/>
        <v>3258</v>
      </c>
      <c r="G34" s="72">
        <v>9</v>
      </c>
      <c r="H34" s="70">
        <f t="shared" si="1"/>
        <v>25</v>
      </c>
    </row>
    <row r="35" spans="1:8" ht="24.95" customHeight="1" x14ac:dyDescent="0.7">
      <c r="A35" s="65">
        <v>34</v>
      </c>
      <c r="B35" s="65">
        <v>19</v>
      </c>
      <c r="C35" s="66" t="s">
        <v>8</v>
      </c>
      <c r="D35" s="67">
        <v>8</v>
      </c>
      <c r="E35" s="68">
        <v>362</v>
      </c>
      <c r="F35" s="68">
        <f t="shared" si="0"/>
        <v>2896</v>
      </c>
      <c r="G35" s="72">
        <v>12</v>
      </c>
      <c r="H35" s="70">
        <f t="shared" si="1"/>
        <v>29</v>
      </c>
    </row>
    <row r="36" spans="1:8" ht="24.95" customHeight="1" x14ac:dyDescent="0.7">
      <c r="A36" s="65">
        <v>35</v>
      </c>
      <c r="B36" s="65">
        <v>20</v>
      </c>
      <c r="C36" s="66" t="s">
        <v>8</v>
      </c>
      <c r="D36" s="67">
        <v>12</v>
      </c>
      <c r="E36" s="68">
        <v>362</v>
      </c>
      <c r="F36" s="68">
        <f t="shared" si="0"/>
        <v>4344</v>
      </c>
      <c r="G36" s="72">
        <v>13</v>
      </c>
      <c r="H36" s="70">
        <f t="shared" si="1"/>
        <v>30</v>
      </c>
    </row>
    <row r="37" spans="1:8" ht="24.95" customHeight="1" x14ac:dyDescent="0.7">
      <c r="A37" s="65">
        <v>36</v>
      </c>
      <c r="B37" s="65">
        <v>21</v>
      </c>
      <c r="C37" s="66" t="s">
        <v>8</v>
      </c>
      <c r="D37" s="67">
        <v>8</v>
      </c>
      <c r="E37" s="68">
        <v>362</v>
      </c>
      <c r="F37" s="68">
        <f t="shared" si="0"/>
        <v>2896</v>
      </c>
      <c r="G37" s="72">
        <v>10</v>
      </c>
      <c r="H37" s="70">
        <f t="shared" si="1"/>
        <v>32</v>
      </c>
    </row>
    <row r="38" spans="1:8" ht="24.95" customHeight="1" x14ac:dyDescent="0.7">
      <c r="A38" s="65">
        <v>37</v>
      </c>
      <c r="B38" s="65">
        <v>22</v>
      </c>
      <c r="C38" s="66" t="s">
        <v>8</v>
      </c>
      <c r="D38" s="67">
        <v>8</v>
      </c>
      <c r="E38" s="68">
        <v>362</v>
      </c>
      <c r="F38" s="68">
        <f t="shared" si="0"/>
        <v>2896</v>
      </c>
      <c r="G38" s="72">
        <v>12</v>
      </c>
      <c r="H38" s="70">
        <f t="shared" si="1"/>
        <v>36</v>
      </c>
    </row>
    <row r="39" spans="1:8" ht="24.95" customHeight="1" x14ac:dyDescent="0.7">
      <c r="A39" s="65">
        <v>38</v>
      </c>
      <c r="B39" s="65">
        <v>23</v>
      </c>
      <c r="C39" s="66" t="s">
        <v>8</v>
      </c>
      <c r="D39" s="67">
        <v>10</v>
      </c>
      <c r="E39" s="68">
        <v>362</v>
      </c>
      <c r="F39" s="68">
        <f t="shared" si="0"/>
        <v>3620</v>
      </c>
      <c r="G39" s="72">
        <v>9</v>
      </c>
      <c r="H39" s="70">
        <f t="shared" si="1"/>
        <v>35</v>
      </c>
    </row>
    <row r="40" spans="1:8" ht="24.95" customHeight="1" x14ac:dyDescent="0.7">
      <c r="A40" s="65">
        <v>39</v>
      </c>
      <c r="B40" s="65">
        <v>23</v>
      </c>
      <c r="C40" s="66" t="s">
        <v>8</v>
      </c>
      <c r="D40" s="67">
        <v>8</v>
      </c>
      <c r="E40" s="68">
        <v>362</v>
      </c>
      <c r="F40" s="68">
        <f t="shared" si="0"/>
        <v>2896</v>
      </c>
      <c r="H40" s="70">
        <f t="shared" si="1"/>
        <v>27</v>
      </c>
    </row>
    <row r="41" spans="1:8" ht="24.95" customHeight="1" x14ac:dyDescent="0.7">
      <c r="A41" s="65">
        <v>40</v>
      </c>
      <c r="B41" s="65">
        <v>24</v>
      </c>
      <c r="C41" s="66" t="s">
        <v>8</v>
      </c>
      <c r="D41" s="67">
        <v>12</v>
      </c>
      <c r="E41" s="68">
        <v>362</v>
      </c>
      <c r="F41" s="68">
        <f t="shared" si="0"/>
        <v>4344</v>
      </c>
      <c r="G41" s="72">
        <v>8</v>
      </c>
      <c r="H41" s="70">
        <f t="shared" si="1"/>
        <v>23</v>
      </c>
    </row>
    <row r="42" spans="1:8" ht="24.95" customHeight="1" x14ac:dyDescent="0.7">
      <c r="A42" s="65">
        <v>41</v>
      </c>
      <c r="B42" s="65">
        <v>24</v>
      </c>
      <c r="C42" s="66" t="s">
        <v>8</v>
      </c>
      <c r="D42" s="67">
        <v>10</v>
      </c>
      <c r="E42" s="68">
        <v>362</v>
      </c>
      <c r="F42" s="68">
        <f t="shared" si="0"/>
        <v>3620</v>
      </c>
      <c r="H42" s="70">
        <f t="shared" si="1"/>
        <v>13</v>
      </c>
    </row>
    <row r="43" spans="1:8" ht="24.95" customHeight="1" x14ac:dyDescent="0.7">
      <c r="A43" s="65">
        <v>42</v>
      </c>
      <c r="B43" s="65"/>
      <c r="C43" s="66"/>
      <c r="D43" s="67"/>
      <c r="E43" s="68"/>
      <c r="F43" s="68"/>
      <c r="G43" s="72">
        <v>10</v>
      </c>
      <c r="H43" s="70">
        <f t="shared" si="1"/>
        <v>23</v>
      </c>
    </row>
    <row r="44" spans="1:8" ht="24.95" customHeight="1" x14ac:dyDescent="0.7">
      <c r="A44" s="65">
        <v>43</v>
      </c>
      <c r="B44" s="65">
        <v>25</v>
      </c>
      <c r="C44" s="66" t="s">
        <v>8</v>
      </c>
      <c r="D44" s="67">
        <v>9</v>
      </c>
      <c r="E44" s="68">
        <v>362</v>
      </c>
      <c r="F44" s="68">
        <f t="shared" si="0"/>
        <v>3258</v>
      </c>
      <c r="H44" s="70">
        <f t="shared" si="1"/>
        <v>14</v>
      </c>
    </row>
    <row r="45" spans="1:8" ht="24.95" customHeight="1" x14ac:dyDescent="0.7">
      <c r="A45" s="65">
        <v>44</v>
      </c>
      <c r="B45" s="65">
        <v>26</v>
      </c>
      <c r="C45" s="66" t="s">
        <v>8</v>
      </c>
      <c r="D45" s="67">
        <v>15</v>
      </c>
      <c r="E45" s="68">
        <v>362</v>
      </c>
      <c r="F45" s="68">
        <f t="shared" si="0"/>
        <v>5430</v>
      </c>
      <c r="G45" s="72">
        <v>13</v>
      </c>
      <c r="H45" s="70">
        <f t="shared" si="1"/>
        <v>12</v>
      </c>
    </row>
    <row r="46" spans="1:8" ht="24.95" customHeight="1" x14ac:dyDescent="0.7">
      <c r="A46" s="65">
        <v>45</v>
      </c>
      <c r="B46" s="65">
        <v>27</v>
      </c>
      <c r="C46" s="66" t="s">
        <v>8</v>
      </c>
      <c r="D46" s="67">
        <v>12</v>
      </c>
      <c r="E46" s="68">
        <v>362</v>
      </c>
      <c r="F46" s="68">
        <f t="shared" si="0"/>
        <v>4344</v>
      </c>
      <c r="G46" s="72">
        <v>14</v>
      </c>
      <c r="H46" s="70">
        <f t="shared" si="1"/>
        <v>14</v>
      </c>
    </row>
    <row r="47" spans="1:8" ht="24.95" customHeight="1" x14ac:dyDescent="0.7">
      <c r="A47" s="65">
        <v>46</v>
      </c>
      <c r="B47" s="65">
        <v>28</v>
      </c>
      <c r="C47" s="66" t="s">
        <v>8</v>
      </c>
      <c r="D47" s="67">
        <v>10</v>
      </c>
      <c r="E47" s="68">
        <v>362</v>
      </c>
      <c r="F47" s="68">
        <f>D47*E47</f>
        <v>3620</v>
      </c>
      <c r="G47" s="72">
        <v>15</v>
      </c>
      <c r="H47" s="70">
        <f t="shared" si="1"/>
        <v>19</v>
      </c>
    </row>
    <row r="48" spans="1:8" ht="24.95" customHeight="1" x14ac:dyDescent="0.7">
      <c r="A48" s="65">
        <v>47</v>
      </c>
      <c r="B48" s="65">
        <v>29</v>
      </c>
      <c r="C48" s="66" t="s">
        <v>8</v>
      </c>
      <c r="D48" s="67">
        <v>13</v>
      </c>
      <c r="E48" s="68">
        <v>362</v>
      </c>
      <c r="F48" s="68">
        <f t="shared" si="0"/>
        <v>4706</v>
      </c>
      <c r="G48" s="72">
        <v>8</v>
      </c>
      <c r="H48" s="70">
        <f t="shared" si="1"/>
        <v>14</v>
      </c>
    </row>
    <row r="49" spans="1:9" ht="24.95" customHeight="1" x14ac:dyDescent="0.7">
      <c r="A49" s="65">
        <v>48</v>
      </c>
      <c r="B49" s="65">
        <v>30</v>
      </c>
      <c r="C49" s="66" t="s">
        <v>8</v>
      </c>
      <c r="D49" s="67">
        <v>14</v>
      </c>
      <c r="E49" s="68">
        <v>362</v>
      </c>
      <c r="F49" s="68">
        <f t="shared" si="0"/>
        <v>5068</v>
      </c>
      <c r="G49" s="72">
        <v>10</v>
      </c>
      <c r="H49" s="70">
        <f t="shared" si="1"/>
        <v>10</v>
      </c>
      <c r="I49" s="72">
        <v>10</v>
      </c>
    </row>
    <row r="50" spans="1:9" ht="24.95" customHeight="1" x14ac:dyDescent="0.7">
      <c r="A50" s="65">
        <v>49</v>
      </c>
      <c r="B50" s="65">
        <v>31</v>
      </c>
      <c r="C50" s="66" t="s">
        <v>8</v>
      </c>
      <c r="D50" s="67">
        <v>8</v>
      </c>
      <c r="E50" s="68">
        <v>362</v>
      </c>
      <c r="F50" s="68">
        <f t="shared" si="0"/>
        <v>2896</v>
      </c>
      <c r="G50" s="73">
        <f>SUM(D2:D51)</f>
        <v>362</v>
      </c>
      <c r="H50" s="74">
        <f>SUM(G2:G49)+I49</f>
        <v>362</v>
      </c>
    </row>
    <row r="51" spans="1:9" ht="24.95" customHeight="1" x14ac:dyDescent="0.7">
      <c r="A51" s="65">
        <v>50</v>
      </c>
      <c r="B51" s="65">
        <v>31</v>
      </c>
      <c r="C51" s="66" t="s">
        <v>8</v>
      </c>
      <c r="D51" s="67">
        <v>12</v>
      </c>
      <c r="E51" s="68">
        <v>362</v>
      </c>
      <c r="F51" s="68">
        <f t="shared" si="0"/>
        <v>4344</v>
      </c>
      <c r="G51" s="75">
        <f>SUM(F2:F51)</f>
        <v>131044</v>
      </c>
      <c r="H51" s="155" t="s">
        <v>11</v>
      </c>
      <c r="I51" s="155"/>
    </row>
    <row r="52" spans="1:9" ht="24.95" customHeight="1" x14ac:dyDescent="0.7">
      <c r="A52" s="65" t="s">
        <v>4</v>
      </c>
      <c r="B52" s="65" t="s">
        <v>6</v>
      </c>
      <c r="C52" s="65" t="s">
        <v>5</v>
      </c>
      <c r="D52" s="65" t="s">
        <v>1</v>
      </c>
      <c r="E52" s="65" t="s">
        <v>2</v>
      </c>
      <c r="F52" s="65" t="s">
        <v>3</v>
      </c>
      <c r="G52" s="149" t="s">
        <v>71</v>
      </c>
      <c r="H52" s="150"/>
      <c r="I52" s="151"/>
    </row>
    <row r="53" spans="1:9" ht="24.95" customHeight="1" x14ac:dyDescent="0.7">
      <c r="A53" s="65">
        <v>1</v>
      </c>
      <c r="B53" s="65">
        <v>1</v>
      </c>
      <c r="C53" s="66" t="s">
        <v>8</v>
      </c>
      <c r="D53" s="67">
        <v>5</v>
      </c>
      <c r="E53" s="68">
        <v>358</v>
      </c>
      <c r="F53" s="68">
        <f>D53*E53</f>
        <v>1790</v>
      </c>
      <c r="G53" s="76">
        <v>15</v>
      </c>
      <c r="H53" s="77">
        <f>G53-D53</f>
        <v>10</v>
      </c>
    </row>
    <row r="54" spans="1:9" ht="24.95" customHeight="1" x14ac:dyDescent="0.7">
      <c r="A54" s="65">
        <v>2</v>
      </c>
      <c r="B54" s="65">
        <v>1</v>
      </c>
      <c r="C54" s="66" t="s">
        <v>8</v>
      </c>
      <c r="D54" s="67">
        <v>6</v>
      </c>
      <c r="E54" s="68">
        <v>358</v>
      </c>
      <c r="F54" s="68">
        <f t="shared" ref="F54:F100" si="2">D54*E54</f>
        <v>2148</v>
      </c>
      <c r="G54" s="78"/>
      <c r="H54" s="79">
        <f>H53+G54-D54</f>
        <v>4</v>
      </c>
      <c r="I54" s="80"/>
    </row>
    <row r="55" spans="1:9" ht="24.95" customHeight="1" x14ac:dyDescent="0.7">
      <c r="A55" s="65">
        <v>3</v>
      </c>
      <c r="B55" s="65">
        <v>2</v>
      </c>
      <c r="C55" s="66" t="s">
        <v>8</v>
      </c>
      <c r="D55" s="67">
        <v>5</v>
      </c>
      <c r="E55" s="68">
        <v>358</v>
      </c>
      <c r="F55" s="68">
        <f t="shared" si="2"/>
        <v>1790</v>
      </c>
      <c r="G55" s="78">
        <v>11</v>
      </c>
      <c r="H55" s="79">
        <f t="shared" ref="H55:H99" si="3">H54+G55-D55</f>
        <v>10</v>
      </c>
      <c r="I55" s="80"/>
    </row>
    <row r="56" spans="1:9" ht="24.95" customHeight="1" x14ac:dyDescent="0.7">
      <c r="A56" s="65">
        <v>4</v>
      </c>
      <c r="B56" s="65">
        <v>2</v>
      </c>
      <c r="C56" s="66" t="s">
        <v>8</v>
      </c>
      <c r="D56" s="67">
        <v>5</v>
      </c>
      <c r="E56" s="68">
        <v>358</v>
      </c>
      <c r="F56" s="68">
        <f t="shared" si="2"/>
        <v>1790</v>
      </c>
      <c r="G56" s="81"/>
      <c r="H56" s="79">
        <f t="shared" si="3"/>
        <v>5</v>
      </c>
      <c r="I56" s="80"/>
    </row>
    <row r="57" spans="1:9" ht="24.95" customHeight="1" x14ac:dyDescent="0.7">
      <c r="A57" s="65">
        <v>5</v>
      </c>
      <c r="B57" s="65">
        <v>3</v>
      </c>
      <c r="C57" s="66" t="s">
        <v>8</v>
      </c>
      <c r="D57" s="67">
        <v>7</v>
      </c>
      <c r="E57" s="68">
        <v>358</v>
      </c>
      <c r="F57" s="68">
        <f t="shared" si="2"/>
        <v>2506</v>
      </c>
      <c r="G57" s="81">
        <v>12</v>
      </c>
      <c r="H57" s="79">
        <f t="shared" si="3"/>
        <v>10</v>
      </c>
      <c r="I57" s="82"/>
    </row>
    <row r="58" spans="1:9" ht="24.95" customHeight="1" x14ac:dyDescent="0.7">
      <c r="A58" s="65">
        <v>6</v>
      </c>
      <c r="B58" s="65"/>
      <c r="C58" s="66"/>
      <c r="D58" s="67"/>
      <c r="E58" s="68">
        <v>358</v>
      </c>
      <c r="F58" s="68">
        <f t="shared" si="2"/>
        <v>0</v>
      </c>
      <c r="G58" s="77"/>
      <c r="H58" s="79">
        <f t="shared" si="3"/>
        <v>10</v>
      </c>
    </row>
    <row r="59" spans="1:9" ht="24.95" customHeight="1" x14ac:dyDescent="0.7">
      <c r="A59" s="65">
        <v>7</v>
      </c>
      <c r="B59" s="65">
        <v>4</v>
      </c>
      <c r="C59" s="66" t="s">
        <v>8</v>
      </c>
      <c r="D59" s="67">
        <v>7</v>
      </c>
      <c r="E59" s="68">
        <v>358</v>
      </c>
      <c r="F59" s="68">
        <f t="shared" si="2"/>
        <v>2506</v>
      </c>
      <c r="G59" s="77">
        <v>13</v>
      </c>
      <c r="H59" s="79">
        <f t="shared" si="3"/>
        <v>16</v>
      </c>
    </row>
    <row r="60" spans="1:9" ht="24.95" customHeight="1" x14ac:dyDescent="0.7">
      <c r="A60" s="65">
        <v>8</v>
      </c>
      <c r="B60" s="65">
        <v>4</v>
      </c>
      <c r="C60" s="66" t="s">
        <v>8</v>
      </c>
      <c r="D60" s="67">
        <v>6</v>
      </c>
      <c r="E60" s="68">
        <v>358</v>
      </c>
      <c r="F60" s="68">
        <f t="shared" si="2"/>
        <v>2148</v>
      </c>
      <c r="G60" s="77"/>
      <c r="H60" s="79">
        <f t="shared" si="3"/>
        <v>10</v>
      </c>
    </row>
    <row r="61" spans="1:9" ht="24.95" customHeight="1" x14ac:dyDescent="0.7">
      <c r="A61" s="65">
        <v>9</v>
      </c>
      <c r="B61" s="65">
        <v>5</v>
      </c>
      <c r="C61" s="66" t="s">
        <v>8</v>
      </c>
      <c r="D61" s="67">
        <v>8</v>
      </c>
      <c r="E61" s="68">
        <v>358</v>
      </c>
      <c r="F61" s="68">
        <f t="shared" si="2"/>
        <v>2864</v>
      </c>
      <c r="G61" s="77">
        <v>14</v>
      </c>
      <c r="H61" s="79">
        <f t="shared" si="3"/>
        <v>16</v>
      </c>
    </row>
    <row r="62" spans="1:9" ht="24.95" customHeight="1" x14ac:dyDescent="0.7">
      <c r="A62" s="65">
        <v>10</v>
      </c>
      <c r="B62" s="65">
        <v>5</v>
      </c>
      <c r="C62" s="66" t="s">
        <v>8</v>
      </c>
      <c r="D62" s="67">
        <v>6</v>
      </c>
      <c r="E62" s="68">
        <v>358</v>
      </c>
      <c r="F62" s="68">
        <f t="shared" si="2"/>
        <v>2148</v>
      </c>
      <c r="G62" s="77"/>
      <c r="H62" s="79">
        <f t="shared" si="3"/>
        <v>10</v>
      </c>
    </row>
    <row r="63" spans="1:9" ht="24.95" customHeight="1" x14ac:dyDescent="0.7">
      <c r="A63" s="65">
        <v>11</v>
      </c>
      <c r="B63" s="65">
        <v>6</v>
      </c>
      <c r="C63" s="66" t="s">
        <v>8</v>
      </c>
      <c r="D63" s="67">
        <v>9</v>
      </c>
      <c r="E63" s="68">
        <v>358</v>
      </c>
      <c r="F63" s="68">
        <f t="shared" si="2"/>
        <v>3222</v>
      </c>
      <c r="G63" s="77">
        <v>12</v>
      </c>
      <c r="H63" s="79">
        <f t="shared" si="3"/>
        <v>13</v>
      </c>
    </row>
    <row r="64" spans="1:9" ht="24.95" customHeight="1" x14ac:dyDescent="0.7">
      <c r="A64" s="65">
        <v>12</v>
      </c>
      <c r="B64" s="65">
        <v>6</v>
      </c>
      <c r="C64" s="66" t="s">
        <v>8</v>
      </c>
      <c r="D64" s="67">
        <v>5</v>
      </c>
      <c r="E64" s="68">
        <v>358</v>
      </c>
      <c r="F64" s="68">
        <f t="shared" si="2"/>
        <v>1790</v>
      </c>
      <c r="G64" s="77"/>
      <c r="H64" s="79">
        <f t="shared" si="3"/>
        <v>8</v>
      </c>
    </row>
    <row r="65" spans="1:8" ht="24.95" customHeight="1" x14ac:dyDescent="0.7">
      <c r="A65" s="65">
        <v>13</v>
      </c>
      <c r="B65" s="65">
        <v>7</v>
      </c>
      <c r="C65" s="66" t="s">
        <v>8</v>
      </c>
      <c r="D65" s="67">
        <v>7</v>
      </c>
      <c r="E65" s="68">
        <v>358</v>
      </c>
      <c r="F65" s="68">
        <f t="shared" si="2"/>
        <v>2506</v>
      </c>
      <c r="G65" s="77">
        <v>15</v>
      </c>
      <c r="H65" s="79">
        <f t="shared" si="3"/>
        <v>16</v>
      </c>
    </row>
    <row r="66" spans="1:8" ht="24.95" customHeight="1" x14ac:dyDescent="0.7">
      <c r="A66" s="65">
        <v>14</v>
      </c>
      <c r="B66" s="65">
        <v>7</v>
      </c>
      <c r="C66" s="66" t="s">
        <v>8</v>
      </c>
      <c r="D66" s="67">
        <v>8</v>
      </c>
      <c r="E66" s="68">
        <v>358</v>
      </c>
      <c r="F66" s="68">
        <f t="shared" si="2"/>
        <v>2864</v>
      </c>
      <c r="G66" s="77"/>
      <c r="H66" s="79">
        <f t="shared" si="3"/>
        <v>8</v>
      </c>
    </row>
    <row r="67" spans="1:8" ht="24.95" customHeight="1" x14ac:dyDescent="0.7">
      <c r="A67" s="65">
        <v>15</v>
      </c>
      <c r="B67" s="65">
        <v>8</v>
      </c>
      <c r="C67" s="66" t="s">
        <v>8</v>
      </c>
      <c r="D67" s="67">
        <v>5</v>
      </c>
      <c r="E67" s="68">
        <v>358</v>
      </c>
      <c r="F67" s="68">
        <f t="shared" si="2"/>
        <v>1790</v>
      </c>
      <c r="G67" s="77">
        <v>15</v>
      </c>
      <c r="H67" s="79">
        <f t="shared" si="3"/>
        <v>18</v>
      </c>
    </row>
    <row r="68" spans="1:8" ht="24.95" customHeight="1" x14ac:dyDescent="0.7">
      <c r="A68" s="65">
        <v>16</v>
      </c>
      <c r="B68" s="65">
        <v>8</v>
      </c>
      <c r="C68" s="66" t="s">
        <v>8</v>
      </c>
      <c r="D68" s="67">
        <v>6</v>
      </c>
      <c r="E68" s="68">
        <v>358</v>
      </c>
      <c r="F68" s="68">
        <f t="shared" si="2"/>
        <v>2148</v>
      </c>
      <c r="G68" s="77"/>
      <c r="H68" s="79">
        <f t="shared" si="3"/>
        <v>12</v>
      </c>
    </row>
    <row r="69" spans="1:8" ht="24.95" customHeight="1" x14ac:dyDescent="0.7">
      <c r="A69" s="65">
        <v>17</v>
      </c>
      <c r="B69" s="65">
        <v>9</v>
      </c>
      <c r="C69" s="66" t="s">
        <v>8</v>
      </c>
      <c r="D69" s="67">
        <v>9</v>
      </c>
      <c r="E69" s="68">
        <v>358</v>
      </c>
      <c r="F69" s="68">
        <f t="shared" si="2"/>
        <v>3222</v>
      </c>
      <c r="G69" s="77">
        <v>12</v>
      </c>
      <c r="H69" s="79">
        <f t="shared" si="3"/>
        <v>15</v>
      </c>
    </row>
    <row r="70" spans="1:8" ht="24.95" customHeight="1" x14ac:dyDescent="0.7">
      <c r="A70" s="65">
        <v>18</v>
      </c>
      <c r="B70" s="65">
        <v>9</v>
      </c>
      <c r="C70" s="66" t="s">
        <v>8</v>
      </c>
      <c r="D70" s="67">
        <v>6</v>
      </c>
      <c r="E70" s="68">
        <v>358</v>
      </c>
      <c r="F70" s="68">
        <f t="shared" si="2"/>
        <v>2148</v>
      </c>
      <c r="G70" s="77"/>
      <c r="H70" s="79">
        <f t="shared" si="3"/>
        <v>9</v>
      </c>
    </row>
    <row r="71" spans="1:8" ht="24.95" customHeight="1" x14ac:dyDescent="0.7">
      <c r="A71" s="65">
        <v>19</v>
      </c>
      <c r="B71" s="65">
        <v>10</v>
      </c>
      <c r="C71" s="66" t="s">
        <v>8</v>
      </c>
      <c r="D71" s="67">
        <v>4</v>
      </c>
      <c r="E71" s="68">
        <v>358</v>
      </c>
      <c r="F71" s="68">
        <f t="shared" si="2"/>
        <v>1432</v>
      </c>
      <c r="G71" s="77">
        <v>12</v>
      </c>
      <c r="H71" s="79">
        <f t="shared" si="3"/>
        <v>17</v>
      </c>
    </row>
    <row r="72" spans="1:8" ht="24.95" customHeight="1" x14ac:dyDescent="0.7">
      <c r="A72" s="65">
        <v>20</v>
      </c>
      <c r="B72" s="65">
        <v>10</v>
      </c>
      <c r="C72" s="66" t="s">
        <v>8</v>
      </c>
      <c r="D72" s="67">
        <v>6</v>
      </c>
      <c r="E72" s="68">
        <v>358</v>
      </c>
      <c r="F72" s="68">
        <f t="shared" si="2"/>
        <v>2148</v>
      </c>
      <c r="G72" s="77"/>
      <c r="H72" s="79">
        <f t="shared" si="3"/>
        <v>11</v>
      </c>
    </row>
    <row r="73" spans="1:8" ht="24.95" customHeight="1" x14ac:dyDescent="0.7">
      <c r="A73" s="65">
        <v>21</v>
      </c>
      <c r="B73" s="65">
        <v>11</v>
      </c>
      <c r="C73" s="66" t="s">
        <v>8</v>
      </c>
      <c r="D73" s="67">
        <v>7</v>
      </c>
      <c r="E73" s="68">
        <v>358</v>
      </c>
      <c r="F73" s="68">
        <f t="shared" si="2"/>
        <v>2506</v>
      </c>
      <c r="G73" s="77">
        <v>13</v>
      </c>
      <c r="H73" s="79">
        <f t="shared" si="3"/>
        <v>17</v>
      </c>
    </row>
    <row r="74" spans="1:8" ht="24.95" customHeight="1" x14ac:dyDescent="0.7">
      <c r="A74" s="65">
        <v>22</v>
      </c>
      <c r="B74" s="65">
        <v>11</v>
      </c>
      <c r="C74" s="66" t="s">
        <v>8</v>
      </c>
      <c r="D74" s="67">
        <v>9</v>
      </c>
      <c r="E74" s="68">
        <v>358</v>
      </c>
      <c r="F74" s="68">
        <f t="shared" si="2"/>
        <v>3222</v>
      </c>
      <c r="G74" s="77"/>
      <c r="H74" s="79">
        <f t="shared" si="3"/>
        <v>8</v>
      </c>
    </row>
    <row r="75" spans="1:8" ht="24.95" customHeight="1" x14ac:dyDescent="0.7">
      <c r="A75" s="65">
        <v>23</v>
      </c>
      <c r="B75" s="65"/>
      <c r="C75" s="66"/>
      <c r="D75" s="67"/>
      <c r="E75" s="68"/>
      <c r="F75" s="68">
        <f t="shared" si="2"/>
        <v>0</v>
      </c>
      <c r="G75" s="77">
        <v>12</v>
      </c>
      <c r="H75" s="79">
        <f t="shared" si="3"/>
        <v>20</v>
      </c>
    </row>
    <row r="76" spans="1:8" ht="24.95" customHeight="1" x14ac:dyDescent="0.7">
      <c r="A76" s="65">
        <v>24</v>
      </c>
      <c r="B76" s="65">
        <v>12</v>
      </c>
      <c r="C76" s="66" t="s">
        <v>8</v>
      </c>
      <c r="D76" s="67">
        <v>7</v>
      </c>
      <c r="E76" s="68">
        <v>358</v>
      </c>
      <c r="F76" s="68">
        <f t="shared" si="2"/>
        <v>2506</v>
      </c>
      <c r="G76" s="77"/>
      <c r="H76" s="79">
        <f t="shared" si="3"/>
        <v>13</v>
      </c>
    </row>
    <row r="77" spans="1:8" ht="24.95" customHeight="1" x14ac:dyDescent="0.7">
      <c r="A77" s="65">
        <v>25</v>
      </c>
      <c r="B77" s="65">
        <v>13</v>
      </c>
      <c r="C77" s="66" t="s">
        <v>8</v>
      </c>
      <c r="D77" s="67">
        <v>9</v>
      </c>
      <c r="E77" s="68">
        <v>358</v>
      </c>
      <c r="F77" s="68">
        <f t="shared" si="2"/>
        <v>3222</v>
      </c>
      <c r="G77" s="77">
        <v>14</v>
      </c>
      <c r="H77" s="79">
        <f t="shared" si="3"/>
        <v>18</v>
      </c>
    </row>
    <row r="78" spans="1:8" ht="24.95" customHeight="1" x14ac:dyDescent="0.7">
      <c r="A78" s="65">
        <v>26</v>
      </c>
      <c r="B78" s="65">
        <v>13</v>
      </c>
      <c r="C78" s="66" t="s">
        <v>8</v>
      </c>
      <c r="D78" s="67">
        <v>8</v>
      </c>
      <c r="E78" s="68">
        <v>358</v>
      </c>
      <c r="F78" s="68">
        <f t="shared" si="2"/>
        <v>2864</v>
      </c>
      <c r="G78" s="77"/>
      <c r="H78" s="79">
        <f t="shared" si="3"/>
        <v>10</v>
      </c>
    </row>
    <row r="79" spans="1:8" ht="24.95" customHeight="1" x14ac:dyDescent="0.7">
      <c r="A79" s="65">
        <v>27</v>
      </c>
      <c r="B79" s="65">
        <v>14</v>
      </c>
      <c r="C79" s="66" t="s">
        <v>8</v>
      </c>
      <c r="D79" s="67">
        <v>9</v>
      </c>
      <c r="E79" s="68">
        <v>358</v>
      </c>
      <c r="F79" s="68">
        <f t="shared" si="2"/>
        <v>3222</v>
      </c>
      <c r="G79" s="77">
        <v>13</v>
      </c>
      <c r="H79" s="79">
        <f t="shared" si="3"/>
        <v>14</v>
      </c>
    </row>
    <row r="80" spans="1:8" ht="24.95" customHeight="1" x14ac:dyDescent="0.7">
      <c r="A80" s="65">
        <v>28</v>
      </c>
      <c r="B80" s="65">
        <v>14</v>
      </c>
      <c r="C80" s="66" t="s">
        <v>8</v>
      </c>
      <c r="D80" s="67">
        <v>8</v>
      </c>
      <c r="E80" s="68">
        <v>358</v>
      </c>
      <c r="F80" s="68">
        <f t="shared" si="2"/>
        <v>2864</v>
      </c>
      <c r="G80" s="77"/>
      <c r="H80" s="79">
        <f t="shared" si="3"/>
        <v>6</v>
      </c>
    </row>
    <row r="81" spans="1:8" ht="24.95" customHeight="1" x14ac:dyDescent="0.7">
      <c r="A81" s="65">
        <v>29</v>
      </c>
      <c r="B81" s="65">
        <v>15</v>
      </c>
      <c r="C81" s="66" t="s">
        <v>8</v>
      </c>
      <c r="D81" s="67">
        <v>7</v>
      </c>
      <c r="E81" s="68">
        <v>358</v>
      </c>
      <c r="F81" s="68">
        <f t="shared" si="2"/>
        <v>2506</v>
      </c>
      <c r="G81" s="77">
        <v>14</v>
      </c>
      <c r="H81" s="79">
        <f t="shared" si="3"/>
        <v>13</v>
      </c>
    </row>
    <row r="82" spans="1:8" ht="24.95" customHeight="1" x14ac:dyDescent="0.7">
      <c r="A82" s="65">
        <v>30</v>
      </c>
      <c r="B82" s="65">
        <v>15</v>
      </c>
      <c r="C82" s="66" t="s">
        <v>8</v>
      </c>
      <c r="D82" s="67">
        <v>10</v>
      </c>
      <c r="E82" s="68">
        <v>358</v>
      </c>
      <c r="F82" s="68">
        <f t="shared" si="2"/>
        <v>3580</v>
      </c>
      <c r="G82" s="77"/>
      <c r="H82" s="79">
        <f t="shared" si="3"/>
        <v>3</v>
      </c>
    </row>
    <row r="83" spans="1:8" ht="24.95" customHeight="1" x14ac:dyDescent="0.7">
      <c r="A83" s="65">
        <v>31</v>
      </c>
      <c r="B83" s="65"/>
      <c r="C83" s="66"/>
      <c r="D83" s="67"/>
      <c r="E83" s="68"/>
      <c r="F83" s="68">
        <f t="shared" si="2"/>
        <v>0</v>
      </c>
      <c r="G83" s="77">
        <v>18</v>
      </c>
      <c r="H83" s="79">
        <f t="shared" si="3"/>
        <v>21</v>
      </c>
    </row>
    <row r="84" spans="1:8" ht="24.95" customHeight="1" x14ac:dyDescent="0.7">
      <c r="A84" s="65">
        <v>32</v>
      </c>
      <c r="B84" s="65">
        <v>16</v>
      </c>
      <c r="C84" s="66" t="s">
        <v>8</v>
      </c>
      <c r="D84" s="67">
        <v>8</v>
      </c>
      <c r="E84" s="68">
        <v>358</v>
      </c>
      <c r="F84" s="68">
        <f t="shared" si="2"/>
        <v>2864</v>
      </c>
      <c r="G84" s="77"/>
      <c r="H84" s="79">
        <f t="shared" si="3"/>
        <v>13</v>
      </c>
    </row>
    <row r="85" spans="1:8" ht="24.95" customHeight="1" x14ac:dyDescent="0.7">
      <c r="A85" s="65">
        <v>33</v>
      </c>
      <c r="B85" s="65">
        <v>17</v>
      </c>
      <c r="C85" s="66" t="s">
        <v>8</v>
      </c>
      <c r="D85" s="67">
        <v>9</v>
      </c>
      <c r="E85" s="68">
        <v>358</v>
      </c>
      <c r="F85" s="68">
        <f t="shared" si="2"/>
        <v>3222</v>
      </c>
      <c r="G85" s="77">
        <v>18</v>
      </c>
      <c r="H85" s="79">
        <f t="shared" si="3"/>
        <v>22</v>
      </c>
    </row>
    <row r="86" spans="1:8" ht="24.95" customHeight="1" x14ac:dyDescent="0.7">
      <c r="A86" s="65">
        <v>34</v>
      </c>
      <c r="B86" s="65">
        <v>17</v>
      </c>
      <c r="C86" s="66" t="s">
        <v>8</v>
      </c>
      <c r="D86" s="67">
        <v>10</v>
      </c>
      <c r="E86" s="68">
        <v>358</v>
      </c>
      <c r="F86" s="68">
        <f t="shared" si="2"/>
        <v>3580</v>
      </c>
      <c r="G86" s="77"/>
      <c r="H86" s="79">
        <f t="shared" si="3"/>
        <v>12</v>
      </c>
    </row>
    <row r="87" spans="1:8" ht="24.95" customHeight="1" x14ac:dyDescent="0.7">
      <c r="A87" s="65">
        <v>35</v>
      </c>
      <c r="B87" s="65">
        <v>18</v>
      </c>
      <c r="C87" s="66" t="s">
        <v>8</v>
      </c>
      <c r="D87" s="67">
        <v>9</v>
      </c>
      <c r="E87" s="68">
        <v>358</v>
      </c>
      <c r="F87" s="68">
        <f t="shared" si="2"/>
        <v>3222</v>
      </c>
      <c r="G87" s="77">
        <v>18</v>
      </c>
      <c r="H87" s="79">
        <f t="shared" si="3"/>
        <v>21</v>
      </c>
    </row>
    <row r="88" spans="1:8" ht="24.95" customHeight="1" x14ac:dyDescent="0.7">
      <c r="A88" s="65">
        <v>36</v>
      </c>
      <c r="B88" s="65">
        <v>19</v>
      </c>
      <c r="C88" s="66" t="s">
        <v>8</v>
      </c>
      <c r="D88" s="67">
        <v>10</v>
      </c>
      <c r="E88" s="68">
        <v>358</v>
      </c>
      <c r="F88" s="68">
        <f t="shared" si="2"/>
        <v>3580</v>
      </c>
      <c r="G88" s="77">
        <v>14</v>
      </c>
      <c r="H88" s="79">
        <f t="shared" si="3"/>
        <v>25</v>
      </c>
    </row>
    <row r="89" spans="1:8" ht="24.95" customHeight="1" x14ac:dyDescent="0.7">
      <c r="A89" s="65">
        <v>37</v>
      </c>
      <c r="B89" s="65">
        <v>20</v>
      </c>
      <c r="C89" s="66" t="s">
        <v>8</v>
      </c>
      <c r="D89" s="67">
        <v>7</v>
      </c>
      <c r="E89" s="68">
        <v>358</v>
      </c>
      <c r="F89" s="68">
        <f t="shared" si="2"/>
        <v>2506</v>
      </c>
      <c r="G89" s="77">
        <v>15</v>
      </c>
      <c r="H89" s="79">
        <f t="shared" si="3"/>
        <v>33</v>
      </c>
    </row>
    <row r="90" spans="1:8" ht="24.95" customHeight="1" x14ac:dyDescent="0.7">
      <c r="A90" s="65">
        <v>38</v>
      </c>
      <c r="B90" s="65">
        <v>21</v>
      </c>
      <c r="C90" s="66" t="s">
        <v>8</v>
      </c>
      <c r="D90" s="67">
        <v>12</v>
      </c>
      <c r="E90" s="68">
        <v>358</v>
      </c>
      <c r="F90" s="68">
        <f>D90*E90</f>
        <v>4296</v>
      </c>
      <c r="G90" s="77">
        <v>16</v>
      </c>
      <c r="H90" s="79">
        <f t="shared" si="3"/>
        <v>37</v>
      </c>
    </row>
    <row r="91" spans="1:8" ht="24.95" customHeight="1" x14ac:dyDescent="0.7">
      <c r="A91" s="65">
        <v>39</v>
      </c>
      <c r="B91" s="65"/>
      <c r="C91" s="66"/>
      <c r="D91" s="67"/>
      <c r="E91" s="68"/>
      <c r="F91" s="68">
        <f t="shared" si="2"/>
        <v>0</v>
      </c>
      <c r="G91" s="77">
        <v>17</v>
      </c>
      <c r="H91" s="79">
        <f t="shared" si="3"/>
        <v>54</v>
      </c>
    </row>
    <row r="92" spans="1:8" ht="24.95" customHeight="1" x14ac:dyDescent="0.7">
      <c r="A92" s="65">
        <v>40</v>
      </c>
      <c r="B92" s="65">
        <v>22</v>
      </c>
      <c r="C92" s="66" t="s">
        <v>8</v>
      </c>
      <c r="D92" s="67">
        <v>13</v>
      </c>
      <c r="E92" s="68">
        <v>358</v>
      </c>
      <c r="F92" s="68">
        <f t="shared" si="2"/>
        <v>4654</v>
      </c>
      <c r="G92" s="77"/>
      <c r="H92" s="79">
        <f t="shared" si="3"/>
        <v>41</v>
      </c>
    </row>
    <row r="93" spans="1:8" ht="24.95" customHeight="1" x14ac:dyDescent="0.7">
      <c r="A93" s="65">
        <v>41</v>
      </c>
      <c r="B93" s="65">
        <v>23</v>
      </c>
      <c r="C93" s="66" t="s">
        <v>8</v>
      </c>
      <c r="D93" s="67">
        <v>14</v>
      </c>
      <c r="E93" s="68">
        <v>358</v>
      </c>
      <c r="F93" s="68">
        <f t="shared" si="2"/>
        <v>5012</v>
      </c>
      <c r="G93" s="77">
        <v>14</v>
      </c>
      <c r="H93" s="79">
        <f t="shared" si="3"/>
        <v>41</v>
      </c>
    </row>
    <row r="94" spans="1:8" ht="24.95" customHeight="1" x14ac:dyDescent="0.7">
      <c r="A94" s="65">
        <v>42</v>
      </c>
      <c r="B94" s="65">
        <v>23</v>
      </c>
      <c r="C94" s="66" t="s">
        <v>8</v>
      </c>
      <c r="D94" s="67">
        <v>12</v>
      </c>
      <c r="E94" s="68">
        <v>358</v>
      </c>
      <c r="F94" s="68">
        <f t="shared" si="2"/>
        <v>4296</v>
      </c>
      <c r="G94" s="77"/>
      <c r="H94" s="79">
        <f t="shared" si="3"/>
        <v>29</v>
      </c>
    </row>
    <row r="95" spans="1:8" ht="24.95" customHeight="1" x14ac:dyDescent="0.7">
      <c r="A95" s="65">
        <v>43</v>
      </c>
      <c r="B95" s="65">
        <v>24</v>
      </c>
      <c r="C95" s="66" t="s">
        <v>8</v>
      </c>
      <c r="D95" s="67">
        <v>15</v>
      </c>
      <c r="E95" s="68">
        <v>358</v>
      </c>
      <c r="F95" s="68">
        <f t="shared" si="2"/>
        <v>5370</v>
      </c>
      <c r="G95" s="77">
        <v>13</v>
      </c>
      <c r="H95" s="79">
        <f t="shared" si="3"/>
        <v>27</v>
      </c>
    </row>
    <row r="96" spans="1:8" ht="24.95" customHeight="1" x14ac:dyDescent="0.7">
      <c r="A96" s="65">
        <v>44</v>
      </c>
      <c r="B96" s="65">
        <v>24</v>
      </c>
      <c r="C96" s="66" t="s">
        <v>8</v>
      </c>
      <c r="D96" s="67">
        <v>14</v>
      </c>
      <c r="E96" s="68">
        <v>358</v>
      </c>
      <c r="F96" s="68">
        <f t="shared" si="2"/>
        <v>5012</v>
      </c>
      <c r="G96" s="77"/>
      <c r="H96" s="79">
        <f t="shared" si="3"/>
        <v>13</v>
      </c>
    </row>
    <row r="97" spans="1:9" ht="24.95" customHeight="1" x14ac:dyDescent="0.7">
      <c r="A97" s="65">
        <v>45</v>
      </c>
      <c r="B97" s="65">
        <v>25</v>
      </c>
      <c r="C97" s="66" t="s">
        <v>8</v>
      </c>
      <c r="D97" s="67">
        <v>10</v>
      </c>
      <c r="E97" s="68">
        <v>358</v>
      </c>
      <c r="F97" s="68">
        <f t="shared" si="2"/>
        <v>3580</v>
      </c>
      <c r="G97" s="77">
        <v>16</v>
      </c>
      <c r="H97" s="79">
        <f t="shared" si="3"/>
        <v>19</v>
      </c>
    </row>
    <row r="98" spans="1:9" ht="24.95" customHeight="1" x14ac:dyDescent="0.7">
      <c r="A98" s="65">
        <v>46</v>
      </c>
      <c r="B98" s="65">
        <v>26</v>
      </c>
      <c r="C98" s="66" t="s">
        <v>8</v>
      </c>
      <c r="D98" s="67">
        <v>15</v>
      </c>
      <c r="E98" s="68">
        <v>358</v>
      </c>
      <c r="F98" s="68">
        <f t="shared" si="2"/>
        <v>5370</v>
      </c>
      <c r="G98" s="77">
        <v>16</v>
      </c>
      <c r="H98" s="79">
        <f t="shared" si="3"/>
        <v>20</v>
      </c>
    </row>
    <row r="99" spans="1:9" ht="24.95" customHeight="1" x14ac:dyDescent="0.7">
      <c r="A99" s="65">
        <v>47</v>
      </c>
      <c r="B99" s="65"/>
      <c r="C99" s="66"/>
      <c r="D99" s="67"/>
      <c r="E99" s="68"/>
      <c r="F99" s="68">
        <f t="shared" si="2"/>
        <v>0</v>
      </c>
      <c r="G99" s="77">
        <v>14</v>
      </c>
      <c r="H99" s="79">
        <f t="shared" si="3"/>
        <v>34</v>
      </c>
    </row>
    <row r="100" spans="1:9" ht="24.95" customHeight="1" x14ac:dyDescent="0.7">
      <c r="A100" s="65">
        <v>48</v>
      </c>
      <c r="B100" s="65">
        <v>27</v>
      </c>
      <c r="C100" s="66" t="s">
        <v>8</v>
      </c>
      <c r="D100" s="67">
        <v>16</v>
      </c>
      <c r="E100" s="68">
        <v>358</v>
      </c>
      <c r="F100" s="68">
        <f t="shared" si="2"/>
        <v>5728</v>
      </c>
      <c r="G100" s="77"/>
      <c r="H100" s="79">
        <f>H99+G100-D100</f>
        <v>18</v>
      </c>
    </row>
    <row r="101" spans="1:9" ht="24.95" customHeight="1" x14ac:dyDescent="0.7">
      <c r="A101" s="65">
        <v>49</v>
      </c>
      <c r="B101" s="65">
        <v>28</v>
      </c>
      <c r="C101" s="66" t="s">
        <v>8</v>
      </c>
      <c r="D101" s="67">
        <v>17</v>
      </c>
      <c r="E101" s="68">
        <v>358</v>
      </c>
      <c r="F101" s="68">
        <f>D101*E101</f>
        <v>6086</v>
      </c>
      <c r="G101" s="83">
        <f>SUM(D53:D102)</f>
        <v>404</v>
      </c>
      <c r="H101" s="83"/>
    </row>
    <row r="102" spans="1:9" ht="24.95" customHeight="1" x14ac:dyDescent="0.7">
      <c r="A102" s="65">
        <v>50</v>
      </c>
      <c r="B102" s="65">
        <v>28</v>
      </c>
      <c r="C102" s="66" t="s">
        <v>8</v>
      </c>
      <c r="D102" s="67">
        <v>19</v>
      </c>
      <c r="E102" s="68">
        <v>358</v>
      </c>
      <c r="F102" s="68">
        <f>D102*E102</f>
        <v>6802</v>
      </c>
      <c r="G102" s="84">
        <f>SUM(F53:F102)</f>
        <v>144632</v>
      </c>
      <c r="H102" s="156">
        <f>SUM(G53:G100)+18</f>
        <v>404</v>
      </c>
      <c r="I102" s="155"/>
    </row>
    <row r="103" spans="1:9" ht="24.95" customHeight="1" x14ac:dyDescent="0.7">
      <c r="A103" s="65" t="s">
        <v>4</v>
      </c>
      <c r="B103" s="65"/>
      <c r="C103" s="65" t="s">
        <v>5</v>
      </c>
      <c r="D103" s="65" t="s">
        <v>1</v>
      </c>
      <c r="E103" s="65" t="s">
        <v>2</v>
      </c>
      <c r="F103" s="65" t="s">
        <v>3</v>
      </c>
      <c r="G103" s="149" t="s">
        <v>72</v>
      </c>
      <c r="H103" s="150"/>
      <c r="I103" s="151"/>
    </row>
    <row r="104" spans="1:9" ht="24.95" customHeight="1" x14ac:dyDescent="0.7">
      <c r="A104" s="65">
        <v>1</v>
      </c>
      <c r="B104" s="65">
        <v>4</v>
      </c>
      <c r="C104" s="66" t="s">
        <v>8</v>
      </c>
      <c r="D104" s="67">
        <v>6</v>
      </c>
      <c r="E104" s="68">
        <v>359</v>
      </c>
      <c r="F104" s="68">
        <f>D104*E104</f>
        <v>2154</v>
      </c>
      <c r="G104" s="68">
        <v>17</v>
      </c>
      <c r="H104" s="74">
        <f>G104-D104</f>
        <v>11</v>
      </c>
    </row>
    <row r="105" spans="1:9" ht="24.95" customHeight="1" x14ac:dyDescent="0.7">
      <c r="A105" s="65">
        <v>2</v>
      </c>
      <c r="B105" s="65">
        <v>4</v>
      </c>
      <c r="C105" s="66" t="s">
        <v>8</v>
      </c>
      <c r="D105" s="67">
        <v>8</v>
      </c>
      <c r="E105" s="68">
        <v>359</v>
      </c>
      <c r="F105" s="68">
        <f t="shared" ref="F105:F153" si="4">D105*E105</f>
        <v>2872</v>
      </c>
      <c r="H105" s="74">
        <f>H104+G105-D105</f>
        <v>3</v>
      </c>
    </row>
    <row r="106" spans="1:9" ht="24.95" customHeight="1" x14ac:dyDescent="0.7">
      <c r="A106" s="65">
        <v>3</v>
      </c>
      <c r="B106" s="65"/>
      <c r="C106" s="66"/>
      <c r="D106" s="67"/>
      <c r="E106" s="68"/>
      <c r="F106" s="68">
        <f t="shared" si="4"/>
        <v>0</v>
      </c>
      <c r="H106" s="74">
        <f t="shared" ref="H106:H152" si="5">H105+G106-D106</f>
        <v>3</v>
      </c>
    </row>
    <row r="107" spans="1:9" ht="24.95" customHeight="1" x14ac:dyDescent="0.7">
      <c r="A107" s="65">
        <v>4</v>
      </c>
      <c r="B107" s="65">
        <v>5</v>
      </c>
      <c r="C107" s="66" t="s">
        <v>8</v>
      </c>
      <c r="D107" s="67">
        <v>9</v>
      </c>
      <c r="E107" s="68">
        <v>359</v>
      </c>
      <c r="F107" s="68">
        <f t="shared" si="4"/>
        <v>3231</v>
      </c>
      <c r="G107" s="72">
        <v>20</v>
      </c>
      <c r="H107" s="74">
        <f t="shared" si="5"/>
        <v>14</v>
      </c>
    </row>
    <row r="108" spans="1:9" ht="24.95" customHeight="1" x14ac:dyDescent="0.7">
      <c r="A108" s="65">
        <v>5</v>
      </c>
      <c r="B108" s="65">
        <v>5</v>
      </c>
      <c r="C108" s="66" t="s">
        <v>8</v>
      </c>
      <c r="D108" s="67">
        <v>7</v>
      </c>
      <c r="E108" s="68">
        <v>359</v>
      </c>
      <c r="F108" s="68">
        <f t="shared" si="4"/>
        <v>2513</v>
      </c>
      <c r="H108" s="74">
        <f t="shared" si="5"/>
        <v>7</v>
      </c>
    </row>
    <row r="109" spans="1:9" ht="24.95" customHeight="1" x14ac:dyDescent="0.7">
      <c r="A109" s="65">
        <v>6</v>
      </c>
      <c r="B109" s="65">
        <v>6</v>
      </c>
      <c r="C109" s="66" t="s">
        <v>8</v>
      </c>
      <c r="D109" s="67">
        <v>6</v>
      </c>
      <c r="E109" s="68">
        <v>359</v>
      </c>
      <c r="F109" s="68">
        <f t="shared" si="4"/>
        <v>2154</v>
      </c>
      <c r="G109" s="72">
        <v>16</v>
      </c>
      <c r="H109" s="74">
        <f t="shared" si="5"/>
        <v>17</v>
      </c>
    </row>
    <row r="110" spans="1:9" ht="24.95" customHeight="1" x14ac:dyDescent="0.7">
      <c r="A110" s="65">
        <v>7</v>
      </c>
      <c r="B110" s="65">
        <v>6</v>
      </c>
      <c r="C110" s="66" t="s">
        <v>8</v>
      </c>
      <c r="D110" s="67">
        <v>8</v>
      </c>
      <c r="E110" s="68">
        <v>359</v>
      </c>
      <c r="F110" s="68">
        <f t="shared" si="4"/>
        <v>2872</v>
      </c>
      <c r="H110" s="74">
        <f t="shared" si="5"/>
        <v>9</v>
      </c>
    </row>
    <row r="111" spans="1:9" ht="24.95" customHeight="1" x14ac:dyDescent="0.7">
      <c r="A111" s="65">
        <v>8</v>
      </c>
      <c r="B111" s="65">
        <v>7</v>
      </c>
      <c r="C111" s="66" t="s">
        <v>8</v>
      </c>
      <c r="D111" s="67">
        <v>6</v>
      </c>
      <c r="E111" s="68">
        <v>359</v>
      </c>
      <c r="F111" s="68">
        <f t="shared" si="4"/>
        <v>2154</v>
      </c>
      <c r="G111" s="72">
        <v>19</v>
      </c>
      <c r="H111" s="74">
        <f t="shared" si="5"/>
        <v>22</v>
      </c>
    </row>
    <row r="112" spans="1:9" ht="24.95" customHeight="1" x14ac:dyDescent="0.7">
      <c r="A112" s="65">
        <v>9</v>
      </c>
      <c r="B112" s="65">
        <v>7</v>
      </c>
      <c r="C112" s="66" t="s">
        <v>8</v>
      </c>
      <c r="D112" s="67">
        <v>9</v>
      </c>
      <c r="E112" s="68">
        <v>359</v>
      </c>
      <c r="F112" s="68">
        <f t="shared" si="4"/>
        <v>3231</v>
      </c>
      <c r="H112" s="74">
        <f t="shared" si="5"/>
        <v>13</v>
      </c>
    </row>
    <row r="113" spans="1:8" ht="24.95" customHeight="1" x14ac:dyDescent="0.7">
      <c r="A113" s="65">
        <v>10</v>
      </c>
      <c r="B113" s="65">
        <v>8</v>
      </c>
      <c r="C113" s="66" t="s">
        <v>8</v>
      </c>
      <c r="D113" s="67">
        <v>8</v>
      </c>
      <c r="E113" s="68">
        <v>359</v>
      </c>
      <c r="F113" s="68">
        <f t="shared" si="4"/>
        <v>2872</v>
      </c>
      <c r="G113" s="72">
        <v>21</v>
      </c>
      <c r="H113" s="74">
        <f t="shared" si="5"/>
        <v>26</v>
      </c>
    </row>
    <row r="114" spans="1:8" ht="24.95" customHeight="1" x14ac:dyDescent="0.7">
      <c r="A114" s="65">
        <v>11</v>
      </c>
      <c r="B114" s="65">
        <v>8</v>
      </c>
      <c r="C114" s="66" t="s">
        <v>8</v>
      </c>
      <c r="D114" s="67">
        <v>9</v>
      </c>
      <c r="E114" s="68">
        <v>359</v>
      </c>
      <c r="F114" s="68">
        <f t="shared" si="4"/>
        <v>3231</v>
      </c>
      <c r="H114" s="74">
        <f t="shared" si="5"/>
        <v>17</v>
      </c>
    </row>
    <row r="115" spans="1:8" ht="24.95" customHeight="1" x14ac:dyDescent="0.7">
      <c r="A115" s="65">
        <v>12</v>
      </c>
      <c r="B115" s="65"/>
      <c r="C115" s="66"/>
      <c r="D115" s="67"/>
      <c r="E115" s="68"/>
      <c r="F115" s="68">
        <f t="shared" si="4"/>
        <v>0</v>
      </c>
      <c r="G115" s="72">
        <v>17</v>
      </c>
      <c r="H115" s="74">
        <f t="shared" si="5"/>
        <v>34</v>
      </c>
    </row>
    <row r="116" spans="1:8" ht="24.95" customHeight="1" x14ac:dyDescent="0.7">
      <c r="A116" s="65">
        <v>13</v>
      </c>
      <c r="B116" s="65">
        <v>9</v>
      </c>
      <c r="C116" s="66" t="s">
        <v>8</v>
      </c>
      <c r="D116" s="67">
        <v>10</v>
      </c>
      <c r="E116" s="68">
        <v>359</v>
      </c>
      <c r="F116" s="68">
        <f t="shared" si="4"/>
        <v>3590</v>
      </c>
      <c r="H116" s="74">
        <f t="shared" si="5"/>
        <v>24</v>
      </c>
    </row>
    <row r="117" spans="1:8" ht="24.95" customHeight="1" x14ac:dyDescent="0.7">
      <c r="A117" s="65">
        <v>14</v>
      </c>
      <c r="B117" s="65">
        <v>10</v>
      </c>
      <c r="C117" s="66" t="s">
        <v>8</v>
      </c>
      <c r="D117" s="67">
        <v>8</v>
      </c>
      <c r="E117" s="68">
        <v>359</v>
      </c>
      <c r="F117" s="68">
        <f t="shared" si="4"/>
        <v>2872</v>
      </c>
      <c r="G117" s="72">
        <v>21</v>
      </c>
      <c r="H117" s="74">
        <f t="shared" si="5"/>
        <v>37</v>
      </c>
    </row>
    <row r="118" spans="1:8" ht="24.95" customHeight="1" x14ac:dyDescent="0.7">
      <c r="A118" s="65">
        <v>15</v>
      </c>
      <c r="B118" s="65">
        <v>10</v>
      </c>
      <c r="C118" s="66" t="s">
        <v>8</v>
      </c>
      <c r="D118" s="67">
        <v>10</v>
      </c>
      <c r="E118" s="68">
        <v>359</v>
      </c>
      <c r="F118" s="68">
        <f t="shared" si="4"/>
        <v>3590</v>
      </c>
      <c r="H118" s="74">
        <f t="shared" si="5"/>
        <v>27</v>
      </c>
    </row>
    <row r="119" spans="1:8" ht="24.95" customHeight="1" x14ac:dyDescent="0.7">
      <c r="A119" s="65">
        <v>16</v>
      </c>
      <c r="B119" s="65">
        <v>11</v>
      </c>
      <c r="C119" s="66" t="s">
        <v>8</v>
      </c>
      <c r="D119" s="67">
        <v>9</v>
      </c>
      <c r="E119" s="68">
        <v>359</v>
      </c>
      <c r="F119" s="68">
        <f t="shared" si="4"/>
        <v>3231</v>
      </c>
      <c r="G119" s="72">
        <v>16</v>
      </c>
      <c r="H119" s="74">
        <f t="shared" si="5"/>
        <v>34</v>
      </c>
    </row>
    <row r="120" spans="1:8" ht="24.95" customHeight="1" x14ac:dyDescent="0.7">
      <c r="A120" s="65">
        <v>17</v>
      </c>
      <c r="B120" s="65">
        <v>11</v>
      </c>
      <c r="C120" s="66" t="s">
        <v>8</v>
      </c>
      <c r="D120" s="67">
        <v>10</v>
      </c>
      <c r="E120" s="68">
        <v>359</v>
      </c>
      <c r="F120" s="68">
        <f t="shared" si="4"/>
        <v>3590</v>
      </c>
      <c r="H120" s="74">
        <f t="shared" si="5"/>
        <v>24</v>
      </c>
    </row>
    <row r="121" spans="1:8" ht="24.95" customHeight="1" x14ac:dyDescent="0.7">
      <c r="A121" s="65">
        <v>18</v>
      </c>
      <c r="B121" s="65">
        <v>12</v>
      </c>
      <c r="C121" s="66" t="s">
        <v>8</v>
      </c>
      <c r="D121" s="67">
        <v>15</v>
      </c>
      <c r="E121" s="68">
        <v>359</v>
      </c>
      <c r="F121" s="68">
        <f t="shared" si="4"/>
        <v>5385</v>
      </c>
      <c r="G121" s="72">
        <v>17</v>
      </c>
      <c r="H121" s="74">
        <f t="shared" si="5"/>
        <v>26</v>
      </c>
    </row>
    <row r="122" spans="1:8" ht="24.95" customHeight="1" x14ac:dyDescent="0.7">
      <c r="A122" s="65">
        <v>19</v>
      </c>
      <c r="B122" s="65">
        <v>12</v>
      </c>
      <c r="C122" s="66" t="s">
        <v>8</v>
      </c>
      <c r="D122" s="67">
        <v>9</v>
      </c>
      <c r="E122" s="68">
        <v>359</v>
      </c>
      <c r="F122" s="68">
        <f t="shared" si="4"/>
        <v>3231</v>
      </c>
      <c r="H122" s="74">
        <f t="shared" si="5"/>
        <v>17</v>
      </c>
    </row>
    <row r="123" spans="1:8" ht="24.95" customHeight="1" x14ac:dyDescent="0.7">
      <c r="A123" s="65">
        <v>20</v>
      </c>
      <c r="B123" s="65">
        <v>13</v>
      </c>
      <c r="C123" s="66" t="s">
        <v>8</v>
      </c>
      <c r="D123" s="67">
        <v>10</v>
      </c>
      <c r="E123" s="68">
        <v>359</v>
      </c>
      <c r="F123" s="68">
        <f t="shared" si="4"/>
        <v>3590</v>
      </c>
      <c r="G123" s="72">
        <v>18</v>
      </c>
      <c r="H123" s="74">
        <f t="shared" si="5"/>
        <v>25</v>
      </c>
    </row>
    <row r="124" spans="1:8" ht="24.95" customHeight="1" x14ac:dyDescent="0.7">
      <c r="A124" s="65">
        <v>21</v>
      </c>
      <c r="B124" s="65">
        <v>13</v>
      </c>
      <c r="C124" s="66" t="s">
        <v>8</v>
      </c>
      <c r="D124" s="67">
        <v>12</v>
      </c>
      <c r="E124" s="68">
        <v>359</v>
      </c>
      <c r="F124" s="68">
        <f t="shared" si="4"/>
        <v>4308</v>
      </c>
      <c r="H124" s="74">
        <f t="shared" si="5"/>
        <v>13</v>
      </c>
    </row>
    <row r="125" spans="1:8" ht="24.95" customHeight="1" x14ac:dyDescent="0.7">
      <c r="A125" s="65">
        <v>22</v>
      </c>
      <c r="B125" s="65">
        <v>14</v>
      </c>
      <c r="C125" s="66" t="s">
        <v>8</v>
      </c>
      <c r="D125" s="67">
        <v>9</v>
      </c>
      <c r="E125" s="68">
        <v>359</v>
      </c>
      <c r="F125" s="68">
        <f t="shared" si="4"/>
        <v>3231</v>
      </c>
      <c r="G125" s="72">
        <v>18</v>
      </c>
      <c r="H125" s="74">
        <f t="shared" si="5"/>
        <v>22</v>
      </c>
    </row>
    <row r="126" spans="1:8" ht="24.95" customHeight="1" x14ac:dyDescent="0.7">
      <c r="A126" s="65">
        <v>23</v>
      </c>
      <c r="B126" s="65">
        <v>14</v>
      </c>
      <c r="C126" s="66" t="s">
        <v>8</v>
      </c>
      <c r="D126" s="67">
        <v>11</v>
      </c>
      <c r="E126" s="68">
        <v>359</v>
      </c>
      <c r="F126" s="68">
        <f t="shared" si="4"/>
        <v>3949</v>
      </c>
      <c r="H126" s="74">
        <f t="shared" si="5"/>
        <v>11</v>
      </c>
    </row>
    <row r="127" spans="1:8" ht="24.95" customHeight="1" x14ac:dyDescent="0.7">
      <c r="A127" s="65">
        <v>24</v>
      </c>
      <c r="B127" s="65">
        <v>15</v>
      </c>
      <c r="C127" s="66" t="s">
        <v>8</v>
      </c>
      <c r="D127" s="67">
        <v>12</v>
      </c>
      <c r="E127" s="68">
        <v>359</v>
      </c>
      <c r="F127" s="68">
        <f t="shared" si="4"/>
        <v>4308</v>
      </c>
      <c r="G127" s="72">
        <v>21</v>
      </c>
      <c r="H127" s="74">
        <f t="shared" si="5"/>
        <v>20</v>
      </c>
    </row>
    <row r="128" spans="1:8" ht="24.95" customHeight="1" x14ac:dyDescent="0.7">
      <c r="A128" s="65">
        <v>25</v>
      </c>
      <c r="B128" s="65"/>
      <c r="C128" s="66"/>
      <c r="D128" s="67"/>
      <c r="E128" s="68"/>
      <c r="F128" s="68">
        <f t="shared" si="4"/>
        <v>0</v>
      </c>
      <c r="H128" s="74">
        <f t="shared" si="5"/>
        <v>20</v>
      </c>
    </row>
    <row r="129" spans="1:8" ht="24.95" customHeight="1" x14ac:dyDescent="0.7">
      <c r="A129" s="65">
        <v>26</v>
      </c>
      <c r="B129" s="65">
        <v>16</v>
      </c>
      <c r="C129" s="66" t="s">
        <v>8</v>
      </c>
      <c r="D129" s="67">
        <v>8</v>
      </c>
      <c r="E129" s="68">
        <v>359</v>
      </c>
      <c r="F129" s="68">
        <f t="shared" si="4"/>
        <v>2872</v>
      </c>
      <c r="G129" s="72">
        <v>15</v>
      </c>
      <c r="H129" s="74">
        <f t="shared" si="5"/>
        <v>27</v>
      </c>
    </row>
    <row r="130" spans="1:8" ht="24.95" customHeight="1" x14ac:dyDescent="0.7">
      <c r="A130" s="65">
        <v>27</v>
      </c>
      <c r="B130" s="65">
        <v>16</v>
      </c>
      <c r="C130" s="66" t="s">
        <v>8</v>
      </c>
      <c r="D130" s="67">
        <v>12</v>
      </c>
      <c r="E130" s="68">
        <v>359</v>
      </c>
      <c r="F130" s="68">
        <f t="shared" si="4"/>
        <v>4308</v>
      </c>
      <c r="H130" s="74">
        <f t="shared" si="5"/>
        <v>15</v>
      </c>
    </row>
    <row r="131" spans="1:8" ht="24.95" customHeight="1" x14ac:dyDescent="0.7">
      <c r="A131" s="65">
        <v>28</v>
      </c>
      <c r="B131" s="65">
        <v>17</v>
      </c>
      <c r="C131" s="66" t="s">
        <v>8</v>
      </c>
      <c r="D131" s="67">
        <v>9</v>
      </c>
      <c r="E131" s="68">
        <v>359</v>
      </c>
      <c r="F131" s="68">
        <f t="shared" si="4"/>
        <v>3231</v>
      </c>
      <c r="G131" s="72">
        <v>14</v>
      </c>
      <c r="H131" s="74">
        <f t="shared" si="5"/>
        <v>20</v>
      </c>
    </row>
    <row r="132" spans="1:8" ht="24.95" customHeight="1" x14ac:dyDescent="0.7">
      <c r="A132" s="65">
        <v>29</v>
      </c>
      <c r="B132" s="65">
        <v>17</v>
      </c>
      <c r="C132" s="66" t="s">
        <v>8</v>
      </c>
      <c r="D132" s="67">
        <v>8</v>
      </c>
      <c r="E132" s="68">
        <v>359</v>
      </c>
      <c r="F132" s="68">
        <f t="shared" si="4"/>
        <v>2872</v>
      </c>
      <c r="H132" s="74">
        <f t="shared" si="5"/>
        <v>12</v>
      </c>
    </row>
    <row r="133" spans="1:8" ht="24.95" customHeight="1" x14ac:dyDescent="0.7">
      <c r="A133" s="65">
        <v>30</v>
      </c>
      <c r="B133" s="65">
        <v>18</v>
      </c>
      <c r="C133" s="66" t="s">
        <v>8</v>
      </c>
      <c r="D133" s="67">
        <v>9</v>
      </c>
      <c r="E133" s="68">
        <v>359</v>
      </c>
      <c r="F133" s="68">
        <f t="shared" si="4"/>
        <v>3231</v>
      </c>
      <c r="G133" s="72">
        <v>13</v>
      </c>
      <c r="H133" s="74">
        <f t="shared" si="5"/>
        <v>16</v>
      </c>
    </row>
    <row r="134" spans="1:8" ht="24.95" customHeight="1" x14ac:dyDescent="0.7">
      <c r="A134" s="65">
        <v>31</v>
      </c>
      <c r="B134" s="65"/>
      <c r="C134" s="66"/>
      <c r="D134" s="67"/>
      <c r="E134" s="68"/>
      <c r="F134" s="68">
        <f t="shared" si="4"/>
        <v>0</v>
      </c>
      <c r="H134" s="74">
        <f t="shared" si="5"/>
        <v>16</v>
      </c>
    </row>
    <row r="135" spans="1:8" ht="24.95" customHeight="1" x14ac:dyDescent="0.7">
      <c r="A135" s="65">
        <v>32</v>
      </c>
      <c r="B135" s="65">
        <v>19</v>
      </c>
      <c r="C135" s="66" t="s">
        <v>8</v>
      </c>
      <c r="D135" s="67">
        <v>8</v>
      </c>
      <c r="E135" s="68">
        <v>359</v>
      </c>
      <c r="F135" s="68">
        <f t="shared" si="4"/>
        <v>2872</v>
      </c>
      <c r="G135" s="72">
        <v>14</v>
      </c>
      <c r="H135" s="74">
        <f t="shared" si="5"/>
        <v>22</v>
      </c>
    </row>
    <row r="136" spans="1:8" ht="24.95" customHeight="1" x14ac:dyDescent="0.7">
      <c r="A136" s="65">
        <v>33</v>
      </c>
      <c r="B136" s="65">
        <v>19</v>
      </c>
      <c r="C136" s="66" t="s">
        <v>8</v>
      </c>
      <c r="D136" s="67">
        <v>10</v>
      </c>
      <c r="E136" s="68">
        <v>359</v>
      </c>
      <c r="F136" s="68">
        <f t="shared" si="4"/>
        <v>3590</v>
      </c>
      <c r="H136" s="74">
        <f t="shared" si="5"/>
        <v>12</v>
      </c>
    </row>
    <row r="137" spans="1:8" ht="24.95" customHeight="1" x14ac:dyDescent="0.7">
      <c r="A137" s="65">
        <v>34</v>
      </c>
      <c r="B137" s="65">
        <v>20</v>
      </c>
      <c r="C137" s="66" t="s">
        <v>8</v>
      </c>
      <c r="D137" s="67">
        <v>8</v>
      </c>
      <c r="E137" s="68">
        <v>359</v>
      </c>
      <c r="F137" s="68">
        <f t="shared" si="4"/>
        <v>2872</v>
      </c>
      <c r="G137" s="72">
        <v>13</v>
      </c>
      <c r="H137" s="74">
        <f t="shared" si="5"/>
        <v>17</v>
      </c>
    </row>
    <row r="138" spans="1:8" ht="24.95" customHeight="1" x14ac:dyDescent="0.7">
      <c r="A138" s="65">
        <v>35</v>
      </c>
      <c r="B138" s="65">
        <v>20</v>
      </c>
      <c r="C138" s="66" t="s">
        <v>8</v>
      </c>
      <c r="D138" s="67">
        <v>9</v>
      </c>
      <c r="E138" s="68">
        <v>359</v>
      </c>
      <c r="F138" s="68">
        <f t="shared" si="4"/>
        <v>3231</v>
      </c>
      <c r="H138" s="74">
        <f t="shared" si="5"/>
        <v>8</v>
      </c>
    </row>
    <row r="139" spans="1:8" ht="24.95" customHeight="1" x14ac:dyDescent="0.7">
      <c r="A139" s="65">
        <v>36</v>
      </c>
      <c r="B139" s="65">
        <v>21</v>
      </c>
      <c r="C139" s="66" t="s">
        <v>8</v>
      </c>
      <c r="D139" s="67">
        <v>10</v>
      </c>
      <c r="E139" s="68">
        <v>359</v>
      </c>
      <c r="F139" s="68">
        <f t="shared" si="4"/>
        <v>3590</v>
      </c>
      <c r="G139" s="72">
        <v>15</v>
      </c>
      <c r="H139" s="74">
        <f t="shared" si="5"/>
        <v>13</v>
      </c>
    </row>
    <row r="140" spans="1:8" ht="24.95" customHeight="1" x14ac:dyDescent="0.7">
      <c r="A140" s="65">
        <v>37</v>
      </c>
      <c r="B140" s="65">
        <v>21</v>
      </c>
      <c r="C140" s="66" t="s">
        <v>8</v>
      </c>
      <c r="D140" s="67">
        <v>8</v>
      </c>
      <c r="E140" s="68">
        <v>359</v>
      </c>
      <c r="F140" s="68">
        <f t="shared" si="4"/>
        <v>2872</v>
      </c>
      <c r="H140" s="74">
        <f t="shared" si="5"/>
        <v>5</v>
      </c>
    </row>
    <row r="141" spans="1:8" ht="24.95" customHeight="1" x14ac:dyDescent="0.7">
      <c r="A141" s="65">
        <v>38</v>
      </c>
      <c r="B141" s="65">
        <v>22</v>
      </c>
      <c r="C141" s="66" t="s">
        <v>8</v>
      </c>
      <c r="D141" s="67">
        <v>9</v>
      </c>
      <c r="E141" s="68">
        <v>359</v>
      </c>
      <c r="F141" s="68">
        <f t="shared" si="4"/>
        <v>3231</v>
      </c>
      <c r="G141" s="72">
        <v>12</v>
      </c>
      <c r="H141" s="74">
        <f t="shared" si="5"/>
        <v>8</v>
      </c>
    </row>
    <row r="142" spans="1:8" ht="24.95" customHeight="1" x14ac:dyDescent="0.7">
      <c r="A142" s="65">
        <v>39</v>
      </c>
      <c r="B142" s="65">
        <v>22</v>
      </c>
      <c r="C142" s="66" t="s">
        <v>8</v>
      </c>
      <c r="D142" s="67">
        <v>7</v>
      </c>
      <c r="E142" s="68">
        <v>359</v>
      </c>
      <c r="F142" s="68">
        <f t="shared" si="4"/>
        <v>2513</v>
      </c>
      <c r="H142" s="74">
        <f t="shared" si="5"/>
        <v>1</v>
      </c>
    </row>
    <row r="143" spans="1:8" ht="24.95" customHeight="1" x14ac:dyDescent="0.7">
      <c r="A143" s="65">
        <v>40</v>
      </c>
      <c r="B143" s="65">
        <v>23</v>
      </c>
      <c r="C143" s="66" t="s">
        <v>8</v>
      </c>
      <c r="D143" s="67">
        <v>8</v>
      </c>
      <c r="E143" s="68">
        <v>359</v>
      </c>
      <c r="F143" s="68">
        <f t="shared" si="4"/>
        <v>2872</v>
      </c>
      <c r="G143" s="72">
        <v>12</v>
      </c>
      <c r="H143" s="74">
        <f t="shared" si="5"/>
        <v>5</v>
      </c>
    </row>
    <row r="144" spans="1:8" ht="24.95" customHeight="1" x14ac:dyDescent="0.7">
      <c r="A144" s="65">
        <v>41</v>
      </c>
      <c r="B144" s="65"/>
      <c r="C144" s="66"/>
      <c r="D144" s="67"/>
      <c r="E144" s="68"/>
      <c r="F144" s="68">
        <f t="shared" si="4"/>
        <v>0</v>
      </c>
      <c r="H144" s="74">
        <f t="shared" si="5"/>
        <v>5</v>
      </c>
    </row>
    <row r="145" spans="1:9" ht="24.95" customHeight="1" x14ac:dyDescent="0.7">
      <c r="A145" s="65">
        <v>42</v>
      </c>
      <c r="B145" s="65">
        <v>24</v>
      </c>
      <c r="C145" s="66" t="s">
        <v>8</v>
      </c>
      <c r="D145" s="67">
        <v>8</v>
      </c>
      <c r="E145" s="68">
        <v>359</v>
      </c>
      <c r="F145" s="68">
        <f t="shared" si="4"/>
        <v>2872</v>
      </c>
      <c r="G145" s="72">
        <v>14</v>
      </c>
      <c r="H145" s="74">
        <f t="shared" si="5"/>
        <v>11</v>
      </c>
    </row>
    <row r="146" spans="1:9" ht="24.95" customHeight="1" x14ac:dyDescent="0.7">
      <c r="A146" s="65">
        <v>43</v>
      </c>
      <c r="B146" s="65">
        <v>24</v>
      </c>
      <c r="C146" s="66" t="s">
        <v>8</v>
      </c>
      <c r="D146" s="67">
        <v>10</v>
      </c>
      <c r="E146" s="68">
        <v>359</v>
      </c>
      <c r="F146" s="68">
        <f t="shared" si="4"/>
        <v>3590</v>
      </c>
      <c r="H146" s="74">
        <f t="shared" si="5"/>
        <v>1</v>
      </c>
    </row>
    <row r="147" spans="1:9" ht="24.95" customHeight="1" x14ac:dyDescent="0.7">
      <c r="A147" s="65">
        <v>44</v>
      </c>
      <c r="B147" s="65">
        <v>25</v>
      </c>
      <c r="C147" s="66" t="s">
        <v>8</v>
      </c>
      <c r="D147" s="67">
        <v>12</v>
      </c>
      <c r="E147" s="68">
        <v>359</v>
      </c>
      <c r="F147" s="68">
        <f t="shared" si="4"/>
        <v>4308</v>
      </c>
      <c r="G147" s="72">
        <v>12</v>
      </c>
      <c r="H147" s="74">
        <f t="shared" si="5"/>
        <v>1</v>
      </c>
    </row>
    <row r="148" spans="1:9" ht="24.95" customHeight="1" x14ac:dyDescent="0.7">
      <c r="A148" s="65">
        <v>45</v>
      </c>
      <c r="B148" s="65">
        <v>26</v>
      </c>
      <c r="C148" s="66" t="s">
        <v>8</v>
      </c>
      <c r="D148" s="67">
        <v>12</v>
      </c>
      <c r="E148" s="68">
        <v>359</v>
      </c>
      <c r="F148" s="68">
        <f t="shared" si="4"/>
        <v>4308</v>
      </c>
      <c r="G148" s="72">
        <v>13</v>
      </c>
      <c r="H148" s="74">
        <f t="shared" si="5"/>
        <v>2</v>
      </c>
    </row>
    <row r="149" spans="1:9" ht="24.95" customHeight="1" x14ac:dyDescent="0.7">
      <c r="A149" s="65">
        <v>46</v>
      </c>
      <c r="B149" s="65">
        <v>27</v>
      </c>
      <c r="C149" s="66" t="s">
        <v>8</v>
      </c>
      <c r="D149" s="67">
        <v>14</v>
      </c>
      <c r="E149" s="68">
        <v>359</v>
      </c>
      <c r="F149" s="68">
        <f t="shared" si="4"/>
        <v>5026</v>
      </c>
      <c r="G149" s="81">
        <v>14</v>
      </c>
      <c r="H149" s="74">
        <f t="shared" si="5"/>
        <v>2</v>
      </c>
    </row>
    <row r="150" spans="1:9" ht="24.95" customHeight="1" x14ac:dyDescent="0.7">
      <c r="A150" s="65">
        <v>47</v>
      </c>
      <c r="B150" s="65">
        <v>28</v>
      </c>
      <c r="C150" s="66" t="s">
        <v>8</v>
      </c>
      <c r="D150" s="67">
        <v>15</v>
      </c>
      <c r="E150" s="68">
        <v>359</v>
      </c>
      <c r="F150" s="68">
        <f t="shared" si="4"/>
        <v>5385</v>
      </c>
      <c r="G150" s="72">
        <v>15</v>
      </c>
      <c r="H150" s="74">
        <f t="shared" si="5"/>
        <v>2</v>
      </c>
    </row>
    <row r="151" spans="1:9" ht="24.95" customHeight="1" x14ac:dyDescent="0.7">
      <c r="A151" s="65">
        <v>48</v>
      </c>
      <c r="B151" s="65">
        <v>29</v>
      </c>
      <c r="C151" s="66" t="s">
        <v>8</v>
      </c>
      <c r="D151" s="67">
        <v>12</v>
      </c>
      <c r="E151" s="68">
        <v>359</v>
      </c>
      <c r="F151" s="68">
        <f t="shared" si="4"/>
        <v>4308</v>
      </c>
      <c r="G151" s="72">
        <v>14</v>
      </c>
      <c r="H151" s="74">
        <f t="shared" si="5"/>
        <v>4</v>
      </c>
    </row>
    <row r="152" spans="1:9" ht="24.95" customHeight="1" x14ac:dyDescent="0.7">
      <c r="A152" s="65">
        <v>49</v>
      </c>
      <c r="B152" s="65">
        <v>30</v>
      </c>
      <c r="C152" s="66" t="s">
        <v>8</v>
      </c>
      <c r="D152" s="67">
        <v>15</v>
      </c>
      <c r="E152" s="68">
        <v>359</v>
      </c>
      <c r="F152" s="68">
        <f t="shared" si="4"/>
        <v>5385</v>
      </c>
      <c r="G152" s="72">
        <v>13</v>
      </c>
      <c r="H152" s="74">
        <f t="shared" si="5"/>
        <v>2</v>
      </c>
      <c r="I152" s="83">
        <f>SUM(D104:D153)</f>
        <v>436</v>
      </c>
    </row>
    <row r="153" spans="1:9" ht="24.95" customHeight="1" x14ac:dyDescent="0.7">
      <c r="A153" s="65">
        <v>50</v>
      </c>
      <c r="B153" s="65">
        <v>31</v>
      </c>
      <c r="C153" s="66" t="s">
        <v>8</v>
      </c>
      <c r="D153" s="67">
        <v>14</v>
      </c>
      <c r="E153" s="68">
        <v>359</v>
      </c>
      <c r="F153" s="68">
        <f t="shared" si="4"/>
        <v>5026</v>
      </c>
      <c r="G153" s="84">
        <f>SUM(F104:F153)</f>
        <v>156524</v>
      </c>
      <c r="H153" s="155" t="s">
        <v>14</v>
      </c>
      <c r="I153" s="155"/>
    </row>
    <row r="154" spans="1:9" ht="24.95" customHeight="1" x14ac:dyDescent="0.7">
      <c r="A154" s="65" t="s">
        <v>4</v>
      </c>
      <c r="B154" s="65"/>
      <c r="C154" s="65" t="s">
        <v>5</v>
      </c>
      <c r="D154" s="65" t="s">
        <v>1</v>
      </c>
      <c r="E154" s="65" t="s">
        <v>2</v>
      </c>
      <c r="F154" s="65" t="s">
        <v>3</v>
      </c>
      <c r="G154" s="149" t="s">
        <v>73</v>
      </c>
      <c r="H154" s="150"/>
      <c r="I154" s="151"/>
    </row>
    <row r="155" spans="1:9" ht="24.95" customHeight="1" x14ac:dyDescent="0.7">
      <c r="A155" s="65">
        <v>1</v>
      </c>
      <c r="B155" s="65">
        <v>1</v>
      </c>
      <c r="C155" s="66" t="s">
        <v>8</v>
      </c>
      <c r="D155" s="67">
        <v>7</v>
      </c>
      <c r="E155" s="68">
        <v>363</v>
      </c>
      <c r="F155" s="68">
        <f>D155*E155</f>
        <v>2541</v>
      </c>
      <c r="G155" s="85">
        <v>16</v>
      </c>
      <c r="H155" s="74">
        <f>G155-D155</f>
        <v>9</v>
      </c>
    </row>
    <row r="156" spans="1:9" ht="24.95" customHeight="1" x14ac:dyDescent="0.7">
      <c r="A156" s="65">
        <v>2</v>
      </c>
      <c r="B156" s="65">
        <v>1</v>
      </c>
      <c r="C156" s="66" t="s">
        <v>8</v>
      </c>
      <c r="D156" s="67">
        <v>7</v>
      </c>
      <c r="E156" s="68">
        <v>363</v>
      </c>
      <c r="F156" s="68">
        <f t="shared" ref="F156:F204" si="6">D156*E156</f>
        <v>2541</v>
      </c>
      <c r="H156" s="74">
        <f>H155+G156-D156</f>
        <v>2</v>
      </c>
    </row>
    <row r="157" spans="1:9" ht="24.95" customHeight="1" x14ac:dyDescent="0.7">
      <c r="A157" s="65">
        <v>3</v>
      </c>
      <c r="B157" s="65">
        <v>2</v>
      </c>
      <c r="C157" s="66" t="s">
        <v>8</v>
      </c>
      <c r="D157" s="67">
        <v>5</v>
      </c>
      <c r="E157" s="68">
        <v>363</v>
      </c>
      <c r="F157" s="68">
        <f t="shared" si="6"/>
        <v>1815</v>
      </c>
      <c r="G157" s="86">
        <v>15</v>
      </c>
      <c r="H157" s="74">
        <f t="shared" ref="H157:H203" si="7">H156+G157-D157</f>
        <v>12</v>
      </c>
      <c r="I157" s="80"/>
    </row>
    <row r="158" spans="1:9" ht="24.95" customHeight="1" x14ac:dyDescent="0.7">
      <c r="A158" s="65">
        <v>4</v>
      </c>
      <c r="B158" s="65">
        <v>2</v>
      </c>
      <c r="C158" s="66" t="s">
        <v>8</v>
      </c>
      <c r="D158" s="67">
        <v>5</v>
      </c>
      <c r="E158" s="68">
        <v>363</v>
      </c>
      <c r="F158" s="68">
        <f t="shared" si="6"/>
        <v>1815</v>
      </c>
      <c r="G158" s="87"/>
      <c r="H158" s="74">
        <f t="shared" si="7"/>
        <v>7</v>
      </c>
      <c r="I158" s="80"/>
    </row>
    <row r="159" spans="1:9" ht="24.95" customHeight="1" x14ac:dyDescent="0.7">
      <c r="A159" s="65">
        <v>5</v>
      </c>
      <c r="B159" s="65">
        <v>3</v>
      </c>
      <c r="C159" s="66" t="s">
        <v>8</v>
      </c>
      <c r="D159" s="67">
        <v>8</v>
      </c>
      <c r="E159" s="68">
        <v>363</v>
      </c>
      <c r="F159" s="68">
        <f t="shared" si="6"/>
        <v>2904</v>
      </c>
      <c r="G159" s="72">
        <v>18</v>
      </c>
      <c r="H159" s="74">
        <f t="shared" si="7"/>
        <v>17</v>
      </c>
      <c r="I159" s="80"/>
    </row>
    <row r="160" spans="1:9" ht="24.95" customHeight="1" x14ac:dyDescent="0.7">
      <c r="A160" s="65">
        <v>6</v>
      </c>
      <c r="B160" s="65">
        <v>3</v>
      </c>
      <c r="C160" s="66" t="s">
        <v>8</v>
      </c>
      <c r="D160" s="67">
        <v>8</v>
      </c>
      <c r="E160" s="68">
        <v>363</v>
      </c>
      <c r="F160" s="68">
        <f t="shared" si="6"/>
        <v>2904</v>
      </c>
      <c r="H160" s="74">
        <f t="shared" si="7"/>
        <v>9</v>
      </c>
    </row>
    <row r="161" spans="1:8" ht="24.95" customHeight="1" x14ac:dyDescent="0.7">
      <c r="A161" s="65">
        <v>7</v>
      </c>
      <c r="B161" s="65">
        <v>4</v>
      </c>
      <c r="C161" s="66" t="s">
        <v>8</v>
      </c>
      <c r="D161" s="67">
        <v>10</v>
      </c>
      <c r="E161" s="68">
        <v>363</v>
      </c>
      <c r="F161" s="68">
        <f t="shared" si="6"/>
        <v>3630</v>
      </c>
      <c r="G161" s="72">
        <v>14</v>
      </c>
      <c r="H161" s="74">
        <f t="shared" si="7"/>
        <v>13</v>
      </c>
    </row>
    <row r="162" spans="1:8" ht="24.95" customHeight="1" x14ac:dyDescent="0.7">
      <c r="A162" s="65">
        <v>8</v>
      </c>
      <c r="B162" s="65">
        <v>4</v>
      </c>
      <c r="C162" s="66" t="s">
        <v>8</v>
      </c>
      <c r="D162" s="67">
        <v>9</v>
      </c>
      <c r="E162" s="68">
        <v>363</v>
      </c>
      <c r="F162" s="68">
        <f t="shared" si="6"/>
        <v>3267</v>
      </c>
      <c r="H162" s="74">
        <f t="shared" si="7"/>
        <v>4</v>
      </c>
    </row>
    <row r="163" spans="1:8" ht="24.95" customHeight="1" x14ac:dyDescent="0.7">
      <c r="A163" s="65">
        <v>9</v>
      </c>
      <c r="B163" s="65">
        <v>5</v>
      </c>
      <c r="C163" s="66" t="s">
        <v>8</v>
      </c>
      <c r="D163" s="67">
        <v>8</v>
      </c>
      <c r="E163" s="68">
        <v>363</v>
      </c>
      <c r="F163" s="68">
        <f t="shared" si="6"/>
        <v>2904</v>
      </c>
      <c r="G163" s="72">
        <v>16</v>
      </c>
      <c r="H163" s="74">
        <f t="shared" si="7"/>
        <v>12</v>
      </c>
    </row>
    <row r="164" spans="1:8" ht="24.95" customHeight="1" x14ac:dyDescent="0.7">
      <c r="A164" s="65">
        <v>10</v>
      </c>
      <c r="B164" s="65">
        <v>5</v>
      </c>
      <c r="C164" s="66" t="s">
        <v>8</v>
      </c>
      <c r="D164" s="67">
        <v>7</v>
      </c>
      <c r="E164" s="68">
        <v>363</v>
      </c>
      <c r="F164" s="68">
        <f t="shared" si="6"/>
        <v>2541</v>
      </c>
      <c r="H164" s="74">
        <f t="shared" si="7"/>
        <v>5</v>
      </c>
    </row>
    <row r="165" spans="1:8" ht="24.95" customHeight="1" x14ac:dyDescent="0.7">
      <c r="A165" s="65">
        <v>11</v>
      </c>
      <c r="B165" s="65">
        <v>6</v>
      </c>
      <c r="C165" s="66"/>
      <c r="D165" s="67"/>
      <c r="E165" s="68"/>
      <c r="F165" s="68">
        <f t="shared" si="6"/>
        <v>0</v>
      </c>
      <c r="G165" s="72">
        <v>14</v>
      </c>
      <c r="H165" s="74">
        <f t="shared" si="7"/>
        <v>19</v>
      </c>
    </row>
    <row r="166" spans="1:8" ht="24.95" customHeight="1" x14ac:dyDescent="0.7">
      <c r="A166" s="65">
        <v>12</v>
      </c>
      <c r="B166" s="65">
        <v>6</v>
      </c>
      <c r="C166" s="66" t="s">
        <v>8</v>
      </c>
      <c r="D166" s="67">
        <v>7</v>
      </c>
      <c r="E166" s="68">
        <v>363</v>
      </c>
      <c r="F166" s="68">
        <f t="shared" si="6"/>
        <v>2541</v>
      </c>
      <c r="H166" s="74">
        <f t="shared" si="7"/>
        <v>12</v>
      </c>
    </row>
    <row r="167" spans="1:8" ht="24.95" customHeight="1" x14ac:dyDescent="0.7">
      <c r="A167" s="65">
        <v>13</v>
      </c>
      <c r="B167" s="65">
        <v>7</v>
      </c>
      <c r="C167" s="66" t="s">
        <v>8</v>
      </c>
      <c r="D167" s="67">
        <v>10</v>
      </c>
      <c r="E167" s="68">
        <v>363</v>
      </c>
      <c r="F167" s="68">
        <f t="shared" si="6"/>
        <v>3630</v>
      </c>
      <c r="G167" s="72">
        <v>18</v>
      </c>
      <c r="H167" s="74">
        <f t="shared" si="7"/>
        <v>20</v>
      </c>
    </row>
    <row r="168" spans="1:8" ht="24.95" customHeight="1" x14ac:dyDescent="0.7">
      <c r="A168" s="65">
        <v>14</v>
      </c>
      <c r="B168" s="65">
        <v>7</v>
      </c>
      <c r="C168" s="66" t="s">
        <v>8</v>
      </c>
      <c r="D168" s="67">
        <v>8</v>
      </c>
      <c r="E168" s="68">
        <v>363</v>
      </c>
      <c r="F168" s="68">
        <f t="shared" si="6"/>
        <v>2904</v>
      </c>
      <c r="H168" s="74">
        <f t="shared" si="7"/>
        <v>12</v>
      </c>
    </row>
    <row r="169" spans="1:8" ht="24.95" customHeight="1" x14ac:dyDescent="0.7">
      <c r="A169" s="65">
        <v>15</v>
      </c>
      <c r="B169" s="65">
        <v>8</v>
      </c>
      <c r="C169" s="66" t="s">
        <v>8</v>
      </c>
      <c r="D169" s="67">
        <v>9</v>
      </c>
      <c r="E169" s="68">
        <v>363</v>
      </c>
      <c r="F169" s="68">
        <f t="shared" si="6"/>
        <v>3267</v>
      </c>
      <c r="G169" s="72">
        <v>14</v>
      </c>
      <c r="H169" s="74">
        <f t="shared" si="7"/>
        <v>17</v>
      </c>
    </row>
    <row r="170" spans="1:8" ht="24.95" customHeight="1" x14ac:dyDescent="0.7">
      <c r="A170" s="65">
        <v>16</v>
      </c>
      <c r="B170" s="65">
        <v>8</v>
      </c>
      <c r="C170" s="66" t="s">
        <v>8</v>
      </c>
      <c r="D170" s="67">
        <v>10</v>
      </c>
      <c r="E170" s="68">
        <v>363</v>
      </c>
      <c r="F170" s="68">
        <f t="shared" si="6"/>
        <v>3630</v>
      </c>
      <c r="H170" s="74">
        <f t="shared" si="7"/>
        <v>7</v>
      </c>
    </row>
    <row r="171" spans="1:8" ht="24.95" customHeight="1" x14ac:dyDescent="0.7">
      <c r="A171" s="65">
        <v>17</v>
      </c>
      <c r="B171" s="65">
        <v>9</v>
      </c>
      <c r="C171" s="66" t="s">
        <v>8</v>
      </c>
      <c r="D171" s="67">
        <v>6</v>
      </c>
      <c r="E171" s="68">
        <v>363</v>
      </c>
      <c r="F171" s="68">
        <f t="shared" si="6"/>
        <v>2178</v>
      </c>
      <c r="G171" s="72">
        <v>15</v>
      </c>
      <c r="H171" s="74">
        <f t="shared" si="7"/>
        <v>16</v>
      </c>
    </row>
    <row r="172" spans="1:8" ht="24.95" customHeight="1" x14ac:dyDescent="0.7">
      <c r="A172" s="65">
        <v>18</v>
      </c>
      <c r="B172" s="65">
        <v>9</v>
      </c>
      <c r="C172" s="66" t="s">
        <v>8</v>
      </c>
      <c r="D172" s="67">
        <v>10</v>
      </c>
      <c r="E172" s="68">
        <v>363</v>
      </c>
      <c r="F172" s="68">
        <f t="shared" si="6"/>
        <v>3630</v>
      </c>
      <c r="H172" s="74">
        <f t="shared" si="7"/>
        <v>6</v>
      </c>
    </row>
    <row r="173" spans="1:8" ht="24.95" customHeight="1" x14ac:dyDescent="0.7">
      <c r="A173" s="65">
        <v>19</v>
      </c>
      <c r="B173" s="65">
        <v>10</v>
      </c>
      <c r="C173" s="66" t="s">
        <v>8</v>
      </c>
      <c r="D173" s="67">
        <v>9</v>
      </c>
      <c r="E173" s="68">
        <v>363</v>
      </c>
      <c r="F173" s="68">
        <f t="shared" si="6"/>
        <v>3267</v>
      </c>
      <c r="G173" s="72">
        <v>14</v>
      </c>
      <c r="H173" s="74">
        <f t="shared" si="7"/>
        <v>11</v>
      </c>
    </row>
    <row r="174" spans="1:8" ht="24.95" customHeight="1" x14ac:dyDescent="0.7">
      <c r="A174" s="65">
        <v>20</v>
      </c>
      <c r="B174" s="65">
        <v>10</v>
      </c>
      <c r="C174" s="66"/>
      <c r="D174" s="67"/>
      <c r="E174" s="68"/>
      <c r="F174" s="68">
        <f t="shared" si="6"/>
        <v>0</v>
      </c>
      <c r="H174" s="74">
        <f t="shared" si="7"/>
        <v>11</v>
      </c>
    </row>
    <row r="175" spans="1:8" ht="24.95" customHeight="1" x14ac:dyDescent="0.7">
      <c r="A175" s="65">
        <v>21</v>
      </c>
      <c r="B175" s="65">
        <v>11</v>
      </c>
      <c r="C175" s="66" t="s">
        <v>8</v>
      </c>
      <c r="D175" s="67">
        <v>10</v>
      </c>
      <c r="E175" s="68">
        <v>363</v>
      </c>
      <c r="F175" s="68">
        <f t="shared" si="6"/>
        <v>3630</v>
      </c>
      <c r="G175" s="72">
        <v>18</v>
      </c>
      <c r="H175" s="74">
        <f t="shared" si="7"/>
        <v>19</v>
      </c>
    </row>
    <row r="176" spans="1:8" ht="24.95" customHeight="1" x14ac:dyDescent="0.7">
      <c r="A176" s="65">
        <v>22</v>
      </c>
      <c r="B176" s="65">
        <v>11</v>
      </c>
      <c r="C176" s="66" t="s">
        <v>8</v>
      </c>
      <c r="D176" s="67">
        <v>8</v>
      </c>
      <c r="E176" s="68">
        <v>363</v>
      </c>
      <c r="F176" s="68">
        <f t="shared" si="6"/>
        <v>2904</v>
      </c>
      <c r="H176" s="74">
        <f t="shared" si="7"/>
        <v>11</v>
      </c>
    </row>
    <row r="177" spans="1:8" ht="24.95" customHeight="1" x14ac:dyDescent="0.7">
      <c r="A177" s="65">
        <v>23</v>
      </c>
      <c r="B177" s="65">
        <v>12</v>
      </c>
      <c r="C177" s="66" t="s">
        <v>8</v>
      </c>
      <c r="D177" s="67">
        <v>7</v>
      </c>
      <c r="E177" s="68">
        <v>363</v>
      </c>
      <c r="F177" s="68">
        <f t="shared" si="6"/>
        <v>2541</v>
      </c>
      <c r="G177" s="72">
        <v>15</v>
      </c>
      <c r="H177" s="74">
        <f t="shared" si="7"/>
        <v>19</v>
      </c>
    </row>
    <row r="178" spans="1:8" ht="24.95" customHeight="1" x14ac:dyDescent="0.7">
      <c r="A178" s="65">
        <v>24</v>
      </c>
      <c r="B178" s="65">
        <v>12</v>
      </c>
      <c r="C178" s="66" t="s">
        <v>8</v>
      </c>
      <c r="D178" s="67">
        <v>12</v>
      </c>
      <c r="E178" s="68">
        <v>363</v>
      </c>
      <c r="F178" s="68">
        <f t="shared" si="6"/>
        <v>4356</v>
      </c>
      <c r="H178" s="74">
        <f t="shared" si="7"/>
        <v>7</v>
      </c>
    </row>
    <row r="179" spans="1:8" ht="24.95" customHeight="1" x14ac:dyDescent="0.7">
      <c r="A179" s="65">
        <v>25</v>
      </c>
      <c r="B179" s="65">
        <v>13</v>
      </c>
      <c r="C179" s="66" t="s">
        <v>8</v>
      </c>
      <c r="D179" s="67">
        <v>10</v>
      </c>
      <c r="E179" s="68">
        <v>363</v>
      </c>
      <c r="F179" s="68">
        <f t="shared" si="6"/>
        <v>3630</v>
      </c>
      <c r="G179" s="72">
        <v>13</v>
      </c>
      <c r="H179" s="74">
        <f t="shared" si="7"/>
        <v>10</v>
      </c>
    </row>
    <row r="180" spans="1:8" ht="24.95" customHeight="1" x14ac:dyDescent="0.7">
      <c r="A180" s="65">
        <v>26</v>
      </c>
      <c r="B180" s="65">
        <v>13</v>
      </c>
      <c r="C180" s="66" t="s">
        <v>8</v>
      </c>
      <c r="D180" s="67">
        <v>10</v>
      </c>
      <c r="E180" s="68">
        <v>363</v>
      </c>
      <c r="F180" s="68">
        <f t="shared" si="6"/>
        <v>3630</v>
      </c>
      <c r="H180" s="74">
        <f t="shared" si="7"/>
        <v>0</v>
      </c>
    </row>
    <row r="181" spans="1:8" ht="24.95" customHeight="1" x14ac:dyDescent="0.7">
      <c r="A181" s="65">
        <v>27</v>
      </c>
      <c r="B181" s="65">
        <v>14</v>
      </c>
      <c r="C181" s="66" t="s">
        <v>8</v>
      </c>
      <c r="D181" s="67">
        <v>7</v>
      </c>
      <c r="E181" s="68">
        <v>363</v>
      </c>
      <c r="F181" s="68">
        <f t="shared" si="6"/>
        <v>2541</v>
      </c>
      <c r="G181" s="72">
        <v>17</v>
      </c>
      <c r="H181" s="74">
        <f t="shared" si="7"/>
        <v>10</v>
      </c>
    </row>
    <row r="182" spans="1:8" ht="24.95" customHeight="1" x14ac:dyDescent="0.7">
      <c r="A182" s="65">
        <v>28</v>
      </c>
      <c r="B182" s="65">
        <v>14</v>
      </c>
      <c r="C182" s="66" t="s">
        <v>8</v>
      </c>
      <c r="D182" s="67">
        <v>9</v>
      </c>
      <c r="E182" s="68">
        <v>363</v>
      </c>
      <c r="F182" s="68">
        <f t="shared" si="6"/>
        <v>3267</v>
      </c>
      <c r="H182" s="74">
        <f t="shared" si="7"/>
        <v>1</v>
      </c>
    </row>
    <row r="183" spans="1:8" ht="24.95" customHeight="1" x14ac:dyDescent="0.7">
      <c r="A183" s="65">
        <v>29</v>
      </c>
      <c r="B183" s="65">
        <v>15</v>
      </c>
      <c r="C183" s="66"/>
      <c r="D183" s="67"/>
      <c r="E183" s="68"/>
      <c r="F183" s="68">
        <f t="shared" si="6"/>
        <v>0</v>
      </c>
      <c r="G183" s="72">
        <v>15</v>
      </c>
      <c r="H183" s="74">
        <f t="shared" si="7"/>
        <v>16</v>
      </c>
    </row>
    <row r="184" spans="1:8" ht="24.95" customHeight="1" x14ac:dyDescent="0.7">
      <c r="A184" s="65">
        <v>30</v>
      </c>
      <c r="B184" s="65">
        <v>15</v>
      </c>
      <c r="C184" s="66" t="s">
        <v>8</v>
      </c>
      <c r="D184" s="67">
        <v>10</v>
      </c>
      <c r="E184" s="68">
        <v>363</v>
      </c>
      <c r="F184" s="68">
        <f t="shared" si="6"/>
        <v>3630</v>
      </c>
      <c r="H184" s="74">
        <f t="shared" si="7"/>
        <v>6</v>
      </c>
    </row>
    <row r="185" spans="1:8" ht="24.95" customHeight="1" x14ac:dyDescent="0.7">
      <c r="A185" s="65">
        <v>31</v>
      </c>
      <c r="B185" s="65">
        <v>16</v>
      </c>
      <c r="C185" s="66" t="s">
        <v>8</v>
      </c>
      <c r="D185" s="67">
        <v>8</v>
      </c>
      <c r="E185" s="68">
        <v>363</v>
      </c>
      <c r="F185" s="68">
        <f t="shared" si="6"/>
        <v>2904</v>
      </c>
      <c r="G185" s="72">
        <v>13</v>
      </c>
      <c r="H185" s="74">
        <f t="shared" si="7"/>
        <v>11</v>
      </c>
    </row>
    <row r="186" spans="1:8" ht="24.95" customHeight="1" x14ac:dyDescent="0.7">
      <c r="A186" s="65">
        <v>32</v>
      </c>
      <c r="B186" s="65">
        <v>16</v>
      </c>
      <c r="C186" s="66" t="s">
        <v>8</v>
      </c>
      <c r="D186" s="67">
        <v>7</v>
      </c>
      <c r="E186" s="68">
        <v>363</v>
      </c>
      <c r="F186" s="68">
        <f t="shared" si="6"/>
        <v>2541</v>
      </c>
      <c r="H186" s="74">
        <f t="shared" si="7"/>
        <v>4</v>
      </c>
    </row>
    <row r="187" spans="1:8" ht="24.95" customHeight="1" x14ac:dyDescent="0.7">
      <c r="A187" s="65">
        <v>33</v>
      </c>
      <c r="B187" s="65">
        <v>17</v>
      </c>
      <c r="C187" s="66" t="s">
        <v>8</v>
      </c>
      <c r="D187" s="67">
        <v>8</v>
      </c>
      <c r="E187" s="68">
        <v>363</v>
      </c>
      <c r="F187" s="68">
        <f t="shared" si="6"/>
        <v>2904</v>
      </c>
      <c r="G187" s="72">
        <v>18</v>
      </c>
      <c r="H187" s="74">
        <f t="shared" si="7"/>
        <v>14</v>
      </c>
    </row>
    <row r="188" spans="1:8" ht="24.95" customHeight="1" x14ac:dyDescent="0.7">
      <c r="A188" s="65">
        <v>34</v>
      </c>
      <c r="B188" s="65">
        <v>17</v>
      </c>
      <c r="C188" s="66" t="s">
        <v>8</v>
      </c>
      <c r="D188" s="67">
        <v>10</v>
      </c>
      <c r="E188" s="68">
        <v>363</v>
      </c>
      <c r="F188" s="68">
        <f t="shared" si="6"/>
        <v>3630</v>
      </c>
      <c r="H188" s="74">
        <f t="shared" si="7"/>
        <v>4</v>
      </c>
    </row>
    <row r="189" spans="1:8" ht="24.95" customHeight="1" x14ac:dyDescent="0.7">
      <c r="A189" s="65">
        <v>35</v>
      </c>
      <c r="B189" s="65">
        <v>18</v>
      </c>
      <c r="C189" s="66" t="s">
        <v>8</v>
      </c>
      <c r="D189" s="67">
        <v>9</v>
      </c>
      <c r="E189" s="68">
        <v>363</v>
      </c>
      <c r="F189" s="68">
        <f t="shared" si="6"/>
        <v>3267</v>
      </c>
      <c r="G189" s="72">
        <v>15</v>
      </c>
      <c r="H189" s="74">
        <f t="shared" si="7"/>
        <v>10</v>
      </c>
    </row>
    <row r="190" spans="1:8" ht="24.95" customHeight="1" x14ac:dyDescent="0.7">
      <c r="A190" s="65">
        <v>36</v>
      </c>
      <c r="B190" s="65">
        <v>18</v>
      </c>
      <c r="C190" s="66" t="s">
        <v>8</v>
      </c>
      <c r="D190" s="67">
        <v>10</v>
      </c>
      <c r="E190" s="68">
        <v>363</v>
      </c>
      <c r="F190" s="68">
        <f t="shared" si="6"/>
        <v>3630</v>
      </c>
      <c r="H190" s="74">
        <f t="shared" si="7"/>
        <v>0</v>
      </c>
    </row>
    <row r="191" spans="1:8" ht="24.95" customHeight="1" x14ac:dyDescent="0.7">
      <c r="A191" s="65">
        <v>37</v>
      </c>
      <c r="B191" s="65">
        <v>19</v>
      </c>
      <c r="C191" s="66" t="s">
        <v>8</v>
      </c>
      <c r="D191" s="67">
        <v>8</v>
      </c>
      <c r="E191" s="68">
        <v>363</v>
      </c>
      <c r="F191" s="68">
        <f t="shared" si="6"/>
        <v>2904</v>
      </c>
      <c r="G191" s="72">
        <v>14</v>
      </c>
      <c r="H191" s="74">
        <f t="shared" si="7"/>
        <v>6</v>
      </c>
    </row>
    <row r="192" spans="1:8" ht="24.95" customHeight="1" x14ac:dyDescent="0.7">
      <c r="A192" s="65">
        <v>38</v>
      </c>
      <c r="B192" s="65">
        <v>19</v>
      </c>
      <c r="C192" s="66"/>
      <c r="D192" s="67"/>
      <c r="E192" s="68"/>
      <c r="F192" s="68">
        <f t="shared" si="6"/>
        <v>0</v>
      </c>
      <c r="H192" s="74">
        <f t="shared" si="7"/>
        <v>6</v>
      </c>
    </row>
    <row r="193" spans="1:10" ht="24.95" customHeight="1" x14ac:dyDescent="0.7">
      <c r="A193" s="65">
        <v>39</v>
      </c>
      <c r="B193" s="65">
        <v>20</v>
      </c>
      <c r="C193" s="66" t="s">
        <v>8</v>
      </c>
      <c r="D193" s="67">
        <v>9</v>
      </c>
      <c r="E193" s="68">
        <v>363</v>
      </c>
      <c r="F193" s="68">
        <f t="shared" si="6"/>
        <v>3267</v>
      </c>
      <c r="G193" s="72">
        <v>15</v>
      </c>
      <c r="H193" s="74">
        <f t="shared" si="7"/>
        <v>12</v>
      </c>
    </row>
    <row r="194" spans="1:10" ht="24.95" customHeight="1" x14ac:dyDescent="0.7">
      <c r="A194" s="65">
        <v>40</v>
      </c>
      <c r="B194" s="65">
        <v>21</v>
      </c>
      <c r="C194" s="66" t="s">
        <v>8</v>
      </c>
      <c r="D194" s="67">
        <v>12</v>
      </c>
      <c r="E194" s="68">
        <v>363</v>
      </c>
      <c r="F194" s="68">
        <f t="shared" si="6"/>
        <v>4356</v>
      </c>
      <c r="G194" s="72">
        <v>13</v>
      </c>
      <c r="H194" s="74">
        <f t="shared" si="7"/>
        <v>13</v>
      </c>
    </row>
    <row r="195" spans="1:10" ht="24.95" customHeight="1" x14ac:dyDescent="0.7">
      <c r="A195" s="65">
        <v>41</v>
      </c>
      <c r="B195" s="65">
        <v>22</v>
      </c>
      <c r="C195" s="66" t="s">
        <v>8</v>
      </c>
      <c r="D195" s="67">
        <v>12</v>
      </c>
      <c r="E195" s="68">
        <v>363</v>
      </c>
      <c r="F195" s="68">
        <f t="shared" si="6"/>
        <v>4356</v>
      </c>
      <c r="G195" s="72">
        <v>14</v>
      </c>
      <c r="H195" s="74">
        <f t="shared" si="7"/>
        <v>15</v>
      </c>
    </row>
    <row r="196" spans="1:10" ht="24.95" customHeight="1" x14ac:dyDescent="0.7">
      <c r="A196" s="65">
        <v>42</v>
      </c>
      <c r="B196" s="65">
        <v>23</v>
      </c>
      <c r="C196" s="66" t="s">
        <v>8</v>
      </c>
      <c r="D196" s="67">
        <v>10</v>
      </c>
      <c r="E196" s="68">
        <v>363</v>
      </c>
      <c r="F196" s="68">
        <f t="shared" si="6"/>
        <v>3630</v>
      </c>
      <c r="G196" s="72">
        <v>15</v>
      </c>
      <c r="H196" s="74">
        <f t="shared" si="7"/>
        <v>20</v>
      </c>
    </row>
    <row r="197" spans="1:10" ht="24.95" customHeight="1" x14ac:dyDescent="0.7">
      <c r="A197" s="65">
        <v>43</v>
      </c>
      <c r="B197" s="65">
        <v>24</v>
      </c>
      <c r="C197" s="66" t="s">
        <v>8</v>
      </c>
      <c r="D197" s="67">
        <v>15</v>
      </c>
      <c r="E197" s="68">
        <v>363</v>
      </c>
      <c r="F197" s="68">
        <f t="shared" si="6"/>
        <v>5445</v>
      </c>
      <c r="H197" s="74">
        <f t="shared" si="7"/>
        <v>5</v>
      </c>
    </row>
    <row r="198" spans="1:10" ht="24.95" customHeight="1" x14ac:dyDescent="0.7">
      <c r="A198" s="65">
        <v>44</v>
      </c>
      <c r="B198" s="65">
        <v>25</v>
      </c>
      <c r="C198" s="66" t="s">
        <v>8</v>
      </c>
      <c r="D198" s="67">
        <v>12</v>
      </c>
      <c r="E198" s="68">
        <v>363</v>
      </c>
      <c r="F198" s="68">
        <f t="shared" si="6"/>
        <v>4356</v>
      </c>
      <c r="G198" s="72">
        <v>14</v>
      </c>
      <c r="H198" s="74">
        <f t="shared" si="7"/>
        <v>7</v>
      </c>
    </row>
    <row r="199" spans="1:10" ht="24.95" customHeight="1" x14ac:dyDescent="0.7">
      <c r="A199" s="65">
        <v>45</v>
      </c>
      <c r="B199" s="65">
        <v>26</v>
      </c>
      <c r="C199" s="66" t="s">
        <v>8</v>
      </c>
      <c r="D199" s="67">
        <v>18</v>
      </c>
      <c r="E199" s="68">
        <v>363</v>
      </c>
      <c r="F199" s="68">
        <f t="shared" si="6"/>
        <v>6534</v>
      </c>
      <c r="G199" s="72">
        <v>16</v>
      </c>
      <c r="H199" s="74">
        <f t="shared" si="7"/>
        <v>5</v>
      </c>
    </row>
    <row r="200" spans="1:10" ht="24.95" customHeight="1" x14ac:dyDescent="0.7">
      <c r="A200" s="65">
        <v>46</v>
      </c>
      <c r="B200" s="65">
        <v>27</v>
      </c>
      <c r="C200" s="66" t="s">
        <v>8</v>
      </c>
      <c r="D200" s="67">
        <v>19</v>
      </c>
      <c r="E200" s="68">
        <v>363</v>
      </c>
      <c r="F200" s="68">
        <f t="shared" si="6"/>
        <v>6897</v>
      </c>
      <c r="G200" s="72">
        <v>15</v>
      </c>
      <c r="H200" s="74">
        <f t="shared" si="7"/>
        <v>1</v>
      </c>
    </row>
    <row r="201" spans="1:10" ht="24.95" customHeight="1" x14ac:dyDescent="0.7">
      <c r="A201" s="65">
        <v>47</v>
      </c>
      <c r="B201" s="65">
        <v>28</v>
      </c>
      <c r="C201" s="66"/>
      <c r="D201" s="67"/>
      <c r="E201" s="68"/>
      <c r="F201" s="68">
        <f t="shared" si="6"/>
        <v>0</v>
      </c>
      <c r="G201" s="72">
        <v>17</v>
      </c>
      <c r="H201" s="74">
        <f t="shared" si="7"/>
        <v>18</v>
      </c>
    </row>
    <row r="202" spans="1:10" ht="24.95" customHeight="1" x14ac:dyDescent="0.7">
      <c r="A202" s="65">
        <v>48</v>
      </c>
      <c r="B202" s="65">
        <v>29</v>
      </c>
      <c r="C202" s="66" t="s">
        <v>8</v>
      </c>
      <c r="D202" s="67">
        <v>17</v>
      </c>
      <c r="E202" s="68">
        <v>363</v>
      </c>
      <c r="F202" s="68">
        <f t="shared" si="6"/>
        <v>6171</v>
      </c>
      <c r="G202" s="72">
        <v>15</v>
      </c>
      <c r="H202" s="74">
        <f t="shared" si="7"/>
        <v>16</v>
      </c>
    </row>
    <row r="203" spans="1:10" ht="24.95" customHeight="1" x14ac:dyDescent="0.7">
      <c r="A203" s="65">
        <v>49</v>
      </c>
      <c r="B203" s="65">
        <v>30</v>
      </c>
      <c r="C203" s="66" t="s">
        <v>8</v>
      </c>
      <c r="D203" s="67">
        <v>16</v>
      </c>
      <c r="E203" s="68">
        <v>363</v>
      </c>
      <c r="F203" s="68">
        <f t="shared" si="6"/>
        <v>5808</v>
      </c>
      <c r="G203" s="72">
        <v>14</v>
      </c>
      <c r="H203" s="74">
        <f t="shared" si="7"/>
        <v>14</v>
      </c>
      <c r="J203" s="74">
        <f>SUM(G155:G203)</f>
        <v>440</v>
      </c>
    </row>
    <row r="204" spans="1:10" ht="24.95" customHeight="1" x14ac:dyDescent="0.7">
      <c r="A204" s="65">
        <v>50</v>
      </c>
      <c r="B204" s="65">
        <v>30</v>
      </c>
      <c r="C204" s="66" t="s">
        <v>8</v>
      </c>
      <c r="D204" s="67">
        <v>14</v>
      </c>
      <c r="E204" s="68">
        <v>363</v>
      </c>
      <c r="F204" s="68">
        <f t="shared" si="6"/>
        <v>5082</v>
      </c>
      <c r="G204" s="84">
        <f>SUM(F155:F204)</f>
        <v>159720</v>
      </c>
      <c r="H204" s="72" t="s">
        <v>14</v>
      </c>
      <c r="I204" s="83">
        <f>SUM(D155:D204)</f>
        <v>440</v>
      </c>
    </row>
    <row r="205" spans="1:10" ht="24.95" customHeight="1" x14ac:dyDescent="0.7">
      <c r="A205" s="65" t="s">
        <v>4</v>
      </c>
      <c r="B205" s="65"/>
      <c r="C205" s="65" t="s">
        <v>5</v>
      </c>
      <c r="D205" s="65" t="s">
        <v>1</v>
      </c>
      <c r="E205" s="65" t="s">
        <v>2</v>
      </c>
      <c r="F205" s="65" t="s">
        <v>3</v>
      </c>
      <c r="G205" s="149" t="s">
        <v>74</v>
      </c>
      <c r="H205" s="150"/>
      <c r="I205" s="151"/>
    </row>
    <row r="206" spans="1:10" ht="24.95" customHeight="1" x14ac:dyDescent="0.7">
      <c r="A206" s="65">
        <v>1</v>
      </c>
      <c r="B206" s="65">
        <v>3</v>
      </c>
      <c r="C206" s="66" t="s">
        <v>8</v>
      </c>
      <c r="D206" s="67">
        <v>7</v>
      </c>
      <c r="E206" s="68">
        <v>391</v>
      </c>
      <c r="F206" s="68">
        <f>D206*E206</f>
        <v>2737</v>
      </c>
      <c r="G206" s="88">
        <v>15</v>
      </c>
      <c r="H206" s="83">
        <f>G206-D206</f>
        <v>8</v>
      </c>
    </row>
    <row r="207" spans="1:10" ht="24.95" customHeight="1" x14ac:dyDescent="0.7">
      <c r="A207" s="65">
        <v>2</v>
      </c>
      <c r="B207" s="65">
        <v>3</v>
      </c>
      <c r="C207" s="66" t="s">
        <v>8</v>
      </c>
      <c r="D207" s="67">
        <v>8</v>
      </c>
      <c r="E207" s="68">
        <v>391</v>
      </c>
      <c r="F207" s="68">
        <f t="shared" ref="F207:F255" si="8">D207*E207</f>
        <v>3128</v>
      </c>
      <c r="G207" s="89"/>
      <c r="H207" s="77">
        <f>H206-D207+G207</f>
        <v>0</v>
      </c>
    </row>
    <row r="208" spans="1:10" ht="24.95" customHeight="1" x14ac:dyDescent="0.7">
      <c r="A208" s="65">
        <v>3</v>
      </c>
      <c r="B208" s="65">
        <v>4</v>
      </c>
      <c r="C208" s="66" t="s">
        <v>8</v>
      </c>
      <c r="D208" s="67">
        <v>6</v>
      </c>
      <c r="E208" s="68">
        <v>391</v>
      </c>
      <c r="F208" s="68">
        <f t="shared" si="8"/>
        <v>2346</v>
      </c>
      <c r="G208" s="90">
        <v>12</v>
      </c>
      <c r="H208" s="77">
        <f t="shared" ref="H208:H254" si="9">H207-D208+G208</f>
        <v>6</v>
      </c>
      <c r="I208" s="80"/>
    </row>
    <row r="209" spans="1:9" ht="24.95" customHeight="1" x14ac:dyDescent="0.7">
      <c r="A209" s="65">
        <v>4</v>
      </c>
      <c r="B209" s="65">
        <v>4</v>
      </c>
      <c r="C209" s="66" t="s">
        <v>8</v>
      </c>
      <c r="D209" s="67">
        <v>6</v>
      </c>
      <c r="E209" s="68">
        <v>391</v>
      </c>
      <c r="F209" s="68">
        <f t="shared" si="8"/>
        <v>2346</v>
      </c>
      <c r="G209" s="91"/>
      <c r="H209" s="77">
        <f t="shared" si="9"/>
        <v>0</v>
      </c>
      <c r="I209" s="80"/>
    </row>
    <row r="210" spans="1:9" ht="24.95" customHeight="1" x14ac:dyDescent="0.7">
      <c r="A210" s="65">
        <v>5</v>
      </c>
      <c r="B210" s="65">
        <v>5</v>
      </c>
      <c r="C210" s="66" t="s">
        <v>8</v>
      </c>
      <c r="D210" s="67">
        <v>8</v>
      </c>
      <c r="E210" s="68">
        <v>391</v>
      </c>
      <c r="F210" s="68">
        <f t="shared" si="8"/>
        <v>3128</v>
      </c>
      <c r="G210" s="92">
        <v>14</v>
      </c>
      <c r="H210" s="77">
        <f t="shared" si="9"/>
        <v>6</v>
      </c>
      <c r="I210" s="80"/>
    </row>
    <row r="211" spans="1:9" ht="24.95" customHeight="1" x14ac:dyDescent="0.7">
      <c r="A211" s="65">
        <v>6</v>
      </c>
      <c r="B211" s="65">
        <v>5</v>
      </c>
      <c r="C211" s="66" t="s">
        <v>8</v>
      </c>
      <c r="D211" s="67">
        <v>5</v>
      </c>
      <c r="E211" s="68">
        <v>391</v>
      </c>
      <c r="F211" s="68">
        <f t="shared" si="8"/>
        <v>1955</v>
      </c>
      <c r="G211" s="92"/>
      <c r="H211" s="77">
        <f t="shared" si="9"/>
        <v>1</v>
      </c>
    </row>
    <row r="212" spans="1:9" ht="24.95" customHeight="1" x14ac:dyDescent="0.7">
      <c r="A212" s="65">
        <v>7</v>
      </c>
      <c r="B212" s="65">
        <v>6</v>
      </c>
      <c r="C212" s="66" t="s">
        <v>8</v>
      </c>
      <c r="D212" s="67">
        <v>10</v>
      </c>
      <c r="E212" s="68">
        <v>391</v>
      </c>
      <c r="F212" s="68">
        <f t="shared" si="8"/>
        <v>3910</v>
      </c>
      <c r="G212" s="92">
        <v>16</v>
      </c>
      <c r="H212" s="77">
        <f t="shared" si="9"/>
        <v>7</v>
      </c>
    </row>
    <row r="213" spans="1:9" ht="24.95" customHeight="1" x14ac:dyDescent="0.7">
      <c r="A213" s="65">
        <v>8</v>
      </c>
      <c r="B213" s="65">
        <v>6</v>
      </c>
      <c r="C213" s="66"/>
      <c r="D213" s="67"/>
      <c r="E213" s="68"/>
      <c r="F213" s="68">
        <f t="shared" si="8"/>
        <v>0</v>
      </c>
      <c r="G213" s="92"/>
      <c r="H213" s="77">
        <f t="shared" si="9"/>
        <v>7</v>
      </c>
    </row>
    <row r="214" spans="1:9" ht="24.95" customHeight="1" x14ac:dyDescent="0.7">
      <c r="A214" s="65">
        <v>9</v>
      </c>
      <c r="B214" s="65">
        <v>7</v>
      </c>
      <c r="C214" s="66" t="s">
        <v>8</v>
      </c>
      <c r="D214" s="67">
        <v>10</v>
      </c>
      <c r="E214" s="68">
        <v>391</v>
      </c>
      <c r="F214" s="68">
        <f t="shared" si="8"/>
        <v>3910</v>
      </c>
      <c r="G214" s="92">
        <v>18</v>
      </c>
      <c r="H214" s="77">
        <f t="shared" si="9"/>
        <v>15</v>
      </c>
    </row>
    <row r="215" spans="1:9" ht="24.95" customHeight="1" x14ac:dyDescent="0.7">
      <c r="A215" s="65">
        <v>10</v>
      </c>
      <c r="B215" s="65">
        <v>7</v>
      </c>
      <c r="C215" s="66" t="s">
        <v>8</v>
      </c>
      <c r="D215" s="67">
        <v>8</v>
      </c>
      <c r="E215" s="68">
        <v>391</v>
      </c>
      <c r="F215" s="68">
        <f t="shared" si="8"/>
        <v>3128</v>
      </c>
      <c r="G215" s="92"/>
      <c r="H215" s="77">
        <f t="shared" si="9"/>
        <v>7</v>
      </c>
    </row>
    <row r="216" spans="1:9" ht="24.95" customHeight="1" x14ac:dyDescent="0.7">
      <c r="A216" s="65">
        <v>11</v>
      </c>
      <c r="B216" s="65">
        <v>8</v>
      </c>
      <c r="C216" s="66" t="s">
        <v>8</v>
      </c>
      <c r="D216" s="67">
        <v>10</v>
      </c>
      <c r="E216" s="68">
        <v>391</v>
      </c>
      <c r="F216" s="68">
        <f t="shared" si="8"/>
        <v>3910</v>
      </c>
      <c r="G216" s="92">
        <v>15</v>
      </c>
      <c r="H216" s="77">
        <f t="shared" si="9"/>
        <v>12</v>
      </c>
    </row>
    <row r="217" spans="1:9" ht="24.95" customHeight="1" x14ac:dyDescent="0.7">
      <c r="A217" s="65">
        <v>12</v>
      </c>
      <c r="B217" s="65">
        <v>8</v>
      </c>
      <c r="C217" s="66" t="s">
        <v>8</v>
      </c>
      <c r="D217" s="67">
        <v>7</v>
      </c>
      <c r="E217" s="68">
        <v>391</v>
      </c>
      <c r="F217" s="68">
        <f t="shared" si="8"/>
        <v>2737</v>
      </c>
      <c r="G217" s="92"/>
      <c r="H217" s="77">
        <f t="shared" si="9"/>
        <v>5</v>
      </c>
    </row>
    <row r="218" spans="1:9" ht="24.95" customHeight="1" x14ac:dyDescent="0.7">
      <c r="A218" s="65">
        <v>13</v>
      </c>
      <c r="B218" s="65">
        <v>9</v>
      </c>
      <c r="C218" s="66" t="s">
        <v>8</v>
      </c>
      <c r="D218" s="67">
        <v>10</v>
      </c>
      <c r="E218" s="68">
        <v>391</v>
      </c>
      <c r="F218" s="68">
        <f t="shared" si="8"/>
        <v>3910</v>
      </c>
      <c r="G218" s="92">
        <v>16</v>
      </c>
      <c r="H218" s="77">
        <f t="shared" si="9"/>
        <v>11</v>
      </c>
    </row>
    <row r="219" spans="1:9" ht="24.95" customHeight="1" x14ac:dyDescent="0.7">
      <c r="A219" s="65">
        <v>14</v>
      </c>
      <c r="B219" s="65">
        <v>9</v>
      </c>
      <c r="C219" s="66" t="s">
        <v>8</v>
      </c>
      <c r="D219" s="67">
        <v>8</v>
      </c>
      <c r="E219" s="68">
        <v>391</v>
      </c>
      <c r="F219" s="68">
        <f t="shared" si="8"/>
        <v>3128</v>
      </c>
      <c r="G219" s="92"/>
      <c r="H219" s="77">
        <f t="shared" si="9"/>
        <v>3</v>
      </c>
    </row>
    <row r="220" spans="1:9" ht="24.95" customHeight="1" x14ac:dyDescent="0.7">
      <c r="A220" s="65">
        <v>15</v>
      </c>
      <c r="B220" s="65">
        <v>10</v>
      </c>
      <c r="C220" s="66" t="s">
        <v>8</v>
      </c>
      <c r="D220" s="67">
        <v>10</v>
      </c>
      <c r="E220" s="68">
        <v>391</v>
      </c>
      <c r="F220" s="68">
        <f t="shared" si="8"/>
        <v>3910</v>
      </c>
      <c r="G220" s="92">
        <v>16</v>
      </c>
      <c r="H220" s="77">
        <f t="shared" si="9"/>
        <v>9</v>
      </c>
    </row>
    <row r="221" spans="1:9" ht="24.95" customHeight="1" x14ac:dyDescent="0.7">
      <c r="A221" s="65">
        <v>16</v>
      </c>
      <c r="B221" s="65">
        <v>10</v>
      </c>
      <c r="C221" s="66" t="s">
        <v>8</v>
      </c>
      <c r="D221" s="67">
        <v>9</v>
      </c>
      <c r="E221" s="68">
        <v>391</v>
      </c>
      <c r="F221" s="68">
        <f t="shared" si="8"/>
        <v>3519</v>
      </c>
      <c r="G221" s="92"/>
      <c r="H221" s="77">
        <f t="shared" si="9"/>
        <v>0</v>
      </c>
    </row>
    <row r="222" spans="1:9" ht="24.95" customHeight="1" x14ac:dyDescent="0.7">
      <c r="A222" s="65">
        <v>17</v>
      </c>
      <c r="B222" s="65">
        <v>11</v>
      </c>
      <c r="C222" s="66"/>
      <c r="D222" s="67"/>
      <c r="E222" s="68"/>
      <c r="F222" s="68">
        <f t="shared" si="8"/>
        <v>0</v>
      </c>
      <c r="G222" s="92">
        <v>15</v>
      </c>
      <c r="H222" s="77">
        <f t="shared" si="9"/>
        <v>15</v>
      </c>
    </row>
    <row r="223" spans="1:9" ht="24.95" customHeight="1" x14ac:dyDescent="0.7">
      <c r="A223" s="65">
        <v>18</v>
      </c>
      <c r="B223" s="65">
        <v>11</v>
      </c>
      <c r="C223" s="66" t="s">
        <v>9</v>
      </c>
      <c r="D223" s="67">
        <v>8</v>
      </c>
      <c r="E223" s="68">
        <v>391</v>
      </c>
      <c r="F223" s="68">
        <f t="shared" si="8"/>
        <v>3128</v>
      </c>
      <c r="G223" s="92"/>
      <c r="H223" s="77">
        <f t="shared" si="9"/>
        <v>7</v>
      </c>
    </row>
    <row r="224" spans="1:9" ht="24.95" customHeight="1" x14ac:dyDescent="0.7">
      <c r="A224" s="65">
        <v>19</v>
      </c>
      <c r="B224" s="65">
        <v>12</v>
      </c>
      <c r="C224" s="66" t="s">
        <v>8</v>
      </c>
      <c r="D224" s="67">
        <v>9</v>
      </c>
      <c r="E224" s="68">
        <v>391</v>
      </c>
      <c r="F224" s="68">
        <f t="shared" si="8"/>
        <v>3519</v>
      </c>
      <c r="G224" s="92">
        <v>17</v>
      </c>
      <c r="H224" s="77">
        <f t="shared" si="9"/>
        <v>15</v>
      </c>
    </row>
    <row r="225" spans="1:8" ht="24.95" customHeight="1" x14ac:dyDescent="0.7">
      <c r="A225" s="65">
        <v>20</v>
      </c>
      <c r="B225" s="65">
        <v>12</v>
      </c>
      <c r="C225" s="66" t="s">
        <v>8</v>
      </c>
      <c r="D225" s="67">
        <v>8</v>
      </c>
      <c r="E225" s="68">
        <v>391</v>
      </c>
      <c r="F225" s="68">
        <f t="shared" si="8"/>
        <v>3128</v>
      </c>
      <c r="G225" s="92"/>
      <c r="H225" s="77">
        <f t="shared" si="9"/>
        <v>7</v>
      </c>
    </row>
    <row r="226" spans="1:8" ht="24.95" customHeight="1" x14ac:dyDescent="0.7">
      <c r="A226" s="65">
        <v>21</v>
      </c>
      <c r="B226" s="65">
        <v>13</v>
      </c>
      <c r="C226" s="66" t="s">
        <v>8</v>
      </c>
      <c r="D226" s="67">
        <v>9</v>
      </c>
      <c r="E226" s="68">
        <v>391</v>
      </c>
      <c r="F226" s="68">
        <f t="shared" si="8"/>
        <v>3519</v>
      </c>
      <c r="G226" s="92">
        <v>12</v>
      </c>
      <c r="H226" s="77">
        <f t="shared" si="9"/>
        <v>10</v>
      </c>
    </row>
    <row r="227" spans="1:8" ht="24.95" customHeight="1" x14ac:dyDescent="0.7">
      <c r="A227" s="65">
        <v>22</v>
      </c>
      <c r="B227" s="65">
        <v>13</v>
      </c>
      <c r="C227" s="66" t="s">
        <v>8</v>
      </c>
      <c r="D227" s="67">
        <v>7</v>
      </c>
      <c r="E227" s="68">
        <v>391</v>
      </c>
      <c r="F227" s="68">
        <f t="shared" si="8"/>
        <v>2737</v>
      </c>
      <c r="G227" s="92"/>
      <c r="H227" s="77">
        <f t="shared" si="9"/>
        <v>3</v>
      </c>
    </row>
    <row r="228" spans="1:8" ht="24.95" customHeight="1" x14ac:dyDescent="0.7">
      <c r="A228" s="65">
        <v>23</v>
      </c>
      <c r="B228" s="65">
        <v>14</v>
      </c>
      <c r="C228" s="66" t="s">
        <v>8</v>
      </c>
      <c r="D228" s="67">
        <v>9</v>
      </c>
      <c r="E228" s="68">
        <v>391</v>
      </c>
      <c r="F228" s="68">
        <f t="shared" si="8"/>
        <v>3519</v>
      </c>
      <c r="G228" s="92">
        <v>15</v>
      </c>
      <c r="H228" s="77">
        <f t="shared" si="9"/>
        <v>9</v>
      </c>
    </row>
    <row r="229" spans="1:8" ht="24.95" customHeight="1" x14ac:dyDescent="0.7">
      <c r="A229" s="65">
        <v>24</v>
      </c>
      <c r="B229" s="65">
        <v>14</v>
      </c>
      <c r="C229" s="66" t="s">
        <v>8</v>
      </c>
      <c r="D229" s="67">
        <v>8</v>
      </c>
      <c r="E229" s="68">
        <v>391</v>
      </c>
      <c r="F229" s="68">
        <f t="shared" si="8"/>
        <v>3128</v>
      </c>
      <c r="G229" s="92"/>
      <c r="H229" s="77">
        <f t="shared" si="9"/>
        <v>1</v>
      </c>
    </row>
    <row r="230" spans="1:8" ht="24.95" customHeight="1" x14ac:dyDescent="0.7">
      <c r="A230" s="65">
        <v>25</v>
      </c>
      <c r="B230" s="65">
        <v>15</v>
      </c>
      <c r="C230" s="66" t="s">
        <v>8</v>
      </c>
      <c r="D230" s="67">
        <v>7</v>
      </c>
      <c r="E230" s="68">
        <v>391</v>
      </c>
      <c r="F230" s="68">
        <f t="shared" si="8"/>
        <v>2737</v>
      </c>
      <c r="G230" s="92">
        <v>18</v>
      </c>
      <c r="H230" s="77">
        <f t="shared" si="9"/>
        <v>12</v>
      </c>
    </row>
    <row r="231" spans="1:8" ht="24.95" customHeight="1" x14ac:dyDescent="0.7">
      <c r="A231" s="65">
        <v>26</v>
      </c>
      <c r="B231" s="65">
        <v>15</v>
      </c>
      <c r="C231" s="66" t="s">
        <v>8</v>
      </c>
      <c r="D231" s="67">
        <v>9</v>
      </c>
      <c r="E231" s="68">
        <v>391</v>
      </c>
      <c r="F231" s="68">
        <f t="shared" si="8"/>
        <v>3519</v>
      </c>
      <c r="G231" s="92"/>
      <c r="H231" s="77">
        <f t="shared" si="9"/>
        <v>3</v>
      </c>
    </row>
    <row r="232" spans="1:8" ht="24.95" customHeight="1" x14ac:dyDescent="0.7">
      <c r="A232" s="65">
        <v>27</v>
      </c>
      <c r="B232" s="65">
        <v>16</v>
      </c>
      <c r="C232" s="66" t="s">
        <v>8</v>
      </c>
      <c r="D232" s="67">
        <v>10</v>
      </c>
      <c r="E232" s="68">
        <v>391</v>
      </c>
      <c r="F232" s="68">
        <f t="shared" si="8"/>
        <v>3910</v>
      </c>
      <c r="G232" s="92">
        <v>19</v>
      </c>
      <c r="H232" s="77">
        <f t="shared" si="9"/>
        <v>12</v>
      </c>
    </row>
    <row r="233" spans="1:8" ht="24.95" customHeight="1" x14ac:dyDescent="0.7">
      <c r="A233" s="65">
        <v>28</v>
      </c>
      <c r="B233" s="65">
        <v>16</v>
      </c>
      <c r="C233" s="66"/>
      <c r="D233" s="67"/>
      <c r="E233" s="68"/>
      <c r="F233" s="68">
        <f t="shared" si="8"/>
        <v>0</v>
      </c>
      <c r="G233" s="92"/>
      <c r="H233" s="77">
        <f t="shared" si="9"/>
        <v>12</v>
      </c>
    </row>
    <row r="234" spans="1:8" ht="24.95" customHeight="1" x14ac:dyDescent="0.7">
      <c r="A234" s="65">
        <v>29</v>
      </c>
      <c r="B234" s="65">
        <v>17</v>
      </c>
      <c r="C234" s="66" t="s">
        <v>8</v>
      </c>
      <c r="D234" s="67">
        <v>9</v>
      </c>
      <c r="E234" s="68">
        <v>391</v>
      </c>
      <c r="F234" s="68">
        <f t="shared" si="8"/>
        <v>3519</v>
      </c>
      <c r="G234" s="92">
        <v>15</v>
      </c>
      <c r="H234" s="77">
        <f t="shared" si="9"/>
        <v>18</v>
      </c>
    </row>
    <row r="235" spans="1:8" ht="24.95" customHeight="1" x14ac:dyDescent="0.7">
      <c r="A235" s="65">
        <v>30</v>
      </c>
      <c r="B235" s="65">
        <v>17</v>
      </c>
      <c r="C235" s="66" t="s">
        <v>8</v>
      </c>
      <c r="D235" s="67">
        <v>9</v>
      </c>
      <c r="E235" s="68">
        <v>391</v>
      </c>
      <c r="F235" s="68">
        <f t="shared" si="8"/>
        <v>3519</v>
      </c>
      <c r="G235" s="92"/>
      <c r="H235" s="77">
        <f t="shared" si="9"/>
        <v>9</v>
      </c>
    </row>
    <row r="236" spans="1:8" ht="24.95" customHeight="1" x14ac:dyDescent="0.7">
      <c r="A236" s="65">
        <v>31</v>
      </c>
      <c r="B236" s="65">
        <v>18</v>
      </c>
      <c r="C236" s="66" t="s">
        <v>8</v>
      </c>
      <c r="D236" s="67">
        <v>12</v>
      </c>
      <c r="E236" s="68">
        <v>391</v>
      </c>
      <c r="F236" s="68">
        <f t="shared" si="8"/>
        <v>4692</v>
      </c>
      <c r="G236" s="92">
        <v>16</v>
      </c>
      <c r="H236" s="77">
        <f t="shared" si="9"/>
        <v>13</v>
      </c>
    </row>
    <row r="237" spans="1:8" ht="24.95" customHeight="1" x14ac:dyDescent="0.7">
      <c r="A237" s="65">
        <v>32</v>
      </c>
      <c r="B237" s="65">
        <v>18</v>
      </c>
      <c r="C237" s="66" t="s">
        <v>8</v>
      </c>
      <c r="D237" s="67">
        <v>9</v>
      </c>
      <c r="E237" s="68">
        <v>391</v>
      </c>
      <c r="F237" s="68">
        <f t="shared" si="8"/>
        <v>3519</v>
      </c>
      <c r="G237" s="92"/>
      <c r="H237" s="77">
        <f t="shared" si="9"/>
        <v>4</v>
      </c>
    </row>
    <row r="238" spans="1:8" ht="24.95" customHeight="1" x14ac:dyDescent="0.7">
      <c r="A238" s="65">
        <v>33</v>
      </c>
      <c r="B238" s="65">
        <v>19</v>
      </c>
      <c r="C238" s="66" t="s">
        <v>8</v>
      </c>
      <c r="D238" s="67">
        <v>8</v>
      </c>
      <c r="E238" s="68">
        <v>391</v>
      </c>
      <c r="F238" s="68">
        <f t="shared" si="8"/>
        <v>3128</v>
      </c>
      <c r="G238" s="92">
        <v>16</v>
      </c>
      <c r="H238" s="77">
        <f t="shared" si="9"/>
        <v>12</v>
      </c>
    </row>
    <row r="239" spans="1:8" ht="24.95" customHeight="1" x14ac:dyDescent="0.7">
      <c r="A239" s="65">
        <v>34</v>
      </c>
      <c r="B239" s="65">
        <v>19</v>
      </c>
      <c r="C239" s="66" t="s">
        <v>8</v>
      </c>
      <c r="D239" s="67">
        <v>7</v>
      </c>
      <c r="E239" s="68">
        <v>391</v>
      </c>
      <c r="F239" s="68">
        <f t="shared" si="8"/>
        <v>2737</v>
      </c>
      <c r="G239" s="92"/>
      <c r="H239" s="77">
        <f t="shared" si="9"/>
        <v>5</v>
      </c>
    </row>
    <row r="240" spans="1:8" ht="24.95" customHeight="1" x14ac:dyDescent="0.7">
      <c r="A240" s="65">
        <v>35</v>
      </c>
      <c r="B240" s="65">
        <v>20</v>
      </c>
      <c r="C240" s="66" t="s">
        <v>8</v>
      </c>
      <c r="D240" s="67">
        <v>10</v>
      </c>
      <c r="E240" s="68">
        <v>391</v>
      </c>
      <c r="F240" s="68">
        <f t="shared" si="8"/>
        <v>3910</v>
      </c>
      <c r="G240" s="92">
        <v>20</v>
      </c>
      <c r="H240" s="77">
        <f t="shared" si="9"/>
        <v>15</v>
      </c>
    </row>
    <row r="241" spans="1:10" ht="24.95" customHeight="1" x14ac:dyDescent="0.7">
      <c r="A241" s="65">
        <v>36</v>
      </c>
      <c r="B241" s="65">
        <v>20</v>
      </c>
      <c r="C241" s="66" t="s">
        <v>8</v>
      </c>
      <c r="D241" s="67">
        <v>6</v>
      </c>
      <c r="E241" s="68">
        <v>391</v>
      </c>
      <c r="F241" s="68">
        <f t="shared" si="8"/>
        <v>2346</v>
      </c>
      <c r="G241" s="92"/>
      <c r="H241" s="77">
        <f t="shared" si="9"/>
        <v>9</v>
      </c>
    </row>
    <row r="242" spans="1:10" ht="24.95" customHeight="1" x14ac:dyDescent="0.7">
      <c r="A242" s="65">
        <v>37</v>
      </c>
      <c r="B242" s="65">
        <v>21</v>
      </c>
      <c r="C242" s="66" t="s">
        <v>8</v>
      </c>
      <c r="D242" s="67">
        <v>9</v>
      </c>
      <c r="E242" s="68">
        <v>391</v>
      </c>
      <c r="F242" s="68">
        <f t="shared" si="8"/>
        <v>3519</v>
      </c>
      <c r="G242" s="92">
        <v>12</v>
      </c>
      <c r="H242" s="77">
        <f t="shared" si="9"/>
        <v>12</v>
      </c>
    </row>
    <row r="243" spans="1:10" ht="24.95" customHeight="1" x14ac:dyDescent="0.7">
      <c r="A243" s="65">
        <v>38</v>
      </c>
      <c r="B243" s="65">
        <v>21</v>
      </c>
      <c r="C243" s="66" t="s">
        <v>8</v>
      </c>
      <c r="D243" s="67">
        <v>8</v>
      </c>
      <c r="E243" s="68">
        <v>391</v>
      </c>
      <c r="F243" s="68">
        <f t="shared" si="8"/>
        <v>3128</v>
      </c>
      <c r="G243" s="92"/>
      <c r="H243" s="77">
        <f t="shared" si="9"/>
        <v>4</v>
      </c>
    </row>
    <row r="244" spans="1:10" ht="24.95" customHeight="1" x14ac:dyDescent="0.7">
      <c r="A244" s="65">
        <v>39</v>
      </c>
      <c r="B244" s="65">
        <v>22</v>
      </c>
      <c r="C244" s="66"/>
      <c r="D244" s="67"/>
      <c r="E244" s="68"/>
      <c r="F244" s="68">
        <f t="shared" si="8"/>
        <v>0</v>
      </c>
      <c r="G244" s="92">
        <v>15</v>
      </c>
      <c r="H244" s="77">
        <f t="shared" si="9"/>
        <v>19</v>
      </c>
    </row>
    <row r="245" spans="1:10" ht="24.95" customHeight="1" x14ac:dyDescent="0.7">
      <c r="A245" s="65">
        <v>40</v>
      </c>
      <c r="B245" s="65">
        <v>22</v>
      </c>
      <c r="C245" s="66" t="s">
        <v>8</v>
      </c>
      <c r="D245" s="67">
        <v>11</v>
      </c>
      <c r="E245" s="68">
        <v>391</v>
      </c>
      <c r="F245" s="68">
        <f t="shared" si="8"/>
        <v>4301</v>
      </c>
      <c r="G245" s="92"/>
      <c r="H245" s="77">
        <f t="shared" si="9"/>
        <v>8</v>
      </c>
    </row>
    <row r="246" spans="1:10" ht="24.95" customHeight="1" x14ac:dyDescent="0.7">
      <c r="A246" s="65">
        <v>41</v>
      </c>
      <c r="B246" s="65">
        <v>23</v>
      </c>
      <c r="C246" s="66" t="s">
        <v>8</v>
      </c>
      <c r="D246" s="67">
        <v>10</v>
      </c>
      <c r="E246" s="68">
        <v>391</v>
      </c>
      <c r="F246" s="68">
        <f t="shared" si="8"/>
        <v>3910</v>
      </c>
      <c r="G246" s="92">
        <v>16</v>
      </c>
      <c r="H246" s="77">
        <f t="shared" si="9"/>
        <v>14</v>
      </c>
    </row>
    <row r="247" spans="1:10" ht="24.95" customHeight="1" x14ac:dyDescent="0.7">
      <c r="A247" s="65">
        <v>42</v>
      </c>
      <c r="B247" s="65">
        <v>23</v>
      </c>
      <c r="C247" s="66" t="s">
        <v>8</v>
      </c>
      <c r="D247" s="67">
        <v>8</v>
      </c>
      <c r="E247" s="68">
        <v>391</v>
      </c>
      <c r="F247" s="68">
        <f t="shared" si="8"/>
        <v>3128</v>
      </c>
      <c r="G247" s="92"/>
      <c r="H247" s="77">
        <f t="shared" si="9"/>
        <v>6</v>
      </c>
    </row>
    <row r="248" spans="1:10" ht="24.95" customHeight="1" x14ac:dyDescent="0.7">
      <c r="A248" s="65">
        <v>43</v>
      </c>
      <c r="B248" s="65">
        <v>24</v>
      </c>
      <c r="C248" s="66" t="s">
        <v>8</v>
      </c>
      <c r="D248" s="67">
        <v>12</v>
      </c>
      <c r="E248" s="68">
        <v>391</v>
      </c>
      <c r="F248" s="68">
        <f t="shared" si="8"/>
        <v>4692</v>
      </c>
      <c r="G248" s="92">
        <v>14</v>
      </c>
      <c r="H248" s="77">
        <f t="shared" si="9"/>
        <v>8</v>
      </c>
    </row>
    <row r="249" spans="1:10" ht="24.95" customHeight="1" x14ac:dyDescent="0.7">
      <c r="A249" s="65">
        <v>44</v>
      </c>
      <c r="B249" s="65">
        <v>25</v>
      </c>
      <c r="C249" s="66" t="s">
        <v>10</v>
      </c>
      <c r="D249" s="67">
        <v>15</v>
      </c>
      <c r="E249" s="68">
        <v>391</v>
      </c>
      <c r="F249" s="68">
        <f t="shared" si="8"/>
        <v>5865</v>
      </c>
      <c r="G249" s="92">
        <v>13</v>
      </c>
      <c r="H249" s="77">
        <f t="shared" si="9"/>
        <v>6</v>
      </c>
    </row>
    <row r="250" spans="1:10" ht="24.95" customHeight="1" x14ac:dyDescent="0.7">
      <c r="A250" s="65">
        <v>45</v>
      </c>
      <c r="B250" s="65">
        <v>26</v>
      </c>
      <c r="C250" s="66" t="s">
        <v>8</v>
      </c>
      <c r="D250" s="67">
        <v>11</v>
      </c>
      <c r="E250" s="68">
        <v>391</v>
      </c>
      <c r="F250" s="68">
        <f t="shared" si="8"/>
        <v>4301</v>
      </c>
      <c r="G250" s="92">
        <v>15</v>
      </c>
      <c r="H250" s="77">
        <f t="shared" si="9"/>
        <v>10</v>
      </c>
    </row>
    <row r="251" spans="1:10" ht="24.95" customHeight="1" x14ac:dyDescent="0.7">
      <c r="A251" s="65">
        <v>46</v>
      </c>
      <c r="B251" s="65">
        <v>27</v>
      </c>
      <c r="C251" s="66" t="s">
        <v>8</v>
      </c>
      <c r="D251" s="67">
        <v>16</v>
      </c>
      <c r="E251" s="68">
        <v>391</v>
      </c>
      <c r="F251" s="68">
        <f t="shared" si="8"/>
        <v>6256</v>
      </c>
      <c r="G251" s="92">
        <v>16</v>
      </c>
      <c r="H251" s="77">
        <f t="shared" si="9"/>
        <v>10</v>
      </c>
    </row>
    <row r="252" spans="1:10" ht="24.95" customHeight="1" x14ac:dyDescent="0.7">
      <c r="A252" s="65">
        <v>47</v>
      </c>
      <c r="B252" s="65">
        <v>28</v>
      </c>
      <c r="C252" s="66" t="s">
        <v>8</v>
      </c>
      <c r="D252" s="67">
        <v>10</v>
      </c>
      <c r="E252" s="68">
        <v>391</v>
      </c>
      <c r="F252" s="68">
        <f t="shared" si="8"/>
        <v>3910</v>
      </c>
      <c r="G252" s="92">
        <v>13</v>
      </c>
      <c r="H252" s="77">
        <f t="shared" si="9"/>
        <v>13</v>
      </c>
    </row>
    <row r="253" spans="1:10" ht="24.95" customHeight="1" x14ac:dyDescent="0.7">
      <c r="A253" s="65">
        <v>48</v>
      </c>
      <c r="B253" s="65">
        <v>29</v>
      </c>
      <c r="C253" s="66" t="s">
        <v>8</v>
      </c>
      <c r="D253" s="67">
        <v>12</v>
      </c>
      <c r="E253" s="68">
        <v>391</v>
      </c>
      <c r="F253" s="68">
        <f t="shared" si="8"/>
        <v>4692</v>
      </c>
      <c r="G253" s="92">
        <v>14</v>
      </c>
      <c r="H253" s="77">
        <f t="shared" si="9"/>
        <v>15</v>
      </c>
    </row>
    <row r="254" spans="1:10" ht="24.95" customHeight="1" x14ac:dyDescent="0.7">
      <c r="A254" s="65">
        <v>49</v>
      </c>
      <c r="B254" s="65">
        <v>30</v>
      </c>
      <c r="C254" s="66" t="s">
        <v>8</v>
      </c>
      <c r="D254" s="67">
        <v>15</v>
      </c>
      <c r="E254" s="68">
        <v>391</v>
      </c>
      <c r="F254" s="68">
        <f t="shared" si="8"/>
        <v>5865</v>
      </c>
      <c r="G254" s="92">
        <v>12</v>
      </c>
      <c r="H254" s="77">
        <f t="shared" si="9"/>
        <v>12</v>
      </c>
    </row>
    <row r="255" spans="1:10" ht="24.95" customHeight="1" x14ac:dyDescent="0.7">
      <c r="A255" s="65">
        <v>50</v>
      </c>
      <c r="B255" s="65">
        <v>31</v>
      </c>
      <c r="C255" s="66" t="s">
        <v>8</v>
      </c>
      <c r="D255" s="67">
        <v>12</v>
      </c>
      <c r="E255" s="68">
        <v>391</v>
      </c>
      <c r="F255" s="68">
        <f t="shared" si="8"/>
        <v>4692</v>
      </c>
      <c r="G255" s="93">
        <f>SUM(F206:F255)</f>
        <v>166175</v>
      </c>
      <c r="H255" s="72" t="s">
        <v>14</v>
      </c>
      <c r="I255" s="74">
        <f>SUM(D206:D255)</f>
        <v>425</v>
      </c>
      <c r="J255" s="72">
        <f>SUM(G206:G254)</f>
        <v>425</v>
      </c>
    </row>
    <row r="256" spans="1:10" ht="24.95" customHeight="1" x14ac:dyDescent="0.7">
      <c r="A256" s="65" t="s">
        <v>4</v>
      </c>
      <c r="B256" s="65"/>
      <c r="C256" s="65" t="s">
        <v>5</v>
      </c>
      <c r="D256" s="65" t="s">
        <v>1</v>
      </c>
      <c r="E256" s="65" t="s">
        <v>2</v>
      </c>
      <c r="F256" s="65" t="s">
        <v>3</v>
      </c>
      <c r="G256" s="149" t="s">
        <v>75</v>
      </c>
      <c r="H256" s="150"/>
      <c r="I256" s="151"/>
    </row>
    <row r="257" spans="1:9" ht="24.95" customHeight="1" x14ac:dyDescent="0.7">
      <c r="A257" s="65">
        <v>1</v>
      </c>
      <c r="B257" s="65">
        <v>4</v>
      </c>
      <c r="C257" s="66" t="s">
        <v>8</v>
      </c>
      <c r="D257" s="67">
        <v>5</v>
      </c>
      <c r="E257" s="68">
        <v>388</v>
      </c>
      <c r="F257" s="68">
        <f>D257*E257</f>
        <v>1940</v>
      </c>
      <c r="G257" s="85">
        <v>56</v>
      </c>
      <c r="H257" s="74">
        <f>G257-D257</f>
        <v>51</v>
      </c>
      <c r="I257" s="74">
        <f>SUM(G257:G305)</f>
        <v>329</v>
      </c>
    </row>
    <row r="258" spans="1:9" ht="24.95" customHeight="1" x14ac:dyDescent="0.7">
      <c r="A258" s="65">
        <v>2</v>
      </c>
      <c r="B258" s="65">
        <v>4</v>
      </c>
      <c r="C258" s="66" t="s">
        <v>8</v>
      </c>
      <c r="D258" s="67">
        <v>9</v>
      </c>
      <c r="E258" s="68">
        <v>388</v>
      </c>
      <c r="F258" s="68">
        <f t="shared" ref="F258:F306" si="10">D258*E258</f>
        <v>3492</v>
      </c>
      <c r="H258" s="83">
        <f>H257-D258+G258</f>
        <v>42</v>
      </c>
    </row>
    <row r="259" spans="1:9" ht="24.95" customHeight="1" x14ac:dyDescent="0.7">
      <c r="A259" s="65">
        <v>3</v>
      </c>
      <c r="B259" s="65">
        <v>5</v>
      </c>
      <c r="C259" s="66" t="s">
        <v>8</v>
      </c>
      <c r="D259" s="67">
        <v>7</v>
      </c>
      <c r="E259" s="68">
        <v>388</v>
      </c>
      <c r="F259" s="68">
        <f t="shared" si="10"/>
        <v>2716</v>
      </c>
      <c r="G259" s="86"/>
      <c r="H259" s="83">
        <f t="shared" ref="H259:H305" si="11">H258-D259+G259</f>
        <v>35</v>
      </c>
      <c r="I259" s="71"/>
    </row>
    <row r="260" spans="1:9" ht="24.95" customHeight="1" x14ac:dyDescent="0.7">
      <c r="A260" s="65">
        <v>4</v>
      </c>
      <c r="B260" s="65">
        <v>5</v>
      </c>
      <c r="C260" s="66" t="s">
        <v>8</v>
      </c>
      <c r="D260" s="67">
        <v>7</v>
      </c>
      <c r="E260" s="68">
        <v>388</v>
      </c>
      <c r="F260" s="68">
        <f t="shared" si="10"/>
        <v>2716</v>
      </c>
      <c r="G260" s="87"/>
      <c r="H260" s="83">
        <f t="shared" si="11"/>
        <v>28</v>
      </c>
      <c r="I260" s="80"/>
    </row>
    <row r="261" spans="1:9" ht="24.95" customHeight="1" x14ac:dyDescent="0.7">
      <c r="A261" s="65">
        <v>5</v>
      </c>
      <c r="B261" s="65">
        <v>6</v>
      </c>
      <c r="C261" s="66" t="s">
        <v>8</v>
      </c>
      <c r="D261" s="67">
        <v>8</v>
      </c>
      <c r="E261" s="68">
        <v>388</v>
      </c>
      <c r="F261" s="68">
        <f t="shared" si="10"/>
        <v>3104</v>
      </c>
      <c r="H261" s="83">
        <f t="shared" si="11"/>
        <v>20</v>
      </c>
      <c r="I261" s="80"/>
    </row>
    <row r="262" spans="1:9" ht="24.95" customHeight="1" x14ac:dyDescent="0.7">
      <c r="A262" s="65">
        <v>6</v>
      </c>
      <c r="B262" s="65">
        <v>6</v>
      </c>
      <c r="C262" s="66" t="s">
        <v>8</v>
      </c>
      <c r="D262" s="67">
        <v>8</v>
      </c>
      <c r="E262" s="68">
        <v>388</v>
      </c>
      <c r="F262" s="68">
        <f t="shared" si="10"/>
        <v>3104</v>
      </c>
      <c r="H262" s="83">
        <f t="shared" si="11"/>
        <v>12</v>
      </c>
    </row>
    <row r="263" spans="1:9" ht="24.95" customHeight="1" x14ac:dyDescent="0.7">
      <c r="A263" s="65">
        <v>7</v>
      </c>
      <c r="B263" s="65">
        <v>7</v>
      </c>
      <c r="C263" s="66" t="s">
        <v>8</v>
      </c>
      <c r="D263" s="67">
        <v>5</v>
      </c>
      <c r="E263" s="68">
        <v>388</v>
      </c>
      <c r="F263" s="68">
        <f t="shared" si="10"/>
        <v>1940</v>
      </c>
      <c r="H263" s="83">
        <f t="shared" si="11"/>
        <v>7</v>
      </c>
    </row>
    <row r="264" spans="1:9" ht="24.95" customHeight="1" x14ac:dyDescent="0.7">
      <c r="A264" s="65">
        <v>8</v>
      </c>
      <c r="B264" s="65">
        <v>7</v>
      </c>
      <c r="C264" s="66"/>
      <c r="D264" s="67"/>
      <c r="E264" s="68"/>
      <c r="F264" s="68">
        <f t="shared" si="10"/>
        <v>0</v>
      </c>
      <c r="H264" s="83">
        <f t="shared" si="11"/>
        <v>7</v>
      </c>
    </row>
    <row r="265" spans="1:9" ht="24.95" customHeight="1" x14ac:dyDescent="0.7">
      <c r="A265" s="65">
        <v>9</v>
      </c>
      <c r="B265" s="65">
        <v>8</v>
      </c>
      <c r="C265" s="66" t="s">
        <v>8</v>
      </c>
      <c r="D265" s="67">
        <v>8</v>
      </c>
      <c r="E265" s="68">
        <v>388</v>
      </c>
      <c r="F265" s="68">
        <f t="shared" si="10"/>
        <v>3104</v>
      </c>
      <c r="G265" s="72">
        <v>73</v>
      </c>
      <c r="H265" s="83">
        <f t="shared" si="11"/>
        <v>72</v>
      </c>
    </row>
    <row r="266" spans="1:9" ht="24.95" customHeight="1" x14ac:dyDescent="0.7">
      <c r="A266" s="65">
        <v>10</v>
      </c>
      <c r="B266" s="65">
        <v>8</v>
      </c>
      <c r="C266" s="66" t="s">
        <v>8</v>
      </c>
      <c r="D266" s="67">
        <v>5</v>
      </c>
      <c r="E266" s="68">
        <v>388</v>
      </c>
      <c r="F266" s="68">
        <f t="shared" si="10"/>
        <v>1940</v>
      </c>
      <c r="H266" s="83">
        <f t="shared" si="11"/>
        <v>67</v>
      </c>
    </row>
    <row r="267" spans="1:9" ht="24.95" customHeight="1" x14ac:dyDescent="0.7">
      <c r="A267" s="65">
        <v>11</v>
      </c>
      <c r="B267" s="65">
        <v>9</v>
      </c>
      <c r="C267" s="66" t="s">
        <v>8</v>
      </c>
      <c r="D267" s="67">
        <v>6</v>
      </c>
      <c r="E267" s="68">
        <v>388</v>
      </c>
      <c r="F267" s="68">
        <f t="shared" si="10"/>
        <v>2328</v>
      </c>
      <c r="H267" s="83">
        <f t="shared" si="11"/>
        <v>61</v>
      </c>
    </row>
    <row r="268" spans="1:9" ht="24.95" customHeight="1" x14ac:dyDescent="0.7">
      <c r="A268" s="65">
        <v>12</v>
      </c>
      <c r="B268" s="65">
        <v>9</v>
      </c>
      <c r="C268" s="66" t="s">
        <v>8</v>
      </c>
      <c r="D268" s="67">
        <v>8</v>
      </c>
      <c r="E268" s="68">
        <v>388</v>
      </c>
      <c r="F268" s="68">
        <f t="shared" si="10"/>
        <v>3104</v>
      </c>
      <c r="H268" s="83">
        <f t="shared" si="11"/>
        <v>53</v>
      </c>
    </row>
    <row r="269" spans="1:9" ht="24.95" customHeight="1" x14ac:dyDescent="0.7">
      <c r="A269" s="65">
        <v>13</v>
      </c>
      <c r="B269" s="65">
        <v>10</v>
      </c>
      <c r="C269" s="66" t="s">
        <v>8</v>
      </c>
      <c r="D269" s="67">
        <v>5</v>
      </c>
      <c r="E269" s="68">
        <v>388</v>
      </c>
      <c r="F269" s="68">
        <f t="shared" si="10"/>
        <v>1940</v>
      </c>
      <c r="H269" s="83">
        <f t="shared" si="11"/>
        <v>48</v>
      </c>
    </row>
    <row r="270" spans="1:9" ht="24.95" customHeight="1" x14ac:dyDescent="0.7">
      <c r="A270" s="65">
        <v>14</v>
      </c>
      <c r="B270" s="65">
        <v>10</v>
      </c>
      <c r="C270" s="66" t="s">
        <v>8</v>
      </c>
      <c r="D270" s="67">
        <v>7</v>
      </c>
      <c r="E270" s="68">
        <v>388</v>
      </c>
      <c r="F270" s="68">
        <f t="shared" si="10"/>
        <v>2716</v>
      </c>
      <c r="H270" s="83">
        <f t="shared" si="11"/>
        <v>41</v>
      </c>
    </row>
    <row r="271" spans="1:9" ht="24.95" customHeight="1" x14ac:dyDescent="0.7">
      <c r="A271" s="65">
        <v>15</v>
      </c>
      <c r="B271" s="65">
        <v>11</v>
      </c>
      <c r="C271" s="66" t="s">
        <v>8</v>
      </c>
      <c r="D271" s="67">
        <v>8</v>
      </c>
      <c r="E271" s="68">
        <v>388</v>
      </c>
      <c r="F271" s="68">
        <f t="shared" si="10"/>
        <v>3104</v>
      </c>
      <c r="H271" s="83">
        <f t="shared" si="11"/>
        <v>33</v>
      </c>
    </row>
    <row r="272" spans="1:9" ht="24.95" customHeight="1" x14ac:dyDescent="0.7">
      <c r="A272" s="65">
        <v>16</v>
      </c>
      <c r="B272" s="65">
        <v>11</v>
      </c>
      <c r="C272" s="66"/>
      <c r="D272" s="67"/>
      <c r="E272" s="68"/>
      <c r="F272" s="68">
        <f t="shared" si="10"/>
        <v>0</v>
      </c>
      <c r="H272" s="83">
        <f t="shared" si="11"/>
        <v>33</v>
      </c>
    </row>
    <row r="273" spans="1:8" ht="24.95" customHeight="1" x14ac:dyDescent="0.7">
      <c r="A273" s="65">
        <v>17</v>
      </c>
      <c r="B273" s="65">
        <v>12</v>
      </c>
      <c r="C273" s="66" t="s">
        <v>8</v>
      </c>
      <c r="D273" s="67">
        <v>7</v>
      </c>
      <c r="E273" s="68">
        <v>388</v>
      </c>
      <c r="F273" s="68">
        <f t="shared" si="10"/>
        <v>2716</v>
      </c>
      <c r="H273" s="83">
        <f t="shared" si="11"/>
        <v>26</v>
      </c>
    </row>
    <row r="274" spans="1:8" ht="24.95" customHeight="1" x14ac:dyDescent="0.7">
      <c r="A274" s="65">
        <v>18</v>
      </c>
      <c r="B274" s="65">
        <v>12</v>
      </c>
      <c r="C274" s="66" t="s">
        <v>8</v>
      </c>
      <c r="D274" s="67">
        <v>5</v>
      </c>
      <c r="E274" s="68">
        <v>388</v>
      </c>
      <c r="F274" s="68">
        <f t="shared" si="10"/>
        <v>1940</v>
      </c>
      <c r="H274" s="83">
        <f t="shared" si="11"/>
        <v>21</v>
      </c>
    </row>
    <row r="275" spans="1:8" ht="24.95" customHeight="1" x14ac:dyDescent="0.7">
      <c r="A275" s="65">
        <v>19</v>
      </c>
      <c r="B275" s="65">
        <v>13</v>
      </c>
      <c r="C275" s="66" t="s">
        <v>8</v>
      </c>
      <c r="D275" s="67">
        <v>5</v>
      </c>
      <c r="E275" s="68">
        <v>388</v>
      </c>
      <c r="F275" s="68">
        <f t="shared" si="10"/>
        <v>1940</v>
      </c>
      <c r="H275" s="83">
        <f t="shared" si="11"/>
        <v>16</v>
      </c>
    </row>
    <row r="276" spans="1:8" ht="24.95" customHeight="1" x14ac:dyDescent="0.7">
      <c r="A276" s="65">
        <v>20</v>
      </c>
      <c r="B276" s="65">
        <v>13</v>
      </c>
      <c r="C276" s="66" t="s">
        <v>8</v>
      </c>
      <c r="D276" s="67">
        <v>8</v>
      </c>
      <c r="E276" s="68">
        <v>388</v>
      </c>
      <c r="F276" s="68">
        <f t="shared" si="10"/>
        <v>3104</v>
      </c>
      <c r="H276" s="83">
        <f t="shared" si="11"/>
        <v>8</v>
      </c>
    </row>
    <row r="277" spans="1:8" ht="24.95" customHeight="1" x14ac:dyDescent="0.7">
      <c r="A277" s="65">
        <v>21</v>
      </c>
      <c r="B277" s="65">
        <v>14</v>
      </c>
      <c r="C277" s="66" t="s">
        <v>8</v>
      </c>
      <c r="D277" s="67">
        <v>5</v>
      </c>
      <c r="E277" s="68">
        <v>388</v>
      </c>
      <c r="F277" s="68">
        <f t="shared" si="10"/>
        <v>1940</v>
      </c>
      <c r="G277" s="72">
        <v>54</v>
      </c>
      <c r="H277" s="83">
        <f t="shared" si="11"/>
        <v>57</v>
      </c>
    </row>
    <row r="278" spans="1:8" ht="24.95" customHeight="1" x14ac:dyDescent="0.7">
      <c r="A278" s="65">
        <v>22</v>
      </c>
      <c r="B278" s="65">
        <v>14</v>
      </c>
      <c r="C278" s="66"/>
      <c r="D278" s="67"/>
      <c r="E278" s="68"/>
      <c r="F278" s="68">
        <f t="shared" si="10"/>
        <v>0</v>
      </c>
      <c r="H278" s="83">
        <f t="shared" si="11"/>
        <v>57</v>
      </c>
    </row>
    <row r="279" spans="1:8" ht="24.95" customHeight="1" x14ac:dyDescent="0.7">
      <c r="A279" s="65">
        <v>23</v>
      </c>
      <c r="B279" s="65">
        <v>15</v>
      </c>
      <c r="C279" s="66" t="s">
        <v>8</v>
      </c>
      <c r="D279" s="67">
        <v>10</v>
      </c>
      <c r="E279" s="68">
        <v>388</v>
      </c>
      <c r="F279" s="68">
        <f t="shared" si="10"/>
        <v>3880</v>
      </c>
      <c r="H279" s="83">
        <f t="shared" si="11"/>
        <v>47</v>
      </c>
    </row>
    <row r="280" spans="1:8" ht="24.95" customHeight="1" x14ac:dyDescent="0.7">
      <c r="A280" s="65">
        <v>24</v>
      </c>
      <c r="B280" s="65">
        <v>15</v>
      </c>
      <c r="C280" s="66" t="s">
        <v>8</v>
      </c>
      <c r="D280" s="67">
        <v>7</v>
      </c>
      <c r="E280" s="68">
        <v>388</v>
      </c>
      <c r="F280" s="68">
        <f t="shared" si="10"/>
        <v>2716</v>
      </c>
      <c r="H280" s="83">
        <f t="shared" si="11"/>
        <v>40</v>
      </c>
    </row>
    <row r="281" spans="1:8" ht="24.95" customHeight="1" x14ac:dyDescent="0.7">
      <c r="A281" s="65">
        <v>25</v>
      </c>
      <c r="B281" s="65">
        <v>16</v>
      </c>
      <c r="C281" s="66" t="s">
        <v>8</v>
      </c>
      <c r="D281" s="67">
        <v>5</v>
      </c>
      <c r="E281" s="68">
        <v>388</v>
      </c>
      <c r="F281" s="68">
        <f t="shared" si="10"/>
        <v>1940</v>
      </c>
      <c r="H281" s="83">
        <f t="shared" si="11"/>
        <v>35</v>
      </c>
    </row>
    <row r="282" spans="1:8" ht="24.95" customHeight="1" x14ac:dyDescent="0.7">
      <c r="A282" s="65">
        <v>26</v>
      </c>
      <c r="B282" s="65">
        <v>16</v>
      </c>
      <c r="C282" s="66" t="s">
        <v>8</v>
      </c>
      <c r="D282" s="67">
        <v>8</v>
      </c>
      <c r="E282" s="68">
        <v>388</v>
      </c>
      <c r="F282" s="68">
        <f t="shared" si="10"/>
        <v>3104</v>
      </c>
      <c r="H282" s="83">
        <f t="shared" si="11"/>
        <v>27</v>
      </c>
    </row>
    <row r="283" spans="1:8" ht="24.95" customHeight="1" x14ac:dyDescent="0.7">
      <c r="A283" s="65">
        <v>27</v>
      </c>
      <c r="B283" s="65">
        <v>17</v>
      </c>
      <c r="C283" s="66" t="s">
        <v>8</v>
      </c>
      <c r="D283" s="67">
        <v>10</v>
      </c>
      <c r="E283" s="68">
        <v>388</v>
      </c>
      <c r="F283" s="68">
        <f t="shared" si="10"/>
        <v>3880</v>
      </c>
      <c r="H283" s="83">
        <f t="shared" si="11"/>
        <v>17</v>
      </c>
    </row>
    <row r="284" spans="1:8" ht="24.95" customHeight="1" x14ac:dyDescent="0.7">
      <c r="A284" s="65">
        <v>28</v>
      </c>
      <c r="B284" s="65">
        <v>17</v>
      </c>
      <c r="C284" s="66" t="s">
        <v>8</v>
      </c>
      <c r="D284" s="67">
        <v>8</v>
      </c>
      <c r="E284" s="68">
        <v>388</v>
      </c>
      <c r="F284" s="68">
        <f t="shared" si="10"/>
        <v>3104</v>
      </c>
      <c r="H284" s="83">
        <f t="shared" si="11"/>
        <v>9</v>
      </c>
    </row>
    <row r="285" spans="1:8" ht="24.95" customHeight="1" x14ac:dyDescent="0.7">
      <c r="A285" s="65">
        <v>29</v>
      </c>
      <c r="B285" s="65">
        <v>18</v>
      </c>
      <c r="C285" s="66"/>
      <c r="D285" s="67"/>
      <c r="E285" s="68"/>
      <c r="F285" s="68">
        <f t="shared" si="10"/>
        <v>0</v>
      </c>
      <c r="H285" s="83">
        <f t="shared" si="11"/>
        <v>9</v>
      </c>
    </row>
    <row r="286" spans="1:8" ht="24.95" customHeight="1" x14ac:dyDescent="0.7">
      <c r="A286" s="65">
        <v>30</v>
      </c>
      <c r="B286" s="65">
        <v>18</v>
      </c>
      <c r="C286" s="66" t="s">
        <v>8</v>
      </c>
      <c r="D286" s="67">
        <v>7</v>
      </c>
      <c r="E286" s="68">
        <v>388</v>
      </c>
      <c r="F286" s="68">
        <f t="shared" si="10"/>
        <v>2716</v>
      </c>
      <c r="H286" s="83">
        <f t="shared" si="11"/>
        <v>2</v>
      </c>
    </row>
    <row r="287" spans="1:8" ht="24.95" customHeight="1" x14ac:dyDescent="0.7">
      <c r="A287" s="65">
        <v>31</v>
      </c>
      <c r="B287" s="65">
        <v>19</v>
      </c>
      <c r="C287" s="66" t="s">
        <v>8</v>
      </c>
      <c r="D287" s="67">
        <v>9</v>
      </c>
      <c r="E287" s="68">
        <v>388</v>
      </c>
      <c r="F287" s="68">
        <f t="shared" si="10"/>
        <v>3492</v>
      </c>
      <c r="G287" s="72">
        <v>79</v>
      </c>
      <c r="H287" s="83">
        <f t="shared" si="11"/>
        <v>72</v>
      </c>
    </row>
    <row r="288" spans="1:8" ht="24.95" customHeight="1" x14ac:dyDescent="0.7">
      <c r="A288" s="65">
        <v>32</v>
      </c>
      <c r="B288" s="65">
        <v>19</v>
      </c>
      <c r="C288" s="66" t="s">
        <v>8</v>
      </c>
      <c r="D288" s="67">
        <v>5</v>
      </c>
      <c r="E288" s="68">
        <v>388</v>
      </c>
      <c r="F288" s="68">
        <f t="shared" si="10"/>
        <v>1940</v>
      </c>
      <c r="H288" s="83">
        <f t="shared" si="11"/>
        <v>67</v>
      </c>
    </row>
    <row r="289" spans="1:8" ht="24.95" customHeight="1" x14ac:dyDescent="0.7">
      <c r="A289" s="65">
        <v>33</v>
      </c>
      <c r="B289" s="65">
        <v>20</v>
      </c>
      <c r="C289" s="66" t="s">
        <v>8</v>
      </c>
      <c r="D289" s="67">
        <v>9</v>
      </c>
      <c r="E289" s="68">
        <v>388</v>
      </c>
      <c r="F289" s="68">
        <f t="shared" si="10"/>
        <v>3492</v>
      </c>
      <c r="H289" s="83">
        <f t="shared" si="11"/>
        <v>58</v>
      </c>
    </row>
    <row r="290" spans="1:8" ht="24.95" customHeight="1" x14ac:dyDescent="0.7">
      <c r="A290" s="65">
        <v>34</v>
      </c>
      <c r="B290" s="65">
        <v>20</v>
      </c>
      <c r="C290" s="66" t="s">
        <v>8</v>
      </c>
      <c r="D290" s="67">
        <v>8</v>
      </c>
      <c r="E290" s="68">
        <v>388</v>
      </c>
      <c r="F290" s="68">
        <f t="shared" si="10"/>
        <v>3104</v>
      </c>
      <c r="H290" s="83">
        <f t="shared" si="11"/>
        <v>50</v>
      </c>
    </row>
    <row r="291" spans="1:8" ht="24.95" customHeight="1" x14ac:dyDescent="0.7">
      <c r="A291" s="65">
        <v>35</v>
      </c>
      <c r="B291" s="65">
        <v>21</v>
      </c>
      <c r="C291" s="66" t="s">
        <v>8</v>
      </c>
      <c r="D291" s="67">
        <v>4</v>
      </c>
      <c r="E291" s="68">
        <v>388</v>
      </c>
      <c r="F291" s="68">
        <f t="shared" si="10"/>
        <v>1552</v>
      </c>
      <c r="H291" s="83">
        <f t="shared" si="11"/>
        <v>46</v>
      </c>
    </row>
    <row r="292" spans="1:8" ht="24.95" customHeight="1" x14ac:dyDescent="0.7">
      <c r="A292" s="65">
        <v>36</v>
      </c>
      <c r="B292" s="65">
        <v>21</v>
      </c>
      <c r="C292" s="66"/>
      <c r="D292" s="67"/>
      <c r="E292" s="68"/>
      <c r="F292" s="68">
        <f t="shared" si="10"/>
        <v>0</v>
      </c>
      <c r="H292" s="83">
        <f t="shared" si="11"/>
        <v>46</v>
      </c>
    </row>
    <row r="293" spans="1:8" ht="24.95" customHeight="1" x14ac:dyDescent="0.7">
      <c r="A293" s="65">
        <v>37</v>
      </c>
      <c r="B293" s="65">
        <v>22</v>
      </c>
      <c r="C293" s="66" t="s">
        <v>8</v>
      </c>
      <c r="D293" s="67">
        <v>5</v>
      </c>
      <c r="E293" s="68">
        <v>388</v>
      </c>
      <c r="F293" s="68">
        <f t="shared" si="10"/>
        <v>1940</v>
      </c>
      <c r="H293" s="83">
        <f t="shared" si="11"/>
        <v>41</v>
      </c>
    </row>
    <row r="294" spans="1:8" ht="24.95" customHeight="1" x14ac:dyDescent="0.7">
      <c r="A294" s="65">
        <v>38</v>
      </c>
      <c r="B294" s="65">
        <v>22</v>
      </c>
      <c r="C294" s="66" t="s">
        <v>8</v>
      </c>
      <c r="D294" s="67">
        <v>8</v>
      </c>
      <c r="E294" s="68">
        <v>388</v>
      </c>
      <c r="F294" s="68">
        <f t="shared" si="10"/>
        <v>3104</v>
      </c>
      <c r="H294" s="83">
        <f t="shared" si="11"/>
        <v>33</v>
      </c>
    </row>
    <row r="295" spans="1:8" ht="24.95" customHeight="1" x14ac:dyDescent="0.7">
      <c r="A295" s="65">
        <v>39</v>
      </c>
      <c r="B295" s="65">
        <v>23</v>
      </c>
      <c r="C295" s="66" t="s">
        <v>8</v>
      </c>
      <c r="D295" s="67">
        <v>4</v>
      </c>
      <c r="E295" s="68">
        <v>388</v>
      </c>
      <c r="F295" s="68">
        <f t="shared" si="10"/>
        <v>1552</v>
      </c>
      <c r="H295" s="83">
        <f t="shared" si="11"/>
        <v>29</v>
      </c>
    </row>
    <row r="296" spans="1:8" ht="24.95" customHeight="1" x14ac:dyDescent="0.7">
      <c r="A296" s="65">
        <v>40</v>
      </c>
      <c r="B296" s="65">
        <v>23</v>
      </c>
      <c r="C296" s="66" t="s">
        <v>8</v>
      </c>
      <c r="D296" s="67">
        <v>7</v>
      </c>
      <c r="E296" s="68">
        <v>388</v>
      </c>
      <c r="F296" s="68">
        <f t="shared" si="10"/>
        <v>2716</v>
      </c>
      <c r="H296" s="83">
        <f t="shared" si="11"/>
        <v>22</v>
      </c>
    </row>
    <row r="297" spans="1:8" ht="24.95" customHeight="1" x14ac:dyDescent="0.7">
      <c r="A297" s="65">
        <v>41</v>
      </c>
      <c r="B297" s="65">
        <v>24</v>
      </c>
      <c r="C297" s="66" t="s">
        <v>8</v>
      </c>
      <c r="D297" s="67">
        <v>5</v>
      </c>
      <c r="E297" s="68">
        <v>388</v>
      </c>
      <c r="F297" s="68">
        <f t="shared" si="10"/>
        <v>1940</v>
      </c>
      <c r="H297" s="83">
        <f t="shared" si="11"/>
        <v>17</v>
      </c>
    </row>
    <row r="298" spans="1:8" ht="24.95" customHeight="1" x14ac:dyDescent="0.7">
      <c r="A298" s="65">
        <v>42</v>
      </c>
      <c r="B298" s="65">
        <v>25</v>
      </c>
      <c r="C298" s="66" t="s">
        <v>8</v>
      </c>
      <c r="D298" s="67">
        <v>8</v>
      </c>
      <c r="E298" s="68">
        <v>388</v>
      </c>
      <c r="F298" s="68">
        <f t="shared" si="10"/>
        <v>3104</v>
      </c>
      <c r="H298" s="83">
        <f t="shared" si="11"/>
        <v>9</v>
      </c>
    </row>
    <row r="299" spans="1:8" ht="24.95" customHeight="1" x14ac:dyDescent="0.7">
      <c r="A299" s="65">
        <v>43</v>
      </c>
      <c r="B299" s="65">
        <v>26</v>
      </c>
      <c r="C299" s="66" t="s">
        <v>8</v>
      </c>
      <c r="D299" s="67">
        <v>10</v>
      </c>
      <c r="E299" s="68">
        <v>388</v>
      </c>
      <c r="F299" s="68">
        <f t="shared" si="10"/>
        <v>3880</v>
      </c>
      <c r="G299" s="72">
        <v>67</v>
      </c>
      <c r="H299" s="83">
        <f t="shared" si="11"/>
        <v>66</v>
      </c>
    </row>
    <row r="300" spans="1:8" ht="24.95" customHeight="1" x14ac:dyDescent="0.7">
      <c r="A300" s="65">
        <v>44</v>
      </c>
      <c r="B300" s="65">
        <v>27</v>
      </c>
      <c r="C300" s="66"/>
      <c r="D300" s="67"/>
      <c r="E300" s="68"/>
      <c r="F300" s="68">
        <f t="shared" si="10"/>
        <v>0</v>
      </c>
      <c r="H300" s="83">
        <f t="shared" si="11"/>
        <v>66</v>
      </c>
    </row>
    <row r="301" spans="1:8" ht="24.95" customHeight="1" x14ac:dyDescent="0.7">
      <c r="A301" s="65">
        <v>45</v>
      </c>
      <c r="B301" s="65">
        <v>27</v>
      </c>
      <c r="C301" s="66" t="s">
        <v>8</v>
      </c>
      <c r="D301" s="67">
        <v>12</v>
      </c>
      <c r="E301" s="68">
        <v>388</v>
      </c>
      <c r="F301" s="68">
        <f t="shared" si="10"/>
        <v>4656</v>
      </c>
      <c r="H301" s="83">
        <f t="shared" si="11"/>
        <v>54</v>
      </c>
    </row>
    <row r="302" spans="1:8" ht="24.95" customHeight="1" x14ac:dyDescent="0.7">
      <c r="A302" s="65">
        <v>46</v>
      </c>
      <c r="B302" s="65">
        <v>28</v>
      </c>
      <c r="C302" s="66" t="s">
        <v>8</v>
      </c>
      <c r="D302" s="67">
        <v>8</v>
      </c>
      <c r="E302" s="68">
        <v>388</v>
      </c>
      <c r="F302" s="68">
        <f t="shared" si="10"/>
        <v>3104</v>
      </c>
      <c r="H302" s="83">
        <f t="shared" si="11"/>
        <v>46</v>
      </c>
    </row>
    <row r="303" spans="1:8" ht="24.95" customHeight="1" x14ac:dyDescent="0.7">
      <c r="A303" s="65">
        <v>47</v>
      </c>
      <c r="B303" s="65">
        <v>29</v>
      </c>
      <c r="C303" s="66" t="s">
        <v>8</v>
      </c>
      <c r="D303" s="67">
        <v>10</v>
      </c>
      <c r="E303" s="68">
        <v>388</v>
      </c>
      <c r="F303" s="68">
        <f t="shared" si="10"/>
        <v>3880</v>
      </c>
      <c r="H303" s="83">
        <f t="shared" si="11"/>
        <v>36</v>
      </c>
    </row>
    <row r="304" spans="1:8" ht="24.95" customHeight="1" x14ac:dyDescent="0.7">
      <c r="A304" s="65">
        <v>48</v>
      </c>
      <c r="B304" s="65">
        <v>29</v>
      </c>
      <c r="C304" s="66" t="s">
        <v>8</v>
      </c>
      <c r="D304" s="67">
        <v>9</v>
      </c>
      <c r="E304" s="68">
        <v>388</v>
      </c>
      <c r="F304" s="68">
        <f t="shared" si="10"/>
        <v>3492</v>
      </c>
      <c r="H304" s="83">
        <f t="shared" si="11"/>
        <v>27</v>
      </c>
    </row>
    <row r="305" spans="1:9" ht="24.95" customHeight="1" x14ac:dyDescent="0.7">
      <c r="A305" s="65">
        <v>49</v>
      </c>
      <c r="B305" s="65">
        <v>30</v>
      </c>
      <c r="C305" s="66" t="s">
        <v>8</v>
      </c>
      <c r="D305" s="67">
        <v>12</v>
      </c>
      <c r="E305" s="68">
        <v>388</v>
      </c>
      <c r="F305" s="68">
        <f t="shared" si="10"/>
        <v>4656</v>
      </c>
      <c r="H305" s="83">
        <f t="shared" si="11"/>
        <v>15</v>
      </c>
    </row>
    <row r="306" spans="1:9" ht="24.95" customHeight="1" x14ac:dyDescent="0.7">
      <c r="A306" s="65">
        <v>50</v>
      </c>
      <c r="B306" s="65">
        <v>30</v>
      </c>
      <c r="C306" s="66" t="s">
        <v>8</v>
      </c>
      <c r="D306" s="67">
        <v>15</v>
      </c>
      <c r="E306" s="68">
        <v>388</v>
      </c>
      <c r="F306" s="68">
        <f t="shared" si="10"/>
        <v>5820</v>
      </c>
      <c r="G306" s="84">
        <f>SUM(F257:F306)</f>
        <v>127652</v>
      </c>
      <c r="I306" s="83">
        <f>SUM(D257:D306)</f>
        <v>329</v>
      </c>
    </row>
    <row r="307" spans="1:9" ht="24.95" customHeight="1" x14ac:dyDescent="0.7">
      <c r="A307" s="65" t="s">
        <v>4</v>
      </c>
      <c r="B307" s="65"/>
      <c r="C307" s="65" t="s">
        <v>5</v>
      </c>
      <c r="D307" s="65" t="s">
        <v>1</v>
      </c>
      <c r="E307" s="65" t="s">
        <v>2</v>
      </c>
      <c r="F307" s="65" t="s">
        <v>3</v>
      </c>
      <c r="G307" s="149" t="s">
        <v>77</v>
      </c>
      <c r="H307" s="150"/>
      <c r="I307" s="151"/>
    </row>
    <row r="308" spans="1:9" ht="24.95" customHeight="1" x14ac:dyDescent="0.7">
      <c r="A308" s="65">
        <v>1</v>
      </c>
      <c r="B308" s="65">
        <v>1</v>
      </c>
      <c r="C308" s="66" t="s">
        <v>78</v>
      </c>
      <c r="D308" s="67">
        <v>1</v>
      </c>
      <c r="E308" s="68">
        <v>2000</v>
      </c>
      <c r="F308" s="68">
        <f>D308*E308</f>
        <v>2000</v>
      </c>
      <c r="G308" s="68"/>
      <c r="H308" s="74">
        <f>G308-D308</f>
        <v>-1</v>
      </c>
    </row>
    <row r="309" spans="1:9" ht="24.95" customHeight="1" x14ac:dyDescent="0.7">
      <c r="A309" s="65">
        <v>2</v>
      </c>
      <c r="B309" s="65">
        <v>1</v>
      </c>
      <c r="C309" s="66" t="s">
        <v>79</v>
      </c>
      <c r="D309" s="67">
        <v>1</v>
      </c>
      <c r="E309" s="68">
        <v>600</v>
      </c>
      <c r="F309" s="68">
        <f t="shared" ref="F309:F357" si="12">D309*E309</f>
        <v>600</v>
      </c>
      <c r="H309" s="74">
        <f>H308+G309-D309</f>
        <v>-2</v>
      </c>
    </row>
    <row r="310" spans="1:9" ht="24.95" customHeight="1" x14ac:dyDescent="0.7">
      <c r="A310" s="65">
        <v>3</v>
      </c>
      <c r="B310" s="65">
        <v>2</v>
      </c>
      <c r="C310" s="66" t="s">
        <v>8</v>
      </c>
      <c r="D310" s="67">
        <v>5</v>
      </c>
      <c r="E310" s="68">
        <v>388</v>
      </c>
      <c r="F310" s="68">
        <f t="shared" si="12"/>
        <v>1940</v>
      </c>
      <c r="G310" s="72">
        <v>54</v>
      </c>
      <c r="H310" s="74">
        <f t="shared" ref="H310:H355" si="13">H309+G310-D310</f>
        <v>47</v>
      </c>
    </row>
    <row r="311" spans="1:9" ht="24.95" customHeight="1" x14ac:dyDescent="0.7">
      <c r="A311" s="65">
        <v>4</v>
      </c>
      <c r="B311" s="65">
        <v>2</v>
      </c>
      <c r="C311" s="66" t="s">
        <v>8</v>
      </c>
      <c r="D311" s="67">
        <v>5</v>
      </c>
      <c r="E311" s="68">
        <v>388</v>
      </c>
      <c r="F311" s="68">
        <f t="shared" si="12"/>
        <v>1940</v>
      </c>
      <c r="H311" s="74">
        <f t="shared" si="13"/>
        <v>42</v>
      </c>
    </row>
    <row r="312" spans="1:9" ht="24.95" customHeight="1" x14ac:dyDescent="0.7">
      <c r="A312" s="65">
        <v>5</v>
      </c>
      <c r="B312" s="65">
        <v>3</v>
      </c>
      <c r="C312" s="66" t="s">
        <v>8</v>
      </c>
      <c r="D312" s="67">
        <v>5</v>
      </c>
      <c r="E312" s="68">
        <v>388</v>
      </c>
      <c r="F312" s="68">
        <f t="shared" si="12"/>
        <v>1940</v>
      </c>
      <c r="H312" s="74">
        <f t="shared" si="13"/>
        <v>37</v>
      </c>
    </row>
    <row r="313" spans="1:9" ht="24.95" customHeight="1" x14ac:dyDescent="0.7">
      <c r="A313" s="65">
        <v>6</v>
      </c>
      <c r="B313" s="65">
        <v>3</v>
      </c>
      <c r="C313" s="66" t="s">
        <v>8</v>
      </c>
      <c r="D313" s="67">
        <v>6</v>
      </c>
      <c r="E313" s="68">
        <v>388</v>
      </c>
      <c r="F313" s="68">
        <f t="shared" si="12"/>
        <v>2328</v>
      </c>
      <c r="H313" s="74">
        <f t="shared" si="13"/>
        <v>31</v>
      </c>
    </row>
    <row r="314" spans="1:9" ht="24.95" customHeight="1" x14ac:dyDescent="0.7">
      <c r="A314" s="65">
        <v>7</v>
      </c>
      <c r="B314" s="65">
        <v>4</v>
      </c>
      <c r="C314" s="66" t="s">
        <v>8</v>
      </c>
      <c r="D314" s="67">
        <v>6</v>
      </c>
      <c r="E314" s="68">
        <v>388</v>
      </c>
      <c r="F314" s="68">
        <f t="shared" si="12"/>
        <v>2328</v>
      </c>
      <c r="H314" s="74">
        <f t="shared" si="13"/>
        <v>25</v>
      </c>
    </row>
    <row r="315" spans="1:9" ht="24.95" customHeight="1" x14ac:dyDescent="0.7">
      <c r="A315" s="65">
        <v>8</v>
      </c>
      <c r="B315" s="65">
        <v>5</v>
      </c>
      <c r="C315" s="66" t="s">
        <v>8</v>
      </c>
      <c r="D315" s="67">
        <v>6</v>
      </c>
      <c r="E315" s="68">
        <v>388</v>
      </c>
      <c r="F315" s="68">
        <f t="shared" si="12"/>
        <v>2328</v>
      </c>
      <c r="H315" s="74">
        <f t="shared" si="13"/>
        <v>19</v>
      </c>
    </row>
    <row r="316" spans="1:9" ht="24.95" customHeight="1" x14ac:dyDescent="0.7">
      <c r="A316" s="65">
        <v>9</v>
      </c>
      <c r="B316" s="65">
        <v>5</v>
      </c>
      <c r="C316" s="66" t="s">
        <v>8</v>
      </c>
      <c r="D316" s="67">
        <v>8</v>
      </c>
      <c r="E316" s="68">
        <v>388</v>
      </c>
      <c r="F316" s="68">
        <f t="shared" si="12"/>
        <v>3104</v>
      </c>
      <c r="H316" s="74">
        <f t="shared" si="13"/>
        <v>11</v>
      </c>
    </row>
    <row r="317" spans="1:9" ht="24.95" customHeight="1" x14ac:dyDescent="0.7">
      <c r="A317" s="65">
        <v>10</v>
      </c>
      <c r="B317" s="65">
        <v>6</v>
      </c>
      <c r="C317" s="66" t="s">
        <v>8</v>
      </c>
      <c r="D317" s="67">
        <v>9</v>
      </c>
      <c r="E317" s="68">
        <v>388</v>
      </c>
      <c r="F317" s="68">
        <f t="shared" si="12"/>
        <v>3492</v>
      </c>
      <c r="G317" s="72">
        <v>48</v>
      </c>
      <c r="H317" s="74">
        <f t="shared" si="13"/>
        <v>50</v>
      </c>
    </row>
    <row r="318" spans="1:9" ht="24.95" customHeight="1" x14ac:dyDescent="0.7">
      <c r="A318" s="65">
        <v>11</v>
      </c>
      <c r="B318" s="65">
        <v>6</v>
      </c>
      <c r="C318" s="66" t="s">
        <v>8</v>
      </c>
      <c r="D318" s="67">
        <v>10</v>
      </c>
      <c r="E318" s="68">
        <v>388</v>
      </c>
      <c r="F318" s="68">
        <f t="shared" si="12"/>
        <v>3880</v>
      </c>
      <c r="H318" s="74">
        <f t="shared" si="13"/>
        <v>40</v>
      </c>
    </row>
    <row r="319" spans="1:9" ht="24.95" customHeight="1" x14ac:dyDescent="0.7">
      <c r="A319" s="65">
        <v>12</v>
      </c>
      <c r="B319" s="65">
        <v>7</v>
      </c>
      <c r="C319" s="66" t="s">
        <v>8</v>
      </c>
      <c r="D319" s="67">
        <v>8</v>
      </c>
      <c r="E319" s="68">
        <v>388</v>
      </c>
      <c r="F319" s="68">
        <f t="shared" si="12"/>
        <v>3104</v>
      </c>
      <c r="H319" s="74">
        <f t="shared" si="13"/>
        <v>32</v>
      </c>
    </row>
    <row r="320" spans="1:9" ht="24.95" customHeight="1" x14ac:dyDescent="0.7">
      <c r="A320" s="65">
        <v>13</v>
      </c>
      <c r="B320" s="65">
        <v>8</v>
      </c>
      <c r="C320" s="66" t="s">
        <v>8</v>
      </c>
      <c r="D320" s="67">
        <v>8</v>
      </c>
      <c r="E320" s="68">
        <v>388</v>
      </c>
      <c r="F320" s="68">
        <f t="shared" si="12"/>
        <v>3104</v>
      </c>
      <c r="H320" s="74">
        <f t="shared" si="13"/>
        <v>24</v>
      </c>
    </row>
    <row r="321" spans="1:8" ht="24.95" customHeight="1" x14ac:dyDescent="0.7">
      <c r="A321" s="65">
        <v>14</v>
      </c>
      <c r="B321" s="65">
        <v>9</v>
      </c>
      <c r="C321" s="66" t="s">
        <v>8</v>
      </c>
      <c r="D321" s="67">
        <v>9</v>
      </c>
      <c r="E321" s="68">
        <v>388</v>
      </c>
      <c r="F321" s="68">
        <f t="shared" si="12"/>
        <v>3492</v>
      </c>
      <c r="H321" s="74">
        <f t="shared" si="13"/>
        <v>15</v>
      </c>
    </row>
    <row r="322" spans="1:8" ht="24.95" customHeight="1" x14ac:dyDescent="0.7">
      <c r="A322" s="65">
        <v>15</v>
      </c>
      <c r="B322" s="65">
        <v>9</v>
      </c>
      <c r="C322" s="66" t="s">
        <v>8</v>
      </c>
      <c r="D322" s="67">
        <v>10</v>
      </c>
      <c r="E322" s="68">
        <v>388</v>
      </c>
      <c r="F322" s="68">
        <f t="shared" si="12"/>
        <v>3880</v>
      </c>
      <c r="H322" s="74">
        <f t="shared" si="13"/>
        <v>5</v>
      </c>
    </row>
    <row r="323" spans="1:8" ht="24.95" customHeight="1" x14ac:dyDescent="0.7">
      <c r="A323" s="65">
        <v>16</v>
      </c>
      <c r="B323" s="65">
        <v>9</v>
      </c>
      <c r="C323" s="66" t="s">
        <v>80</v>
      </c>
      <c r="D323" s="67">
        <v>1</v>
      </c>
      <c r="E323" s="68">
        <v>2500</v>
      </c>
      <c r="F323" s="68">
        <f t="shared" si="12"/>
        <v>2500</v>
      </c>
      <c r="H323" s="74">
        <f t="shared" si="13"/>
        <v>4</v>
      </c>
    </row>
    <row r="324" spans="1:8" ht="24.95" customHeight="1" x14ac:dyDescent="0.7">
      <c r="A324" s="65">
        <v>17</v>
      </c>
      <c r="B324" s="65">
        <v>10</v>
      </c>
      <c r="C324" s="66" t="s">
        <v>8</v>
      </c>
      <c r="D324" s="67">
        <v>5</v>
      </c>
      <c r="E324" s="68">
        <v>388</v>
      </c>
      <c r="F324" s="68">
        <f t="shared" si="12"/>
        <v>1940</v>
      </c>
      <c r="G324" s="72">
        <v>121</v>
      </c>
      <c r="H324" s="74">
        <f t="shared" si="13"/>
        <v>120</v>
      </c>
    </row>
    <row r="325" spans="1:8" ht="24.95" customHeight="1" x14ac:dyDescent="0.7">
      <c r="A325" s="65">
        <v>18</v>
      </c>
      <c r="B325" s="65">
        <v>10</v>
      </c>
      <c r="C325" s="66" t="s">
        <v>8</v>
      </c>
      <c r="D325" s="67">
        <v>5</v>
      </c>
      <c r="E325" s="68">
        <v>388</v>
      </c>
      <c r="F325" s="68">
        <f t="shared" si="12"/>
        <v>1940</v>
      </c>
      <c r="H325" s="74">
        <f t="shared" si="13"/>
        <v>115</v>
      </c>
    </row>
    <row r="326" spans="1:8" ht="24.95" customHeight="1" x14ac:dyDescent="0.7">
      <c r="A326" s="65">
        <v>19</v>
      </c>
      <c r="B326" s="65">
        <v>11</v>
      </c>
      <c r="C326" s="66" t="s">
        <v>8</v>
      </c>
      <c r="D326" s="67">
        <v>8</v>
      </c>
      <c r="E326" s="68">
        <v>388</v>
      </c>
      <c r="F326" s="68">
        <f t="shared" si="12"/>
        <v>3104</v>
      </c>
      <c r="H326" s="74">
        <f t="shared" si="13"/>
        <v>107</v>
      </c>
    </row>
    <row r="327" spans="1:8" ht="24.95" customHeight="1" x14ac:dyDescent="0.7">
      <c r="A327" s="65">
        <v>20</v>
      </c>
      <c r="B327" s="65">
        <v>12</v>
      </c>
      <c r="C327" s="66" t="s">
        <v>8</v>
      </c>
      <c r="D327" s="67">
        <v>8</v>
      </c>
      <c r="E327" s="68">
        <v>388</v>
      </c>
      <c r="F327" s="68">
        <f t="shared" si="12"/>
        <v>3104</v>
      </c>
      <c r="H327" s="74">
        <f t="shared" si="13"/>
        <v>99</v>
      </c>
    </row>
    <row r="328" spans="1:8" ht="24.95" customHeight="1" x14ac:dyDescent="0.7">
      <c r="A328" s="65">
        <v>21</v>
      </c>
      <c r="B328" s="65">
        <v>13</v>
      </c>
      <c r="C328" s="66" t="s">
        <v>8</v>
      </c>
      <c r="D328" s="67">
        <v>8</v>
      </c>
      <c r="E328" s="68">
        <v>388</v>
      </c>
      <c r="F328" s="68">
        <f t="shared" si="12"/>
        <v>3104</v>
      </c>
      <c r="H328" s="74">
        <f t="shared" si="13"/>
        <v>91</v>
      </c>
    </row>
    <row r="329" spans="1:8" ht="24.95" customHeight="1" x14ac:dyDescent="0.7">
      <c r="A329" s="65">
        <v>22</v>
      </c>
      <c r="B329" s="65">
        <v>14</v>
      </c>
      <c r="C329" s="66" t="s">
        <v>8</v>
      </c>
      <c r="D329" s="67">
        <v>8</v>
      </c>
      <c r="E329" s="68">
        <v>388</v>
      </c>
      <c r="F329" s="68">
        <f t="shared" si="12"/>
        <v>3104</v>
      </c>
      <c r="H329" s="74">
        <f t="shared" si="13"/>
        <v>83</v>
      </c>
    </row>
    <row r="330" spans="1:8" ht="24.95" customHeight="1" x14ac:dyDescent="0.7">
      <c r="A330" s="65">
        <v>23</v>
      </c>
      <c r="B330" s="65">
        <v>14</v>
      </c>
      <c r="C330" s="66" t="s">
        <v>8</v>
      </c>
      <c r="D330" s="67">
        <v>8</v>
      </c>
      <c r="E330" s="68">
        <v>388</v>
      </c>
      <c r="F330" s="68">
        <f t="shared" si="12"/>
        <v>3104</v>
      </c>
      <c r="H330" s="74">
        <f t="shared" si="13"/>
        <v>75</v>
      </c>
    </row>
    <row r="331" spans="1:8" ht="24.95" customHeight="1" x14ac:dyDescent="0.7">
      <c r="A331" s="65">
        <v>24</v>
      </c>
      <c r="B331" s="65">
        <v>14</v>
      </c>
      <c r="C331" s="66" t="s">
        <v>8</v>
      </c>
      <c r="D331" s="67">
        <v>8</v>
      </c>
      <c r="E331" s="68">
        <v>388</v>
      </c>
      <c r="F331" s="68">
        <f t="shared" si="12"/>
        <v>3104</v>
      </c>
      <c r="H331" s="74">
        <f t="shared" si="13"/>
        <v>67</v>
      </c>
    </row>
    <row r="332" spans="1:8" ht="24.95" customHeight="1" x14ac:dyDescent="0.7">
      <c r="A332" s="65">
        <v>25</v>
      </c>
      <c r="B332" s="65">
        <v>15</v>
      </c>
      <c r="C332" s="66" t="s">
        <v>8</v>
      </c>
      <c r="D332" s="67">
        <v>8</v>
      </c>
      <c r="E332" s="68">
        <v>388</v>
      </c>
      <c r="F332" s="68">
        <f t="shared" si="12"/>
        <v>3104</v>
      </c>
      <c r="H332" s="74">
        <f t="shared" si="13"/>
        <v>59</v>
      </c>
    </row>
    <row r="333" spans="1:8" ht="24.95" customHeight="1" x14ac:dyDescent="0.7">
      <c r="A333" s="65">
        <v>26</v>
      </c>
      <c r="B333" s="65">
        <v>16</v>
      </c>
      <c r="C333" s="66" t="s">
        <v>8</v>
      </c>
      <c r="D333" s="67">
        <v>8</v>
      </c>
      <c r="E333" s="68">
        <v>388</v>
      </c>
      <c r="F333" s="68">
        <f t="shared" si="12"/>
        <v>3104</v>
      </c>
      <c r="H333" s="74">
        <f t="shared" si="13"/>
        <v>51</v>
      </c>
    </row>
    <row r="334" spans="1:8" ht="24.95" customHeight="1" x14ac:dyDescent="0.7">
      <c r="A334" s="65">
        <v>27</v>
      </c>
      <c r="B334" s="65">
        <v>16</v>
      </c>
      <c r="C334" s="66" t="s">
        <v>8</v>
      </c>
      <c r="D334" s="67">
        <v>8</v>
      </c>
      <c r="E334" s="68">
        <v>388</v>
      </c>
      <c r="F334" s="68">
        <f t="shared" si="12"/>
        <v>3104</v>
      </c>
      <c r="H334" s="74">
        <f t="shared" si="13"/>
        <v>43</v>
      </c>
    </row>
    <row r="335" spans="1:8" ht="24.95" customHeight="1" x14ac:dyDescent="0.7">
      <c r="A335" s="65">
        <v>28</v>
      </c>
      <c r="B335" s="65">
        <v>17</v>
      </c>
      <c r="C335" s="66" t="s">
        <v>8</v>
      </c>
      <c r="D335" s="67">
        <v>8</v>
      </c>
      <c r="E335" s="68">
        <v>388</v>
      </c>
      <c r="F335" s="68">
        <f t="shared" si="12"/>
        <v>3104</v>
      </c>
      <c r="H335" s="74">
        <f t="shared" si="13"/>
        <v>35</v>
      </c>
    </row>
    <row r="336" spans="1:8" ht="24.95" customHeight="1" x14ac:dyDescent="0.7">
      <c r="A336" s="65">
        <v>29</v>
      </c>
      <c r="B336" s="65">
        <v>17</v>
      </c>
      <c r="C336" s="66" t="s">
        <v>8</v>
      </c>
      <c r="D336" s="67">
        <v>8</v>
      </c>
      <c r="E336" s="68">
        <v>388</v>
      </c>
      <c r="F336" s="68">
        <f t="shared" si="12"/>
        <v>3104</v>
      </c>
      <c r="H336" s="74">
        <f t="shared" si="13"/>
        <v>27</v>
      </c>
    </row>
    <row r="337" spans="1:8" ht="24.95" customHeight="1" x14ac:dyDescent="0.7">
      <c r="A337" s="65">
        <v>30</v>
      </c>
      <c r="B337" s="65">
        <v>17</v>
      </c>
      <c r="C337" s="66" t="s">
        <v>8</v>
      </c>
      <c r="D337" s="67">
        <v>8</v>
      </c>
      <c r="E337" s="68">
        <v>388</v>
      </c>
      <c r="F337" s="68">
        <f t="shared" si="12"/>
        <v>3104</v>
      </c>
      <c r="H337" s="74">
        <f t="shared" si="13"/>
        <v>19</v>
      </c>
    </row>
    <row r="338" spans="1:8" ht="24.95" customHeight="1" x14ac:dyDescent="0.7">
      <c r="A338" s="65">
        <v>31</v>
      </c>
      <c r="B338" s="65">
        <v>18</v>
      </c>
      <c r="C338" s="66" t="s">
        <v>8</v>
      </c>
      <c r="D338" s="67">
        <v>8</v>
      </c>
      <c r="E338" s="68">
        <v>388</v>
      </c>
      <c r="F338" s="68">
        <f t="shared" si="12"/>
        <v>3104</v>
      </c>
      <c r="H338" s="74">
        <f t="shared" si="13"/>
        <v>11</v>
      </c>
    </row>
    <row r="339" spans="1:8" ht="24.95" customHeight="1" x14ac:dyDescent="0.7">
      <c r="A339" s="65">
        <v>32</v>
      </c>
      <c r="B339" s="65">
        <v>18</v>
      </c>
      <c r="C339" s="66" t="s">
        <v>8</v>
      </c>
      <c r="D339" s="67">
        <v>8</v>
      </c>
      <c r="E339" s="68">
        <v>388</v>
      </c>
      <c r="F339" s="68">
        <f t="shared" si="12"/>
        <v>3104</v>
      </c>
      <c r="H339" s="74">
        <f t="shared" si="13"/>
        <v>3</v>
      </c>
    </row>
    <row r="340" spans="1:8" ht="24.95" customHeight="1" x14ac:dyDescent="0.7">
      <c r="A340" s="65">
        <v>33</v>
      </c>
      <c r="B340" s="65">
        <v>19</v>
      </c>
      <c r="C340" s="66" t="s">
        <v>79</v>
      </c>
      <c r="D340" s="67">
        <v>1</v>
      </c>
      <c r="E340" s="68">
        <v>1500</v>
      </c>
      <c r="F340" s="68">
        <f t="shared" si="12"/>
        <v>1500</v>
      </c>
      <c r="G340" s="72">
        <v>111</v>
      </c>
      <c r="H340" s="74">
        <f t="shared" si="13"/>
        <v>113</v>
      </c>
    </row>
    <row r="341" spans="1:8" ht="24.95" customHeight="1" x14ac:dyDescent="0.7">
      <c r="A341" s="65">
        <v>34</v>
      </c>
      <c r="B341" s="65">
        <v>19</v>
      </c>
      <c r="C341" s="66" t="s">
        <v>8</v>
      </c>
      <c r="D341" s="67">
        <v>10</v>
      </c>
      <c r="E341" s="68">
        <v>388</v>
      </c>
      <c r="F341" s="68">
        <f t="shared" si="12"/>
        <v>3880</v>
      </c>
      <c r="H341" s="74">
        <f t="shared" si="13"/>
        <v>103</v>
      </c>
    </row>
    <row r="342" spans="1:8" ht="24.95" customHeight="1" x14ac:dyDescent="0.7">
      <c r="A342" s="65">
        <v>35</v>
      </c>
      <c r="B342" s="65">
        <v>19</v>
      </c>
      <c r="C342" s="66" t="s">
        <v>8</v>
      </c>
      <c r="D342" s="67">
        <v>8</v>
      </c>
      <c r="E342" s="68">
        <v>388</v>
      </c>
      <c r="F342" s="68">
        <f t="shared" si="12"/>
        <v>3104</v>
      </c>
      <c r="H342" s="74">
        <f t="shared" si="13"/>
        <v>95</v>
      </c>
    </row>
    <row r="343" spans="1:8" ht="24.95" customHeight="1" x14ac:dyDescent="0.7">
      <c r="A343" s="65">
        <v>36</v>
      </c>
      <c r="B343" s="65">
        <v>20</v>
      </c>
      <c r="C343" s="66" t="s">
        <v>8</v>
      </c>
      <c r="D343" s="67">
        <v>10</v>
      </c>
      <c r="E343" s="68">
        <v>388</v>
      </c>
      <c r="F343" s="68">
        <f t="shared" si="12"/>
        <v>3880</v>
      </c>
      <c r="H343" s="74">
        <f t="shared" si="13"/>
        <v>85</v>
      </c>
    </row>
    <row r="344" spans="1:8" ht="24.95" customHeight="1" x14ac:dyDescent="0.7">
      <c r="A344" s="65">
        <v>37</v>
      </c>
      <c r="B344" s="65">
        <v>21</v>
      </c>
      <c r="C344" s="66" t="s">
        <v>8</v>
      </c>
      <c r="D344" s="67">
        <v>13</v>
      </c>
      <c r="E344" s="68">
        <v>388</v>
      </c>
      <c r="F344" s="68">
        <f t="shared" si="12"/>
        <v>5044</v>
      </c>
      <c r="H344" s="74">
        <f t="shared" si="13"/>
        <v>72</v>
      </c>
    </row>
    <row r="345" spans="1:8" ht="24.95" customHeight="1" x14ac:dyDescent="0.7">
      <c r="A345" s="65">
        <v>38</v>
      </c>
      <c r="B345" s="65">
        <v>21</v>
      </c>
      <c r="C345" s="66" t="s">
        <v>8</v>
      </c>
      <c r="D345" s="67">
        <v>10</v>
      </c>
      <c r="E345" s="68">
        <v>388</v>
      </c>
      <c r="F345" s="68">
        <f t="shared" si="12"/>
        <v>3880</v>
      </c>
      <c r="H345" s="74">
        <f t="shared" si="13"/>
        <v>62</v>
      </c>
    </row>
    <row r="346" spans="1:8" ht="24.95" customHeight="1" x14ac:dyDescent="0.7">
      <c r="A346" s="65">
        <v>39</v>
      </c>
      <c r="B346" s="65">
        <v>22</v>
      </c>
      <c r="C346" s="66" t="s">
        <v>8</v>
      </c>
      <c r="D346" s="67">
        <v>10</v>
      </c>
      <c r="E346" s="68">
        <v>388</v>
      </c>
      <c r="F346" s="68">
        <f t="shared" si="12"/>
        <v>3880</v>
      </c>
      <c r="H346" s="74">
        <f t="shared" si="13"/>
        <v>52</v>
      </c>
    </row>
    <row r="347" spans="1:8" ht="24.95" customHeight="1" x14ac:dyDescent="0.7">
      <c r="A347" s="65">
        <v>40</v>
      </c>
      <c r="B347" s="65">
        <v>22</v>
      </c>
      <c r="C347" s="66" t="s">
        <v>8</v>
      </c>
      <c r="D347" s="67">
        <v>12</v>
      </c>
      <c r="E347" s="68">
        <v>388</v>
      </c>
      <c r="F347" s="68">
        <f t="shared" si="12"/>
        <v>4656</v>
      </c>
      <c r="H347" s="74">
        <f t="shared" si="13"/>
        <v>40</v>
      </c>
    </row>
    <row r="348" spans="1:8" ht="24.95" customHeight="1" x14ac:dyDescent="0.7">
      <c r="A348" s="65">
        <v>41</v>
      </c>
      <c r="B348" s="65">
        <v>23</v>
      </c>
      <c r="C348" s="66" t="s">
        <v>8</v>
      </c>
      <c r="D348" s="67">
        <v>15</v>
      </c>
      <c r="E348" s="68">
        <v>388</v>
      </c>
      <c r="F348" s="68">
        <f t="shared" si="12"/>
        <v>5820</v>
      </c>
      <c r="H348" s="74">
        <f t="shared" si="13"/>
        <v>25</v>
      </c>
    </row>
    <row r="349" spans="1:8" ht="24.95" customHeight="1" x14ac:dyDescent="0.7">
      <c r="A349" s="65">
        <v>42</v>
      </c>
      <c r="B349" s="65">
        <v>23</v>
      </c>
      <c r="C349" s="66" t="s">
        <v>81</v>
      </c>
      <c r="D349" s="67">
        <v>1</v>
      </c>
      <c r="E349" s="68">
        <v>2000</v>
      </c>
      <c r="F349" s="68">
        <f t="shared" si="12"/>
        <v>2000</v>
      </c>
      <c r="H349" s="74">
        <f t="shared" si="13"/>
        <v>24</v>
      </c>
    </row>
    <row r="350" spans="1:8" ht="24.95" customHeight="1" x14ac:dyDescent="0.7">
      <c r="A350" s="65">
        <v>43</v>
      </c>
      <c r="B350" s="65">
        <v>24</v>
      </c>
      <c r="C350" s="66" t="s">
        <v>8</v>
      </c>
      <c r="D350" s="67">
        <v>9</v>
      </c>
      <c r="E350" s="68">
        <v>388</v>
      </c>
      <c r="F350" s="68">
        <f t="shared" si="12"/>
        <v>3492</v>
      </c>
      <c r="H350" s="74">
        <f t="shared" si="13"/>
        <v>15</v>
      </c>
    </row>
    <row r="351" spans="1:8" ht="24.95" customHeight="1" x14ac:dyDescent="0.7">
      <c r="A351" s="65">
        <v>44</v>
      </c>
      <c r="B351" s="65">
        <v>25</v>
      </c>
      <c r="C351" s="66" t="s">
        <v>8</v>
      </c>
      <c r="D351" s="67">
        <v>8</v>
      </c>
      <c r="E351" s="68">
        <v>388</v>
      </c>
      <c r="F351" s="68">
        <f t="shared" si="12"/>
        <v>3104</v>
      </c>
      <c r="H351" s="74">
        <f t="shared" si="13"/>
        <v>7</v>
      </c>
    </row>
    <row r="352" spans="1:8" ht="24.95" customHeight="1" x14ac:dyDescent="0.7">
      <c r="A352" s="65">
        <v>45</v>
      </c>
      <c r="B352" s="65">
        <v>26</v>
      </c>
      <c r="C352" s="66" t="s">
        <v>8</v>
      </c>
      <c r="D352" s="67">
        <v>6</v>
      </c>
      <c r="E352" s="68">
        <v>388</v>
      </c>
      <c r="F352" s="68">
        <f t="shared" si="12"/>
        <v>2328</v>
      </c>
      <c r="H352" s="74">
        <f t="shared" si="13"/>
        <v>1</v>
      </c>
    </row>
    <row r="353" spans="1:9" ht="24.95" customHeight="1" x14ac:dyDescent="0.7">
      <c r="A353" s="65">
        <v>46</v>
      </c>
      <c r="B353" s="65">
        <v>27</v>
      </c>
      <c r="C353" s="66" t="s">
        <v>8</v>
      </c>
      <c r="D353" s="67">
        <v>17</v>
      </c>
      <c r="E353" s="68">
        <v>388</v>
      </c>
      <c r="F353" s="68">
        <f t="shared" si="12"/>
        <v>6596</v>
      </c>
      <c r="G353" s="72">
        <v>67</v>
      </c>
      <c r="H353" s="74">
        <f t="shared" si="13"/>
        <v>51</v>
      </c>
    </row>
    <row r="354" spans="1:9" ht="24.95" customHeight="1" x14ac:dyDescent="0.7">
      <c r="A354" s="65">
        <v>47</v>
      </c>
      <c r="B354" s="65">
        <v>28</v>
      </c>
      <c r="C354" s="66" t="s">
        <v>8</v>
      </c>
      <c r="D354" s="67">
        <v>15</v>
      </c>
      <c r="E354" s="68">
        <v>388</v>
      </c>
      <c r="F354" s="68">
        <f t="shared" si="12"/>
        <v>5820</v>
      </c>
      <c r="H354" s="74">
        <f t="shared" si="13"/>
        <v>36</v>
      </c>
    </row>
    <row r="355" spans="1:9" ht="24.95" customHeight="1" x14ac:dyDescent="0.7">
      <c r="A355" s="65">
        <v>48</v>
      </c>
      <c r="B355" s="65">
        <v>29</v>
      </c>
      <c r="C355" s="66" t="s">
        <v>8</v>
      </c>
      <c r="D355" s="67">
        <v>14</v>
      </c>
      <c r="E355" s="68">
        <v>388</v>
      </c>
      <c r="F355" s="68">
        <f t="shared" si="12"/>
        <v>5432</v>
      </c>
      <c r="H355" s="74">
        <f t="shared" si="13"/>
        <v>22</v>
      </c>
    </row>
    <row r="356" spans="1:9" ht="24.95" customHeight="1" x14ac:dyDescent="0.7">
      <c r="A356" s="65">
        <v>49</v>
      </c>
      <c r="B356" s="65">
        <v>30</v>
      </c>
      <c r="C356" s="66" t="s">
        <v>8</v>
      </c>
      <c r="D356" s="67">
        <v>12</v>
      </c>
      <c r="E356" s="68">
        <v>388</v>
      </c>
      <c r="F356" s="68">
        <f t="shared" si="12"/>
        <v>4656</v>
      </c>
      <c r="H356" s="74">
        <f>H355+G356-D356</f>
        <v>10</v>
      </c>
    </row>
    <row r="357" spans="1:9" ht="24.95" customHeight="1" x14ac:dyDescent="0.7">
      <c r="A357" s="65">
        <v>50</v>
      </c>
      <c r="B357" s="65">
        <v>31</v>
      </c>
      <c r="C357" s="66" t="s">
        <v>8</v>
      </c>
      <c r="D357" s="67">
        <v>15</v>
      </c>
      <c r="E357" s="68">
        <v>388</v>
      </c>
      <c r="F357" s="68">
        <f t="shared" si="12"/>
        <v>5820</v>
      </c>
      <c r="G357" s="84">
        <f>SUM(F308:F357)</f>
        <v>164188</v>
      </c>
      <c r="I357" s="83">
        <f>SUM(D308:D357)</f>
        <v>406</v>
      </c>
    </row>
    <row r="358" spans="1:9" ht="24.95" customHeight="1" x14ac:dyDescent="0.7">
      <c r="A358" s="65" t="s">
        <v>4</v>
      </c>
      <c r="B358" s="65"/>
      <c r="C358" s="65" t="s">
        <v>5</v>
      </c>
      <c r="D358" s="65" t="s">
        <v>1</v>
      </c>
      <c r="E358" s="65" t="s">
        <v>2</v>
      </c>
      <c r="F358" s="65" t="s">
        <v>3</v>
      </c>
      <c r="G358" s="149" t="s">
        <v>50</v>
      </c>
      <c r="H358" s="150"/>
      <c r="I358" s="151"/>
    </row>
    <row r="359" spans="1:9" ht="24.95" customHeight="1" x14ac:dyDescent="0.7">
      <c r="A359" s="65">
        <v>1</v>
      </c>
      <c r="B359" s="65">
        <v>1</v>
      </c>
      <c r="C359" s="66" t="s">
        <v>8</v>
      </c>
      <c r="D359" s="67">
        <v>8</v>
      </c>
      <c r="E359" s="68">
        <v>360</v>
      </c>
      <c r="F359" s="68">
        <f>D359*E359</f>
        <v>2880</v>
      </c>
      <c r="G359" s="118">
        <v>19</v>
      </c>
      <c r="H359" s="74">
        <f>G359-D359</f>
        <v>11</v>
      </c>
    </row>
    <row r="360" spans="1:9" ht="24.95" customHeight="1" x14ac:dyDescent="0.7">
      <c r="A360" s="65">
        <v>2</v>
      </c>
      <c r="B360" s="65">
        <v>1</v>
      </c>
      <c r="C360" s="66" t="s">
        <v>8</v>
      </c>
      <c r="D360" s="67">
        <v>8</v>
      </c>
      <c r="E360" s="68">
        <v>360</v>
      </c>
      <c r="F360" s="68">
        <f t="shared" ref="F360:F408" si="14">D360*E360</f>
        <v>2880</v>
      </c>
      <c r="G360" s="86"/>
      <c r="H360" s="74">
        <f>H359-D360+G360</f>
        <v>3</v>
      </c>
    </row>
    <row r="361" spans="1:9" ht="24.95" customHeight="1" x14ac:dyDescent="0.7">
      <c r="A361" s="65">
        <v>3</v>
      </c>
      <c r="B361" s="65">
        <v>2</v>
      </c>
      <c r="C361" s="66" t="s">
        <v>8</v>
      </c>
      <c r="D361" s="67">
        <v>8</v>
      </c>
      <c r="E361" s="68">
        <v>360</v>
      </c>
      <c r="F361" s="68">
        <f t="shared" si="14"/>
        <v>2880</v>
      </c>
      <c r="G361" s="86">
        <v>19</v>
      </c>
      <c r="H361" s="74">
        <f t="shared" ref="H361:H407" si="15">H360-D361+G361</f>
        <v>14</v>
      </c>
      <c r="I361" s="80"/>
    </row>
    <row r="362" spans="1:9" ht="24.95" customHeight="1" x14ac:dyDescent="0.7">
      <c r="A362" s="65">
        <v>4</v>
      </c>
      <c r="B362" s="65">
        <v>2</v>
      </c>
      <c r="C362" s="66" t="s">
        <v>8</v>
      </c>
      <c r="D362" s="67">
        <v>8</v>
      </c>
      <c r="E362" s="68">
        <v>360</v>
      </c>
      <c r="F362" s="68">
        <f t="shared" si="14"/>
        <v>2880</v>
      </c>
      <c r="G362" s="117"/>
      <c r="H362" s="74">
        <f t="shared" si="15"/>
        <v>6</v>
      </c>
      <c r="I362" s="80"/>
    </row>
    <row r="363" spans="1:9" ht="24.95" customHeight="1" x14ac:dyDescent="0.7">
      <c r="A363" s="65">
        <v>5</v>
      </c>
      <c r="B363" s="65">
        <v>3</v>
      </c>
      <c r="C363" s="66" t="s">
        <v>8</v>
      </c>
      <c r="D363" s="67">
        <v>8</v>
      </c>
      <c r="E363" s="68">
        <v>360</v>
      </c>
      <c r="F363" s="68">
        <f t="shared" si="14"/>
        <v>2880</v>
      </c>
      <c r="G363" s="86">
        <v>17</v>
      </c>
      <c r="H363" s="74">
        <f t="shared" si="15"/>
        <v>15</v>
      </c>
      <c r="I363" s="80"/>
    </row>
    <row r="364" spans="1:9" ht="24.95" customHeight="1" x14ac:dyDescent="0.7">
      <c r="A364" s="65">
        <v>6</v>
      </c>
      <c r="B364" s="65">
        <v>3</v>
      </c>
      <c r="C364" s="66" t="s">
        <v>8</v>
      </c>
      <c r="D364" s="67">
        <v>8</v>
      </c>
      <c r="E364" s="68">
        <v>360</v>
      </c>
      <c r="F364" s="68">
        <f t="shared" si="14"/>
        <v>2880</v>
      </c>
      <c r="G364" s="86"/>
      <c r="H364" s="74">
        <f t="shared" si="15"/>
        <v>7</v>
      </c>
    </row>
    <row r="365" spans="1:9" ht="24.95" customHeight="1" x14ac:dyDescent="0.7">
      <c r="A365" s="65">
        <v>7</v>
      </c>
      <c r="B365" s="65">
        <v>4</v>
      </c>
      <c r="C365" s="66" t="s">
        <v>8</v>
      </c>
      <c r="D365" s="67">
        <v>8</v>
      </c>
      <c r="E365" s="68">
        <v>360</v>
      </c>
      <c r="F365" s="68">
        <f t="shared" si="14"/>
        <v>2880</v>
      </c>
      <c r="G365" s="86">
        <v>16</v>
      </c>
      <c r="H365" s="74">
        <f t="shared" si="15"/>
        <v>15</v>
      </c>
    </row>
    <row r="366" spans="1:9" ht="24.95" customHeight="1" x14ac:dyDescent="0.7">
      <c r="A366" s="65">
        <v>8</v>
      </c>
      <c r="B366" s="65">
        <v>4</v>
      </c>
      <c r="C366" s="66" t="s">
        <v>8</v>
      </c>
      <c r="D366" s="67">
        <v>8</v>
      </c>
      <c r="E366" s="68">
        <v>360</v>
      </c>
      <c r="F366" s="68">
        <f t="shared" si="14"/>
        <v>2880</v>
      </c>
      <c r="G366" s="86"/>
      <c r="H366" s="74">
        <f t="shared" si="15"/>
        <v>7</v>
      </c>
    </row>
    <row r="367" spans="1:9" ht="24.95" customHeight="1" x14ac:dyDescent="0.7">
      <c r="A367" s="65">
        <v>9</v>
      </c>
      <c r="B367" s="65">
        <v>5</v>
      </c>
      <c r="C367" s="66" t="s">
        <v>8</v>
      </c>
      <c r="D367" s="67">
        <v>8</v>
      </c>
      <c r="E367" s="68">
        <v>360</v>
      </c>
      <c r="F367" s="68">
        <f t="shared" si="14"/>
        <v>2880</v>
      </c>
      <c r="G367" s="72">
        <v>15</v>
      </c>
      <c r="H367" s="74">
        <f t="shared" si="15"/>
        <v>14</v>
      </c>
    </row>
    <row r="368" spans="1:9" ht="24.95" customHeight="1" x14ac:dyDescent="0.7">
      <c r="A368" s="65">
        <v>10</v>
      </c>
      <c r="B368" s="65">
        <v>5</v>
      </c>
      <c r="C368" s="66" t="s">
        <v>8</v>
      </c>
      <c r="D368" s="67">
        <v>8</v>
      </c>
      <c r="E368" s="68">
        <v>360</v>
      </c>
      <c r="F368" s="68">
        <f t="shared" si="14"/>
        <v>2880</v>
      </c>
      <c r="H368" s="74">
        <f t="shared" si="15"/>
        <v>6</v>
      </c>
    </row>
    <row r="369" spans="1:8" ht="24.95" customHeight="1" x14ac:dyDescent="0.7">
      <c r="A369" s="65">
        <v>11</v>
      </c>
      <c r="B369" s="65">
        <v>6</v>
      </c>
      <c r="C369" s="66" t="s">
        <v>8</v>
      </c>
      <c r="D369" s="67">
        <v>8</v>
      </c>
      <c r="E369" s="68">
        <v>360</v>
      </c>
      <c r="F369" s="68">
        <f t="shared" si="14"/>
        <v>2880</v>
      </c>
      <c r="G369" s="72">
        <v>16</v>
      </c>
      <c r="H369" s="74">
        <f t="shared" si="15"/>
        <v>14</v>
      </c>
    </row>
    <row r="370" spans="1:8" ht="24.95" customHeight="1" x14ac:dyDescent="0.7">
      <c r="A370" s="65">
        <v>12</v>
      </c>
      <c r="B370" s="65">
        <v>6</v>
      </c>
      <c r="C370" s="66" t="s">
        <v>8</v>
      </c>
      <c r="D370" s="67">
        <v>8</v>
      </c>
      <c r="E370" s="68">
        <v>360</v>
      </c>
      <c r="F370" s="68">
        <f t="shared" si="14"/>
        <v>2880</v>
      </c>
      <c r="H370" s="74">
        <f t="shared" si="15"/>
        <v>6</v>
      </c>
    </row>
    <row r="371" spans="1:8" ht="24.95" customHeight="1" x14ac:dyDescent="0.7">
      <c r="A371" s="65">
        <v>13</v>
      </c>
      <c r="B371" s="65">
        <v>7</v>
      </c>
      <c r="C371" s="66" t="s">
        <v>8</v>
      </c>
      <c r="D371" s="67">
        <v>8</v>
      </c>
      <c r="E371" s="68">
        <v>360</v>
      </c>
      <c r="F371" s="68">
        <f t="shared" si="14"/>
        <v>2880</v>
      </c>
      <c r="G371" s="72">
        <v>18</v>
      </c>
      <c r="H371" s="74">
        <f t="shared" si="15"/>
        <v>16</v>
      </c>
    </row>
    <row r="372" spans="1:8" ht="24.95" customHeight="1" x14ac:dyDescent="0.7">
      <c r="A372" s="65">
        <v>14</v>
      </c>
      <c r="B372" s="65">
        <v>7</v>
      </c>
      <c r="C372" s="66" t="s">
        <v>8</v>
      </c>
      <c r="D372" s="67">
        <v>8</v>
      </c>
      <c r="E372" s="68">
        <v>360</v>
      </c>
      <c r="F372" s="68">
        <f t="shared" si="14"/>
        <v>2880</v>
      </c>
      <c r="H372" s="74">
        <f t="shared" si="15"/>
        <v>8</v>
      </c>
    </row>
    <row r="373" spans="1:8" ht="24.95" customHeight="1" x14ac:dyDescent="0.7">
      <c r="A373" s="65">
        <v>15</v>
      </c>
      <c r="B373" s="65">
        <v>8</v>
      </c>
      <c r="C373" s="66" t="s">
        <v>8</v>
      </c>
      <c r="D373" s="67">
        <v>8</v>
      </c>
      <c r="E373" s="68">
        <v>360</v>
      </c>
      <c r="F373" s="68">
        <f t="shared" si="14"/>
        <v>2880</v>
      </c>
      <c r="G373" s="72">
        <v>15</v>
      </c>
      <c r="H373" s="74">
        <f t="shared" si="15"/>
        <v>15</v>
      </c>
    </row>
    <row r="374" spans="1:8" ht="24.95" customHeight="1" x14ac:dyDescent="0.7">
      <c r="A374" s="65">
        <v>16</v>
      </c>
      <c r="B374" s="65">
        <v>8</v>
      </c>
      <c r="C374" s="66" t="s">
        <v>8</v>
      </c>
      <c r="D374" s="67">
        <v>8</v>
      </c>
      <c r="E374" s="68">
        <v>360</v>
      </c>
      <c r="F374" s="68">
        <f t="shared" si="14"/>
        <v>2880</v>
      </c>
      <c r="H374" s="74">
        <f t="shared" si="15"/>
        <v>7</v>
      </c>
    </row>
    <row r="375" spans="1:8" ht="24.95" customHeight="1" x14ac:dyDescent="0.7">
      <c r="A375" s="65">
        <v>17</v>
      </c>
      <c r="B375" s="65">
        <v>9</v>
      </c>
      <c r="C375" s="66" t="s">
        <v>8</v>
      </c>
      <c r="D375" s="67">
        <v>8</v>
      </c>
      <c r="E375" s="68">
        <v>360</v>
      </c>
      <c r="F375" s="68">
        <f t="shared" si="14"/>
        <v>2880</v>
      </c>
      <c r="G375" s="72">
        <v>16</v>
      </c>
      <c r="H375" s="74">
        <f t="shared" si="15"/>
        <v>15</v>
      </c>
    </row>
    <row r="376" spans="1:8" ht="24.95" customHeight="1" x14ac:dyDescent="0.7">
      <c r="A376" s="65">
        <v>18</v>
      </c>
      <c r="B376" s="65">
        <v>9</v>
      </c>
      <c r="C376" s="66" t="s">
        <v>8</v>
      </c>
      <c r="D376" s="67">
        <v>8</v>
      </c>
      <c r="E376" s="68">
        <v>360</v>
      </c>
      <c r="F376" s="68">
        <f t="shared" si="14"/>
        <v>2880</v>
      </c>
      <c r="H376" s="74">
        <f t="shared" si="15"/>
        <v>7</v>
      </c>
    </row>
    <row r="377" spans="1:8" ht="24.95" customHeight="1" x14ac:dyDescent="0.7">
      <c r="A377" s="65">
        <v>19</v>
      </c>
      <c r="B377" s="65">
        <v>10</v>
      </c>
      <c r="C377" s="66" t="s">
        <v>8</v>
      </c>
      <c r="D377" s="67">
        <v>8</v>
      </c>
      <c r="E377" s="68">
        <v>360</v>
      </c>
      <c r="F377" s="68">
        <f t="shared" si="14"/>
        <v>2880</v>
      </c>
      <c r="G377" s="72">
        <v>16</v>
      </c>
      <c r="H377" s="74">
        <f t="shared" si="15"/>
        <v>15</v>
      </c>
    </row>
    <row r="378" spans="1:8" ht="24.95" customHeight="1" x14ac:dyDescent="0.7">
      <c r="A378" s="65">
        <v>20</v>
      </c>
      <c r="B378" s="65">
        <v>10</v>
      </c>
      <c r="C378" s="66" t="s">
        <v>8</v>
      </c>
      <c r="D378" s="67">
        <v>8</v>
      </c>
      <c r="E378" s="68">
        <v>360</v>
      </c>
      <c r="F378" s="68">
        <f t="shared" si="14"/>
        <v>2880</v>
      </c>
      <c r="H378" s="74">
        <f t="shared" si="15"/>
        <v>7</v>
      </c>
    </row>
    <row r="379" spans="1:8" ht="24.95" customHeight="1" x14ac:dyDescent="0.7">
      <c r="A379" s="65">
        <v>21</v>
      </c>
      <c r="B379" s="65">
        <v>11</v>
      </c>
      <c r="C379" s="66" t="s">
        <v>8</v>
      </c>
      <c r="D379" s="67">
        <v>9</v>
      </c>
      <c r="E379" s="68">
        <v>360</v>
      </c>
      <c r="F379" s="68">
        <f t="shared" si="14"/>
        <v>3240</v>
      </c>
      <c r="G379" s="72">
        <v>19</v>
      </c>
      <c r="H379" s="74">
        <f t="shared" si="15"/>
        <v>17</v>
      </c>
    </row>
    <row r="380" spans="1:8" ht="24.95" customHeight="1" x14ac:dyDescent="0.7">
      <c r="A380" s="65">
        <v>22</v>
      </c>
      <c r="B380" s="65">
        <v>11</v>
      </c>
      <c r="C380" s="66" t="s">
        <v>8</v>
      </c>
      <c r="D380" s="67">
        <v>9</v>
      </c>
      <c r="E380" s="68">
        <v>360</v>
      </c>
      <c r="F380" s="68">
        <f t="shared" si="14"/>
        <v>3240</v>
      </c>
      <c r="H380" s="74">
        <f t="shared" si="15"/>
        <v>8</v>
      </c>
    </row>
    <row r="381" spans="1:8" ht="24.95" customHeight="1" x14ac:dyDescent="0.7">
      <c r="A381" s="65">
        <v>23</v>
      </c>
      <c r="B381" s="65">
        <v>12</v>
      </c>
      <c r="C381" s="66" t="s">
        <v>8</v>
      </c>
      <c r="D381" s="67">
        <v>9</v>
      </c>
      <c r="E381" s="68">
        <v>360</v>
      </c>
      <c r="F381" s="68">
        <f t="shared" si="14"/>
        <v>3240</v>
      </c>
      <c r="G381" s="72">
        <v>16</v>
      </c>
      <c r="H381" s="74">
        <f t="shared" si="15"/>
        <v>15</v>
      </c>
    </row>
    <row r="382" spans="1:8" ht="24.95" customHeight="1" x14ac:dyDescent="0.7">
      <c r="A382" s="65">
        <v>24</v>
      </c>
      <c r="B382" s="65">
        <v>12</v>
      </c>
      <c r="C382" s="66" t="s">
        <v>8</v>
      </c>
      <c r="D382" s="67">
        <v>9</v>
      </c>
      <c r="E382" s="68">
        <v>360</v>
      </c>
      <c r="F382" s="68">
        <f t="shared" si="14"/>
        <v>3240</v>
      </c>
      <c r="H382" s="74">
        <f t="shared" si="15"/>
        <v>6</v>
      </c>
    </row>
    <row r="383" spans="1:8" ht="24.95" customHeight="1" x14ac:dyDescent="0.7">
      <c r="A383" s="65">
        <v>25</v>
      </c>
      <c r="B383" s="65">
        <v>13</v>
      </c>
      <c r="C383" s="66" t="s">
        <v>8</v>
      </c>
      <c r="D383" s="67">
        <v>9</v>
      </c>
      <c r="E383" s="68">
        <v>360</v>
      </c>
      <c r="F383" s="68">
        <f t="shared" si="14"/>
        <v>3240</v>
      </c>
      <c r="G383" s="72">
        <v>17</v>
      </c>
      <c r="H383" s="74">
        <f t="shared" si="15"/>
        <v>14</v>
      </c>
    </row>
    <row r="384" spans="1:8" ht="24.95" customHeight="1" x14ac:dyDescent="0.7">
      <c r="A384" s="65">
        <v>26</v>
      </c>
      <c r="B384" s="65">
        <v>13</v>
      </c>
      <c r="C384" s="66" t="s">
        <v>8</v>
      </c>
      <c r="D384" s="67">
        <v>9</v>
      </c>
      <c r="E384" s="68">
        <v>360</v>
      </c>
      <c r="F384" s="68">
        <f t="shared" si="14"/>
        <v>3240</v>
      </c>
      <c r="H384" s="74">
        <f t="shared" si="15"/>
        <v>5</v>
      </c>
    </row>
    <row r="385" spans="1:8" ht="24.95" customHeight="1" x14ac:dyDescent="0.7">
      <c r="A385" s="65">
        <v>27</v>
      </c>
      <c r="B385" s="65">
        <v>14</v>
      </c>
      <c r="C385" s="66" t="s">
        <v>8</v>
      </c>
      <c r="D385" s="67">
        <v>9</v>
      </c>
      <c r="E385" s="68">
        <v>360</v>
      </c>
      <c r="F385" s="68">
        <f t="shared" si="14"/>
        <v>3240</v>
      </c>
      <c r="G385" s="72">
        <v>19</v>
      </c>
      <c r="H385" s="74">
        <f t="shared" si="15"/>
        <v>15</v>
      </c>
    </row>
    <row r="386" spans="1:8" ht="24.95" customHeight="1" x14ac:dyDescent="0.7">
      <c r="A386" s="65">
        <v>28</v>
      </c>
      <c r="B386" s="65">
        <v>14</v>
      </c>
      <c r="C386" s="66" t="s">
        <v>8</v>
      </c>
      <c r="D386" s="67">
        <v>9</v>
      </c>
      <c r="E386" s="68">
        <v>360</v>
      </c>
      <c r="F386" s="68">
        <f t="shared" si="14"/>
        <v>3240</v>
      </c>
      <c r="H386" s="74">
        <f t="shared" si="15"/>
        <v>6</v>
      </c>
    </row>
    <row r="387" spans="1:8" ht="24.95" customHeight="1" x14ac:dyDescent="0.7">
      <c r="A387" s="65">
        <v>29</v>
      </c>
      <c r="B387" s="65">
        <v>15</v>
      </c>
      <c r="C387" s="66" t="s">
        <v>8</v>
      </c>
      <c r="D387" s="67">
        <v>9</v>
      </c>
      <c r="E387" s="68">
        <v>360</v>
      </c>
      <c r="F387" s="68">
        <f t="shared" si="14"/>
        <v>3240</v>
      </c>
      <c r="G387" s="72">
        <v>16</v>
      </c>
      <c r="H387" s="74">
        <f t="shared" si="15"/>
        <v>13</v>
      </c>
    </row>
    <row r="388" spans="1:8" ht="24.95" customHeight="1" x14ac:dyDescent="0.7">
      <c r="A388" s="65">
        <v>30</v>
      </c>
      <c r="B388" s="65">
        <v>15</v>
      </c>
      <c r="C388" s="66" t="s">
        <v>8</v>
      </c>
      <c r="D388" s="67">
        <v>9</v>
      </c>
      <c r="E388" s="68">
        <v>360</v>
      </c>
      <c r="F388" s="68">
        <f t="shared" si="14"/>
        <v>3240</v>
      </c>
      <c r="H388" s="74">
        <f t="shared" si="15"/>
        <v>4</v>
      </c>
    </row>
    <row r="389" spans="1:8" ht="24.95" customHeight="1" x14ac:dyDescent="0.7">
      <c r="A389" s="65">
        <v>31</v>
      </c>
      <c r="B389" s="65">
        <v>16</v>
      </c>
      <c r="C389" s="66" t="s">
        <v>8</v>
      </c>
      <c r="D389" s="67">
        <v>9</v>
      </c>
      <c r="E389" s="68">
        <v>360</v>
      </c>
      <c r="F389" s="68">
        <f t="shared" si="14"/>
        <v>3240</v>
      </c>
      <c r="G389" s="72">
        <v>18</v>
      </c>
      <c r="H389" s="74">
        <f t="shared" si="15"/>
        <v>13</v>
      </c>
    </row>
    <row r="390" spans="1:8" ht="24.95" customHeight="1" x14ac:dyDescent="0.7">
      <c r="A390" s="65">
        <v>32</v>
      </c>
      <c r="B390" s="65">
        <v>16</v>
      </c>
      <c r="C390" s="66" t="s">
        <v>8</v>
      </c>
      <c r="D390" s="67">
        <v>9</v>
      </c>
      <c r="E390" s="68">
        <v>360</v>
      </c>
      <c r="F390" s="68">
        <f t="shared" si="14"/>
        <v>3240</v>
      </c>
      <c r="H390" s="74">
        <f t="shared" si="15"/>
        <v>4</v>
      </c>
    </row>
    <row r="391" spans="1:8" ht="24.95" customHeight="1" x14ac:dyDescent="0.7">
      <c r="A391" s="65">
        <v>33</v>
      </c>
      <c r="B391" s="65">
        <v>17</v>
      </c>
      <c r="C391" s="66" t="s">
        <v>8</v>
      </c>
      <c r="D391" s="67">
        <v>9</v>
      </c>
      <c r="E391" s="68">
        <v>360</v>
      </c>
      <c r="F391" s="68">
        <f t="shared" si="14"/>
        <v>3240</v>
      </c>
      <c r="G391" s="72">
        <v>19</v>
      </c>
      <c r="H391" s="74">
        <f t="shared" si="15"/>
        <v>14</v>
      </c>
    </row>
    <row r="392" spans="1:8" ht="24.95" customHeight="1" x14ac:dyDescent="0.7">
      <c r="A392" s="65">
        <v>34</v>
      </c>
      <c r="B392" s="65">
        <v>17</v>
      </c>
      <c r="C392" s="66" t="s">
        <v>8</v>
      </c>
      <c r="D392" s="67">
        <v>9</v>
      </c>
      <c r="E392" s="68">
        <v>360</v>
      </c>
      <c r="F392" s="68">
        <f t="shared" si="14"/>
        <v>3240</v>
      </c>
      <c r="H392" s="74">
        <f t="shared" si="15"/>
        <v>5</v>
      </c>
    </row>
    <row r="393" spans="1:8" ht="24.95" customHeight="1" x14ac:dyDescent="0.7">
      <c r="A393" s="65">
        <v>35</v>
      </c>
      <c r="B393" s="65">
        <v>18</v>
      </c>
      <c r="C393" s="66" t="s">
        <v>8</v>
      </c>
      <c r="D393" s="67">
        <v>9</v>
      </c>
      <c r="E393" s="68">
        <v>360</v>
      </c>
      <c r="F393" s="68">
        <f t="shared" si="14"/>
        <v>3240</v>
      </c>
      <c r="G393" s="72">
        <v>16</v>
      </c>
      <c r="H393" s="74">
        <f t="shared" si="15"/>
        <v>12</v>
      </c>
    </row>
    <row r="394" spans="1:8" ht="24.95" customHeight="1" x14ac:dyDescent="0.7">
      <c r="A394" s="65">
        <v>36</v>
      </c>
      <c r="B394" s="65">
        <v>18</v>
      </c>
      <c r="C394" s="66" t="s">
        <v>8</v>
      </c>
      <c r="D394" s="67">
        <v>9</v>
      </c>
      <c r="E394" s="68">
        <v>360</v>
      </c>
      <c r="F394" s="68">
        <f t="shared" si="14"/>
        <v>3240</v>
      </c>
      <c r="H394" s="74">
        <f t="shared" si="15"/>
        <v>3</v>
      </c>
    </row>
    <row r="395" spans="1:8" ht="24.95" customHeight="1" x14ac:dyDescent="0.7">
      <c r="A395" s="65">
        <v>37</v>
      </c>
      <c r="B395" s="65">
        <v>19</v>
      </c>
      <c r="C395" s="66" t="s">
        <v>8</v>
      </c>
      <c r="D395" s="67">
        <v>9</v>
      </c>
      <c r="E395" s="68">
        <v>360</v>
      </c>
      <c r="F395" s="68">
        <f t="shared" si="14"/>
        <v>3240</v>
      </c>
      <c r="G395" s="72">
        <v>16</v>
      </c>
      <c r="H395" s="74">
        <f t="shared" si="15"/>
        <v>10</v>
      </c>
    </row>
    <row r="396" spans="1:8" ht="24.95" customHeight="1" x14ac:dyDescent="0.7">
      <c r="A396" s="65">
        <v>38</v>
      </c>
      <c r="B396" s="65">
        <v>19</v>
      </c>
      <c r="C396" s="66" t="s">
        <v>8</v>
      </c>
      <c r="D396" s="67">
        <v>9</v>
      </c>
      <c r="E396" s="68">
        <v>360</v>
      </c>
      <c r="F396" s="68">
        <f t="shared" si="14"/>
        <v>3240</v>
      </c>
      <c r="H396" s="74">
        <f t="shared" si="15"/>
        <v>1</v>
      </c>
    </row>
    <row r="397" spans="1:8" ht="24.95" customHeight="1" x14ac:dyDescent="0.7">
      <c r="A397" s="65">
        <v>39</v>
      </c>
      <c r="B397" s="65">
        <v>20</v>
      </c>
      <c r="C397" s="66" t="s">
        <v>8</v>
      </c>
      <c r="D397" s="67">
        <v>9</v>
      </c>
      <c r="E397" s="68">
        <v>360</v>
      </c>
      <c r="F397" s="68">
        <f t="shared" si="14"/>
        <v>3240</v>
      </c>
      <c r="G397" s="72">
        <v>17</v>
      </c>
      <c r="H397" s="74">
        <f t="shared" si="15"/>
        <v>9</v>
      </c>
    </row>
    <row r="398" spans="1:8" ht="24.95" customHeight="1" x14ac:dyDescent="0.7">
      <c r="A398" s="65">
        <v>40</v>
      </c>
      <c r="B398" s="65">
        <v>21</v>
      </c>
      <c r="C398" s="66" t="s">
        <v>8</v>
      </c>
      <c r="D398" s="67">
        <v>9</v>
      </c>
      <c r="E398" s="68">
        <v>360</v>
      </c>
      <c r="F398" s="68">
        <f t="shared" si="14"/>
        <v>3240</v>
      </c>
      <c r="G398" s="72">
        <v>15</v>
      </c>
      <c r="H398" s="74">
        <f t="shared" si="15"/>
        <v>15</v>
      </c>
    </row>
    <row r="399" spans="1:8" ht="24.95" customHeight="1" x14ac:dyDescent="0.7">
      <c r="A399" s="65">
        <v>41</v>
      </c>
      <c r="B399" s="65">
        <v>22</v>
      </c>
      <c r="C399" s="66" t="s">
        <v>8</v>
      </c>
      <c r="D399" s="67">
        <v>15</v>
      </c>
      <c r="E399" s="68">
        <v>360</v>
      </c>
      <c r="F399" s="68">
        <f t="shared" si="14"/>
        <v>5400</v>
      </c>
      <c r="G399" s="72">
        <v>15</v>
      </c>
      <c r="H399" s="74">
        <f t="shared" si="15"/>
        <v>15</v>
      </c>
    </row>
    <row r="400" spans="1:8" ht="24.95" customHeight="1" x14ac:dyDescent="0.7">
      <c r="A400" s="65">
        <v>42</v>
      </c>
      <c r="B400" s="65">
        <v>23</v>
      </c>
      <c r="C400" s="66" t="s">
        <v>8</v>
      </c>
      <c r="D400" s="67">
        <v>18</v>
      </c>
      <c r="E400" s="68">
        <v>360</v>
      </c>
      <c r="F400" s="68">
        <f t="shared" si="14"/>
        <v>6480</v>
      </c>
      <c r="G400" s="72">
        <v>16</v>
      </c>
      <c r="H400" s="74">
        <f t="shared" si="15"/>
        <v>13</v>
      </c>
    </row>
    <row r="401" spans="1:9" ht="24.95" customHeight="1" x14ac:dyDescent="0.7">
      <c r="A401" s="65">
        <v>43</v>
      </c>
      <c r="B401" s="65">
        <v>24</v>
      </c>
      <c r="C401" s="66" t="s">
        <v>8</v>
      </c>
      <c r="D401" s="67">
        <v>18</v>
      </c>
      <c r="E401" s="68">
        <v>360</v>
      </c>
      <c r="F401" s="68">
        <f t="shared" si="14"/>
        <v>6480</v>
      </c>
      <c r="G401" s="72">
        <v>17</v>
      </c>
      <c r="H401" s="74">
        <f t="shared" si="15"/>
        <v>12</v>
      </c>
    </row>
    <row r="402" spans="1:9" ht="24.95" customHeight="1" x14ac:dyDescent="0.7">
      <c r="A402" s="65">
        <v>44</v>
      </c>
      <c r="B402" s="65">
        <v>25</v>
      </c>
      <c r="C402" s="66" t="s">
        <v>10</v>
      </c>
      <c r="D402" s="67">
        <v>18</v>
      </c>
      <c r="E402" s="68">
        <v>360</v>
      </c>
      <c r="F402" s="68">
        <f t="shared" si="14"/>
        <v>6480</v>
      </c>
      <c r="G402" s="72">
        <v>16</v>
      </c>
      <c r="H402" s="74">
        <f t="shared" si="15"/>
        <v>10</v>
      </c>
    </row>
    <row r="403" spans="1:9" ht="24.95" customHeight="1" x14ac:dyDescent="0.7">
      <c r="A403" s="65">
        <v>45</v>
      </c>
      <c r="B403" s="65">
        <v>26</v>
      </c>
      <c r="C403" s="66" t="s">
        <v>8</v>
      </c>
      <c r="D403" s="67">
        <v>18</v>
      </c>
      <c r="E403" s="68">
        <v>360</v>
      </c>
      <c r="F403" s="68">
        <f t="shared" si="14"/>
        <v>6480</v>
      </c>
      <c r="G403" s="72">
        <v>15</v>
      </c>
      <c r="H403" s="74">
        <f t="shared" si="15"/>
        <v>7</v>
      </c>
    </row>
    <row r="404" spans="1:9" ht="24.95" customHeight="1" x14ac:dyDescent="0.7">
      <c r="A404" s="65">
        <v>46</v>
      </c>
      <c r="B404" s="65">
        <v>27</v>
      </c>
      <c r="C404" s="66" t="s">
        <v>8</v>
      </c>
      <c r="D404" s="67">
        <v>18</v>
      </c>
      <c r="E404" s="68">
        <v>360</v>
      </c>
      <c r="F404" s="68">
        <f t="shared" si="14"/>
        <v>6480</v>
      </c>
      <c r="G404" s="72">
        <v>18</v>
      </c>
      <c r="H404" s="74">
        <f t="shared" si="15"/>
        <v>7</v>
      </c>
    </row>
    <row r="405" spans="1:9" ht="24.95" customHeight="1" x14ac:dyDescent="0.7">
      <c r="A405" s="65">
        <v>47</v>
      </c>
      <c r="B405" s="65">
        <v>28</v>
      </c>
      <c r="C405" s="66" t="s">
        <v>10</v>
      </c>
      <c r="D405" s="67">
        <v>18</v>
      </c>
      <c r="E405" s="68">
        <v>360</v>
      </c>
      <c r="F405" s="68">
        <f t="shared" si="14"/>
        <v>6480</v>
      </c>
      <c r="G405" s="72">
        <v>17</v>
      </c>
      <c r="H405" s="74">
        <f t="shared" si="15"/>
        <v>6</v>
      </c>
    </row>
    <row r="406" spans="1:9" ht="24.95" customHeight="1" x14ac:dyDescent="0.7">
      <c r="A406" s="65">
        <v>48</v>
      </c>
      <c r="B406" s="65">
        <v>29</v>
      </c>
      <c r="C406" s="66" t="s">
        <v>8</v>
      </c>
      <c r="D406" s="67">
        <v>18</v>
      </c>
      <c r="E406" s="68">
        <v>360</v>
      </c>
      <c r="F406" s="68">
        <f t="shared" si="14"/>
        <v>6480</v>
      </c>
      <c r="G406" s="72">
        <v>16</v>
      </c>
      <c r="H406" s="74">
        <f t="shared" si="15"/>
        <v>4</v>
      </c>
    </row>
    <row r="407" spans="1:9" ht="24.95" customHeight="1" x14ac:dyDescent="0.7">
      <c r="A407" s="65">
        <v>49</v>
      </c>
      <c r="B407" s="65">
        <v>30</v>
      </c>
      <c r="C407" s="66" t="s">
        <v>8</v>
      </c>
      <c r="D407" s="67">
        <v>18</v>
      </c>
      <c r="E407" s="68">
        <v>360</v>
      </c>
      <c r="F407" s="68">
        <f t="shared" si="14"/>
        <v>6480</v>
      </c>
      <c r="G407" s="72">
        <v>18</v>
      </c>
      <c r="H407" s="74">
        <f t="shared" si="15"/>
        <v>4</v>
      </c>
    </row>
    <row r="408" spans="1:9" ht="24.95" customHeight="1" x14ac:dyDescent="0.7">
      <c r="A408" s="65">
        <v>50</v>
      </c>
      <c r="B408" s="65">
        <v>31</v>
      </c>
      <c r="C408" s="66" t="s">
        <v>8</v>
      </c>
      <c r="D408" s="67">
        <v>19</v>
      </c>
      <c r="E408" s="68">
        <v>360</v>
      </c>
      <c r="F408" s="68">
        <f t="shared" si="14"/>
        <v>6840</v>
      </c>
      <c r="G408" s="84">
        <f>+F359+F360+F361+F362+F363+F364+F365+F366+F367+F368+F369+F370+F371+F372+F373+F374+F375+F376+F377+F378+F379+F380+F381+F382+F383+F384+F385+F386+F387+F388+F389+F390+F391+F392+F393+F394+F395+F396+F397+F398+F399+F400+F401+F402+F403+F404+F405+F406+F407+F408</f>
        <v>186480</v>
      </c>
      <c r="I408" s="83">
        <f>SUM(D359:D408)</f>
        <v>518</v>
      </c>
    </row>
    <row r="409" spans="1:9" ht="24.95" customHeight="1" x14ac:dyDescent="0.7">
      <c r="A409" s="65" t="s">
        <v>4</v>
      </c>
      <c r="B409" s="65"/>
      <c r="C409" s="65" t="s">
        <v>5</v>
      </c>
      <c r="D409" s="65" t="s">
        <v>1</v>
      </c>
      <c r="E409" s="65" t="s">
        <v>2</v>
      </c>
      <c r="F409" s="65" t="s">
        <v>3</v>
      </c>
      <c r="G409" s="149" t="s">
        <v>51</v>
      </c>
      <c r="H409" s="150"/>
      <c r="I409" s="151"/>
    </row>
    <row r="410" spans="1:9" ht="24.95" customHeight="1" x14ac:dyDescent="0.7">
      <c r="A410" s="65">
        <v>1</v>
      </c>
      <c r="B410" s="65">
        <v>1</v>
      </c>
      <c r="C410" s="66" t="s">
        <v>8</v>
      </c>
      <c r="D410" s="67">
        <v>7</v>
      </c>
      <c r="E410" s="68">
        <v>360</v>
      </c>
      <c r="F410" s="68">
        <f>D410*E410</f>
        <v>2520</v>
      </c>
      <c r="G410" s="68">
        <v>17</v>
      </c>
      <c r="H410" s="74">
        <f>G410-D410</f>
        <v>10</v>
      </c>
    </row>
    <row r="411" spans="1:9" ht="24.95" customHeight="1" x14ac:dyDescent="0.7">
      <c r="A411" s="65">
        <v>2</v>
      </c>
      <c r="B411" s="65">
        <v>1</v>
      </c>
      <c r="C411" s="66" t="s">
        <v>8</v>
      </c>
      <c r="D411" s="67">
        <v>7</v>
      </c>
      <c r="E411" s="68">
        <v>360</v>
      </c>
      <c r="F411" s="68">
        <f t="shared" ref="F411:F459" si="16">D411*E411</f>
        <v>2520</v>
      </c>
      <c r="H411" s="74">
        <f>H410+G411-D411</f>
        <v>3</v>
      </c>
    </row>
    <row r="412" spans="1:9" ht="24.95" customHeight="1" x14ac:dyDescent="0.7">
      <c r="A412" s="65">
        <v>3</v>
      </c>
      <c r="B412" s="65">
        <v>2</v>
      </c>
      <c r="C412" s="66" t="s">
        <v>8</v>
      </c>
      <c r="D412" s="67">
        <v>7</v>
      </c>
      <c r="E412" s="68">
        <v>360</v>
      </c>
      <c r="F412" s="68">
        <f t="shared" si="16"/>
        <v>2520</v>
      </c>
      <c r="G412" s="94">
        <v>15</v>
      </c>
      <c r="H412" s="74">
        <f t="shared" ref="H412:H458" si="17">H411+G412-D412</f>
        <v>11</v>
      </c>
      <c r="I412" s="95"/>
    </row>
    <row r="413" spans="1:9" ht="24.95" customHeight="1" x14ac:dyDescent="0.7">
      <c r="A413" s="65">
        <v>4</v>
      </c>
      <c r="B413" s="65">
        <v>3</v>
      </c>
      <c r="C413" s="66" t="s">
        <v>8</v>
      </c>
      <c r="D413" s="67">
        <v>7</v>
      </c>
      <c r="E413" s="68">
        <v>360</v>
      </c>
      <c r="F413" s="68">
        <f t="shared" si="16"/>
        <v>2520</v>
      </c>
      <c r="G413" s="94">
        <v>14</v>
      </c>
      <c r="H413" s="74">
        <f t="shared" si="17"/>
        <v>18</v>
      </c>
      <c r="I413" s="96"/>
    </row>
    <row r="414" spans="1:9" ht="24.95" customHeight="1" x14ac:dyDescent="0.7">
      <c r="A414" s="65">
        <v>5</v>
      </c>
      <c r="B414" s="65">
        <v>4</v>
      </c>
      <c r="C414" s="66" t="s">
        <v>8</v>
      </c>
      <c r="D414" s="67">
        <v>7</v>
      </c>
      <c r="E414" s="68">
        <v>360</v>
      </c>
      <c r="F414" s="68">
        <f t="shared" si="16"/>
        <v>2520</v>
      </c>
      <c r="G414" s="97">
        <v>16</v>
      </c>
      <c r="H414" s="74">
        <f t="shared" si="17"/>
        <v>27</v>
      </c>
      <c r="I414" s="96"/>
    </row>
    <row r="415" spans="1:9" ht="24.95" customHeight="1" x14ac:dyDescent="0.7">
      <c r="A415" s="65">
        <v>6</v>
      </c>
      <c r="B415" s="65">
        <v>4</v>
      </c>
      <c r="C415" s="66" t="s">
        <v>8</v>
      </c>
      <c r="D415" s="67">
        <v>7</v>
      </c>
      <c r="E415" s="68">
        <v>360</v>
      </c>
      <c r="F415" s="68">
        <f t="shared" si="16"/>
        <v>2520</v>
      </c>
      <c r="H415" s="74">
        <f t="shared" si="17"/>
        <v>20</v>
      </c>
    </row>
    <row r="416" spans="1:9" ht="24.95" customHeight="1" x14ac:dyDescent="0.7">
      <c r="A416" s="65">
        <v>7</v>
      </c>
      <c r="B416" s="65">
        <v>5</v>
      </c>
      <c r="C416" s="66" t="s">
        <v>8</v>
      </c>
      <c r="D416" s="67">
        <v>7</v>
      </c>
      <c r="E416" s="68">
        <v>360</v>
      </c>
      <c r="F416" s="68">
        <f t="shared" si="16"/>
        <v>2520</v>
      </c>
      <c r="G416" s="72">
        <v>15</v>
      </c>
      <c r="H416" s="74">
        <f t="shared" si="17"/>
        <v>28</v>
      </c>
    </row>
    <row r="417" spans="1:9" ht="24.95" customHeight="1" x14ac:dyDescent="0.7">
      <c r="A417" s="65">
        <v>8</v>
      </c>
      <c r="B417" s="65">
        <v>5</v>
      </c>
      <c r="C417" s="66" t="s">
        <v>8</v>
      </c>
      <c r="D417" s="67">
        <v>7</v>
      </c>
      <c r="E417" s="68">
        <v>360</v>
      </c>
      <c r="F417" s="68">
        <f t="shared" si="16"/>
        <v>2520</v>
      </c>
      <c r="H417" s="74">
        <f t="shared" si="17"/>
        <v>21</v>
      </c>
    </row>
    <row r="418" spans="1:9" ht="24.95" customHeight="1" x14ac:dyDescent="0.7">
      <c r="A418" s="65">
        <v>9</v>
      </c>
      <c r="B418" s="65">
        <v>6</v>
      </c>
      <c r="C418" s="66" t="s">
        <v>8</v>
      </c>
      <c r="D418" s="67">
        <v>7</v>
      </c>
      <c r="E418" s="68">
        <v>360</v>
      </c>
      <c r="F418" s="68">
        <f t="shared" si="16"/>
        <v>2520</v>
      </c>
      <c r="G418" s="72">
        <v>14</v>
      </c>
      <c r="H418" s="74">
        <f t="shared" si="17"/>
        <v>28</v>
      </c>
    </row>
    <row r="419" spans="1:9" ht="24.95" customHeight="1" x14ac:dyDescent="0.7">
      <c r="A419" s="65">
        <v>10</v>
      </c>
      <c r="B419" s="65">
        <v>6</v>
      </c>
      <c r="C419" s="66" t="s">
        <v>8</v>
      </c>
      <c r="D419" s="67">
        <v>7</v>
      </c>
      <c r="E419" s="68">
        <v>360</v>
      </c>
      <c r="F419" s="68">
        <f t="shared" si="16"/>
        <v>2520</v>
      </c>
      <c r="H419" s="74">
        <f t="shared" si="17"/>
        <v>21</v>
      </c>
    </row>
    <row r="420" spans="1:9" ht="24.95" customHeight="1" x14ac:dyDescent="0.7">
      <c r="A420" s="65">
        <v>11</v>
      </c>
      <c r="B420" s="65">
        <v>7</v>
      </c>
      <c r="C420" s="66" t="s">
        <v>8</v>
      </c>
      <c r="D420" s="67">
        <v>9</v>
      </c>
      <c r="E420" s="68">
        <v>360</v>
      </c>
      <c r="F420" s="68">
        <f t="shared" si="16"/>
        <v>3240</v>
      </c>
      <c r="G420" s="72">
        <v>14</v>
      </c>
      <c r="H420" s="74">
        <f t="shared" si="17"/>
        <v>26</v>
      </c>
    </row>
    <row r="421" spans="1:9" ht="24.95" customHeight="1" x14ac:dyDescent="0.7">
      <c r="A421" s="65">
        <v>12</v>
      </c>
      <c r="B421" s="65">
        <v>7</v>
      </c>
      <c r="C421" s="66" t="s">
        <v>8</v>
      </c>
      <c r="D421" s="67">
        <v>9</v>
      </c>
      <c r="E421" s="68">
        <v>360</v>
      </c>
      <c r="F421" s="68">
        <f t="shared" si="16"/>
        <v>3240</v>
      </c>
      <c r="H421" s="74">
        <f t="shared" si="17"/>
        <v>17</v>
      </c>
    </row>
    <row r="422" spans="1:9" ht="24.95" customHeight="1" x14ac:dyDescent="0.7">
      <c r="A422" s="65">
        <v>13</v>
      </c>
      <c r="B422" s="65">
        <v>8</v>
      </c>
      <c r="C422" s="66" t="s">
        <v>8</v>
      </c>
      <c r="D422" s="67">
        <v>9</v>
      </c>
      <c r="E422" s="68">
        <v>360</v>
      </c>
      <c r="F422" s="98">
        <f t="shared" si="16"/>
        <v>3240</v>
      </c>
      <c r="G422" s="99">
        <v>16</v>
      </c>
      <c r="H422" s="74">
        <f t="shared" si="17"/>
        <v>24</v>
      </c>
      <c r="I422" s="100"/>
    </row>
    <row r="423" spans="1:9" ht="24.95" customHeight="1" x14ac:dyDescent="0.7">
      <c r="A423" s="65">
        <v>14</v>
      </c>
      <c r="B423" s="65">
        <v>8</v>
      </c>
      <c r="C423" s="66" t="s">
        <v>8</v>
      </c>
      <c r="D423" s="67">
        <v>9</v>
      </c>
      <c r="E423" s="68">
        <v>360</v>
      </c>
      <c r="F423" s="68">
        <f t="shared" si="16"/>
        <v>3240</v>
      </c>
      <c r="H423" s="74">
        <f t="shared" si="17"/>
        <v>15</v>
      </c>
    </row>
    <row r="424" spans="1:9" ht="24.95" customHeight="1" x14ac:dyDescent="0.7">
      <c r="A424" s="65">
        <v>15</v>
      </c>
      <c r="B424" s="65">
        <v>9</v>
      </c>
      <c r="C424" s="66" t="s">
        <v>8</v>
      </c>
      <c r="D424" s="67">
        <v>9</v>
      </c>
      <c r="E424" s="68">
        <v>360</v>
      </c>
      <c r="F424" s="68">
        <f t="shared" si="16"/>
        <v>3240</v>
      </c>
      <c r="G424" s="72">
        <v>17</v>
      </c>
      <c r="H424" s="74">
        <f t="shared" si="17"/>
        <v>23</v>
      </c>
    </row>
    <row r="425" spans="1:9" ht="24.95" customHeight="1" x14ac:dyDescent="0.7">
      <c r="A425" s="65">
        <v>16</v>
      </c>
      <c r="B425" s="65">
        <v>9</v>
      </c>
      <c r="C425" s="66" t="s">
        <v>8</v>
      </c>
      <c r="D425" s="67">
        <v>9</v>
      </c>
      <c r="E425" s="68">
        <v>360</v>
      </c>
      <c r="F425" s="68">
        <f t="shared" si="16"/>
        <v>3240</v>
      </c>
      <c r="H425" s="74">
        <f t="shared" si="17"/>
        <v>14</v>
      </c>
    </row>
    <row r="426" spans="1:9" ht="24.95" customHeight="1" x14ac:dyDescent="0.7">
      <c r="A426" s="65">
        <v>17</v>
      </c>
      <c r="B426" s="65">
        <v>10</v>
      </c>
      <c r="C426" s="66" t="s">
        <v>8</v>
      </c>
      <c r="D426" s="67">
        <v>9</v>
      </c>
      <c r="E426" s="68">
        <v>360</v>
      </c>
      <c r="F426" s="68">
        <f t="shared" si="16"/>
        <v>3240</v>
      </c>
      <c r="G426" s="72">
        <v>20</v>
      </c>
      <c r="H426" s="74">
        <f t="shared" si="17"/>
        <v>25</v>
      </c>
    </row>
    <row r="427" spans="1:9" ht="24.95" customHeight="1" x14ac:dyDescent="0.7">
      <c r="A427" s="65">
        <v>18</v>
      </c>
      <c r="B427" s="65">
        <v>10</v>
      </c>
      <c r="C427" s="66" t="s">
        <v>8</v>
      </c>
      <c r="D427" s="67">
        <v>9</v>
      </c>
      <c r="E427" s="68">
        <v>360</v>
      </c>
      <c r="F427" s="68">
        <f t="shared" si="16"/>
        <v>3240</v>
      </c>
      <c r="H427" s="74">
        <f t="shared" si="17"/>
        <v>16</v>
      </c>
    </row>
    <row r="428" spans="1:9" ht="24.95" customHeight="1" x14ac:dyDescent="0.7">
      <c r="A428" s="65">
        <v>19</v>
      </c>
      <c r="B428" s="65">
        <v>11</v>
      </c>
      <c r="C428" s="66" t="s">
        <v>8</v>
      </c>
      <c r="D428" s="67">
        <v>9</v>
      </c>
      <c r="E428" s="68">
        <v>360</v>
      </c>
      <c r="F428" s="68">
        <f t="shared" si="16"/>
        <v>3240</v>
      </c>
      <c r="G428" s="72">
        <v>13</v>
      </c>
      <c r="H428" s="74">
        <f t="shared" si="17"/>
        <v>20</v>
      </c>
    </row>
    <row r="429" spans="1:9" ht="24.95" customHeight="1" x14ac:dyDescent="0.7">
      <c r="A429" s="65">
        <v>20</v>
      </c>
      <c r="B429" s="65">
        <v>11</v>
      </c>
      <c r="C429" s="66" t="s">
        <v>8</v>
      </c>
      <c r="D429" s="67">
        <v>9</v>
      </c>
      <c r="E429" s="68">
        <v>360</v>
      </c>
      <c r="F429" s="68">
        <f t="shared" si="16"/>
        <v>3240</v>
      </c>
      <c r="H429" s="74">
        <f t="shared" si="17"/>
        <v>11</v>
      </c>
    </row>
    <row r="430" spans="1:9" ht="24.95" customHeight="1" x14ac:dyDescent="0.7">
      <c r="A430" s="65">
        <v>21</v>
      </c>
      <c r="B430" s="65">
        <v>12</v>
      </c>
      <c r="C430" s="66" t="s">
        <v>8</v>
      </c>
      <c r="D430" s="67">
        <v>7</v>
      </c>
      <c r="E430" s="68">
        <v>360</v>
      </c>
      <c r="F430" s="68">
        <f t="shared" si="16"/>
        <v>2520</v>
      </c>
      <c r="G430" s="72">
        <v>15</v>
      </c>
      <c r="H430" s="74">
        <f t="shared" si="17"/>
        <v>19</v>
      </c>
    </row>
    <row r="431" spans="1:9" ht="24.95" customHeight="1" x14ac:dyDescent="0.7">
      <c r="A431" s="65">
        <v>22</v>
      </c>
      <c r="B431" s="65">
        <v>12</v>
      </c>
      <c r="C431" s="66" t="s">
        <v>8</v>
      </c>
      <c r="D431" s="67">
        <v>7</v>
      </c>
      <c r="E431" s="68">
        <v>360</v>
      </c>
      <c r="F431" s="68">
        <f t="shared" si="16"/>
        <v>2520</v>
      </c>
      <c r="H431" s="74">
        <f t="shared" si="17"/>
        <v>12</v>
      </c>
    </row>
    <row r="432" spans="1:9" ht="24.95" customHeight="1" x14ac:dyDescent="0.7">
      <c r="A432" s="65">
        <v>23</v>
      </c>
      <c r="B432" s="65">
        <v>13</v>
      </c>
      <c r="C432" s="66" t="s">
        <v>8</v>
      </c>
      <c r="D432" s="67">
        <v>7</v>
      </c>
      <c r="E432" s="68">
        <v>360</v>
      </c>
      <c r="F432" s="68">
        <f t="shared" si="16"/>
        <v>2520</v>
      </c>
      <c r="G432" s="72">
        <v>15</v>
      </c>
      <c r="H432" s="74">
        <f t="shared" si="17"/>
        <v>20</v>
      </c>
    </row>
    <row r="433" spans="1:9" ht="24.95" customHeight="1" x14ac:dyDescent="0.7">
      <c r="A433" s="65">
        <v>24</v>
      </c>
      <c r="B433" s="65">
        <v>13</v>
      </c>
      <c r="C433" s="66" t="s">
        <v>8</v>
      </c>
      <c r="D433" s="67">
        <v>7</v>
      </c>
      <c r="E433" s="68">
        <v>360</v>
      </c>
      <c r="F433" s="68">
        <f t="shared" si="16"/>
        <v>2520</v>
      </c>
      <c r="H433" s="74">
        <f t="shared" si="17"/>
        <v>13</v>
      </c>
    </row>
    <row r="434" spans="1:9" ht="24.95" customHeight="1" x14ac:dyDescent="0.7">
      <c r="A434" s="65">
        <v>25</v>
      </c>
      <c r="B434" s="65">
        <v>14</v>
      </c>
      <c r="C434" s="66" t="s">
        <v>8</v>
      </c>
      <c r="D434" s="67">
        <v>7</v>
      </c>
      <c r="E434" s="68">
        <v>360</v>
      </c>
      <c r="F434" s="68">
        <f t="shared" si="16"/>
        <v>2520</v>
      </c>
      <c r="G434" s="72">
        <v>18</v>
      </c>
      <c r="H434" s="74">
        <f t="shared" si="17"/>
        <v>24</v>
      </c>
    </row>
    <row r="435" spans="1:9" ht="24.95" customHeight="1" x14ac:dyDescent="0.7">
      <c r="A435" s="65">
        <v>26</v>
      </c>
      <c r="B435" s="65">
        <v>14</v>
      </c>
      <c r="C435" s="66" t="s">
        <v>8</v>
      </c>
      <c r="D435" s="67">
        <v>7</v>
      </c>
      <c r="E435" s="68">
        <v>360</v>
      </c>
      <c r="F435" s="68">
        <f t="shared" si="16"/>
        <v>2520</v>
      </c>
      <c r="H435" s="74">
        <f t="shared" si="17"/>
        <v>17</v>
      </c>
    </row>
    <row r="436" spans="1:9" ht="24.95" customHeight="1" x14ac:dyDescent="0.7">
      <c r="A436" s="65">
        <v>27</v>
      </c>
      <c r="B436" s="65">
        <v>15</v>
      </c>
      <c r="C436" s="66" t="s">
        <v>8</v>
      </c>
      <c r="D436" s="67">
        <v>7</v>
      </c>
      <c r="E436" s="68">
        <v>360</v>
      </c>
      <c r="F436" s="68">
        <f t="shared" si="16"/>
        <v>2520</v>
      </c>
      <c r="G436" s="72">
        <v>18</v>
      </c>
      <c r="H436" s="74">
        <f t="shared" si="17"/>
        <v>28</v>
      </c>
    </row>
    <row r="437" spans="1:9" ht="24.95" customHeight="1" x14ac:dyDescent="0.7">
      <c r="A437" s="65">
        <v>28</v>
      </c>
      <c r="B437" s="65">
        <v>15</v>
      </c>
      <c r="C437" s="66" t="s">
        <v>8</v>
      </c>
      <c r="D437" s="67">
        <v>7</v>
      </c>
      <c r="E437" s="68">
        <v>360</v>
      </c>
      <c r="F437" s="68">
        <f t="shared" si="16"/>
        <v>2520</v>
      </c>
      <c r="H437" s="74">
        <f t="shared" si="17"/>
        <v>21</v>
      </c>
    </row>
    <row r="438" spans="1:9" ht="24.95" customHeight="1" x14ac:dyDescent="0.7">
      <c r="A438" s="65">
        <v>29</v>
      </c>
      <c r="B438" s="65">
        <v>16</v>
      </c>
      <c r="C438" s="66" t="s">
        <v>8</v>
      </c>
      <c r="D438" s="67">
        <v>7</v>
      </c>
      <c r="E438" s="68">
        <v>360</v>
      </c>
      <c r="F438" s="98">
        <f t="shared" si="16"/>
        <v>2520</v>
      </c>
      <c r="G438" s="99">
        <v>16</v>
      </c>
      <c r="H438" s="74">
        <f t="shared" si="17"/>
        <v>30</v>
      </c>
      <c r="I438" s="100"/>
    </row>
    <row r="439" spans="1:9" ht="24.95" customHeight="1" x14ac:dyDescent="0.7">
      <c r="A439" s="65">
        <v>30</v>
      </c>
      <c r="B439" s="65">
        <v>16</v>
      </c>
      <c r="C439" s="66" t="s">
        <v>8</v>
      </c>
      <c r="D439" s="67">
        <v>7</v>
      </c>
      <c r="E439" s="68">
        <v>360</v>
      </c>
      <c r="F439" s="68">
        <f t="shared" si="16"/>
        <v>2520</v>
      </c>
      <c r="H439" s="74">
        <f t="shared" si="17"/>
        <v>23</v>
      </c>
    </row>
    <row r="440" spans="1:9" ht="24.95" customHeight="1" x14ac:dyDescent="0.7">
      <c r="A440" s="65">
        <v>31</v>
      </c>
      <c r="B440" s="65">
        <v>17</v>
      </c>
      <c r="C440" s="66" t="s">
        <v>8</v>
      </c>
      <c r="D440" s="67">
        <v>8</v>
      </c>
      <c r="E440" s="68">
        <v>360</v>
      </c>
      <c r="F440" s="68">
        <f t="shared" si="16"/>
        <v>2880</v>
      </c>
      <c r="G440" s="72">
        <v>15</v>
      </c>
      <c r="H440" s="74">
        <f t="shared" si="17"/>
        <v>30</v>
      </c>
    </row>
    <row r="441" spans="1:9" ht="24.95" customHeight="1" x14ac:dyDescent="0.7">
      <c r="A441" s="65">
        <v>32</v>
      </c>
      <c r="B441" s="65">
        <v>17</v>
      </c>
      <c r="C441" s="66" t="s">
        <v>8</v>
      </c>
      <c r="D441" s="67">
        <v>8</v>
      </c>
      <c r="E441" s="68">
        <v>360</v>
      </c>
      <c r="F441" s="68">
        <f t="shared" si="16"/>
        <v>2880</v>
      </c>
      <c r="H441" s="74">
        <f t="shared" si="17"/>
        <v>22</v>
      </c>
    </row>
    <row r="442" spans="1:9" ht="24.95" customHeight="1" x14ac:dyDescent="0.7">
      <c r="A442" s="65">
        <v>33</v>
      </c>
      <c r="B442" s="65">
        <v>18</v>
      </c>
      <c r="C442" s="66" t="s">
        <v>8</v>
      </c>
      <c r="D442" s="67">
        <v>8</v>
      </c>
      <c r="E442" s="68">
        <v>360</v>
      </c>
      <c r="F442" s="68">
        <f t="shared" si="16"/>
        <v>2880</v>
      </c>
      <c r="G442" s="72">
        <v>13</v>
      </c>
      <c r="H442" s="74">
        <f t="shared" si="17"/>
        <v>27</v>
      </c>
    </row>
    <row r="443" spans="1:9" ht="24.95" customHeight="1" x14ac:dyDescent="0.7">
      <c r="A443" s="65">
        <v>34</v>
      </c>
      <c r="B443" s="65">
        <v>18</v>
      </c>
      <c r="C443" s="66" t="s">
        <v>8</v>
      </c>
      <c r="D443" s="67">
        <v>8</v>
      </c>
      <c r="E443" s="68">
        <v>360</v>
      </c>
      <c r="F443" s="68">
        <f t="shared" si="16"/>
        <v>2880</v>
      </c>
      <c r="H443" s="74">
        <f t="shared" si="17"/>
        <v>19</v>
      </c>
    </row>
    <row r="444" spans="1:9" ht="24.95" customHeight="1" x14ac:dyDescent="0.7">
      <c r="A444" s="65">
        <v>35</v>
      </c>
      <c r="B444" s="65">
        <v>19</v>
      </c>
      <c r="C444" s="66" t="s">
        <v>8</v>
      </c>
      <c r="D444" s="67">
        <v>8</v>
      </c>
      <c r="E444" s="68">
        <v>360</v>
      </c>
      <c r="F444" s="68">
        <f t="shared" si="16"/>
        <v>2880</v>
      </c>
      <c r="G444" s="72">
        <v>15</v>
      </c>
      <c r="H444" s="74">
        <f t="shared" si="17"/>
        <v>26</v>
      </c>
    </row>
    <row r="445" spans="1:9" ht="24.95" customHeight="1" x14ac:dyDescent="0.7">
      <c r="A445" s="65">
        <v>36</v>
      </c>
      <c r="B445" s="65">
        <v>19</v>
      </c>
      <c r="C445" s="66" t="s">
        <v>8</v>
      </c>
      <c r="D445" s="67">
        <v>8</v>
      </c>
      <c r="E445" s="68">
        <v>360</v>
      </c>
      <c r="F445" s="68">
        <f t="shared" si="16"/>
        <v>2880</v>
      </c>
      <c r="H445" s="74">
        <f t="shared" si="17"/>
        <v>18</v>
      </c>
    </row>
    <row r="446" spans="1:9" ht="24.95" customHeight="1" x14ac:dyDescent="0.7">
      <c r="A446" s="65">
        <v>37</v>
      </c>
      <c r="B446" s="65">
        <v>20</v>
      </c>
      <c r="C446" s="66" t="s">
        <v>8</v>
      </c>
      <c r="D446" s="67">
        <v>8</v>
      </c>
      <c r="E446" s="68">
        <v>360</v>
      </c>
      <c r="F446" s="68">
        <f t="shared" si="16"/>
        <v>2880</v>
      </c>
      <c r="G446" s="72">
        <v>16</v>
      </c>
      <c r="H446" s="74">
        <f t="shared" si="17"/>
        <v>26</v>
      </c>
    </row>
    <row r="447" spans="1:9" ht="24.95" customHeight="1" x14ac:dyDescent="0.7">
      <c r="A447" s="65">
        <v>38</v>
      </c>
      <c r="B447" s="65">
        <v>20</v>
      </c>
      <c r="C447" s="66" t="s">
        <v>8</v>
      </c>
      <c r="D447" s="67">
        <v>8</v>
      </c>
      <c r="E447" s="68">
        <v>360</v>
      </c>
      <c r="F447" s="68">
        <f t="shared" si="16"/>
        <v>2880</v>
      </c>
      <c r="H447" s="74">
        <f t="shared" si="17"/>
        <v>18</v>
      </c>
    </row>
    <row r="448" spans="1:9" ht="24.95" customHeight="1" x14ac:dyDescent="0.7">
      <c r="A448" s="65">
        <v>39</v>
      </c>
      <c r="B448" s="65">
        <v>21</v>
      </c>
      <c r="C448" s="66" t="s">
        <v>8</v>
      </c>
      <c r="D448" s="67">
        <v>8</v>
      </c>
      <c r="E448" s="68">
        <v>360</v>
      </c>
      <c r="F448" s="68">
        <f t="shared" si="16"/>
        <v>2880</v>
      </c>
      <c r="G448" s="72">
        <v>16</v>
      </c>
      <c r="H448" s="74">
        <f t="shared" si="17"/>
        <v>26</v>
      </c>
    </row>
    <row r="449" spans="1:9" ht="24.95" customHeight="1" x14ac:dyDescent="0.7">
      <c r="A449" s="65">
        <v>40</v>
      </c>
      <c r="B449" s="65">
        <v>21</v>
      </c>
      <c r="C449" s="66" t="s">
        <v>8</v>
      </c>
      <c r="D449" s="67">
        <v>8</v>
      </c>
      <c r="E449" s="68">
        <v>360</v>
      </c>
      <c r="F449" s="68">
        <f t="shared" si="16"/>
        <v>2880</v>
      </c>
      <c r="H449" s="74">
        <f t="shared" si="17"/>
        <v>18</v>
      </c>
    </row>
    <row r="450" spans="1:9" ht="24.95" customHeight="1" x14ac:dyDescent="0.7">
      <c r="A450" s="65">
        <v>41</v>
      </c>
      <c r="B450" s="65">
        <v>22</v>
      </c>
      <c r="C450" s="66" t="s">
        <v>8</v>
      </c>
      <c r="D450" s="67">
        <v>10</v>
      </c>
      <c r="E450" s="68">
        <v>360</v>
      </c>
      <c r="F450" s="68">
        <f t="shared" si="16"/>
        <v>3600</v>
      </c>
      <c r="G450" s="72">
        <v>18</v>
      </c>
      <c r="H450" s="74">
        <f t="shared" si="17"/>
        <v>26</v>
      </c>
    </row>
    <row r="451" spans="1:9" ht="24.95" customHeight="1" x14ac:dyDescent="0.7">
      <c r="A451" s="65">
        <v>42</v>
      </c>
      <c r="B451" s="65">
        <v>22</v>
      </c>
      <c r="C451" s="66" t="s">
        <v>8</v>
      </c>
      <c r="D451" s="67">
        <v>15</v>
      </c>
      <c r="E451" s="68">
        <v>360</v>
      </c>
      <c r="F451" s="68">
        <f t="shared" si="16"/>
        <v>5400</v>
      </c>
      <c r="H451" s="74">
        <f t="shared" si="17"/>
        <v>11</v>
      </c>
    </row>
    <row r="452" spans="1:9" ht="24.95" customHeight="1" x14ac:dyDescent="0.7">
      <c r="A452" s="65">
        <v>43</v>
      </c>
      <c r="B452" s="65">
        <v>23</v>
      </c>
      <c r="C452" s="66" t="s">
        <v>8</v>
      </c>
      <c r="D452" s="67">
        <v>15</v>
      </c>
      <c r="E452" s="68">
        <v>360</v>
      </c>
      <c r="F452" s="68">
        <f t="shared" si="16"/>
        <v>5400</v>
      </c>
      <c r="G452" s="72">
        <v>17</v>
      </c>
      <c r="H452" s="74">
        <f t="shared" si="17"/>
        <v>13</v>
      </c>
    </row>
    <row r="453" spans="1:9" ht="24.95" customHeight="1" x14ac:dyDescent="0.7">
      <c r="A453" s="65">
        <v>44</v>
      </c>
      <c r="B453" s="65">
        <v>24</v>
      </c>
      <c r="C453" s="66" t="s">
        <v>8</v>
      </c>
      <c r="D453" s="67">
        <v>20</v>
      </c>
      <c r="E453" s="68">
        <v>360</v>
      </c>
      <c r="F453" s="68">
        <f t="shared" si="16"/>
        <v>7200</v>
      </c>
      <c r="G453" s="72">
        <v>15</v>
      </c>
      <c r="H453" s="74">
        <f t="shared" si="17"/>
        <v>8</v>
      </c>
    </row>
    <row r="454" spans="1:9" ht="24.95" customHeight="1" x14ac:dyDescent="0.7">
      <c r="A454" s="65">
        <v>45</v>
      </c>
      <c r="B454" s="65">
        <v>25</v>
      </c>
      <c r="C454" s="66" t="s">
        <v>8</v>
      </c>
      <c r="D454" s="67">
        <v>20</v>
      </c>
      <c r="E454" s="68">
        <v>360</v>
      </c>
      <c r="F454" s="68">
        <f t="shared" si="16"/>
        <v>7200</v>
      </c>
      <c r="G454" s="72">
        <v>13</v>
      </c>
      <c r="H454" s="74">
        <f t="shared" si="17"/>
        <v>1</v>
      </c>
    </row>
    <row r="455" spans="1:9" ht="24.95" customHeight="1" x14ac:dyDescent="0.7">
      <c r="A455" s="65">
        <v>46</v>
      </c>
      <c r="B455" s="65">
        <v>26</v>
      </c>
      <c r="C455" s="66" t="s">
        <v>8</v>
      </c>
      <c r="D455" s="67">
        <v>15</v>
      </c>
      <c r="E455" s="68">
        <v>360</v>
      </c>
      <c r="F455" s="68">
        <f t="shared" si="16"/>
        <v>5400</v>
      </c>
      <c r="G455" s="72">
        <v>15</v>
      </c>
      <c r="H455" s="74">
        <f t="shared" si="17"/>
        <v>1</v>
      </c>
    </row>
    <row r="456" spans="1:9" ht="24.95" customHeight="1" x14ac:dyDescent="0.7">
      <c r="A456" s="65">
        <v>47</v>
      </c>
      <c r="B456" s="65">
        <v>27</v>
      </c>
      <c r="C456" s="66" t="s">
        <v>8</v>
      </c>
      <c r="D456" s="67">
        <v>18</v>
      </c>
      <c r="E456" s="68">
        <v>360</v>
      </c>
      <c r="F456" s="68">
        <f t="shared" si="16"/>
        <v>6480</v>
      </c>
      <c r="G456" s="72">
        <v>18</v>
      </c>
      <c r="H456" s="74">
        <f t="shared" si="17"/>
        <v>1</v>
      </c>
    </row>
    <row r="457" spans="1:9" ht="24.95" customHeight="1" x14ac:dyDescent="0.7">
      <c r="A457" s="65">
        <v>48</v>
      </c>
      <c r="B457" s="65">
        <v>28</v>
      </c>
      <c r="C457" s="66" t="s">
        <v>8</v>
      </c>
      <c r="D457" s="67">
        <v>15</v>
      </c>
      <c r="E457" s="68">
        <v>360</v>
      </c>
      <c r="F457" s="68">
        <f t="shared" si="16"/>
        <v>5400</v>
      </c>
      <c r="G457" s="72">
        <v>15</v>
      </c>
      <c r="H457" s="74">
        <f t="shared" si="17"/>
        <v>1</v>
      </c>
    </row>
    <row r="458" spans="1:9" ht="24.95" customHeight="1" x14ac:dyDescent="0.7">
      <c r="A458" s="65">
        <v>49</v>
      </c>
      <c r="B458" s="65">
        <v>29</v>
      </c>
      <c r="C458" s="66" t="s">
        <v>8</v>
      </c>
      <c r="D458" s="67">
        <v>15</v>
      </c>
      <c r="E458" s="68">
        <v>360</v>
      </c>
      <c r="F458" s="68">
        <f t="shared" si="16"/>
        <v>5400</v>
      </c>
      <c r="G458" s="72">
        <v>16</v>
      </c>
      <c r="H458" s="74">
        <f t="shared" si="17"/>
        <v>2</v>
      </c>
    </row>
    <row r="459" spans="1:9" ht="24.95" customHeight="1" x14ac:dyDescent="0.7">
      <c r="A459" s="65">
        <v>50</v>
      </c>
      <c r="B459" s="65">
        <v>30</v>
      </c>
      <c r="C459" s="66" t="s">
        <v>8</v>
      </c>
      <c r="D459" s="67">
        <v>14</v>
      </c>
      <c r="E459" s="68">
        <v>360</v>
      </c>
      <c r="F459" s="68">
        <f t="shared" si="16"/>
        <v>5040</v>
      </c>
      <c r="G459" s="84">
        <f>SUM(F410:F459)</f>
        <v>168120</v>
      </c>
      <c r="I459" s="83">
        <f>SUM(D410:D459)</f>
        <v>467</v>
      </c>
    </row>
    <row r="460" spans="1:9" ht="24.95" customHeight="1" x14ac:dyDescent="0.7">
      <c r="A460" s="65" t="s">
        <v>4</v>
      </c>
      <c r="B460" s="65"/>
      <c r="C460" s="65" t="s">
        <v>5</v>
      </c>
      <c r="D460" s="65" t="s">
        <v>1</v>
      </c>
      <c r="E460" s="65" t="s">
        <v>2</v>
      </c>
      <c r="F460" s="65" t="s">
        <v>3</v>
      </c>
      <c r="G460" s="149" t="s">
        <v>34</v>
      </c>
      <c r="H460" s="150"/>
      <c r="I460" s="151"/>
    </row>
    <row r="461" spans="1:9" ht="24.95" customHeight="1" x14ac:dyDescent="0.7">
      <c r="A461" s="65">
        <v>1</v>
      </c>
      <c r="B461" s="65">
        <v>1</v>
      </c>
      <c r="C461" s="66" t="s">
        <v>8</v>
      </c>
      <c r="D461" s="67">
        <v>8</v>
      </c>
      <c r="E461" s="68">
        <v>360</v>
      </c>
      <c r="F461" s="68">
        <f>D461*E461</f>
        <v>2880</v>
      </c>
      <c r="G461" s="68">
        <v>17</v>
      </c>
      <c r="H461" s="74">
        <f>G461-D461</f>
        <v>9</v>
      </c>
    </row>
    <row r="462" spans="1:9" ht="24.95" customHeight="1" x14ac:dyDescent="0.7">
      <c r="A462" s="65">
        <v>2</v>
      </c>
      <c r="B462" s="65">
        <v>1</v>
      </c>
      <c r="C462" s="66" t="s">
        <v>8</v>
      </c>
      <c r="D462" s="67">
        <v>8</v>
      </c>
      <c r="E462" s="68">
        <v>360</v>
      </c>
      <c r="F462" s="68">
        <f t="shared" ref="F462:F510" si="18">D462*E462</f>
        <v>2880</v>
      </c>
      <c r="H462" s="74">
        <f>H461+G462-D462</f>
        <v>1</v>
      </c>
    </row>
    <row r="463" spans="1:9" ht="24.95" customHeight="1" x14ac:dyDescent="0.7">
      <c r="A463" s="65">
        <v>3</v>
      </c>
      <c r="B463" s="65">
        <v>2</v>
      </c>
      <c r="C463" s="66" t="s">
        <v>8</v>
      </c>
      <c r="D463" s="67">
        <v>8</v>
      </c>
      <c r="E463" s="68">
        <v>360</v>
      </c>
      <c r="F463" s="68">
        <f t="shared" si="18"/>
        <v>2880</v>
      </c>
      <c r="G463" s="94">
        <v>18</v>
      </c>
      <c r="H463" s="74">
        <f t="shared" ref="H463:H509" si="19">H462+G463-D463</f>
        <v>11</v>
      </c>
      <c r="I463" s="95"/>
    </row>
    <row r="464" spans="1:9" ht="24.95" customHeight="1" x14ac:dyDescent="0.7">
      <c r="A464" s="65">
        <v>4</v>
      </c>
      <c r="B464" s="65">
        <v>2</v>
      </c>
      <c r="C464" s="66" t="s">
        <v>8</v>
      </c>
      <c r="D464" s="67">
        <v>8</v>
      </c>
      <c r="E464" s="68">
        <v>360</v>
      </c>
      <c r="F464" s="68">
        <f t="shared" si="18"/>
        <v>2880</v>
      </c>
      <c r="G464" s="94"/>
      <c r="H464" s="74">
        <f t="shared" si="19"/>
        <v>3</v>
      </c>
      <c r="I464" s="96"/>
    </row>
    <row r="465" spans="1:9" ht="24.95" customHeight="1" x14ac:dyDescent="0.7">
      <c r="A465" s="65">
        <v>5</v>
      </c>
      <c r="B465" s="65">
        <v>3</v>
      </c>
      <c r="C465" s="66" t="s">
        <v>8</v>
      </c>
      <c r="D465" s="67">
        <v>8</v>
      </c>
      <c r="E465" s="68">
        <v>360</v>
      </c>
      <c r="F465" s="68">
        <f t="shared" si="18"/>
        <v>2880</v>
      </c>
      <c r="G465" s="97">
        <v>16</v>
      </c>
      <c r="H465" s="74">
        <f t="shared" si="19"/>
        <v>11</v>
      </c>
      <c r="I465" s="96"/>
    </row>
    <row r="466" spans="1:9" ht="24.95" customHeight="1" x14ac:dyDescent="0.7">
      <c r="A466" s="65">
        <v>6</v>
      </c>
      <c r="B466" s="65">
        <v>3</v>
      </c>
      <c r="C466" s="66" t="s">
        <v>8</v>
      </c>
      <c r="D466" s="67">
        <v>8</v>
      </c>
      <c r="E466" s="68">
        <v>360</v>
      </c>
      <c r="F466" s="68">
        <f t="shared" si="18"/>
        <v>2880</v>
      </c>
      <c r="H466" s="74">
        <f t="shared" si="19"/>
        <v>3</v>
      </c>
    </row>
    <row r="467" spans="1:9" ht="24.95" customHeight="1" x14ac:dyDescent="0.7">
      <c r="A467" s="65">
        <v>7</v>
      </c>
      <c r="B467" s="65">
        <v>4</v>
      </c>
      <c r="C467" s="66" t="s">
        <v>8</v>
      </c>
      <c r="D467" s="67">
        <v>8</v>
      </c>
      <c r="E467" s="68">
        <v>360</v>
      </c>
      <c r="F467" s="68">
        <f t="shared" si="18"/>
        <v>2880</v>
      </c>
      <c r="G467" s="72">
        <v>17</v>
      </c>
      <c r="H467" s="74">
        <f t="shared" si="19"/>
        <v>12</v>
      </c>
    </row>
    <row r="468" spans="1:9" ht="24.95" customHeight="1" x14ac:dyDescent="0.7">
      <c r="A468" s="65">
        <v>8</v>
      </c>
      <c r="B468" s="65">
        <v>4</v>
      </c>
      <c r="C468" s="66" t="s">
        <v>8</v>
      </c>
      <c r="D468" s="67">
        <v>8</v>
      </c>
      <c r="E468" s="68">
        <v>360</v>
      </c>
      <c r="F468" s="68">
        <f t="shared" si="18"/>
        <v>2880</v>
      </c>
      <c r="H468" s="74">
        <f t="shared" si="19"/>
        <v>4</v>
      </c>
    </row>
    <row r="469" spans="1:9" ht="24.95" customHeight="1" x14ac:dyDescent="0.7">
      <c r="A469" s="65">
        <v>9</v>
      </c>
      <c r="B469" s="65">
        <v>5</v>
      </c>
      <c r="C469" s="66" t="s">
        <v>8</v>
      </c>
      <c r="D469" s="67">
        <v>8</v>
      </c>
      <c r="E469" s="68">
        <v>360</v>
      </c>
      <c r="F469" s="68">
        <f t="shared" si="18"/>
        <v>2880</v>
      </c>
      <c r="G469" s="72">
        <v>18</v>
      </c>
      <c r="H469" s="74">
        <f t="shared" si="19"/>
        <v>14</v>
      </c>
    </row>
    <row r="470" spans="1:9" ht="24.95" customHeight="1" x14ac:dyDescent="0.7">
      <c r="A470" s="65">
        <v>10</v>
      </c>
      <c r="B470" s="65">
        <v>5</v>
      </c>
      <c r="C470" s="66" t="s">
        <v>8</v>
      </c>
      <c r="D470" s="67">
        <v>8</v>
      </c>
      <c r="E470" s="68">
        <v>360</v>
      </c>
      <c r="F470" s="68">
        <f t="shared" si="18"/>
        <v>2880</v>
      </c>
      <c r="H470" s="74">
        <f t="shared" si="19"/>
        <v>6</v>
      </c>
    </row>
    <row r="471" spans="1:9" ht="24.95" customHeight="1" x14ac:dyDescent="0.7">
      <c r="A471" s="65">
        <v>11</v>
      </c>
      <c r="B471" s="65">
        <v>6</v>
      </c>
      <c r="C471" s="66" t="s">
        <v>8</v>
      </c>
      <c r="D471" s="67">
        <v>8</v>
      </c>
      <c r="E471" s="68">
        <v>360</v>
      </c>
      <c r="F471" s="68">
        <f t="shared" si="18"/>
        <v>2880</v>
      </c>
      <c r="G471" s="72">
        <v>15</v>
      </c>
      <c r="H471" s="74">
        <f t="shared" si="19"/>
        <v>13</v>
      </c>
    </row>
    <row r="472" spans="1:9" ht="24.95" customHeight="1" x14ac:dyDescent="0.7">
      <c r="A472" s="65">
        <v>12</v>
      </c>
      <c r="B472" s="65">
        <v>6</v>
      </c>
      <c r="C472" s="66" t="s">
        <v>8</v>
      </c>
      <c r="D472" s="67">
        <v>8</v>
      </c>
      <c r="E472" s="68">
        <v>360</v>
      </c>
      <c r="F472" s="68">
        <f t="shared" si="18"/>
        <v>2880</v>
      </c>
      <c r="H472" s="74">
        <f t="shared" si="19"/>
        <v>5</v>
      </c>
    </row>
    <row r="473" spans="1:9" ht="24.95" customHeight="1" x14ac:dyDescent="0.7">
      <c r="A473" s="65">
        <v>13</v>
      </c>
      <c r="B473" s="65">
        <v>7</v>
      </c>
      <c r="C473" s="66" t="s">
        <v>8</v>
      </c>
      <c r="D473" s="67">
        <v>8</v>
      </c>
      <c r="E473" s="68">
        <v>360</v>
      </c>
      <c r="F473" s="98">
        <f t="shared" si="18"/>
        <v>2880</v>
      </c>
      <c r="G473" s="99">
        <v>18</v>
      </c>
      <c r="H473" s="74">
        <f t="shared" si="19"/>
        <v>15</v>
      </c>
      <c r="I473" s="100"/>
    </row>
    <row r="474" spans="1:9" ht="24.95" customHeight="1" x14ac:dyDescent="0.7">
      <c r="A474" s="65">
        <v>14</v>
      </c>
      <c r="B474" s="65">
        <v>7</v>
      </c>
      <c r="C474" s="66" t="s">
        <v>8</v>
      </c>
      <c r="D474" s="67">
        <v>8</v>
      </c>
      <c r="E474" s="68">
        <v>360</v>
      </c>
      <c r="F474" s="68">
        <f t="shared" si="18"/>
        <v>2880</v>
      </c>
      <c r="H474" s="74">
        <f t="shared" si="19"/>
        <v>7</v>
      </c>
    </row>
    <row r="475" spans="1:9" ht="24.95" customHeight="1" x14ac:dyDescent="0.7">
      <c r="A475" s="65">
        <v>15</v>
      </c>
      <c r="B475" s="65">
        <v>8</v>
      </c>
      <c r="C475" s="66" t="s">
        <v>8</v>
      </c>
      <c r="D475" s="67">
        <v>8</v>
      </c>
      <c r="E475" s="68">
        <v>360</v>
      </c>
      <c r="F475" s="68">
        <f t="shared" si="18"/>
        <v>2880</v>
      </c>
      <c r="G475" s="72">
        <v>18</v>
      </c>
      <c r="H475" s="74">
        <f t="shared" si="19"/>
        <v>17</v>
      </c>
    </row>
    <row r="476" spans="1:9" ht="24.95" customHeight="1" x14ac:dyDescent="0.7">
      <c r="A476" s="65">
        <v>16</v>
      </c>
      <c r="B476" s="65">
        <v>8</v>
      </c>
      <c r="C476" s="66" t="s">
        <v>8</v>
      </c>
      <c r="D476" s="67">
        <v>8</v>
      </c>
      <c r="E476" s="68">
        <v>360</v>
      </c>
      <c r="F476" s="68">
        <f t="shared" si="18"/>
        <v>2880</v>
      </c>
      <c r="H476" s="74">
        <f t="shared" si="19"/>
        <v>9</v>
      </c>
    </row>
    <row r="477" spans="1:9" ht="24.95" customHeight="1" x14ac:dyDescent="0.7">
      <c r="A477" s="65">
        <v>17</v>
      </c>
      <c r="B477" s="65">
        <v>9</v>
      </c>
      <c r="C477" s="66" t="s">
        <v>8</v>
      </c>
      <c r="D477" s="67">
        <v>8</v>
      </c>
      <c r="E477" s="68">
        <v>360</v>
      </c>
      <c r="F477" s="68">
        <f t="shared" si="18"/>
        <v>2880</v>
      </c>
      <c r="G477" s="72">
        <v>16</v>
      </c>
      <c r="H477" s="74">
        <f t="shared" si="19"/>
        <v>17</v>
      </c>
    </row>
    <row r="478" spans="1:9" ht="24.95" customHeight="1" x14ac:dyDescent="0.7">
      <c r="A478" s="65">
        <v>18</v>
      </c>
      <c r="B478" s="65">
        <v>9</v>
      </c>
      <c r="C478" s="66" t="s">
        <v>8</v>
      </c>
      <c r="D478" s="67">
        <v>8</v>
      </c>
      <c r="E478" s="68">
        <v>360</v>
      </c>
      <c r="F478" s="68">
        <f t="shared" si="18"/>
        <v>2880</v>
      </c>
      <c r="H478" s="74">
        <f t="shared" si="19"/>
        <v>9</v>
      </c>
    </row>
    <row r="479" spans="1:9" ht="24.95" customHeight="1" x14ac:dyDescent="0.7">
      <c r="A479" s="65">
        <v>19</v>
      </c>
      <c r="B479" s="65">
        <v>10</v>
      </c>
      <c r="C479" s="66" t="s">
        <v>8</v>
      </c>
      <c r="D479" s="67">
        <v>8</v>
      </c>
      <c r="E479" s="68">
        <v>360</v>
      </c>
      <c r="F479" s="68">
        <f t="shared" si="18"/>
        <v>2880</v>
      </c>
      <c r="G479" s="72">
        <v>15</v>
      </c>
      <c r="H479" s="74">
        <f t="shared" si="19"/>
        <v>16</v>
      </c>
    </row>
    <row r="480" spans="1:9" ht="24.95" customHeight="1" x14ac:dyDescent="0.7">
      <c r="A480" s="65">
        <v>20</v>
      </c>
      <c r="B480" s="65">
        <v>10</v>
      </c>
      <c r="C480" s="66" t="s">
        <v>8</v>
      </c>
      <c r="D480" s="67">
        <v>8</v>
      </c>
      <c r="E480" s="68">
        <v>360</v>
      </c>
      <c r="F480" s="68">
        <f t="shared" si="18"/>
        <v>2880</v>
      </c>
      <c r="H480" s="74">
        <f t="shared" si="19"/>
        <v>8</v>
      </c>
    </row>
    <row r="481" spans="1:9" ht="24.95" customHeight="1" x14ac:dyDescent="0.7">
      <c r="A481" s="65">
        <v>21</v>
      </c>
      <c r="B481" s="65">
        <v>11</v>
      </c>
      <c r="C481" s="66" t="s">
        <v>8</v>
      </c>
      <c r="D481" s="67">
        <v>8</v>
      </c>
      <c r="E481" s="68">
        <v>360</v>
      </c>
      <c r="F481" s="68">
        <f t="shared" si="18"/>
        <v>2880</v>
      </c>
      <c r="G481" s="72">
        <v>16</v>
      </c>
      <c r="H481" s="74">
        <f t="shared" si="19"/>
        <v>16</v>
      </c>
    </row>
    <row r="482" spans="1:9" ht="24.95" customHeight="1" x14ac:dyDescent="0.7">
      <c r="A482" s="65">
        <v>22</v>
      </c>
      <c r="B482" s="65">
        <v>11</v>
      </c>
      <c r="C482" s="66" t="s">
        <v>8</v>
      </c>
      <c r="D482" s="67">
        <v>8</v>
      </c>
      <c r="E482" s="68">
        <v>360</v>
      </c>
      <c r="F482" s="68">
        <f t="shared" si="18"/>
        <v>2880</v>
      </c>
      <c r="H482" s="74">
        <f t="shared" si="19"/>
        <v>8</v>
      </c>
    </row>
    <row r="483" spans="1:9" ht="24.95" customHeight="1" x14ac:dyDescent="0.7">
      <c r="A483" s="65">
        <v>23</v>
      </c>
      <c r="B483" s="65">
        <v>12</v>
      </c>
      <c r="C483" s="66" t="s">
        <v>8</v>
      </c>
      <c r="D483" s="67">
        <v>8</v>
      </c>
      <c r="E483" s="68">
        <v>360</v>
      </c>
      <c r="F483" s="68">
        <f t="shared" si="18"/>
        <v>2880</v>
      </c>
      <c r="G483" s="72">
        <v>18</v>
      </c>
      <c r="H483" s="74">
        <f t="shared" si="19"/>
        <v>18</v>
      </c>
    </row>
    <row r="484" spans="1:9" ht="24.95" customHeight="1" x14ac:dyDescent="0.7">
      <c r="A484" s="65">
        <v>24</v>
      </c>
      <c r="B484" s="65">
        <v>12</v>
      </c>
      <c r="C484" s="66" t="s">
        <v>8</v>
      </c>
      <c r="D484" s="67">
        <v>8</v>
      </c>
      <c r="E484" s="68">
        <v>360</v>
      </c>
      <c r="F484" s="68">
        <f t="shared" si="18"/>
        <v>2880</v>
      </c>
      <c r="H484" s="74">
        <f t="shared" si="19"/>
        <v>10</v>
      </c>
    </row>
    <row r="485" spans="1:9" ht="24.95" customHeight="1" x14ac:dyDescent="0.7">
      <c r="A485" s="65">
        <v>25</v>
      </c>
      <c r="B485" s="65">
        <v>13</v>
      </c>
      <c r="C485" s="66" t="s">
        <v>8</v>
      </c>
      <c r="D485" s="67">
        <v>8</v>
      </c>
      <c r="E485" s="68">
        <v>360</v>
      </c>
      <c r="F485" s="68">
        <f t="shared" si="18"/>
        <v>2880</v>
      </c>
      <c r="G485" s="72">
        <v>15</v>
      </c>
      <c r="H485" s="74">
        <f t="shared" si="19"/>
        <v>17</v>
      </c>
    </row>
    <row r="486" spans="1:9" ht="24.95" customHeight="1" x14ac:dyDescent="0.7">
      <c r="A486" s="65">
        <v>26</v>
      </c>
      <c r="B486" s="65">
        <v>13</v>
      </c>
      <c r="C486" s="66" t="s">
        <v>8</v>
      </c>
      <c r="D486" s="67">
        <v>8</v>
      </c>
      <c r="E486" s="68">
        <v>360</v>
      </c>
      <c r="F486" s="68">
        <f t="shared" si="18"/>
        <v>2880</v>
      </c>
      <c r="H486" s="74">
        <f t="shared" si="19"/>
        <v>9</v>
      </c>
    </row>
    <row r="487" spans="1:9" ht="24.95" customHeight="1" x14ac:dyDescent="0.7">
      <c r="A487" s="65">
        <v>27</v>
      </c>
      <c r="B487" s="65">
        <v>14</v>
      </c>
      <c r="C487" s="66" t="s">
        <v>8</v>
      </c>
      <c r="D487" s="67">
        <v>8</v>
      </c>
      <c r="E487" s="68">
        <v>360</v>
      </c>
      <c r="F487" s="68">
        <f t="shared" si="18"/>
        <v>2880</v>
      </c>
      <c r="G487" s="72">
        <v>16</v>
      </c>
      <c r="H487" s="74">
        <f t="shared" si="19"/>
        <v>17</v>
      </c>
    </row>
    <row r="488" spans="1:9" ht="24.95" customHeight="1" x14ac:dyDescent="0.7">
      <c r="A488" s="65">
        <v>28</v>
      </c>
      <c r="B488" s="65">
        <v>14</v>
      </c>
      <c r="C488" s="66" t="s">
        <v>8</v>
      </c>
      <c r="D488" s="67">
        <v>8</v>
      </c>
      <c r="E488" s="68">
        <v>360</v>
      </c>
      <c r="F488" s="68">
        <f t="shared" si="18"/>
        <v>2880</v>
      </c>
      <c r="H488" s="74">
        <f t="shared" si="19"/>
        <v>9</v>
      </c>
    </row>
    <row r="489" spans="1:9" ht="24.95" customHeight="1" x14ac:dyDescent="0.7">
      <c r="A489" s="65">
        <v>29</v>
      </c>
      <c r="B489" s="65">
        <v>15</v>
      </c>
      <c r="C489" s="66" t="s">
        <v>8</v>
      </c>
      <c r="D489" s="67">
        <v>8</v>
      </c>
      <c r="E489" s="68">
        <v>360</v>
      </c>
      <c r="F489" s="98">
        <f t="shared" si="18"/>
        <v>2880</v>
      </c>
      <c r="G489" s="99">
        <v>17</v>
      </c>
      <c r="H489" s="74">
        <f t="shared" si="19"/>
        <v>18</v>
      </c>
      <c r="I489" s="100"/>
    </row>
    <row r="490" spans="1:9" ht="24.95" customHeight="1" x14ac:dyDescent="0.7">
      <c r="A490" s="65">
        <v>30</v>
      </c>
      <c r="B490" s="65">
        <v>15</v>
      </c>
      <c r="C490" s="66" t="s">
        <v>8</v>
      </c>
      <c r="D490" s="67">
        <v>8</v>
      </c>
      <c r="E490" s="68">
        <v>360</v>
      </c>
      <c r="F490" s="68">
        <f t="shared" si="18"/>
        <v>2880</v>
      </c>
      <c r="H490" s="74">
        <f t="shared" si="19"/>
        <v>10</v>
      </c>
    </row>
    <row r="491" spans="1:9" ht="24.95" customHeight="1" x14ac:dyDescent="0.7">
      <c r="A491" s="65">
        <v>31</v>
      </c>
      <c r="B491" s="65">
        <v>16</v>
      </c>
      <c r="C491" s="66" t="s">
        <v>8</v>
      </c>
      <c r="D491" s="67">
        <v>8</v>
      </c>
      <c r="E491" s="68">
        <v>360</v>
      </c>
      <c r="F491" s="68">
        <f t="shared" si="18"/>
        <v>2880</v>
      </c>
      <c r="G491" s="72">
        <v>16</v>
      </c>
      <c r="H491" s="74">
        <f t="shared" si="19"/>
        <v>18</v>
      </c>
    </row>
    <row r="492" spans="1:9" ht="24.95" customHeight="1" x14ac:dyDescent="0.7">
      <c r="A492" s="65">
        <v>32</v>
      </c>
      <c r="B492" s="65">
        <v>16</v>
      </c>
      <c r="C492" s="66" t="s">
        <v>8</v>
      </c>
      <c r="D492" s="67">
        <v>8</v>
      </c>
      <c r="E492" s="68">
        <v>360</v>
      </c>
      <c r="F492" s="68">
        <f t="shared" si="18"/>
        <v>2880</v>
      </c>
      <c r="H492" s="74">
        <f t="shared" si="19"/>
        <v>10</v>
      </c>
    </row>
    <row r="493" spans="1:9" ht="24.95" customHeight="1" x14ac:dyDescent="0.7">
      <c r="A493" s="65">
        <v>33</v>
      </c>
      <c r="B493" s="65">
        <v>17</v>
      </c>
      <c r="C493" s="66" t="s">
        <v>8</v>
      </c>
      <c r="D493" s="67">
        <v>8</v>
      </c>
      <c r="E493" s="68">
        <v>360</v>
      </c>
      <c r="F493" s="68">
        <f t="shared" si="18"/>
        <v>2880</v>
      </c>
      <c r="G493" s="72">
        <v>18</v>
      </c>
      <c r="H493" s="74">
        <f t="shared" si="19"/>
        <v>20</v>
      </c>
    </row>
    <row r="494" spans="1:9" ht="24.95" customHeight="1" x14ac:dyDescent="0.7">
      <c r="A494" s="65">
        <v>34</v>
      </c>
      <c r="B494" s="65">
        <v>17</v>
      </c>
      <c r="C494" s="66" t="s">
        <v>8</v>
      </c>
      <c r="D494" s="67">
        <v>8</v>
      </c>
      <c r="E494" s="68">
        <v>360</v>
      </c>
      <c r="F494" s="68">
        <f t="shared" si="18"/>
        <v>2880</v>
      </c>
      <c r="H494" s="74">
        <f t="shared" si="19"/>
        <v>12</v>
      </c>
    </row>
    <row r="495" spans="1:9" ht="24.95" customHeight="1" x14ac:dyDescent="0.7">
      <c r="A495" s="65">
        <v>35</v>
      </c>
      <c r="B495" s="65">
        <v>18</v>
      </c>
      <c r="C495" s="66" t="s">
        <v>8</v>
      </c>
      <c r="D495" s="67">
        <v>8</v>
      </c>
      <c r="E495" s="68">
        <v>360</v>
      </c>
      <c r="F495" s="68">
        <f t="shared" si="18"/>
        <v>2880</v>
      </c>
      <c r="G495" s="72">
        <v>17</v>
      </c>
      <c r="H495" s="74">
        <f t="shared" si="19"/>
        <v>21</v>
      </c>
    </row>
    <row r="496" spans="1:9" ht="24.95" customHeight="1" x14ac:dyDescent="0.7">
      <c r="A496" s="65">
        <v>36</v>
      </c>
      <c r="B496" s="65">
        <v>18</v>
      </c>
      <c r="C496" s="66" t="s">
        <v>8</v>
      </c>
      <c r="D496" s="67">
        <v>10</v>
      </c>
      <c r="E496" s="68">
        <v>360</v>
      </c>
      <c r="F496" s="68">
        <f t="shared" si="18"/>
        <v>3600</v>
      </c>
      <c r="H496" s="74">
        <f t="shared" si="19"/>
        <v>11</v>
      </c>
    </row>
    <row r="497" spans="1:9" ht="24.95" customHeight="1" x14ac:dyDescent="0.7">
      <c r="A497" s="65">
        <v>37</v>
      </c>
      <c r="B497" s="65">
        <v>19</v>
      </c>
      <c r="C497" s="66" t="s">
        <v>8</v>
      </c>
      <c r="D497" s="67">
        <v>10</v>
      </c>
      <c r="E497" s="68">
        <v>360</v>
      </c>
      <c r="F497" s="68">
        <f t="shared" si="18"/>
        <v>3600</v>
      </c>
      <c r="G497" s="72">
        <v>18</v>
      </c>
      <c r="H497" s="74">
        <f t="shared" si="19"/>
        <v>19</v>
      </c>
    </row>
    <row r="498" spans="1:9" ht="24.95" customHeight="1" x14ac:dyDescent="0.7">
      <c r="A498" s="65">
        <v>38</v>
      </c>
      <c r="B498" s="65">
        <v>19</v>
      </c>
      <c r="C498" s="66" t="s">
        <v>8</v>
      </c>
      <c r="D498" s="67">
        <v>10</v>
      </c>
      <c r="E498" s="68">
        <v>360</v>
      </c>
      <c r="F498" s="68">
        <f t="shared" si="18"/>
        <v>3600</v>
      </c>
      <c r="H498" s="74">
        <f t="shared" si="19"/>
        <v>9</v>
      </c>
    </row>
    <row r="499" spans="1:9" ht="24.95" customHeight="1" x14ac:dyDescent="0.7">
      <c r="A499" s="65">
        <v>39</v>
      </c>
      <c r="B499" s="65">
        <v>20</v>
      </c>
      <c r="C499" s="66" t="s">
        <v>8</v>
      </c>
      <c r="D499" s="67">
        <v>10</v>
      </c>
      <c r="E499" s="68">
        <v>360</v>
      </c>
      <c r="F499" s="68">
        <f t="shared" si="18"/>
        <v>3600</v>
      </c>
      <c r="G499" s="72">
        <v>18</v>
      </c>
      <c r="H499" s="74">
        <f t="shared" si="19"/>
        <v>17</v>
      </c>
    </row>
    <row r="500" spans="1:9" ht="24.95" customHeight="1" x14ac:dyDescent="0.7">
      <c r="A500" s="65">
        <v>40</v>
      </c>
      <c r="B500" s="65">
        <v>21</v>
      </c>
      <c r="C500" s="66" t="s">
        <v>8</v>
      </c>
      <c r="D500" s="67">
        <v>10</v>
      </c>
      <c r="E500" s="68">
        <v>360</v>
      </c>
      <c r="F500" s="68">
        <f t="shared" si="18"/>
        <v>3600</v>
      </c>
      <c r="G500" s="72">
        <v>13</v>
      </c>
      <c r="H500" s="74">
        <f t="shared" si="19"/>
        <v>20</v>
      </c>
    </row>
    <row r="501" spans="1:9" ht="24.95" customHeight="1" x14ac:dyDescent="0.7">
      <c r="A501" s="65">
        <v>41</v>
      </c>
      <c r="B501" s="65">
        <v>22</v>
      </c>
      <c r="C501" s="66" t="s">
        <v>8</v>
      </c>
      <c r="D501" s="67">
        <v>18</v>
      </c>
      <c r="E501" s="68">
        <v>360</v>
      </c>
      <c r="F501" s="68">
        <f t="shared" si="18"/>
        <v>6480</v>
      </c>
      <c r="G501" s="72">
        <v>15</v>
      </c>
      <c r="H501" s="74">
        <f t="shared" si="19"/>
        <v>17</v>
      </c>
    </row>
    <row r="502" spans="1:9" ht="24.95" customHeight="1" x14ac:dyDescent="0.7">
      <c r="A502" s="65">
        <v>42</v>
      </c>
      <c r="B502" s="65">
        <v>23</v>
      </c>
      <c r="C502" s="66" t="s">
        <v>8</v>
      </c>
      <c r="D502" s="67">
        <v>18</v>
      </c>
      <c r="E502" s="68">
        <v>360</v>
      </c>
      <c r="F502" s="68">
        <f t="shared" si="18"/>
        <v>6480</v>
      </c>
      <c r="G502" s="72">
        <v>14</v>
      </c>
      <c r="H502" s="74">
        <f t="shared" si="19"/>
        <v>13</v>
      </c>
    </row>
    <row r="503" spans="1:9" ht="24.95" customHeight="1" x14ac:dyDescent="0.7">
      <c r="A503" s="65">
        <v>43</v>
      </c>
      <c r="B503" s="65">
        <v>24</v>
      </c>
      <c r="C503" s="66" t="s">
        <v>8</v>
      </c>
      <c r="D503" s="67">
        <v>18</v>
      </c>
      <c r="E503" s="68">
        <v>360</v>
      </c>
      <c r="F503" s="68">
        <f t="shared" si="18"/>
        <v>6480</v>
      </c>
      <c r="G503" s="72">
        <v>15</v>
      </c>
      <c r="H503" s="74">
        <f t="shared" si="19"/>
        <v>10</v>
      </c>
    </row>
    <row r="504" spans="1:9" ht="24.95" customHeight="1" x14ac:dyDescent="0.7">
      <c r="A504" s="65">
        <v>44</v>
      </c>
      <c r="B504" s="65">
        <v>25</v>
      </c>
      <c r="C504" s="66" t="s">
        <v>8</v>
      </c>
      <c r="D504" s="67">
        <v>18</v>
      </c>
      <c r="E504" s="68">
        <v>360</v>
      </c>
      <c r="F504" s="68">
        <f t="shared" si="18"/>
        <v>6480</v>
      </c>
      <c r="G504" s="72">
        <v>16</v>
      </c>
      <c r="H504" s="74">
        <f t="shared" si="19"/>
        <v>8</v>
      </c>
    </row>
    <row r="505" spans="1:9" ht="24.95" customHeight="1" x14ac:dyDescent="0.7">
      <c r="A505" s="65">
        <v>45</v>
      </c>
      <c r="B505" s="65">
        <v>26</v>
      </c>
      <c r="C505" s="66" t="s">
        <v>8</v>
      </c>
      <c r="D505" s="67">
        <v>18</v>
      </c>
      <c r="E505" s="68">
        <v>360</v>
      </c>
      <c r="F505" s="68">
        <f t="shared" si="18"/>
        <v>6480</v>
      </c>
      <c r="G505" s="72">
        <v>15</v>
      </c>
      <c r="H505" s="74">
        <f t="shared" si="19"/>
        <v>5</v>
      </c>
    </row>
    <row r="506" spans="1:9" ht="24.95" customHeight="1" x14ac:dyDescent="0.7">
      <c r="A506" s="65">
        <v>46</v>
      </c>
      <c r="B506" s="65">
        <v>27</v>
      </c>
      <c r="C506" s="66" t="s">
        <v>8</v>
      </c>
      <c r="D506" s="67">
        <v>18</v>
      </c>
      <c r="E506" s="68">
        <v>360</v>
      </c>
      <c r="F506" s="68">
        <f t="shared" si="18"/>
        <v>6480</v>
      </c>
      <c r="G506" s="72">
        <v>16</v>
      </c>
      <c r="H506" s="74">
        <f t="shared" si="19"/>
        <v>3</v>
      </c>
    </row>
    <row r="507" spans="1:9" ht="24.95" customHeight="1" x14ac:dyDescent="0.7">
      <c r="A507" s="65">
        <v>47</v>
      </c>
      <c r="B507" s="65">
        <v>28</v>
      </c>
      <c r="C507" s="66" t="s">
        <v>8</v>
      </c>
      <c r="D507" s="67">
        <v>18</v>
      </c>
      <c r="E507" s="68">
        <v>360</v>
      </c>
      <c r="F507" s="68">
        <f t="shared" si="18"/>
        <v>6480</v>
      </c>
      <c r="G507" s="72">
        <v>17</v>
      </c>
      <c r="H507" s="74">
        <f t="shared" si="19"/>
        <v>2</v>
      </c>
    </row>
    <row r="508" spans="1:9" ht="24.95" customHeight="1" x14ac:dyDescent="0.7">
      <c r="A508" s="65">
        <v>48</v>
      </c>
      <c r="B508" s="65">
        <v>29</v>
      </c>
      <c r="C508" s="66" t="s">
        <v>8</v>
      </c>
      <c r="D508" s="67">
        <v>18</v>
      </c>
      <c r="E508" s="68">
        <v>360</v>
      </c>
      <c r="F508" s="68">
        <f t="shared" si="18"/>
        <v>6480</v>
      </c>
      <c r="G508" s="72">
        <v>18</v>
      </c>
      <c r="H508" s="74">
        <f t="shared" si="19"/>
        <v>2</v>
      </c>
    </row>
    <row r="509" spans="1:9" ht="24.95" customHeight="1" x14ac:dyDescent="0.7">
      <c r="A509" s="65">
        <v>49</v>
      </c>
      <c r="B509" s="65">
        <v>30</v>
      </c>
      <c r="C509" s="66" t="s">
        <v>8</v>
      </c>
      <c r="D509" s="67">
        <v>18</v>
      </c>
      <c r="E509" s="68">
        <v>360</v>
      </c>
      <c r="F509" s="68">
        <f t="shared" si="18"/>
        <v>6480</v>
      </c>
      <c r="G509" s="72">
        <v>17</v>
      </c>
      <c r="H509" s="74">
        <f t="shared" si="19"/>
        <v>1</v>
      </c>
    </row>
    <row r="510" spans="1:9" ht="24.95" customHeight="1" x14ac:dyDescent="0.7">
      <c r="A510" s="65">
        <v>50</v>
      </c>
      <c r="B510" s="65">
        <v>31</v>
      </c>
      <c r="C510" s="66" t="s">
        <v>8</v>
      </c>
      <c r="D510" s="67">
        <v>16</v>
      </c>
      <c r="E510" s="68">
        <v>360</v>
      </c>
      <c r="F510" s="68">
        <f t="shared" si="18"/>
        <v>5760</v>
      </c>
      <c r="G510" s="84">
        <f>SUM(F461:F510)</f>
        <v>182880</v>
      </c>
      <c r="I510" s="83">
        <f>SUM(D461:D510)</f>
        <v>508</v>
      </c>
    </row>
    <row r="511" spans="1:9" ht="24.95" customHeight="1" x14ac:dyDescent="0.7">
      <c r="A511" s="65" t="s">
        <v>4</v>
      </c>
      <c r="B511" s="65"/>
      <c r="C511" s="65" t="s">
        <v>5</v>
      </c>
      <c r="D511" s="65" t="s">
        <v>1</v>
      </c>
      <c r="E511" s="65" t="s">
        <v>2</v>
      </c>
      <c r="F511" s="65" t="s">
        <v>3</v>
      </c>
      <c r="G511" s="149" t="s">
        <v>35</v>
      </c>
      <c r="H511" s="150"/>
      <c r="I511" s="151"/>
    </row>
    <row r="512" spans="1:9" ht="24.95" customHeight="1" x14ac:dyDescent="0.7">
      <c r="A512" s="65">
        <v>1</v>
      </c>
      <c r="B512" s="65">
        <v>1</v>
      </c>
      <c r="C512" s="66" t="s">
        <v>8</v>
      </c>
      <c r="D512" s="67">
        <v>8</v>
      </c>
      <c r="E512" s="68">
        <v>360</v>
      </c>
      <c r="F512" s="68">
        <f>D512*E512</f>
        <v>2880</v>
      </c>
      <c r="G512" s="101">
        <v>17</v>
      </c>
      <c r="H512" s="74">
        <f>G512-D512</f>
        <v>9</v>
      </c>
    </row>
    <row r="513" spans="1:9" ht="24.95" customHeight="1" x14ac:dyDescent="0.7">
      <c r="A513" s="65">
        <v>2</v>
      </c>
      <c r="B513" s="65">
        <v>1</v>
      </c>
      <c r="C513" s="66" t="s">
        <v>8</v>
      </c>
      <c r="D513" s="67">
        <v>8</v>
      </c>
      <c r="E513" s="68">
        <v>360</v>
      </c>
      <c r="F513" s="68">
        <f t="shared" ref="F513:F561" si="20">D513*E513</f>
        <v>2880</v>
      </c>
      <c r="G513" s="102"/>
      <c r="H513" s="74">
        <f>H512+G513-D513</f>
        <v>1</v>
      </c>
    </row>
    <row r="514" spans="1:9" ht="24.95" customHeight="1" x14ac:dyDescent="0.7">
      <c r="A514" s="65">
        <v>3</v>
      </c>
      <c r="B514" s="65">
        <v>2</v>
      </c>
      <c r="C514" s="66" t="s">
        <v>8</v>
      </c>
      <c r="D514" s="67">
        <v>8</v>
      </c>
      <c r="E514" s="68">
        <v>360</v>
      </c>
      <c r="F514" s="68">
        <f t="shared" si="20"/>
        <v>2880</v>
      </c>
      <c r="G514" s="102">
        <v>17</v>
      </c>
      <c r="H514" s="74">
        <f t="shared" ref="H514:H560" si="21">H513+G514-D514</f>
        <v>10</v>
      </c>
      <c r="I514" s="95"/>
    </row>
    <row r="515" spans="1:9" ht="24.95" customHeight="1" x14ac:dyDescent="0.7">
      <c r="A515" s="65">
        <v>4</v>
      </c>
      <c r="B515" s="65">
        <v>2</v>
      </c>
      <c r="C515" s="66" t="s">
        <v>8</v>
      </c>
      <c r="D515" s="67">
        <v>8</v>
      </c>
      <c r="E515" s="68">
        <v>360</v>
      </c>
      <c r="F515" s="68">
        <f t="shared" si="20"/>
        <v>2880</v>
      </c>
      <c r="G515" s="102"/>
      <c r="H515" s="74">
        <f t="shared" si="21"/>
        <v>2</v>
      </c>
      <c r="I515" s="96"/>
    </row>
    <row r="516" spans="1:9" ht="24.95" customHeight="1" x14ac:dyDescent="0.7">
      <c r="A516" s="65">
        <v>5</v>
      </c>
      <c r="B516" s="65">
        <v>3</v>
      </c>
      <c r="C516" s="66" t="s">
        <v>8</v>
      </c>
      <c r="D516" s="67">
        <v>8</v>
      </c>
      <c r="E516" s="68">
        <v>360</v>
      </c>
      <c r="F516" s="68">
        <f t="shared" si="20"/>
        <v>2880</v>
      </c>
      <c r="G516" s="102">
        <v>16</v>
      </c>
      <c r="H516" s="74">
        <f t="shared" si="21"/>
        <v>10</v>
      </c>
      <c r="I516" s="96"/>
    </row>
    <row r="517" spans="1:9" ht="24.95" customHeight="1" x14ac:dyDescent="0.7">
      <c r="A517" s="65">
        <v>6</v>
      </c>
      <c r="B517" s="65">
        <v>3</v>
      </c>
      <c r="C517" s="66" t="s">
        <v>8</v>
      </c>
      <c r="D517" s="67">
        <v>8</v>
      </c>
      <c r="E517" s="68">
        <v>360</v>
      </c>
      <c r="F517" s="68">
        <f t="shared" si="20"/>
        <v>2880</v>
      </c>
      <c r="G517" s="102"/>
      <c r="H517" s="74">
        <f t="shared" si="21"/>
        <v>2</v>
      </c>
    </row>
    <row r="518" spans="1:9" ht="24.95" customHeight="1" x14ac:dyDescent="0.7">
      <c r="A518" s="65">
        <v>7</v>
      </c>
      <c r="B518" s="65">
        <v>4</v>
      </c>
      <c r="C518" s="66" t="s">
        <v>8</v>
      </c>
      <c r="D518" s="67">
        <v>8</v>
      </c>
      <c r="E518" s="68">
        <v>360</v>
      </c>
      <c r="F518" s="68">
        <f t="shared" si="20"/>
        <v>2880</v>
      </c>
      <c r="G518" s="102">
        <v>15</v>
      </c>
      <c r="H518" s="74">
        <f t="shared" si="21"/>
        <v>9</v>
      </c>
    </row>
    <row r="519" spans="1:9" ht="24.95" customHeight="1" x14ac:dyDescent="0.7">
      <c r="A519" s="65">
        <v>8</v>
      </c>
      <c r="B519" s="65">
        <v>4</v>
      </c>
      <c r="C519" s="66" t="s">
        <v>8</v>
      </c>
      <c r="D519" s="67">
        <v>8</v>
      </c>
      <c r="E519" s="68">
        <v>360</v>
      </c>
      <c r="F519" s="68">
        <f t="shared" si="20"/>
        <v>2880</v>
      </c>
      <c r="G519" s="102"/>
      <c r="H519" s="74">
        <f t="shared" si="21"/>
        <v>1</v>
      </c>
    </row>
    <row r="520" spans="1:9" ht="24.95" customHeight="1" x14ac:dyDescent="0.7">
      <c r="A520" s="65">
        <v>9</v>
      </c>
      <c r="B520" s="65">
        <v>5</v>
      </c>
      <c r="C520" s="66" t="s">
        <v>8</v>
      </c>
      <c r="D520" s="67">
        <v>8</v>
      </c>
      <c r="E520" s="68">
        <v>360</v>
      </c>
      <c r="F520" s="68">
        <f t="shared" si="20"/>
        <v>2880</v>
      </c>
      <c r="G520" s="102">
        <v>17</v>
      </c>
      <c r="H520" s="74">
        <f t="shared" si="21"/>
        <v>10</v>
      </c>
    </row>
    <row r="521" spans="1:9" ht="24.95" customHeight="1" x14ac:dyDescent="0.7">
      <c r="A521" s="65">
        <v>10</v>
      </c>
      <c r="B521" s="65">
        <v>5</v>
      </c>
      <c r="C521" s="66" t="s">
        <v>8</v>
      </c>
      <c r="D521" s="67">
        <v>8</v>
      </c>
      <c r="E521" s="68">
        <v>360</v>
      </c>
      <c r="F521" s="68">
        <f t="shared" si="20"/>
        <v>2880</v>
      </c>
      <c r="G521" s="102"/>
      <c r="H521" s="74">
        <f t="shared" si="21"/>
        <v>2</v>
      </c>
    </row>
    <row r="522" spans="1:9" ht="24.95" customHeight="1" x14ac:dyDescent="0.7">
      <c r="A522" s="65">
        <v>11</v>
      </c>
      <c r="B522" s="65">
        <v>6</v>
      </c>
      <c r="C522" s="66" t="s">
        <v>8</v>
      </c>
      <c r="D522" s="67">
        <v>8</v>
      </c>
      <c r="E522" s="68">
        <v>360</v>
      </c>
      <c r="F522" s="68">
        <f t="shared" si="20"/>
        <v>2880</v>
      </c>
      <c r="G522" s="102">
        <v>16</v>
      </c>
      <c r="H522" s="74">
        <f t="shared" si="21"/>
        <v>10</v>
      </c>
    </row>
    <row r="523" spans="1:9" ht="24.95" customHeight="1" x14ac:dyDescent="0.7">
      <c r="A523" s="65">
        <v>12</v>
      </c>
      <c r="B523" s="65">
        <v>6</v>
      </c>
      <c r="C523" s="66" t="s">
        <v>8</v>
      </c>
      <c r="D523" s="67">
        <v>8</v>
      </c>
      <c r="E523" s="68">
        <v>360</v>
      </c>
      <c r="F523" s="68">
        <f t="shared" si="20"/>
        <v>2880</v>
      </c>
      <c r="G523" s="102"/>
      <c r="H523" s="74">
        <f t="shared" si="21"/>
        <v>2</v>
      </c>
    </row>
    <row r="524" spans="1:9" ht="24.95" customHeight="1" x14ac:dyDescent="0.7">
      <c r="A524" s="65">
        <v>13</v>
      </c>
      <c r="B524" s="65">
        <v>7</v>
      </c>
      <c r="C524" s="66" t="s">
        <v>8</v>
      </c>
      <c r="D524" s="67">
        <v>8</v>
      </c>
      <c r="E524" s="68">
        <v>360</v>
      </c>
      <c r="F524" s="98">
        <f t="shared" si="20"/>
        <v>2880</v>
      </c>
      <c r="G524" s="103">
        <v>17</v>
      </c>
      <c r="H524" s="74">
        <f t="shared" si="21"/>
        <v>11</v>
      </c>
      <c r="I524" s="100"/>
    </row>
    <row r="525" spans="1:9" ht="24.95" customHeight="1" x14ac:dyDescent="0.7">
      <c r="A525" s="65">
        <v>14</v>
      </c>
      <c r="B525" s="65">
        <v>7</v>
      </c>
      <c r="C525" s="66" t="s">
        <v>8</v>
      </c>
      <c r="D525" s="67">
        <v>8</v>
      </c>
      <c r="E525" s="68">
        <v>360</v>
      </c>
      <c r="F525" s="68">
        <f t="shared" si="20"/>
        <v>2880</v>
      </c>
      <c r="G525" s="102"/>
      <c r="H525" s="74">
        <f t="shared" si="21"/>
        <v>3</v>
      </c>
    </row>
    <row r="526" spans="1:9" ht="24.95" customHeight="1" x14ac:dyDescent="0.7">
      <c r="A526" s="65">
        <v>15</v>
      </c>
      <c r="B526" s="65">
        <v>8</v>
      </c>
      <c r="C526" s="66" t="s">
        <v>8</v>
      </c>
      <c r="D526" s="67">
        <v>8</v>
      </c>
      <c r="E526" s="68">
        <v>360</v>
      </c>
      <c r="F526" s="68">
        <f t="shared" si="20"/>
        <v>2880</v>
      </c>
      <c r="G526" s="102">
        <v>18</v>
      </c>
      <c r="H526" s="74">
        <f t="shared" si="21"/>
        <v>13</v>
      </c>
    </row>
    <row r="527" spans="1:9" ht="24.95" customHeight="1" x14ac:dyDescent="0.7">
      <c r="A527" s="65">
        <v>16</v>
      </c>
      <c r="B527" s="65">
        <v>8</v>
      </c>
      <c r="C527" s="66" t="s">
        <v>8</v>
      </c>
      <c r="D527" s="67">
        <v>8</v>
      </c>
      <c r="E527" s="68">
        <v>360</v>
      </c>
      <c r="F527" s="68">
        <f t="shared" si="20"/>
        <v>2880</v>
      </c>
      <c r="G527" s="102"/>
      <c r="H527" s="74">
        <f t="shared" si="21"/>
        <v>5</v>
      </c>
    </row>
    <row r="528" spans="1:9" ht="24.95" customHeight="1" x14ac:dyDescent="0.7">
      <c r="A528" s="65">
        <v>17</v>
      </c>
      <c r="B528" s="65">
        <v>9</v>
      </c>
      <c r="C528" s="66" t="s">
        <v>8</v>
      </c>
      <c r="D528" s="67">
        <v>8</v>
      </c>
      <c r="E528" s="68">
        <v>360</v>
      </c>
      <c r="F528" s="68">
        <f t="shared" si="20"/>
        <v>2880</v>
      </c>
      <c r="G528" s="102">
        <v>17</v>
      </c>
      <c r="H528" s="74">
        <f t="shared" si="21"/>
        <v>14</v>
      </c>
    </row>
    <row r="529" spans="1:9" ht="24.95" customHeight="1" x14ac:dyDescent="0.7">
      <c r="A529" s="65">
        <v>18</v>
      </c>
      <c r="B529" s="65">
        <v>9</v>
      </c>
      <c r="C529" s="66" t="s">
        <v>8</v>
      </c>
      <c r="D529" s="67">
        <v>8</v>
      </c>
      <c r="E529" s="68">
        <v>360</v>
      </c>
      <c r="F529" s="68">
        <f t="shared" si="20"/>
        <v>2880</v>
      </c>
      <c r="G529" s="102"/>
      <c r="H529" s="74">
        <f t="shared" si="21"/>
        <v>6</v>
      </c>
    </row>
    <row r="530" spans="1:9" ht="24.95" customHeight="1" x14ac:dyDescent="0.7">
      <c r="A530" s="65">
        <v>19</v>
      </c>
      <c r="B530" s="65">
        <v>10</v>
      </c>
      <c r="C530" s="66" t="s">
        <v>8</v>
      </c>
      <c r="D530" s="67">
        <v>8</v>
      </c>
      <c r="E530" s="68">
        <v>360</v>
      </c>
      <c r="F530" s="68">
        <f t="shared" si="20"/>
        <v>2880</v>
      </c>
      <c r="G530" s="102">
        <v>15</v>
      </c>
      <c r="H530" s="74">
        <f t="shared" si="21"/>
        <v>13</v>
      </c>
    </row>
    <row r="531" spans="1:9" ht="24.95" customHeight="1" x14ac:dyDescent="0.7">
      <c r="A531" s="65">
        <v>20</v>
      </c>
      <c r="B531" s="65">
        <v>10</v>
      </c>
      <c r="C531" s="66" t="s">
        <v>8</v>
      </c>
      <c r="D531" s="67">
        <v>8</v>
      </c>
      <c r="E531" s="68">
        <v>360</v>
      </c>
      <c r="F531" s="68">
        <f t="shared" si="20"/>
        <v>2880</v>
      </c>
      <c r="G531" s="102"/>
      <c r="H531" s="74">
        <f t="shared" si="21"/>
        <v>5</v>
      </c>
    </row>
    <row r="532" spans="1:9" ht="24.95" customHeight="1" x14ac:dyDescent="0.7">
      <c r="A532" s="65">
        <v>21</v>
      </c>
      <c r="B532" s="65">
        <v>11</v>
      </c>
      <c r="C532" s="66" t="s">
        <v>8</v>
      </c>
      <c r="D532" s="67">
        <v>8</v>
      </c>
      <c r="E532" s="68">
        <v>360</v>
      </c>
      <c r="F532" s="68">
        <f t="shared" si="20"/>
        <v>2880</v>
      </c>
      <c r="G532" s="102">
        <v>16</v>
      </c>
      <c r="H532" s="74">
        <f t="shared" si="21"/>
        <v>13</v>
      </c>
    </row>
    <row r="533" spans="1:9" ht="24.95" customHeight="1" x14ac:dyDescent="0.7">
      <c r="A533" s="65">
        <v>22</v>
      </c>
      <c r="B533" s="65">
        <v>11</v>
      </c>
      <c r="C533" s="66" t="s">
        <v>8</v>
      </c>
      <c r="D533" s="67">
        <v>8</v>
      </c>
      <c r="E533" s="68">
        <v>360</v>
      </c>
      <c r="F533" s="68">
        <f t="shared" si="20"/>
        <v>2880</v>
      </c>
      <c r="G533" s="102"/>
      <c r="H533" s="74">
        <f t="shared" si="21"/>
        <v>5</v>
      </c>
    </row>
    <row r="534" spans="1:9" ht="24.95" customHeight="1" x14ac:dyDescent="0.7">
      <c r="A534" s="65">
        <v>23</v>
      </c>
      <c r="B534" s="65">
        <v>12</v>
      </c>
      <c r="C534" s="66" t="s">
        <v>8</v>
      </c>
      <c r="D534" s="67">
        <v>8</v>
      </c>
      <c r="E534" s="68">
        <v>360</v>
      </c>
      <c r="F534" s="68">
        <f t="shared" si="20"/>
        <v>2880</v>
      </c>
      <c r="G534" s="102">
        <v>19</v>
      </c>
      <c r="H534" s="74">
        <f t="shared" si="21"/>
        <v>16</v>
      </c>
    </row>
    <row r="535" spans="1:9" ht="24.95" customHeight="1" x14ac:dyDescent="0.7">
      <c r="A535" s="65">
        <v>24</v>
      </c>
      <c r="B535" s="65">
        <v>12</v>
      </c>
      <c r="C535" s="66" t="s">
        <v>8</v>
      </c>
      <c r="D535" s="67">
        <v>8</v>
      </c>
      <c r="E535" s="68">
        <v>360</v>
      </c>
      <c r="F535" s="68">
        <f t="shared" si="20"/>
        <v>2880</v>
      </c>
      <c r="G535" s="102"/>
      <c r="H535" s="74">
        <f t="shared" si="21"/>
        <v>8</v>
      </c>
    </row>
    <row r="536" spans="1:9" ht="24.95" customHeight="1" x14ac:dyDescent="0.7">
      <c r="A536" s="65">
        <v>25</v>
      </c>
      <c r="B536" s="65">
        <v>13</v>
      </c>
      <c r="C536" s="66" t="s">
        <v>8</v>
      </c>
      <c r="D536" s="67">
        <v>8</v>
      </c>
      <c r="E536" s="68">
        <v>360</v>
      </c>
      <c r="F536" s="68">
        <f t="shared" si="20"/>
        <v>2880</v>
      </c>
      <c r="G536" s="102">
        <v>19</v>
      </c>
      <c r="H536" s="74">
        <f t="shared" si="21"/>
        <v>19</v>
      </c>
    </row>
    <row r="537" spans="1:9" ht="24.95" customHeight="1" x14ac:dyDescent="0.7">
      <c r="A537" s="65">
        <v>26</v>
      </c>
      <c r="B537" s="65">
        <v>13</v>
      </c>
      <c r="C537" s="66" t="s">
        <v>8</v>
      </c>
      <c r="D537" s="67">
        <v>8</v>
      </c>
      <c r="E537" s="68">
        <v>360</v>
      </c>
      <c r="F537" s="68">
        <f t="shared" si="20"/>
        <v>2880</v>
      </c>
      <c r="G537" s="102"/>
      <c r="H537" s="74">
        <f t="shared" si="21"/>
        <v>11</v>
      </c>
    </row>
    <row r="538" spans="1:9" ht="24.95" customHeight="1" x14ac:dyDescent="0.7">
      <c r="A538" s="65">
        <v>27</v>
      </c>
      <c r="B538" s="65">
        <v>14</v>
      </c>
      <c r="C538" s="66" t="s">
        <v>8</v>
      </c>
      <c r="D538" s="67">
        <v>8</v>
      </c>
      <c r="E538" s="68">
        <v>360</v>
      </c>
      <c r="F538" s="68">
        <f t="shared" si="20"/>
        <v>2880</v>
      </c>
      <c r="G538" s="102">
        <v>15</v>
      </c>
      <c r="H538" s="74">
        <f t="shared" si="21"/>
        <v>18</v>
      </c>
    </row>
    <row r="539" spans="1:9" ht="24.95" customHeight="1" x14ac:dyDescent="0.7">
      <c r="A539" s="65">
        <v>28</v>
      </c>
      <c r="B539" s="65">
        <v>14</v>
      </c>
      <c r="C539" s="66" t="s">
        <v>8</v>
      </c>
      <c r="D539" s="67">
        <v>8</v>
      </c>
      <c r="E539" s="68">
        <v>360</v>
      </c>
      <c r="F539" s="68">
        <f t="shared" si="20"/>
        <v>2880</v>
      </c>
      <c r="G539" s="102"/>
      <c r="H539" s="74">
        <f t="shared" si="21"/>
        <v>10</v>
      </c>
    </row>
    <row r="540" spans="1:9" ht="24.95" customHeight="1" x14ac:dyDescent="0.7">
      <c r="A540" s="65">
        <v>29</v>
      </c>
      <c r="B540" s="65">
        <v>15</v>
      </c>
      <c r="C540" s="66" t="s">
        <v>8</v>
      </c>
      <c r="D540" s="67">
        <v>8</v>
      </c>
      <c r="E540" s="68">
        <v>360</v>
      </c>
      <c r="F540" s="98">
        <f t="shared" si="20"/>
        <v>2880</v>
      </c>
      <c r="G540" s="103">
        <v>18</v>
      </c>
      <c r="H540" s="74">
        <f t="shared" si="21"/>
        <v>20</v>
      </c>
      <c r="I540" s="100"/>
    </row>
    <row r="541" spans="1:9" ht="24.95" customHeight="1" x14ac:dyDescent="0.7">
      <c r="A541" s="65">
        <v>30</v>
      </c>
      <c r="B541" s="65">
        <v>15</v>
      </c>
      <c r="C541" s="66" t="s">
        <v>8</v>
      </c>
      <c r="D541" s="67">
        <v>8</v>
      </c>
      <c r="E541" s="68">
        <v>360</v>
      </c>
      <c r="F541" s="68">
        <f t="shared" si="20"/>
        <v>2880</v>
      </c>
      <c r="G541" s="102"/>
      <c r="H541" s="74">
        <f t="shared" si="21"/>
        <v>12</v>
      </c>
    </row>
    <row r="542" spans="1:9" ht="24.95" customHeight="1" x14ac:dyDescent="0.7">
      <c r="A542" s="65">
        <v>31</v>
      </c>
      <c r="B542" s="65">
        <v>16</v>
      </c>
      <c r="C542" s="66" t="s">
        <v>8</v>
      </c>
      <c r="D542" s="67">
        <v>10</v>
      </c>
      <c r="E542" s="68">
        <v>360</v>
      </c>
      <c r="F542" s="68">
        <f t="shared" si="20"/>
        <v>3600</v>
      </c>
      <c r="G542" s="102">
        <v>17</v>
      </c>
      <c r="H542" s="74">
        <f t="shared" si="21"/>
        <v>19</v>
      </c>
    </row>
    <row r="543" spans="1:9" ht="24.95" customHeight="1" x14ac:dyDescent="0.7">
      <c r="A543" s="65">
        <v>32</v>
      </c>
      <c r="B543" s="65">
        <v>16</v>
      </c>
      <c r="C543" s="66" t="s">
        <v>8</v>
      </c>
      <c r="D543" s="67">
        <v>10</v>
      </c>
      <c r="E543" s="68">
        <v>360</v>
      </c>
      <c r="F543" s="68">
        <f t="shared" si="20"/>
        <v>3600</v>
      </c>
      <c r="G543" s="102"/>
      <c r="H543" s="74">
        <f t="shared" si="21"/>
        <v>9</v>
      </c>
    </row>
    <row r="544" spans="1:9" ht="24.95" customHeight="1" x14ac:dyDescent="0.7">
      <c r="A544" s="65">
        <v>33</v>
      </c>
      <c r="B544" s="65">
        <v>17</v>
      </c>
      <c r="C544" s="66" t="s">
        <v>8</v>
      </c>
      <c r="D544" s="67">
        <v>10</v>
      </c>
      <c r="E544" s="68">
        <v>360</v>
      </c>
      <c r="F544" s="68">
        <f t="shared" si="20"/>
        <v>3600</v>
      </c>
      <c r="G544" s="102">
        <v>18</v>
      </c>
      <c r="H544" s="74">
        <f t="shared" si="21"/>
        <v>17</v>
      </c>
    </row>
    <row r="545" spans="1:8" ht="24.95" customHeight="1" x14ac:dyDescent="0.7">
      <c r="A545" s="65">
        <v>34</v>
      </c>
      <c r="B545" s="65">
        <v>17</v>
      </c>
      <c r="C545" s="66" t="s">
        <v>8</v>
      </c>
      <c r="D545" s="67">
        <v>10</v>
      </c>
      <c r="E545" s="68">
        <v>360</v>
      </c>
      <c r="F545" s="68">
        <f t="shared" si="20"/>
        <v>3600</v>
      </c>
      <c r="G545" s="102"/>
      <c r="H545" s="74">
        <f t="shared" si="21"/>
        <v>7</v>
      </c>
    </row>
    <row r="546" spans="1:8" ht="24.95" customHeight="1" x14ac:dyDescent="0.7">
      <c r="A546" s="65">
        <v>35</v>
      </c>
      <c r="B546" s="65">
        <v>18</v>
      </c>
      <c r="C546" s="66" t="s">
        <v>8</v>
      </c>
      <c r="D546" s="67">
        <v>10</v>
      </c>
      <c r="E546" s="68">
        <v>360</v>
      </c>
      <c r="F546" s="68">
        <f t="shared" si="20"/>
        <v>3600</v>
      </c>
      <c r="G546" s="102">
        <v>19</v>
      </c>
      <c r="H546" s="74">
        <f t="shared" si="21"/>
        <v>16</v>
      </c>
    </row>
    <row r="547" spans="1:8" ht="24.95" customHeight="1" x14ac:dyDescent="0.7">
      <c r="A547" s="65">
        <v>36</v>
      </c>
      <c r="B547" s="65">
        <v>18</v>
      </c>
      <c r="C547" s="66" t="s">
        <v>8</v>
      </c>
      <c r="D547" s="67">
        <v>10</v>
      </c>
      <c r="E547" s="68">
        <v>360</v>
      </c>
      <c r="F547" s="68">
        <f t="shared" si="20"/>
        <v>3600</v>
      </c>
      <c r="G547" s="102"/>
      <c r="H547" s="74">
        <f t="shared" si="21"/>
        <v>6</v>
      </c>
    </row>
    <row r="548" spans="1:8" ht="24.95" customHeight="1" x14ac:dyDescent="0.7">
      <c r="A548" s="65">
        <v>37</v>
      </c>
      <c r="B548" s="65">
        <v>19</v>
      </c>
      <c r="C548" s="66" t="s">
        <v>8</v>
      </c>
      <c r="D548" s="67">
        <v>10</v>
      </c>
      <c r="E548" s="68">
        <v>360</v>
      </c>
      <c r="F548" s="68">
        <f t="shared" si="20"/>
        <v>3600</v>
      </c>
      <c r="G548" s="102">
        <v>16</v>
      </c>
      <c r="H548" s="74">
        <f t="shared" si="21"/>
        <v>12</v>
      </c>
    </row>
    <row r="549" spans="1:8" ht="24.95" customHeight="1" x14ac:dyDescent="0.7">
      <c r="A549" s="65">
        <v>38</v>
      </c>
      <c r="B549" s="65">
        <v>19</v>
      </c>
      <c r="C549" s="66" t="s">
        <v>8</v>
      </c>
      <c r="D549" s="67">
        <v>10</v>
      </c>
      <c r="E549" s="68">
        <v>360</v>
      </c>
      <c r="F549" s="68">
        <f t="shared" si="20"/>
        <v>3600</v>
      </c>
      <c r="G549" s="102"/>
      <c r="H549" s="74">
        <f t="shared" si="21"/>
        <v>2</v>
      </c>
    </row>
    <row r="550" spans="1:8" ht="24.95" customHeight="1" x14ac:dyDescent="0.7">
      <c r="A550" s="65">
        <v>39</v>
      </c>
      <c r="B550" s="65">
        <v>20</v>
      </c>
      <c r="C550" s="66" t="s">
        <v>8</v>
      </c>
      <c r="D550" s="67">
        <v>10</v>
      </c>
      <c r="E550" s="68">
        <v>360</v>
      </c>
      <c r="F550" s="68">
        <f t="shared" si="20"/>
        <v>3600</v>
      </c>
      <c r="G550" s="102">
        <v>19</v>
      </c>
      <c r="H550" s="74">
        <f t="shared" si="21"/>
        <v>11</v>
      </c>
    </row>
    <row r="551" spans="1:8" ht="24.95" customHeight="1" x14ac:dyDescent="0.7">
      <c r="A551" s="65">
        <v>40</v>
      </c>
      <c r="B551" s="65">
        <v>21</v>
      </c>
      <c r="C551" s="66" t="s">
        <v>8</v>
      </c>
      <c r="D551" s="67">
        <v>10</v>
      </c>
      <c r="E551" s="68">
        <v>360</v>
      </c>
      <c r="F551" s="68">
        <f t="shared" si="20"/>
        <v>3600</v>
      </c>
      <c r="G551" s="102">
        <v>17</v>
      </c>
      <c r="H551" s="74">
        <f t="shared" si="21"/>
        <v>18</v>
      </c>
    </row>
    <row r="552" spans="1:8" ht="24.95" customHeight="1" x14ac:dyDescent="0.7">
      <c r="A552" s="65">
        <v>41</v>
      </c>
      <c r="B552" s="65">
        <v>22</v>
      </c>
      <c r="C552" s="66" t="s">
        <v>8</v>
      </c>
      <c r="D552" s="67">
        <v>15</v>
      </c>
      <c r="E552" s="68">
        <v>360</v>
      </c>
      <c r="F552" s="68">
        <f t="shared" si="20"/>
        <v>5400</v>
      </c>
      <c r="G552" s="102">
        <v>16</v>
      </c>
      <c r="H552" s="74">
        <f t="shared" si="21"/>
        <v>19</v>
      </c>
    </row>
    <row r="553" spans="1:8" ht="24.95" customHeight="1" x14ac:dyDescent="0.7">
      <c r="A553" s="65">
        <v>42</v>
      </c>
      <c r="B553" s="65">
        <v>23</v>
      </c>
      <c r="C553" s="66" t="s">
        <v>8</v>
      </c>
      <c r="D553" s="67">
        <v>15</v>
      </c>
      <c r="E553" s="68">
        <v>360</v>
      </c>
      <c r="F553" s="68">
        <f t="shared" si="20"/>
        <v>5400</v>
      </c>
      <c r="G553" s="102">
        <v>19</v>
      </c>
      <c r="H553" s="74">
        <f t="shared" si="21"/>
        <v>23</v>
      </c>
    </row>
    <row r="554" spans="1:8" ht="24.95" customHeight="1" x14ac:dyDescent="0.7">
      <c r="A554" s="65">
        <v>43</v>
      </c>
      <c r="B554" s="65">
        <v>24</v>
      </c>
      <c r="C554" s="66" t="s">
        <v>8</v>
      </c>
      <c r="D554" s="67">
        <v>15</v>
      </c>
      <c r="E554" s="68">
        <v>360</v>
      </c>
      <c r="F554" s="68">
        <f t="shared" si="20"/>
        <v>5400</v>
      </c>
      <c r="G554" s="102">
        <v>15</v>
      </c>
      <c r="H554" s="74">
        <f t="shared" si="21"/>
        <v>23</v>
      </c>
    </row>
    <row r="555" spans="1:8" ht="24.95" customHeight="1" x14ac:dyDescent="0.7">
      <c r="A555" s="65">
        <v>44</v>
      </c>
      <c r="B555" s="65">
        <v>25</v>
      </c>
      <c r="C555" s="66" t="s">
        <v>8</v>
      </c>
      <c r="D555" s="67">
        <v>15</v>
      </c>
      <c r="E555" s="68">
        <v>360</v>
      </c>
      <c r="F555" s="68">
        <f t="shared" si="20"/>
        <v>5400</v>
      </c>
      <c r="G555" s="102">
        <v>17</v>
      </c>
      <c r="H555" s="74">
        <f t="shared" si="21"/>
        <v>25</v>
      </c>
    </row>
    <row r="556" spans="1:8" ht="24.95" customHeight="1" x14ac:dyDescent="0.7">
      <c r="A556" s="65">
        <v>45</v>
      </c>
      <c r="B556" s="65">
        <v>26</v>
      </c>
      <c r="C556" s="66" t="s">
        <v>8</v>
      </c>
      <c r="D556" s="67">
        <v>15</v>
      </c>
      <c r="E556" s="68">
        <v>360</v>
      </c>
      <c r="F556" s="68">
        <f t="shared" si="20"/>
        <v>5400</v>
      </c>
      <c r="G556" s="102">
        <v>18</v>
      </c>
      <c r="H556" s="74">
        <f t="shared" si="21"/>
        <v>28</v>
      </c>
    </row>
    <row r="557" spans="1:8" ht="24.95" customHeight="1" x14ac:dyDescent="0.7">
      <c r="A557" s="65">
        <v>46</v>
      </c>
      <c r="B557" s="65">
        <v>27</v>
      </c>
      <c r="C557" s="66" t="s">
        <v>8</v>
      </c>
      <c r="D557" s="67">
        <v>15</v>
      </c>
      <c r="E557" s="68">
        <v>360</v>
      </c>
      <c r="F557" s="68">
        <f t="shared" si="20"/>
        <v>5400</v>
      </c>
      <c r="G557" s="102">
        <v>15</v>
      </c>
      <c r="H557" s="74">
        <f t="shared" si="21"/>
        <v>28</v>
      </c>
    </row>
    <row r="558" spans="1:8" ht="24.95" customHeight="1" x14ac:dyDescent="0.7">
      <c r="A558" s="65">
        <v>47</v>
      </c>
      <c r="B558" s="65">
        <v>28</v>
      </c>
      <c r="C558" s="66" t="s">
        <v>8</v>
      </c>
      <c r="D558" s="67">
        <v>15</v>
      </c>
      <c r="E558" s="68">
        <v>360</v>
      </c>
      <c r="F558" s="68">
        <f t="shared" si="20"/>
        <v>5400</v>
      </c>
      <c r="G558" s="102">
        <v>18</v>
      </c>
      <c r="H558" s="74">
        <f t="shared" si="21"/>
        <v>31</v>
      </c>
    </row>
    <row r="559" spans="1:8" ht="24.95" customHeight="1" x14ac:dyDescent="0.7">
      <c r="A559" s="65">
        <v>48</v>
      </c>
      <c r="B559" s="65">
        <v>29</v>
      </c>
      <c r="C559" s="66" t="s">
        <v>8</v>
      </c>
      <c r="D559" s="67">
        <v>20</v>
      </c>
      <c r="E559" s="68">
        <v>360</v>
      </c>
      <c r="F559" s="68">
        <f t="shared" si="20"/>
        <v>7200</v>
      </c>
      <c r="G559" s="102">
        <v>15</v>
      </c>
      <c r="H559" s="74">
        <f t="shared" si="21"/>
        <v>26</v>
      </c>
    </row>
    <row r="560" spans="1:8" ht="24.95" customHeight="1" x14ac:dyDescent="0.7">
      <c r="A560" s="65">
        <v>49</v>
      </c>
      <c r="B560" s="65">
        <v>30</v>
      </c>
      <c r="C560" s="66" t="s">
        <v>8</v>
      </c>
      <c r="D560" s="67">
        <v>20</v>
      </c>
      <c r="E560" s="68">
        <v>360</v>
      </c>
      <c r="F560" s="68">
        <f t="shared" si="20"/>
        <v>7200</v>
      </c>
      <c r="G560" s="102">
        <v>15</v>
      </c>
      <c r="H560" s="74">
        <f t="shared" si="21"/>
        <v>21</v>
      </c>
    </row>
    <row r="561" spans="1:9" ht="24.95" customHeight="1" x14ac:dyDescent="0.7">
      <c r="A561" s="65">
        <v>50</v>
      </c>
      <c r="B561" s="65">
        <v>30</v>
      </c>
      <c r="C561" s="66" t="s">
        <v>8</v>
      </c>
      <c r="D561" s="67">
        <v>21</v>
      </c>
      <c r="E561" s="68">
        <v>360</v>
      </c>
      <c r="F561" s="68">
        <f t="shared" si="20"/>
        <v>7560</v>
      </c>
      <c r="G561" s="84">
        <f>SUM(F512:F561)</f>
        <v>182160</v>
      </c>
      <c r="I561" s="83">
        <f>SUM(D512:D561)</f>
        <v>506</v>
      </c>
    </row>
    <row r="562" spans="1:9" ht="24.95" customHeight="1" x14ac:dyDescent="0.7">
      <c r="A562" s="65" t="s">
        <v>4</v>
      </c>
      <c r="B562" s="65"/>
      <c r="C562" s="65" t="s">
        <v>5</v>
      </c>
      <c r="D562" s="65" t="s">
        <v>1</v>
      </c>
      <c r="E562" s="65" t="s">
        <v>2</v>
      </c>
      <c r="F562" s="65" t="s">
        <v>3</v>
      </c>
      <c r="G562" s="149" t="s">
        <v>34</v>
      </c>
      <c r="H562" s="150"/>
      <c r="I562" s="151"/>
    </row>
    <row r="563" spans="1:9" ht="24.95" customHeight="1" x14ac:dyDescent="0.7">
      <c r="A563" s="65">
        <v>1</v>
      </c>
      <c r="B563" s="65">
        <v>1</v>
      </c>
      <c r="C563" s="66" t="s">
        <v>8</v>
      </c>
      <c r="D563" s="67">
        <v>8</v>
      </c>
      <c r="E563" s="68">
        <v>360</v>
      </c>
      <c r="F563" s="68">
        <f>D563*E563</f>
        <v>2880</v>
      </c>
      <c r="G563" s="68">
        <v>17</v>
      </c>
      <c r="H563" s="74">
        <f>G563-D563</f>
        <v>9</v>
      </c>
    </row>
    <row r="564" spans="1:9" ht="24.95" customHeight="1" x14ac:dyDescent="0.7">
      <c r="A564" s="65">
        <v>2</v>
      </c>
      <c r="B564" s="65">
        <v>1</v>
      </c>
      <c r="C564" s="66" t="s">
        <v>8</v>
      </c>
      <c r="D564" s="67">
        <v>8</v>
      </c>
      <c r="E564" s="68">
        <v>360</v>
      </c>
      <c r="F564" s="68">
        <f t="shared" ref="F564:F612" si="22">D564*E564</f>
        <v>2880</v>
      </c>
      <c r="H564" s="74">
        <f>H563+G564-D564</f>
        <v>1</v>
      </c>
    </row>
    <row r="565" spans="1:9" ht="24.95" customHeight="1" x14ac:dyDescent="0.7">
      <c r="A565" s="65">
        <v>3</v>
      </c>
      <c r="B565" s="65">
        <v>2</v>
      </c>
      <c r="C565" s="66" t="s">
        <v>8</v>
      </c>
      <c r="D565" s="67">
        <v>8</v>
      </c>
      <c r="E565" s="68">
        <v>360</v>
      </c>
      <c r="F565" s="68">
        <f t="shared" si="22"/>
        <v>2880</v>
      </c>
      <c r="G565" s="94">
        <v>18</v>
      </c>
      <c r="H565" s="74">
        <f t="shared" ref="H565:H611" si="23">H564+G565-D565</f>
        <v>11</v>
      </c>
      <c r="I565" s="95"/>
    </row>
    <row r="566" spans="1:9" ht="24.95" customHeight="1" x14ac:dyDescent="0.7">
      <c r="A566" s="65">
        <v>4</v>
      </c>
      <c r="B566" s="65">
        <v>2</v>
      </c>
      <c r="C566" s="66" t="s">
        <v>8</v>
      </c>
      <c r="D566" s="67">
        <v>8</v>
      </c>
      <c r="E566" s="68">
        <v>360</v>
      </c>
      <c r="F566" s="68">
        <f t="shared" si="22"/>
        <v>2880</v>
      </c>
      <c r="G566" s="94"/>
      <c r="H566" s="74">
        <f t="shared" si="23"/>
        <v>3</v>
      </c>
      <c r="I566" s="96"/>
    </row>
    <row r="567" spans="1:9" ht="24.95" customHeight="1" x14ac:dyDescent="0.7">
      <c r="A567" s="65">
        <v>5</v>
      </c>
      <c r="B567" s="65">
        <v>3</v>
      </c>
      <c r="C567" s="66" t="s">
        <v>8</v>
      </c>
      <c r="D567" s="67">
        <v>8</v>
      </c>
      <c r="E567" s="68">
        <v>360</v>
      </c>
      <c r="F567" s="68">
        <f t="shared" si="22"/>
        <v>2880</v>
      </c>
      <c r="G567" s="97">
        <v>16</v>
      </c>
      <c r="H567" s="74">
        <f t="shared" si="23"/>
        <v>11</v>
      </c>
      <c r="I567" s="96"/>
    </row>
    <row r="568" spans="1:9" ht="24.95" customHeight="1" x14ac:dyDescent="0.7">
      <c r="A568" s="65">
        <v>6</v>
      </c>
      <c r="B568" s="65">
        <v>3</v>
      </c>
      <c r="C568" s="66" t="s">
        <v>8</v>
      </c>
      <c r="D568" s="67">
        <v>8</v>
      </c>
      <c r="E568" s="68">
        <v>360</v>
      </c>
      <c r="F568" s="68">
        <f t="shared" si="22"/>
        <v>2880</v>
      </c>
      <c r="H568" s="74">
        <f t="shared" si="23"/>
        <v>3</v>
      </c>
    </row>
    <row r="569" spans="1:9" ht="24.95" customHeight="1" x14ac:dyDescent="0.7">
      <c r="A569" s="65">
        <v>7</v>
      </c>
      <c r="B569" s="65">
        <v>4</v>
      </c>
      <c r="C569" s="66" t="s">
        <v>8</v>
      </c>
      <c r="D569" s="67">
        <v>8</v>
      </c>
      <c r="E569" s="68">
        <v>360</v>
      </c>
      <c r="F569" s="68">
        <f t="shared" si="22"/>
        <v>2880</v>
      </c>
      <c r="G569" s="72">
        <v>17</v>
      </c>
      <c r="H569" s="74">
        <f t="shared" si="23"/>
        <v>12</v>
      </c>
    </row>
    <row r="570" spans="1:9" ht="24.95" customHeight="1" x14ac:dyDescent="0.7">
      <c r="A570" s="65">
        <v>8</v>
      </c>
      <c r="B570" s="65">
        <v>4</v>
      </c>
      <c r="C570" s="66" t="s">
        <v>8</v>
      </c>
      <c r="D570" s="67">
        <v>8</v>
      </c>
      <c r="E570" s="68">
        <v>360</v>
      </c>
      <c r="F570" s="68">
        <f t="shared" si="22"/>
        <v>2880</v>
      </c>
      <c r="H570" s="74">
        <f t="shared" si="23"/>
        <v>4</v>
      </c>
    </row>
    <row r="571" spans="1:9" ht="24.95" customHeight="1" x14ac:dyDescent="0.7">
      <c r="A571" s="65">
        <v>9</v>
      </c>
      <c r="B571" s="65">
        <v>5</v>
      </c>
      <c r="C571" s="66" t="s">
        <v>8</v>
      </c>
      <c r="D571" s="67">
        <v>8</v>
      </c>
      <c r="E571" s="68">
        <v>360</v>
      </c>
      <c r="F571" s="68">
        <f t="shared" si="22"/>
        <v>2880</v>
      </c>
      <c r="G571" s="72">
        <v>18</v>
      </c>
      <c r="H571" s="74">
        <f t="shared" si="23"/>
        <v>14</v>
      </c>
    </row>
    <row r="572" spans="1:9" ht="24.95" customHeight="1" x14ac:dyDescent="0.7">
      <c r="A572" s="65">
        <v>10</v>
      </c>
      <c r="B572" s="65">
        <v>5</v>
      </c>
      <c r="C572" s="66" t="s">
        <v>8</v>
      </c>
      <c r="D572" s="67">
        <v>8</v>
      </c>
      <c r="E572" s="68">
        <v>360</v>
      </c>
      <c r="F572" s="68">
        <f t="shared" si="22"/>
        <v>2880</v>
      </c>
      <c r="H572" s="74">
        <f t="shared" si="23"/>
        <v>6</v>
      </c>
    </row>
    <row r="573" spans="1:9" ht="24.95" customHeight="1" x14ac:dyDescent="0.7">
      <c r="A573" s="65">
        <v>11</v>
      </c>
      <c r="B573" s="65">
        <v>6</v>
      </c>
      <c r="C573" s="66" t="s">
        <v>8</v>
      </c>
      <c r="D573" s="67">
        <v>8</v>
      </c>
      <c r="E573" s="68">
        <v>360</v>
      </c>
      <c r="F573" s="68">
        <f t="shared" si="22"/>
        <v>2880</v>
      </c>
      <c r="G573" s="72">
        <v>15</v>
      </c>
      <c r="H573" s="74">
        <f t="shared" si="23"/>
        <v>13</v>
      </c>
    </row>
    <row r="574" spans="1:9" ht="24.95" customHeight="1" x14ac:dyDescent="0.7">
      <c r="A574" s="65">
        <v>12</v>
      </c>
      <c r="B574" s="65">
        <v>6</v>
      </c>
      <c r="C574" s="66" t="s">
        <v>8</v>
      </c>
      <c r="D574" s="67">
        <v>8</v>
      </c>
      <c r="E574" s="68">
        <v>360</v>
      </c>
      <c r="F574" s="68">
        <f t="shared" si="22"/>
        <v>2880</v>
      </c>
      <c r="H574" s="74">
        <f t="shared" si="23"/>
        <v>5</v>
      </c>
    </row>
    <row r="575" spans="1:9" ht="24.95" customHeight="1" x14ac:dyDescent="0.7">
      <c r="A575" s="65">
        <v>13</v>
      </c>
      <c r="B575" s="65">
        <v>7</v>
      </c>
      <c r="C575" s="66" t="s">
        <v>8</v>
      </c>
      <c r="D575" s="67">
        <v>8</v>
      </c>
      <c r="E575" s="68">
        <v>360</v>
      </c>
      <c r="F575" s="98">
        <f t="shared" si="22"/>
        <v>2880</v>
      </c>
      <c r="G575" s="99">
        <v>18</v>
      </c>
      <c r="H575" s="74">
        <f t="shared" si="23"/>
        <v>15</v>
      </c>
      <c r="I575" s="100"/>
    </row>
    <row r="576" spans="1:9" ht="24.95" customHeight="1" x14ac:dyDescent="0.7">
      <c r="A576" s="65">
        <v>14</v>
      </c>
      <c r="B576" s="65">
        <v>7</v>
      </c>
      <c r="C576" s="66" t="s">
        <v>8</v>
      </c>
      <c r="D576" s="67">
        <v>8</v>
      </c>
      <c r="E576" s="68">
        <v>360</v>
      </c>
      <c r="F576" s="68">
        <f t="shared" si="22"/>
        <v>2880</v>
      </c>
      <c r="H576" s="74">
        <f t="shared" si="23"/>
        <v>7</v>
      </c>
    </row>
    <row r="577" spans="1:9" ht="24.95" customHeight="1" x14ac:dyDescent="0.7">
      <c r="A577" s="65">
        <v>15</v>
      </c>
      <c r="B577" s="65">
        <v>8</v>
      </c>
      <c r="C577" s="66" t="s">
        <v>8</v>
      </c>
      <c r="D577" s="67">
        <v>8</v>
      </c>
      <c r="E577" s="68">
        <v>360</v>
      </c>
      <c r="F577" s="68">
        <f t="shared" si="22"/>
        <v>2880</v>
      </c>
      <c r="G577" s="72">
        <v>18</v>
      </c>
      <c r="H577" s="74">
        <f t="shared" si="23"/>
        <v>17</v>
      </c>
    </row>
    <row r="578" spans="1:9" ht="24.95" customHeight="1" x14ac:dyDescent="0.7">
      <c r="A578" s="65">
        <v>16</v>
      </c>
      <c r="B578" s="65">
        <v>8</v>
      </c>
      <c r="C578" s="66" t="s">
        <v>8</v>
      </c>
      <c r="D578" s="67">
        <v>8</v>
      </c>
      <c r="E578" s="68">
        <v>360</v>
      </c>
      <c r="F578" s="68">
        <f t="shared" si="22"/>
        <v>2880</v>
      </c>
      <c r="H578" s="74">
        <f t="shared" si="23"/>
        <v>9</v>
      </c>
    </row>
    <row r="579" spans="1:9" ht="24.95" customHeight="1" x14ac:dyDescent="0.7">
      <c r="A579" s="65">
        <v>17</v>
      </c>
      <c r="B579" s="65">
        <v>9</v>
      </c>
      <c r="C579" s="66" t="s">
        <v>8</v>
      </c>
      <c r="D579" s="67">
        <v>8</v>
      </c>
      <c r="E579" s="68">
        <v>360</v>
      </c>
      <c r="F579" s="68">
        <f t="shared" si="22"/>
        <v>2880</v>
      </c>
      <c r="G579" s="72">
        <v>16</v>
      </c>
      <c r="H579" s="74">
        <f t="shared" si="23"/>
        <v>17</v>
      </c>
    </row>
    <row r="580" spans="1:9" ht="24.95" customHeight="1" x14ac:dyDescent="0.7">
      <c r="A580" s="65">
        <v>18</v>
      </c>
      <c r="B580" s="65">
        <v>9</v>
      </c>
      <c r="C580" s="66" t="s">
        <v>8</v>
      </c>
      <c r="D580" s="67">
        <v>8</v>
      </c>
      <c r="E580" s="68">
        <v>360</v>
      </c>
      <c r="F580" s="68">
        <f t="shared" si="22"/>
        <v>2880</v>
      </c>
      <c r="H580" s="74">
        <f t="shared" si="23"/>
        <v>9</v>
      </c>
    </row>
    <row r="581" spans="1:9" ht="24.95" customHeight="1" x14ac:dyDescent="0.7">
      <c r="A581" s="65">
        <v>19</v>
      </c>
      <c r="B581" s="65">
        <v>10</v>
      </c>
      <c r="C581" s="66" t="s">
        <v>8</v>
      </c>
      <c r="D581" s="67">
        <v>8</v>
      </c>
      <c r="E581" s="68">
        <v>360</v>
      </c>
      <c r="F581" s="68">
        <f t="shared" si="22"/>
        <v>2880</v>
      </c>
      <c r="G581" s="72">
        <v>15</v>
      </c>
      <c r="H581" s="74">
        <f t="shared" si="23"/>
        <v>16</v>
      </c>
    </row>
    <row r="582" spans="1:9" ht="24.95" customHeight="1" x14ac:dyDescent="0.7">
      <c r="A582" s="65">
        <v>20</v>
      </c>
      <c r="B582" s="65">
        <v>10</v>
      </c>
      <c r="C582" s="66" t="s">
        <v>8</v>
      </c>
      <c r="D582" s="67">
        <v>8</v>
      </c>
      <c r="E582" s="68">
        <v>360</v>
      </c>
      <c r="F582" s="68">
        <f t="shared" si="22"/>
        <v>2880</v>
      </c>
      <c r="H582" s="74">
        <f t="shared" si="23"/>
        <v>8</v>
      </c>
    </row>
    <row r="583" spans="1:9" ht="24.95" customHeight="1" x14ac:dyDescent="0.7">
      <c r="A583" s="65">
        <v>21</v>
      </c>
      <c r="B583" s="65">
        <v>11</v>
      </c>
      <c r="C583" s="66" t="s">
        <v>8</v>
      </c>
      <c r="D583" s="67">
        <v>8</v>
      </c>
      <c r="E583" s="68">
        <v>360</v>
      </c>
      <c r="F583" s="68">
        <f t="shared" si="22"/>
        <v>2880</v>
      </c>
      <c r="G583" s="72">
        <v>16</v>
      </c>
      <c r="H583" s="74">
        <f t="shared" si="23"/>
        <v>16</v>
      </c>
    </row>
    <row r="584" spans="1:9" ht="24.95" customHeight="1" x14ac:dyDescent="0.7">
      <c r="A584" s="65">
        <v>22</v>
      </c>
      <c r="B584" s="65">
        <v>11</v>
      </c>
      <c r="C584" s="66" t="s">
        <v>8</v>
      </c>
      <c r="D584" s="67">
        <v>8</v>
      </c>
      <c r="E584" s="68">
        <v>360</v>
      </c>
      <c r="F584" s="68">
        <f t="shared" si="22"/>
        <v>2880</v>
      </c>
      <c r="H584" s="74">
        <f t="shared" si="23"/>
        <v>8</v>
      </c>
    </row>
    <row r="585" spans="1:9" ht="24.95" customHeight="1" x14ac:dyDescent="0.7">
      <c r="A585" s="65">
        <v>23</v>
      </c>
      <c r="B585" s="65">
        <v>12</v>
      </c>
      <c r="C585" s="66" t="s">
        <v>8</v>
      </c>
      <c r="D585" s="67">
        <v>8</v>
      </c>
      <c r="E585" s="68">
        <v>360</v>
      </c>
      <c r="F585" s="68">
        <f t="shared" si="22"/>
        <v>2880</v>
      </c>
      <c r="G585" s="72">
        <v>18</v>
      </c>
      <c r="H585" s="74">
        <f t="shared" si="23"/>
        <v>18</v>
      </c>
    </row>
    <row r="586" spans="1:9" ht="24.95" customHeight="1" x14ac:dyDescent="0.7">
      <c r="A586" s="65">
        <v>24</v>
      </c>
      <c r="B586" s="65">
        <v>12</v>
      </c>
      <c r="C586" s="66" t="s">
        <v>8</v>
      </c>
      <c r="D586" s="67">
        <v>8</v>
      </c>
      <c r="E586" s="68">
        <v>360</v>
      </c>
      <c r="F586" s="68">
        <f t="shared" si="22"/>
        <v>2880</v>
      </c>
      <c r="H586" s="74">
        <f t="shared" si="23"/>
        <v>10</v>
      </c>
    </row>
    <row r="587" spans="1:9" ht="24.95" customHeight="1" x14ac:dyDescent="0.7">
      <c r="A587" s="65">
        <v>25</v>
      </c>
      <c r="B587" s="65">
        <v>13</v>
      </c>
      <c r="C587" s="66" t="s">
        <v>8</v>
      </c>
      <c r="D587" s="67">
        <v>8</v>
      </c>
      <c r="E587" s="68">
        <v>360</v>
      </c>
      <c r="F587" s="68">
        <f t="shared" si="22"/>
        <v>2880</v>
      </c>
      <c r="G587" s="72">
        <v>15</v>
      </c>
      <c r="H587" s="74">
        <f t="shared" si="23"/>
        <v>17</v>
      </c>
    </row>
    <row r="588" spans="1:9" ht="24.95" customHeight="1" x14ac:dyDescent="0.7">
      <c r="A588" s="65">
        <v>26</v>
      </c>
      <c r="B588" s="65">
        <v>13</v>
      </c>
      <c r="C588" s="66" t="s">
        <v>8</v>
      </c>
      <c r="D588" s="67">
        <v>8</v>
      </c>
      <c r="E588" s="68">
        <v>360</v>
      </c>
      <c r="F588" s="68">
        <f t="shared" si="22"/>
        <v>2880</v>
      </c>
      <c r="H588" s="74">
        <f t="shared" si="23"/>
        <v>9</v>
      </c>
    </row>
    <row r="589" spans="1:9" ht="24.95" customHeight="1" x14ac:dyDescent="0.7">
      <c r="A589" s="65">
        <v>27</v>
      </c>
      <c r="B589" s="65">
        <v>14</v>
      </c>
      <c r="C589" s="66" t="s">
        <v>8</v>
      </c>
      <c r="D589" s="67">
        <v>8</v>
      </c>
      <c r="E589" s="68">
        <v>360</v>
      </c>
      <c r="F589" s="68">
        <f t="shared" si="22"/>
        <v>2880</v>
      </c>
      <c r="G589" s="72">
        <v>16</v>
      </c>
      <c r="H589" s="74">
        <f t="shared" si="23"/>
        <v>17</v>
      </c>
    </row>
    <row r="590" spans="1:9" ht="24.95" customHeight="1" x14ac:dyDescent="0.7">
      <c r="A590" s="65">
        <v>28</v>
      </c>
      <c r="B590" s="65">
        <v>14</v>
      </c>
      <c r="C590" s="66" t="s">
        <v>8</v>
      </c>
      <c r="D590" s="67">
        <v>8</v>
      </c>
      <c r="E590" s="68">
        <v>360</v>
      </c>
      <c r="F590" s="68">
        <f t="shared" si="22"/>
        <v>2880</v>
      </c>
      <c r="H590" s="74">
        <f t="shared" si="23"/>
        <v>9</v>
      </c>
    </row>
    <row r="591" spans="1:9" ht="24.95" customHeight="1" x14ac:dyDescent="0.7">
      <c r="A591" s="65">
        <v>29</v>
      </c>
      <c r="B591" s="65">
        <v>15</v>
      </c>
      <c r="C591" s="66" t="s">
        <v>8</v>
      </c>
      <c r="D591" s="67">
        <v>8</v>
      </c>
      <c r="E591" s="68">
        <v>360</v>
      </c>
      <c r="F591" s="98">
        <f t="shared" si="22"/>
        <v>2880</v>
      </c>
      <c r="G591" s="99">
        <v>17</v>
      </c>
      <c r="H591" s="74">
        <f t="shared" si="23"/>
        <v>18</v>
      </c>
      <c r="I591" s="100"/>
    </row>
    <row r="592" spans="1:9" ht="24.95" customHeight="1" x14ac:dyDescent="0.7">
      <c r="A592" s="65">
        <v>30</v>
      </c>
      <c r="B592" s="65">
        <v>15</v>
      </c>
      <c r="C592" s="66" t="s">
        <v>8</v>
      </c>
      <c r="D592" s="67">
        <v>8</v>
      </c>
      <c r="E592" s="68">
        <v>360</v>
      </c>
      <c r="F592" s="68">
        <f t="shared" si="22"/>
        <v>2880</v>
      </c>
      <c r="H592" s="74">
        <f t="shared" si="23"/>
        <v>10</v>
      </c>
    </row>
    <row r="593" spans="1:8" ht="24.95" customHeight="1" x14ac:dyDescent="0.7">
      <c r="A593" s="65">
        <v>31</v>
      </c>
      <c r="B593" s="65">
        <v>16</v>
      </c>
      <c r="C593" s="66" t="s">
        <v>8</v>
      </c>
      <c r="D593" s="67">
        <v>8</v>
      </c>
      <c r="E593" s="68">
        <v>360</v>
      </c>
      <c r="F593" s="68">
        <f t="shared" si="22"/>
        <v>2880</v>
      </c>
      <c r="G593" s="72">
        <v>16</v>
      </c>
      <c r="H593" s="74">
        <f t="shared" si="23"/>
        <v>18</v>
      </c>
    </row>
    <row r="594" spans="1:8" ht="24.95" customHeight="1" x14ac:dyDescent="0.7">
      <c r="A594" s="65">
        <v>32</v>
      </c>
      <c r="B594" s="65">
        <v>16</v>
      </c>
      <c r="C594" s="66" t="s">
        <v>8</v>
      </c>
      <c r="D594" s="67">
        <v>8</v>
      </c>
      <c r="E594" s="68">
        <v>360</v>
      </c>
      <c r="F594" s="68">
        <f t="shared" si="22"/>
        <v>2880</v>
      </c>
      <c r="H594" s="74">
        <f t="shared" si="23"/>
        <v>10</v>
      </c>
    </row>
    <row r="595" spans="1:8" ht="24.95" customHeight="1" x14ac:dyDescent="0.7">
      <c r="A595" s="65">
        <v>33</v>
      </c>
      <c r="B595" s="65">
        <v>17</v>
      </c>
      <c r="C595" s="66" t="s">
        <v>8</v>
      </c>
      <c r="D595" s="67">
        <v>8</v>
      </c>
      <c r="E595" s="68">
        <v>360</v>
      </c>
      <c r="F595" s="68">
        <f t="shared" si="22"/>
        <v>2880</v>
      </c>
      <c r="G595" s="72">
        <v>18</v>
      </c>
      <c r="H595" s="74">
        <f t="shared" si="23"/>
        <v>20</v>
      </c>
    </row>
    <row r="596" spans="1:8" ht="24.95" customHeight="1" x14ac:dyDescent="0.7">
      <c r="A596" s="65">
        <v>34</v>
      </c>
      <c r="B596" s="65">
        <v>17</v>
      </c>
      <c r="C596" s="66" t="s">
        <v>8</v>
      </c>
      <c r="D596" s="67">
        <v>8</v>
      </c>
      <c r="E596" s="68">
        <v>360</v>
      </c>
      <c r="F596" s="68">
        <f t="shared" si="22"/>
        <v>2880</v>
      </c>
      <c r="H596" s="74">
        <f t="shared" si="23"/>
        <v>12</v>
      </c>
    </row>
    <row r="597" spans="1:8" ht="24.95" customHeight="1" x14ac:dyDescent="0.7">
      <c r="A597" s="65">
        <v>35</v>
      </c>
      <c r="B597" s="65">
        <v>18</v>
      </c>
      <c r="C597" s="66" t="s">
        <v>8</v>
      </c>
      <c r="D597" s="67">
        <v>8</v>
      </c>
      <c r="E597" s="68">
        <v>360</v>
      </c>
      <c r="F597" s="68">
        <f t="shared" si="22"/>
        <v>2880</v>
      </c>
      <c r="G597" s="72">
        <v>17</v>
      </c>
      <c r="H597" s="74">
        <f t="shared" si="23"/>
        <v>21</v>
      </c>
    </row>
    <row r="598" spans="1:8" ht="24.95" customHeight="1" x14ac:dyDescent="0.7">
      <c r="A598" s="65">
        <v>36</v>
      </c>
      <c r="B598" s="65">
        <v>18</v>
      </c>
      <c r="C598" s="66" t="s">
        <v>8</v>
      </c>
      <c r="D598" s="67">
        <v>10</v>
      </c>
      <c r="E598" s="68">
        <v>360</v>
      </c>
      <c r="F598" s="68">
        <f t="shared" si="22"/>
        <v>3600</v>
      </c>
      <c r="H598" s="74">
        <f t="shared" si="23"/>
        <v>11</v>
      </c>
    </row>
    <row r="599" spans="1:8" ht="24.95" customHeight="1" x14ac:dyDescent="0.7">
      <c r="A599" s="65">
        <v>37</v>
      </c>
      <c r="B599" s="65">
        <v>19</v>
      </c>
      <c r="C599" s="66" t="s">
        <v>8</v>
      </c>
      <c r="D599" s="67">
        <v>10</v>
      </c>
      <c r="E599" s="68">
        <v>360</v>
      </c>
      <c r="F599" s="68">
        <f t="shared" si="22"/>
        <v>3600</v>
      </c>
      <c r="G599" s="72">
        <v>18</v>
      </c>
      <c r="H599" s="74">
        <f t="shared" si="23"/>
        <v>19</v>
      </c>
    </row>
    <row r="600" spans="1:8" ht="24.95" customHeight="1" x14ac:dyDescent="0.7">
      <c r="A600" s="65">
        <v>38</v>
      </c>
      <c r="B600" s="65">
        <v>19</v>
      </c>
      <c r="C600" s="66" t="s">
        <v>8</v>
      </c>
      <c r="D600" s="67">
        <v>10</v>
      </c>
      <c r="E600" s="68">
        <v>360</v>
      </c>
      <c r="F600" s="68">
        <f t="shared" si="22"/>
        <v>3600</v>
      </c>
      <c r="H600" s="74">
        <f t="shared" si="23"/>
        <v>9</v>
      </c>
    </row>
    <row r="601" spans="1:8" ht="24.95" customHeight="1" x14ac:dyDescent="0.7">
      <c r="A601" s="65">
        <v>39</v>
      </c>
      <c r="B601" s="65">
        <v>20</v>
      </c>
      <c r="C601" s="66" t="s">
        <v>8</v>
      </c>
      <c r="D601" s="67">
        <v>10</v>
      </c>
      <c r="E601" s="68">
        <v>360</v>
      </c>
      <c r="F601" s="68">
        <f t="shared" si="22"/>
        <v>3600</v>
      </c>
      <c r="G601" s="72">
        <v>18</v>
      </c>
      <c r="H601" s="74">
        <f t="shared" si="23"/>
        <v>17</v>
      </c>
    </row>
    <row r="602" spans="1:8" ht="24.95" customHeight="1" x14ac:dyDescent="0.7">
      <c r="A602" s="65">
        <v>40</v>
      </c>
      <c r="B602" s="65">
        <v>21</v>
      </c>
      <c r="C602" s="66" t="s">
        <v>8</v>
      </c>
      <c r="D602" s="67">
        <v>10</v>
      </c>
      <c r="E602" s="68">
        <v>360</v>
      </c>
      <c r="F602" s="68">
        <f t="shared" si="22"/>
        <v>3600</v>
      </c>
      <c r="G602" s="72">
        <v>13</v>
      </c>
      <c r="H602" s="74">
        <f t="shared" si="23"/>
        <v>20</v>
      </c>
    </row>
    <row r="603" spans="1:8" ht="24.95" customHeight="1" x14ac:dyDescent="0.7">
      <c r="A603" s="65">
        <v>41</v>
      </c>
      <c r="B603" s="65">
        <v>22</v>
      </c>
      <c r="C603" s="66" t="s">
        <v>8</v>
      </c>
      <c r="D603" s="67">
        <v>18</v>
      </c>
      <c r="E603" s="68">
        <v>360</v>
      </c>
      <c r="F603" s="68">
        <f t="shared" si="22"/>
        <v>6480</v>
      </c>
      <c r="G603" s="72">
        <v>15</v>
      </c>
      <c r="H603" s="74">
        <f t="shared" si="23"/>
        <v>17</v>
      </c>
    </row>
    <row r="604" spans="1:8" ht="24.95" customHeight="1" x14ac:dyDescent="0.7">
      <c r="A604" s="65">
        <v>42</v>
      </c>
      <c r="B604" s="65">
        <v>23</v>
      </c>
      <c r="C604" s="66" t="s">
        <v>8</v>
      </c>
      <c r="D604" s="67">
        <v>18</v>
      </c>
      <c r="E604" s="68">
        <v>360</v>
      </c>
      <c r="F604" s="68">
        <f t="shared" si="22"/>
        <v>6480</v>
      </c>
      <c r="G604" s="72">
        <v>14</v>
      </c>
      <c r="H604" s="74">
        <f t="shared" si="23"/>
        <v>13</v>
      </c>
    </row>
    <row r="605" spans="1:8" ht="24.95" customHeight="1" x14ac:dyDescent="0.7">
      <c r="A605" s="65">
        <v>43</v>
      </c>
      <c r="B605" s="65">
        <v>24</v>
      </c>
      <c r="C605" s="66" t="s">
        <v>8</v>
      </c>
      <c r="D605" s="67">
        <v>18</v>
      </c>
      <c r="E605" s="68">
        <v>360</v>
      </c>
      <c r="F605" s="68">
        <f t="shared" si="22"/>
        <v>6480</v>
      </c>
      <c r="G605" s="72">
        <v>15</v>
      </c>
      <c r="H605" s="74">
        <f t="shared" si="23"/>
        <v>10</v>
      </c>
    </row>
    <row r="606" spans="1:8" ht="24.95" customHeight="1" x14ac:dyDescent="0.7">
      <c r="A606" s="65">
        <v>44</v>
      </c>
      <c r="B606" s="65">
        <v>25</v>
      </c>
      <c r="C606" s="66" t="s">
        <v>8</v>
      </c>
      <c r="D606" s="67">
        <v>18</v>
      </c>
      <c r="E606" s="68">
        <v>360</v>
      </c>
      <c r="F606" s="68">
        <f t="shared" si="22"/>
        <v>6480</v>
      </c>
      <c r="G606" s="72">
        <v>16</v>
      </c>
      <c r="H606" s="74">
        <f t="shared" si="23"/>
        <v>8</v>
      </c>
    </row>
    <row r="607" spans="1:8" ht="24.95" customHeight="1" x14ac:dyDescent="0.7">
      <c r="A607" s="65">
        <v>45</v>
      </c>
      <c r="B607" s="65">
        <v>26</v>
      </c>
      <c r="C607" s="66" t="s">
        <v>8</v>
      </c>
      <c r="D607" s="67">
        <v>18</v>
      </c>
      <c r="E607" s="68">
        <v>360</v>
      </c>
      <c r="F607" s="68">
        <f t="shared" si="22"/>
        <v>6480</v>
      </c>
      <c r="G607" s="72">
        <v>15</v>
      </c>
      <c r="H607" s="74">
        <f t="shared" si="23"/>
        <v>5</v>
      </c>
    </row>
    <row r="608" spans="1:8" ht="24.95" customHeight="1" x14ac:dyDescent="0.7">
      <c r="A608" s="65">
        <v>46</v>
      </c>
      <c r="B608" s="65">
        <v>27</v>
      </c>
      <c r="C608" s="66" t="s">
        <v>8</v>
      </c>
      <c r="D608" s="67">
        <v>18</v>
      </c>
      <c r="E608" s="68">
        <v>360</v>
      </c>
      <c r="F608" s="68">
        <f t="shared" si="22"/>
        <v>6480</v>
      </c>
      <c r="G608" s="72">
        <v>16</v>
      </c>
      <c r="H608" s="74">
        <f t="shared" si="23"/>
        <v>3</v>
      </c>
    </row>
    <row r="609" spans="1:9" ht="24.95" customHeight="1" x14ac:dyDescent="0.7">
      <c r="A609" s="65">
        <v>47</v>
      </c>
      <c r="B609" s="65">
        <v>28</v>
      </c>
      <c r="C609" s="66" t="s">
        <v>8</v>
      </c>
      <c r="D609" s="67">
        <v>18</v>
      </c>
      <c r="E609" s="68">
        <v>360</v>
      </c>
      <c r="F609" s="68">
        <f t="shared" si="22"/>
        <v>6480</v>
      </c>
      <c r="G609" s="72">
        <v>17</v>
      </c>
      <c r="H609" s="74">
        <f t="shared" si="23"/>
        <v>2</v>
      </c>
    </row>
    <row r="610" spans="1:9" ht="24.95" customHeight="1" x14ac:dyDescent="0.7">
      <c r="A610" s="65">
        <v>48</v>
      </c>
      <c r="B610" s="65">
        <v>29</v>
      </c>
      <c r="C610" s="66" t="s">
        <v>8</v>
      </c>
      <c r="D610" s="67">
        <v>18</v>
      </c>
      <c r="E610" s="68">
        <v>360</v>
      </c>
      <c r="F610" s="68">
        <f t="shared" si="22"/>
        <v>6480</v>
      </c>
      <c r="G610" s="72">
        <v>18</v>
      </c>
      <c r="H610" s="74">
        <f t="shared" si="23"/>
        <v>2</v>
      </c>
    </row>
    <row r="611" spans="1:9" ht="24.95" customHeight="1" x14ac:dyDescent="0.7">
      <c r="A611" s="65">
        <v>49</v>
      </c>
      <c r="B611" s="65">
        <v>30</v>
      </c>
      <c r="C611" s="66" t="s">
        <v>8</v>
      </c>
      <c r="D611" s="67">
        <v>18</v>
      </c>
      <c r="E611" s="68">
        <v>360</v>
      </c>
      <c r="F611" s="68">
        <f t="shared" si="22"/>
        <v>6480</v>
      </c>
      <c r="G611" s="72">
        <v>17</v>
      </c>
      <c r="H611" s="74">
        <f t="shared" si="23"/>
        <v>1</v>
      </c>
    </row>
    <row r="612" spans="1:9" ht="24.95" customHeight="1" x14ac:dyDescent="0.7">
      <c r="A612" s="65">
        <v>50</v>
      </c>
      <c r="B612" s="65">
        <v>31</v>
      </c>
      <c r="C612" s="66" t="s">
        <v>8</v>
      </c>
      <c r="D612" s="67">
        <v>16</v>
      </c>
      <c r="E612" s="68">
        <v>360</v>
      </c>
      <c r="F612" s="68">
        <f t="shared" si="22"/>
        <v>5760</v>
      </c>
      <c r="G612" s="84">
        <f>SUM(F563:F612)</f>
        <v>182880</v>
      </c>
      <c r="I612" s="83">
        <f>SUM(D563:D612)</f>
        <v>508</v>
      </c>
    </row>
    <row r="613" spans="1:9" ht="21" customHeight="1" x14ac:dyDescent="0.7">
      <c r="A613" s="65"/>
      <c r="B613" s="65"/>
      <c r="C613" s="66"/>
      <c r="D613" s="67"/>
      <c r="E613" s="68"/>
      <c r="F613" s="68"/>
    </row>
    <row r="614" spans="1:9" ht="21" customHeight="1" x14ac:dyDescent="0.7">
      <c r="A614" s="65"/>
      <c r="B614" s="65"/>
      <c r="C614" s="66"/>
      <c r="D614" s="67"/>
      <c r="E614" s="68"/>
      <c r="F614" s="68"/>
    </row>
    <row r="615" spans="1:9" ht="21" customHeight="1" x14ac:dyDescent="0.7">
      <c r="A615" s="65"/>
      <c r="B615" s="65"/>
      <c r="C615" s="66"/>
      <c r="D615" s="67"/>
      <c r="E615" s="68"/>
      <c r="F615" s="68"/>
    </row>
    <row r="616" spans="1:9" ht="21" customHeight="1" x14ac:dyDescent="0.7">
      <c r="A616" s="65"/>
      <c r="B616" s="65"/>
      <c r="C616" s="66"/>
      <c r="D616" s="67"/>
      <c r="E616" s="68"/>
      <c r="F616" s="68"/>
    </row>
    <row r="617" spans="1:9" ht="21" customHeight="1" x14ac:dyDescent="0.7">
      <c r="A617" s="65"/>
      <c r="B617" s="65"/>
      <c r="C617" s="66"/>
      <c r="D617" s="67"/>
      <c r="E617" s="68"/>
      <c r="F617" s="68"/>
    </row>
    <row r="618" spans="1:9" ht="21" customHeight="1" x14ac:dyDescent="0.7">
      <c r="A618" s="65"/>
      <c r="B618" s="65"/>
      <c r="C618" s="66"/>
      <c r="D618" s="67"/>
      <c r="E618" s="68"/>
      <c r="F618" s="68"/>
    </row>
    <row r="619" spans="1:9" ht="21" customHeight="1" x14ac:dyDescent="0.7">
      <c r="A619" s="65"/>
      <c r="B619" s="65"/>
      <c r="C619" s="66"/>
      <c r="D619" s="67"/>
      <c r="E619" s="68"/>
      <c r="F619" s="68"/>
    </row>
    <row r="620" spans="1:9" ht="21" customHeight="1" x14ac:dyDescent="0.7">
      <c r="A620" s="65"/>
      <c r="B620" s="65"/>
      <c r="C620" s="66"/>
      <c r="D620" s="67"/>
      <c r="E620" s="68"/>
      <c r="F620" s="68"/>
    </row>
    <row r="621" spans="1:9" ht="21" customHeight="1" x14ac:dyDescent="0.7">
      <c r="A621" s="65"/>
      <c r="B621" s="65"/>
      <c r="C621" s="66"/>
      <c r="D621" s="67"/>
      <c r="E621" s="68"/>
      <c r="F621" s="68"/>
    </row>
    <row r="622" spans="1:9" ht="21" customHeight="1" x14ac:dyDescent="0.7">
      <c r="A622" s="65"/>
      <c r="B622" s="65"/>
      <c r="C622" s="66"/>
      <c r="D622" s="67"/>
      <c r="E622" s="68"/>
      <c r="F622" s="68"/>
    </row>
    <row r="623" spans="1:9" ht="21" customHeight="1" x14ac:dyDescent="0.7">
      <c r="A623" s="65"/>
      <c r="B623" s="65"/>
      <c r="C623" s="66"/>
      <c r="D623" s="67"/>
      <c r="E623" s="68"/>
      <c r="F623" s="68"/>
      <c r="G623" s="75"/>
    </row>
  </sheetData>
  <mergeCells count="15">
    <mergeCell ref="G205:I205"/>
    <mergeCell ref="G256:I256"/>
    <mergeCell ref="G307:I307"/>
    <mergeCell ref="G1:I1"/>
    <mergeCell ref="G52:I52"/>
    <mergeCell ref="G103:I103"/>
    <mergeCell ref="G154:I154"/>
    <mergeCell ref="H153:I153"/>
    <mergeCell ref="H51:I51"/>
    <mergeCell ref="H102:I102"/>
    <mergeCell ref="G358:I358"/>
    <mergeCell ref="G409:I409"/>
    <mergeCell ref="G460:I460"/>
    <mergeCell ref="G511:I511"/>
    <mergeCell ref="G562:I562"/>
  </mergeCells>
  <phoneticPr fontId="3" type="noConversion"/>
  <pageMargins left="0.25" right="0.25" top="0.75" bottom="0.75" header="0.3" footer="0.3"/>
  <pageSetup paperSize="9" scale="57" orientation="portrait" r:id="rId1"/>
  <headerFooter alignWithMargins="0"/>
  <rowBreaks count="8" manualBreakCount="8">
    <brk id="51" max="7" man="1"/>
    <brk id="102" max="7" man="1"/>
    <brk id="153" max="7" man="1"/>
    <brk id="204" max="7" man="1"/>
    <brk id="255" max="7" man="1"/>
    <brk id="306" max="8" man="1"/>
    <brk id="357" max="8" man="1"/>
    <brk id="40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9"/>
  <sheetViews>
    <sheetView view="pageBreakPreview" topLeftCell="A91" zoomScaleNormal="100" zoomScaleSheetLayoutView="150" workbookViewId="0">
      <selection activeCell="V55" sqref="V55"/>
    </sheetView>
  </sheetViews>
  <sheetFormatPr defaultRowHeight="13.5" customHeight="1" x14ac:dyDescent="0.2"/>
  <cols>
    <col min="1" max="1" width="3.85546875" customWidth="1"/>
    <col min="2" max="2" width="2.85546875" customWidth="1"/>
    <col min="3" max="3" width="9.7109375" customWidth="1"/>
    <col min="4" max="5" width="5.28515625" customWidth="1"/>
    <col min="6" max="6" width="11.5703125" customWidth="1"/>
    <col min="7" max="7" width="12" style="26" customWidth="1"/>
    <col min="8" max="9" width="4.140625" customWidth="1"/>
    <col min="10" max="10" width="9.7109375" customWidth="1"/>
    <col min="11" max="11" width="5.28515625" customWidth="1"/>
    <col min="12" max="12" width="5.5703125" customWidth="1"/>
    <col min="13" max="13" width="10" customWidth="1"/>
    <col min="14" max="14" width="12" style="26" customWidth="1"/>
    <col min="15" max="15" width="5" customWidth="1"/>
    <col min="16" max="16" width="4" customWidth="1"/>
    <col min="17" max="17" width="9.7109375" customWidth="1"/>
    <col min="18" max="18" width="6.42578125" customWidth="1"/>
    <col min="19" max="19" width="5.85546875" customWidth="1"/>
    <col min="20" max="20" width="12.140625" customWidth="1"/>
    <col min="21" max="21" width="12" style="26" customWidth="1"/>
    <col min="22" max="22" width="11.28515625" style="46" bestFit="1" customWidth="1"/>
    <col min="24" max="24" width="10.85546875" style="106" customWidth="1"/>
  </cols>
  <sheetData>
    <row r="1" spans="1:24" ht="21" customHeight="1" x14ac:dyDescent="0.5">
      <c r="A1" s="157" t="s">
        <v>43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04"/>
      <c r="V1" s="46">
        <v>1</v>
      </c>
      <c r="W1" s="46">
        <v>15</v>
      </c>
      <c r="X1" s="106" t="s">
        <v>15</v>
      </c>
    </row>
    <row r="2" spans="1:24" ht="13.5" customHeight="1" x14ac:dyDescent="0.35">
      <c r="A2" s="15" t="s">
        <v>0</v>
      </c>
      <c r="B2" s="15" t="s">
        <v>7</v>
      </c>
      <c r="C2" s="15" t="s">
        <v>45</v>
      </c>
      <c r="D2" s="15" t="s">
        <v>1</v>
      </c>
      <c r="E2" s="15" t="s">
        <v>2</v>
      </c>
      <c r="F2" s="15" t="s">
        <v>3</v>
      </c>
      <c r="G2" s="111"/>
      <c r="H2" s="14" t="s">
        <v>0</v>
      </c>
      <c r="I2" s="15" t="s">
        <v>7</v>
      </c>
      <c r="J2" s="15" t="s">
        <v>45</v>
      </c>
      <c r="K2" s="15" t="s">
        <v>1</v>
      </c>
      <c r="L2" s="14" t="s">
        <v>2</v>
      </c>
      <c r="M2" s="14" t="s">
        <v>3</v>
      </c>
      <c r="N2" s="111"/>
      <c r="O2" s="14" t="s">
        <v>0</v>
      </c>
      <c r="P2" s="15" t="s">
        <v>7</v>
      </c>
      <c r="Q2" s="15" t="s">
        <v>45</v>
      </c>
      <c r="R2" s="15" t="s">
        <v>1</v>
      </c>
      <c r="S2" s="14" t="s">
        <v>2</v>
      </c>
      <c r="T2" s="14" t="s">
        <v>3</v>
      </c>
      <c r="U2" s="111"/>
      <c r="V2" s="46">
        <v>2</v>
      </c>
      <c r="W2" s="46">
        <v>35</v>
      </c>
      <c r="X2" s="108" t="s">
        <v>16</v>
      </c>
    </row>
    <row r="3" spans="1:24" ht="13.5" customHeight="1" x14ac:dyDescent="0.2">
      <c r="A3" s="1">
        <v>1</v>
      </c>
      <c r="B3" s="1">
        <v>1</v>
      </c>
      <c r="C3" s="1">
        <f>IF(E3=$W$1,$X$1,IF(E3=$W$4,$X$4,IF(E3=$W$5,$X$5,IF(E3=$W$6,$X$6,IF(E3=$W$6,$X$6,IF(E3=$W$7,$X$7,0))))))</f>
        <v>0</v>
      </c>
      <c r="D3" s="1">
        <v>150</v>
      </c>
      <c r="E3" s="1">
        <v>35</v>
      </c>
      <c r="F3" s="47">
        <f>+D3*E3</f>
        <v>5250</v>
      </c>
      <c r="G3" s="26">
        <f>IF(C3=1,F3,IF(C3=0,F3,0))</f>
        <v>5250</v>
      </c>
      <c r="H3" s="1">
        <v>1</v>
      </c>
      <c r="I3" s="1">
        <v>11</v>
      </c>
      <c r="J3" s="1" t="str">
        <f>IF(L3=$W$1,$X$1,IF(L3=$W$4,$X$4,IF(L3=$W$5,$X$5,IF(L3=$W$6,$X$6,IF(L3=$W$6,$X$6,IF(L3=$W$7,$X$7,0))))))</f>
        <v>น้ำถ้วย</v>
      </c>
      <c r="K3" s="1">
        <v>50</v>
      </c>
      <c r="L3" s="1">
        <v>80</v>
      </c>
      <c r="M3" s="6">
        <f>+K3*L3</f>
        <v>4000</v>
      </c>
      <c r="N3" s="26">
        <f>IF(J3=1,M3,IF(J3=0,M3,0))</f>
        <v>0</v>
      </c>
      <c r="O3" s="1">
        <v>1</v>
      </c>
      <c r="P3" s="1">
        <v>21</v>
      </c>
      <c r="Q3" s="1">
        <f>IF(S3=$W$1,$X$1,IF(S3=$W$4,$X$4,IF(S3=$W$5,$X$5,IF(S3=$W$6,$X$6,IF(S3=$W$6,$X$6,IF(S3=$W$7,$X$7,0))))))</f>
        <v>0</v>
      </c>
      <c r="R3" s="1">
        <v>150</v>
      </c>
      <c r="S3" s="7">
        <v>35</v>
      </c>
      <c r="T3" s="6">
        <f>+R3*S3</f>
        <v>5250</v>
      </c>
      <c r="U3" s="26">
        <f>IF(Q3=1,T3,IF(Q3=0,T3,0))</f>
        <v>5250</v>
      </c>
      <c r="V3" s="44">
        <v>3</v>
      </c>
      <c r="W3" s="44">
        <v>35</v>
      </c>
      <c r="X3" s="106" t="s">
        <v>20</v>
      </c>
    </row>
    <row r="4" spans="1:24" ht="13.5" customHeight="1" x14ac:dyDescent="0.2">
      <c r="A4" s="1">
        <v>2</v>
      </c>
      <c r="B4" s="1">
        <v>1</v>
      </c>
      <c r="C4" s="1">
        <v>1</v>
      </c>
      <c r="D4" s="1">
        <v>150</v>
      </c>
      <c r="E4" s="1">
        <v>35</v>
      </c>
      <c r="F4" s="47">
        <f t="shared" ref="F4:F52" si="0">+D4*E4</f>
        <v>5250</v>
      </c>
      <c r="G4" s="26">
        <f t="shared" ref="G4:G52" si="1">IF(C4=1,F4,IF(C4=0,F4,0))</f>
        <v>5250</v>
      </c>
      <c r="H4" s="1">
        <v>2</v>
      </c>
      <c r="I4" s="1">
        <v>11</v>
      </c>
      <c r="J4" s="1">
        <f t="shared" ref="J4:J52" si="2">IF(L4=$W$1,$X$1,IF(L4=$W$4,$X$4,IF(L4=$W$5,$X$5,IF(L4=$W$6,$X$6,IF(L4=$W$6,$X$6,IF(L4=$W$7,$X$7,0))))))</f>
        <v>0</v>
      </c>
      <c r="K4" s="1">
        <v>150</v>
      </c>
      <c r="L4" s="1">
        <v>35</v>
      </c>
      <c r="M4" s="6">
        <f t="shared" ref="M4:M52" si="3">+K4*L4</f>
        <v>5250</v>
      </c>
      <c r="N4" s="26">
        <f t="shared" ref="N4:N52" si="4">IF(J4=1,M4,IF(J4=0,M4,0))</f>
        <v>5250</v>
      </c>
      <c r="O4" s="1">
        <v>2</v>
      </c>
      <c r="P4" s="1">
        <v>21</v>
      </c>
      <c r="Q4" s="1">
        <v>1</v>
      </c>
      <c r="R4" s="1">
        <v>150</v>
      </c>
      <c r="S4" s="7">
        <v>35</v>
      </c>
      <c r="T4" s="6">
        <f t="shared" ref="T4:T52" si="5">+R4*S4</f>
        <v>5250</v>
      </c>
      <c r="U4" s="26">
        <f t="shared" ref="U4:U52" si="6">IF(Q4=1,T4,IF(Q4=0,T4,0))</f>
        <v>5250</v>
      </c>
      <c r="V4" s="44">
        <v>4</v>
      </c>
      <c r="W4" s="44">
        <v>45</v>
      </c>
      <c r="X4" s="106" t="s">
        <v>19</v>
      </c>
    </row>
    <row r="5" spans="1:24" ht="13.5" customHeight="1" x14ac:dyDescent="0.2">
      <c r="A5" s="1">
        <v>3</v>
      </c>
      <c r="B5" s="1">
        <v>1</v>
      </c>
      <c r="C5" s="1">
        <f t="shared" ref="C5:C52" si="7">IF(E5=$W$1,$X$1,IF(E5=$W$4,$X$4,IF(E5=$W$5,$X$5,IF(E5=$W$6,$X$6,IF(E5=$W$6,$X$6,IF(E5=$W$7,$X$7,0))))))</f>
        <v>0</v>
      </c>
      <c r="D5" s="1">
        <v>150</v>
      </c>
      <c r="E5" s="1">
        <v>35</v>
      </c>
      <c r="F5" s="47">
        <f t="shared" si="0"/>
        <v>5250</v>
      </c>
      <c r="G5" s="26">
        <f t="shared" si="1"/>
        <v>5250</v>
      </c>
      <c r="H5" s="1">
        <v>3</v>
      </c>
      <c r="I5" s="1">
        <v>11</v>
      </c>
      <c r="J5" s="1" t="str">
        <f t="shared" si="2"/>
        <v>น้ำถัง</v>
      </c>
      <c r="K5" s="1">
        <v>120</v>
      </c>
      <c r="L5" s="1">
        <v>15</v>
      </c>
      <c r="M5" s="6">
        <f t="shared" si="3"/>
        <v>1800</v>
      </c>
      <c r="N5" s="26">
        <f t="shared" si="4"/>
        <v>0</v>
      </c>
      <c r="O5" s="1">
        <v>3</v>
      </c>
      <c r="P5" s="1">
        <v>21</v>
      </c>
      <c r="Q5" s="1" t="str">
        <f t="shared" ref="Q5:Q52" si="8">IF(S5=$W$1,$X$1,IF(S5=$W$4,$X$4,IF(S5=$W$5,$X$5,IF(S5=$W$6,$X$6,IF(S5=$W$6,$X$6,IF(S5=$W$7,$X$7,0))))))</f>
        <v>น้ำถัง</v>
      </c>
      <c r="R5" s="1">
        <v>120</v>
      </c>
      <c r="S5" s="7">
        <v>15</v>
      </c>
      <c r="T5" s="6">
        <f t="shared" si="5"/>
        <v>1800</v>
      </c>
      <c r="U5" s="26">
        <f t="shared" si="6"/>
        <v>0</v>
      </c>
      <c r="V5" s="44">
        <v>5</v>
      </c>
      <c r="W5" s="44">
        <v>60</v>
      </c>
      <c r="X5" s="106" t="s">
        <v>17</v>
      </c>
    </row>
    <row r="6" spans="1:24" ht="13.5" customHeight="1" x14ac:dyDescent="0.2">
      <c r="A6" s="1">
        <v>4</v>
      </c>
      <c r="B6" s="1">
        <v>1</v>
      </c>
      <c r="C6" s="1" t="str">
        <f t="shared" si="7"/>
        <v>น้ำถัง</v>
      </c>
      <c r="D6" s="1">
        <v>120</v>
      </c>
      <c r="E6" s="1">
        <v>15</v>
      </c>
      <c r="F6" s="47">
        <f t="shared" si="0"/>
        <v>1800</v>
      </c>
      <c r="G6" s="26">
        <f t="shared" si="1"/>
        <v>0</v>
      </c>
      <c r="H6" s="1">
        <v>4</v>
      </c>
      <c r="I6" s="1">
        <v>11</v>
      </c>
      <c r="J6" s="1">
        <v>1</v>
      </c>
      <c r="K6" s="1">
        <v>150</v>
      </c>
      <c r="L6" s="1">
        <v>35</v>
      </c>
      <c r="M6" s="6">
        <f t="shared" si="3"/>
        <v>5250</v>
      </c>
      <c r="N6" s="26">
        <f t="shared" si="4"/>
        <v>5250</v>
      </c>
      <c r="O6" s="1">
        <v>4</v>
      </c>
      <c r="P6" s="1">
        <v>21</v>
      </c>
      <c r="Q6" s="1" t="str">
        <f t="shared" si="8"/>
        <v>น้ำถ้วย</v>
      </c>
      <c r="R6" s="1">
        <v>50</v>
      </c>
      <c r="S6" s="7">
        <v>80</v>
      </c>
      <c r="T6" s="6">
        <f t="shared" si="5"/>
        <v>4000</v>
      </c>
      <c r="U6" s="26">
        <f t="shared" si="6"/>
        <v>0</v>
      </c>
      <c r="V6" s="45">
        <v>6</v>
      </c>
      <c r="W6" s="45">
        <v>80</v>
      </c>
      <c r="X6" s="106" t="s">
        <v>18</v>
      </c>
    </row>
    <row r="7" spans="1:24" ht="13.5" customHeight="1" x14ac:dyDescent="0.2">
      <c r="A7" s="1">
        <v>5</v>
      </c>
      <c r="B7" s="1">
        <v>2</v>
      </c>
      <c r="C7" s="1">
        <v>1</v>
      </c>
      <c r="D7" s="1">
        <v>150</v>
      </c>
      <c r="E7" s="1">
        <v>35</v>
      </c>
      <c r="F7" s="47">
        <f t="shared" si="0"/>
        <v>5250</v>
      </c>
      <c r="G7" s="26">
        <f t="shared" si="1"/>
        <v>5250</v>
      </c>
      <c r="H7" s="1">
        <v>5</v>
      </c>
      <c r="I7" s="1">
        <v>11</v>
      </c>
      <c r="J7" s="1">
        <f t="shared" si="2"/>
        <v>0</v>
      </c>
      <c r="K7" s="1">
        <v>150</v>
      </c>
      <c r="L7" s="1">
        <v>35</v>
      </c>
      <c r="M7" s="6">
        <f t="shared" si="3"/>
        <v>5250</v>
      </c>
      <c r="N7" s="26">
        <f t="shared" si="4"/>
        <v>5250</v>
      </c>
      <c r="O7" s="1">
        <v>5</v>
      </c>
      <c r="P7" s="1">
        <v>21</v>
      </c>
      <c r="Q7" s="1">
        <f t="shared" si="8"/>
        <v>0</v>
      </c>
      <c r="R7" s="1">
        <v>150</v>
      </c>
      <c r="S7" s="7">
        <v>35</v>
      </c>
      <c r="T7" s="6">
        <f t="shared" si="5"/>
        <v>5250</v>
      </c>
      <c r="U7" s="26">
        <f t="shared" si="6"/>
        <v>5250</v>
      </c>
      <c r="V7" s="45">
        <v>7</v>
      </c>
      <c r="W7" s="45">
        <v>50</v>
      </c>
      <c r="X7" s="106" t="s">
        <v>44</v>
      </c>
    </row>
    <row r="8" spans="1:24" ht="13.5" customHeight="1" x14ac:dyDescent="0.2">
      <c r="A8" s="1">
        <v>6</v>
      </c>
      <c r="B8" s="1">
        <v>2</v>
      </c>
      <c r="C8" s="1">
        <f t="shared" si="7"/>
        <v>0</v>
      </c>
      <c r="D8" s="1">
        <v>150</v>
      </c>
      <c r="E8" s="1">
        <v>35</v>
      </c>
      <c r="F8" s="47">
        <f t="shared" si="0"/>
        <v>5250</v>
      </c>
      <c r="G8" s="26">
        <f t="shared" si="1"/>
        <v>5250</v>
      </c>
      <c r="H8" s="1">
        <v>6</v>
      </c>
      <c r="I8" s="1">
        <v>12</v>
      </c>
      <c r="J8" s="1">
        <v>1</v>
      </c>
      <c r="K8" s="1">
        <v>150</v>
      </c>
      <c r="L8" s="1">
        <v>35</v>
      </c>
      <c r="M8" s="6">
        <f t="shared" si="3"/>
        <v>5250</v>
      </c>
      <c r="N8" s="26">
        <f t="shared" si="4"/>
        <v>5250</v>
      </c>
      <c r="O8" s="1">
        <v>6</v>
      </c>
      <c r="P8" s="1">
        <v>22</v>
      </c>
      <c r="Q8" s="1">
        <v>1</v>
      </c>
      <c r="R8" s="1">
        <v>150</v>
      </c>
      <c r="S8" s="7">
        <v>35</v>
      </c>
      <c r="T8" s="6">
        <f t="shared" si="5"/>
        <v>5250</v>
      </c>
      <c r="U8" s="26">
        <f t="shared" si="6"/>
        <v>5250</v>
      </c>
    </row>
    <row r="9" spans="1:24" ht="13.5" customHeight="1" x14ac:dyDescent="0.2">
      <c r="A9" s="1">
        <v>7</v>
      </c>
      <c r="B9" s="1">
        <v>2</v>
      </c>
      <c r="C9" s="1" t="str">
        <f t="shared" si="7"/>
        <v>น้ำดื่มวันเวย์</v>
      </c>
      <c r="D9" s="1">
        <v>60</v>
      </c>
      <c r="E9" s="1">
        <v>45</v>
      </c>
      <c r="F9" s="47">
        <f t="shared" si="0"/>
        <v>2700</v>
      </c>
      <c r="G9" s="26">
        <f t="shared" si="1"/>
        <v>0</v>
      </c>
      <c r="H9" s="1">
        <v>7</v>
      </c>
      <c r="I9" s="1">
        <v>12</v>
      </c>
      <c r="J9" s="1" t="str">
        <f t="shared" si="2"/>
        <v>น้ำถัง</v>
      </c>
      <c r="K9" s="1">
        <v>120</v>
      </c>
      <c r="L9" s="1">
        <v>15</v>
      </c>
      <c r="M9" s="6">
        <f t="shared" si="3"/>
        <v>1800</v>
      </c>
      <c r="N9" s="26">
        <f t="shared" si="4"/>
        <v>0</v>
      </c>
      <c r="O9" s="1">
        <v>7</v>
      </c>
      <c r="P9" s="1">
        <v>22</v>
      </c>
      <c r="Q9" s="1" t="str">
        <f t="shared" si="8"/>
        <v>น้ำถัง</v>
      </c>
      <c r="R9" s="1">
        <v>120</v>
      </c>
      <c r="S9" s="7">
        <v>15</v>
      </c>
      <c r="T9" s="6">
        <f t="shared" si="5"/>
        <v>1800</v>
      </c>
      <c r="U9" s="26">
        <f t="shared" si="6"/>
        <v>0</v>
      </c>
    </row>
    <row r="10" spans="1:24" ht="13.5" customHeight="1" x14ac:dyDescent="0.2">
      <c r="A10" s="1">
        <v>8</v>
      </c>
      <c r="B10" s="1">
        <v>2</v>
      </c>
      <c r="C10" s="1">
        <v>1</v>
      </c>
      <c r="D10" s="1">
        <v>150</v>
      </c>
      <c r="E10" s="1">
        <v>35</v>
      </c>
      <c r="F10" s="47">
        <f t="shared" si="0"/>
        <v>5250</v>
      </c>
      <c r="G10" s="26">
        <f t="shared" si="1"/>
        <v>5250</v>
      </c>
      <c r="H10" s="1">
        <v>8</v>
      </c>
      <c r="I10" s="1">
        <v>12</v>
      </c>
      <c r="J10" s="1" t="str">
        <f t="shared" si="2"/>
        <v>น้ำดื่ม PET</v>
      </c>
      <c r="K10" s="1">
        <v>60</v>
      </c>
      <c r="L10" s="1">
        <v>60</v>
      </c>
      <c r="M10" s="6">
        <f t="shared" si="3"/>
        <v>3600</v>
      </c>
      <c r="N10" s="26">
        <f t="shared" si="4"/>
        <v>0</v>
      </c>
      <c r="O10" s="1">
        <v>8</v>
      </c>
      <c r="P10" s="1">
        <v>22</v>
      </c>
      <c r="Q10" s="1" t="str">
        <f t="shared" si="8"/>
        <v>น้ำดื่ม PET</v>
      </c>
      <c r="R10" s="1">
        <v>60</v>
      </c>
      <c r="S10" s="7">
        <v>60</v>
      </c>
      <c r="T10" s="6">
        <f t="shared" si="5"/>
        <v>3600</v>
      </c>
      <c r="U10" s="26">
        <f t="shared" si="6"/>
        <v>0</v>
      </c>
    </row>
    <row r="11" spans="1:24" ht="13.5" customHeight="1" x14ac:dyDescent="0.2">
      <c r="A11" s="1">
        <v>9</v>
      </c>
      <c r="B11" s="1">
        <v>2</v>
      </c>
      <c r="C11" s="1" t="str">
        <f t="shared" si="7"/>
        <v>น้ำถัง</v>
      </c>
      <c r="D11" s="1">
        <v>120</v>
      </c>
      <c r="E11" s="1">
        <v>15</v>
      </c>
      <c r="F11" s="47">
        <f t="shared" si="0"/>
        <v>1800</v>
      </c>
      <c r="G11" s="26">
        <f t="shared" si="1"/>
        <v>0</v>
      </c>
      <c r="H11" s="1">
        <v>9</v>
      </c>
      <c r="I11" s="1">
        <v>12</v>
      </c>
      <c r="J11" s="1">
        <f t="shared" si="2"/>
        <v>0</v>
      </c>
      <c r="K11" s="1">
        <v>150</v>
      </c>
      <c r="L11" s="1">
        <v>35</v>
      </c>
      <c r="M11" s="6">
        <f t="shared" si="3"/>
        <v>5250</v>
      </c>
      <c r="N11" s="26">
        <f t="shared" si="4"/>
        <v>5250</v>
      </c>
      <c r="O11" s="1">
        <v>9</v>
      </c>
      <c r="P11" s="1">
        <v>22</v>
      </c>
      <c r="Q11" s="1">
        <f t="shared" si="8"/>
        <v>0</v>
      </c>
      <c r="R11" s="1">
        <v>150</v>
      </c>
      <c r="S11" s="7">
        <v>35</v>
      </c>
      <c r="T11" s="6">
        <f t="shared" si="5"/>
        <v>5250</v>
      </c>
      <c r="U11" s="26">
        <f t="shared" si="6"/>
        <v>5250</v>
      </c>
    </row>
    <row r="12" spans="1:24" ht="13.5" customHeight="1" x14ac:dyDescent="0.2">
      <c r="A12" s="1">
        <v>10</v>
      </c>
      <c r="B12" s="1">
        <v>3</v>
      </c>
      <c r="C12" s="1">
        <f t="shared" si="7"/>
        <v>0</v>
      </c>
      <c r="D12" s="1">
        <v>150</v>
      </c>
      <c r="E12" s="1">
        <v>35</v>
      </c>
      <c r="F12" s="47">
        <f t="shared" si="0"/>
        <v>5250</v>
      </c>
      <c r="G12" s="26">
        <f t="shared" si="1"/>
        <v>5250</v>
      </c>
      <c r="H12" s="1">
        <v>10</v>
      </c>
      <c r="I12" s="1">
        <v>12</v>
      </c>
      <c r="J12" s="1">
        <v>1</v>
      </c>
      <c r="K12" s="1">
        <v>150</v>
      </c>
      <c r="L12" s="1">
        <v>35</v>
      </c>
      <c r="M12" s="6">
        <f t="shared" si="3"/>
        <v>5250</v>
      </c>
      <c r="N12" s="26">
        <f t="shared" si="4"/>
        <v>5250</v>
      </c>
      <c r="O12" s="1">
        <v>10</v>
      </c>
      <c r="P12" s="1">
        <v>22</v>
      </c>
      <c r="Q12" s="1">
        <v>1</v>
      </c>
      <c r="R12" s="1">
        <v>150</v>
      </c>
      <c r="S12" s="7">
        <v>35</v>
      </c>
      <c r="T12" s="6">
        <f t="shared" si="5"/>
        <v>5250</v>
      </c>
      <c r="U12" s="26">
        <f t="shared" si="6"/>
        <v>5250</v>
      </c>
    </row>
    <row r="13" spans="1:24" ht="13.5" customHeight="1" x14ac:dyDescent="0.2">
      <c r="A13" s="1">
        <v>11</v>
      </c>
      <c r="B13" s="1">
        <v>3</v>
      </c>
      <c r="C13" s="1" t="str">
        <f t="shared" si="7"/>
        <v>น้ำดื่ม PET</v>
      </c>
      <c r="D13" s="1">
        <v>60</v>
      </c>
      <c r="E13" s="1">
        <v>60</v>
      </c>
      <c r="F13" s="47">
        <f t="shared" si="0"/>
        <v>3600</v>
      </c>
      <c r="G13" s="26">
        <f t="shared" si="1"/>
        <v>0</v>
      </c>
      <c r="H13" s="1">
        <v>11</v>
      </c>
      <c r="I13" s="1">
        <v>13</v>
      </c>
      <c r="J13" s="1" t="str">
        <f t="shared" si="2"/>
        <v>น้ำถัง</v>
      </c>
      <c r="K13" s="1">
        <v>120</v>
      </c>
      <c r="L13" s="1">
        <v>15</v>
      </c>
      <c r="M13" s="6">
        <f t="shared" si="3"/>
        <v>1800</v>
      </c>
      <c r="N13" s="26">
        <f t="shared" si="4"/>
        <v>0</v>
      </c>
      <c r="O13" s="1">
        <v>11</v>
      </c>
      <c r="P13" s="1">
        <v>23</v>
      </c>
      <c r="Q13" s="1">
        <f t="shared" si="8"/>
        <v>0</v>
      </c>
      <c r="R13" s="1">
        <v>150</v>
      </c>
      <c r="S13" s="7">
        <v>35</v>
      </c>
      <c r="T13" s="6">
        <f t="shared" si="5"/>
        <v>5250</v>
      </c>
      <c r="U13" s="26">
        <f t="shared" si="6"/>
        <v>5250</v>
      </c>
    </row>
    <row r="14" spans="1:24" ht="13.5" customHeight="1" x14ac:dyDescent="0.2">
      <c r="A14" s="1">
        <v>12</v>
      </c>
      <c r="B14" s="1">
        <v>3</v>
      </c>
      <c r="C14" s="1">
        <v>1</v>
      </c>
      <c r="D14" s="1">
        <v>150</v>
      </c>
      <c r="E14" s="1">
        <v>35</v>
      </c>
      <c r="F14" s="47">
        <f t="shared" si="0"/>
        <v>5250</v>
      </c>
      <c r="G14" s="26">
        <f t="shared" si="1"/>
        <v>5250</v>
      </c>
      <c r="H14" s="1">
        <v>12</v>
      </c>
      <c r="I14" s="1">
        <v>13</v>
      </c>
      <c r="J14" s="1">
        <f t="shared" si="2"/>
        <v>0</v>
      </c>
      <c r="K14" s="1">
        <v>150</v>
      </c>
      <c r="L14" s="1">
        <v>35</v>
      </c>
      <c r="M14" s="6">
        <f t="shared" si="3"/>
        <v>5250</v>
      </c>
      <c r="N14" s="26">
        <f t="shared" si="4"/>
        <v>5250</v>
      </c>
      <c r="O14" s="1">
        <v>12</v>
      </c>
      <c r="P14" s="1">
        <v>23</v>
      </c>
      <c r="Q14" s="1" t="str">
        <f t="shared" si="8"/>
        <v>น้ำถัง</v>
      </c>
      <c r="R14" s="1">
        <v>120</v>
      </c>
      <c r="S14" s="7">
        <v>15</v>
      </c>
      <c r="T14" s="6">
        <f t="shared" si="5"/>
        <v>1800</v>
      </c>
      <c r="U14" s="26">
        <f t="shared" si="6"/>
        <v>0</v>
      </c>
    </row>
    <row r="15" spans="1:24" ht="13.5" customHeight="1" x14ac:dyDescent="0.2">
      <c r="A15" s="1">
        <v>13</v>
      </c>
      <c r="B15" s="1">
        <v>3</v>
      </c>
      <c r="C15" s="1">
        <f t="shared" si="7"/>
        <v>0</v>
      </c>
      <c r="D15" s="1">
        <v>150</v>
      </c>
      <c r="E15" s="1">
        <v>35</v>
      </c>
      <c r="F15" s="47">
        <f t="shared" si="0"/>
        <v>5250</v>
      </c>
      <c r="G15" s="26">
        <f t="shared" si="1"/>
        <v>5250</v>
      </c>
      <c r="H15" s="1">
        <v>13</v>
      </c>
      <c r="I15" s="1">
        <v>13</v>
      </c>
      <c r="J15" s="1" t="str">
        <f t="shared" si="2"/>
        <v>น้ำดื่มวันเวย์</v>
      </c>
      <c r="K15" s="1">
        <v>60</v>
      </c>
      <c r="L15" s="1">
        <v>45</v>
      </c>
      <c r="M15" s="6">
        <f t="shared" si="3"/>
        <v>2700</v>
      </c>
      <c r="N15" s="26">
        <f t="shared" si="4"/>
        <v>0</v>
      </c>
      <c r="O15" s="1">
        <v>13</v>
      </c>
      <c r="P15" s="1">
        <v>23</v>
      </c>
      <c r="Q15" s="1" t="str">
        <f t="shared" si="8"/>
        <v>น้ำดื่มวันเวย์</v>
      </c>
      <c r="R15" s="1">
        <v>60</v>
      </c>
      <c r="S15" s="7">
        <v>45</v>
      </c>
      <c r="T15" s="6">
        <f t="shared" si="5"/>
        <v>2700</v>
      </c>
      <c r="U15" s="26">
        <f t="shared" si="6"/>
        <v>0</v>
      </c>
    </row>
    <row r="16" spans="1:24" ht="13.5" customHeight="1" x14ac:dyDescent="0.2">
      <c r="A16" s="1">
        <v>14</v>
      </c>
      <c r="B16" s="1">
        <v>4</v>
      </c>
      <c r="C16" s="1">
        <v>1</v>
      </c>
      <c r="D16" s="1">
        <v>150</v>
      </c>
      <c r="E16" s="1">
        <v>35</v>
      </c>
      <c r="F16" s="47">
        <f t="shared" si="0"/>
        <v>5250</v>
      </c>
      <c r="G16" s="26">
        <f t="shared" si="1"/>
        <v>5250</v>
      </c>
      <c r="H16" s="1">
        <v>14</v>
      </c>
      <c r="I16" s="1">
        <v>13</v>
      </c>
      <c r="J16" s="1">
        <v>1</v>
      </c>
      <c r="K16" s="1">
        <v>150</v>
      </c>
      <c r="L16" s="1">
        <v>35</v>
      </c>
      <c r="M16" s="6">
        <f t="shared" si="3"/>
        <v>5250</v>
      </c>
      <c r="N16" s="26">
        <f t="shared" si="4"/>
        <v>5250</v>
      </c>
      <c r="O16" s="1">
        <v>14</v>
      </c>
      <c r="P16" s="1">
        <v>23</v>
      </c>
      <c r="Q16" s="1">
        <v>1</v>
      </c>
      <c r="R16" s="1">
        <v>150</v>
      </c>
      <c r="S16" s="7">
        <v>35</v>
      </c>
      <c r="T16" s="6">
        <f t="shared" si="5"/>
        <v>5250</v>
      </c>
      <c r="U16" s="26">
        <f t="shared" si="6"/>
        <v>5250</v>
      </c>
    </row>
    <row r="17" spans="1:21" ht="13.5" customHeight="1" x14ac:dyDescent="0.2">
      <c r="A17" s="1">
        <v>15</v>
      </c>
      <c r="B17" s="1">
        <v>4</v>
      </c>
      <c r="C17" s="1" t="str">
        <f t="shared" si="7"/>
        <v>น้ำถัง</v>
      </c>
      <c r="D17" s="1">
        <v>120</v>
      </c>
      <c r="E17" s="1">
        <v>15</v>
      </c>
      <c r="F17" s="47">
        <f t="shared" si="0"/>
        <v>1800</v>
      </c>
      <c r="G17" s="26">
        <f t="shared" si="1"/>
        <v>0</v>
      </c>
      <c r="H17" s="1">
        <v>15</v>
      </c>
      <c r="I17" s="1">
        <v>13</v>
      </c>
      <c r="J17" s="1" t="str">
        <f t="shared" si="2"/>
        <v>น้ำถัง</v>
      </c>
      <c r="K17" s="1">
        <v>120</v>
      </c>
      <c r="L17" s="1">
        <v>15</v>
      </c>
      <c r="M17" s="6">
        <f t="shared" si="3"/>
        <v>1800</v>
      </c>
      <c r="N17" s="26">
        <f t="shared" si="4"/>
        <v>0</v>
      </c>
      <c r="O17" s="1">
        <v>15</v>
      </c>
      <c r="P17" s="1">
        <v>23</v>
      </c>
      <c r="Q17" s="1">
        <f t="shared" si="8"/>
        <v>0</v>
      </c>
      <c r="R17" s="1">
        <v>150</v>
      </c>
      <c r="S17" s="7">
        <v>35</v>
      </c>
      <c r="T17" s="6">
        <f t="shared" si="5"/>
        <v>5250</v>
      </c>
      <c r="U17" s="26">
        <f t="shared" si="6"/>
        <v>5250</v>
      </c>
    </row>
    <row r="18" spans="1:21" ht="13.5" customHeight="1" x14ac:dyDescent="0.2">
      <c r="A18" s="1">
        <v>16</v>
      </c>
      <c r="B18" s="1">
        <v>4</v>
      </c>
      <c r="C18" s="1">
        <f t="shared" si="7"/>
        <v>0</v>
      </c>
      <c r="D18" s="1">
        <v>150</v>
      </c>
      <c r="E18" s="1">
        <v>35</v>
      </c>
      <c r="F18" s="47">
        <f t="shared" si="0"/>
        <v>5250</v>
      </c>
      <c r="G18" s="26">
        <f t="shared" si="1"/>
        <v>5250</v>
      </c>
      <c r="H18" s="1">
        <v>16</v>
      </c>
      <c r="I18" s="1">
        <v>14</v>
      </c>
      <c r="J18" s="1">
        <f t="shared" si="2"/>
        <v>0</v>
      </c>
      <c r="K18" s="1">
        <v>150</v>
      </c>
      <c r="L18" s="1">
        <v>35</v>
      </c>
      <c r="M18" s="6">
        <f t="shared" si="3"/>
        <v>5250</v>
      </c>
      <c r="N18" s="26">
        <f t="shared" si="4"/>
        <v>5250</v>
      </c>
      <c r="O18" s="1">
        <v>16</v>
      </c>
      <c r="P18" s="1">
        <v>24</v>
      </c>
      <c r="Q18" s="1">
        <v>1</v>
      </c>
      <c r="R18" s="1">
        <v>150</v>
      </c>
      <c r="S18" s="7">
        <v>35</v>
      </c>
      <c r="T18" s="6">
        <f t="shared" si="5"/>
        <v>5250</v>
      </c>
      <c r="U18" s="26">
        <f t="shared" si="6"/>
        <v>5250</v>
      </c>
    </row>
    <row r="19" spans="1:21" ht="13.5" customHeight="1" x14ac:dyDescent="0.2">
      <c r="A19" s="1">
        <v>17</v>
      </c>
      <c r="B19" s="1">
        <v>4</v>
      </c>
      <c r="C19" s="1">
        <v>1</v>
      </c>
      <c r="D19" s="1">
        <v>150</v>
      </c>
      <c r="E19" s="1">
        <v>35</v>
      </c>
      <c r="F19" s="47">
        <f t="shared" si="0"/>
        <v>5250</v>
      </c>
      <c r="G19" s="26">
        <f t="shared" si="1"/>
        <v>5250</v>
      </c>
      <c r="H19" s="1">
        <v>17</v>
      </c>
      <c r="I19" s="1">
        <v>14</v>
      </c>
      <c r="J19" s="1" t="str">
        <f t="shared" si="2"/>
        <v>น้ำถัง</v>
      </c>
      <c r="K19" s="1">
        <v>120</v>
      </c>
      <c r="L19" s="1">
        <v>15</v>
      </c>
      <c r="M19" s="6">
        <f t="shared" si="3"/>
        <v>1800</v>
      </c>
      <c r="N19" s="26">
        <f t="shared" si="4"/>
        <v>0</v>
      </c>
      <c r="O19" s="1">
        <v>17</v>
      </c>
      <c r="P19" s="1">
        <v>24</v>
      </c>
      <c r="Q19" s="1" t="str">
        <f t="shared" si="8"/>
        <v>น้ำถัง</v>
      </c>
      <c r="R19" s="1">
        <v>120</v>
      </c>
      <c r="S19" s="7">
        <v>15</v>
      </c>
      <c r="T19" s="6">
        <f t="shared" si="5"/>
        <v>1800</v>
      </c>
      <c r="U19" s="26">
        <f t="shared" si="6"/>
        <v>0</v>
      </c>
    </row>
    <row r="20" spans="1:21" ht="13.5" customHeight="1" x14ac:dyDescent="0.2">
      <c r="A20" s="1">
        <v>18</v>
      </c>
      <c r="B20" s="1">
        <v>4</v>
      </c>
      <c r="C20" s="1" t="str">
        <f t="shared" si="7"/>
        <v>น้ำดื่ม PET</v>
      </c>
      <c r="D20" s="1">
        <v>60</v>
      </c>
      <c r="E20" s="1">
        <v>60</v>
      </c>
      <c r="F20" s="47">
        <f t="shared" si="0"/>
        <v>3600</v>
      </c>
      <c r="G20" s="26">
        <f t="shared" si="1"/>
        <v>0</v>
      </c>
      <c r="H20" s="1">
        <v>18</v>
      </c>
      <c r="I20" s="1">
        <v>14</v>
      </c>
      <c r="J20" s="1">
        <v>1</v>
      </c>
      <c r="K20" s="1">
        <v>150</v>
      </c>
      <c r="L20" s="1">
        <v>35</v>
      </c>
      <c r="M20" s="6">
        <f t="shared" si="3"/>
        <v>5250</v>
      </c>
      <c r="N20" s="26">
        <f t="shared" si="4"/>
        <v>5250</v>
      </c>
      <c r="O20" s="1">
        <v>18</v>
      </c>
      <c r="P20" s="1">
        <v>24</v>
      </c>
      <c r="Q20" s="1">
        <f t="shared" si="8"/>
        <v>0</v>
      </c>
      <c r="R20" s="1">
        <v>150</v>
      </c>
      <c r="S20" s="7">
        <v>35</v>
      </c>
      <c r="T20" s="6">
        <f t="shared" si="5"/>
        <v>5250</v>
      </c>
      <c r="U20" s="26">
        <f t="shared" si="6"/>
        <v>5250</v>
      </c>
    </row>
    <row r="21" spans="1:21" ht="13.5" customHeight="1" x14ac:dyDescent="0.2">
      <c r="A21" s="1">
        <v>19</v>
      </c>
      <c r="B21" s="1">
        <v>5</v>
      </c>
      <c r="C21" s="1" t="str">
        <f t="shared" si="7"/>
        <v>น้ำถัง</v>
      </c>
      <c r="D21" s="1">
        <v>120</v>
      </c>
      <c r="E21" s="1">
        <v>15</v>
      </c>
      <c r="F21" s="47">
        <f t="shared" si="0"/>
        <v>1800</v>
      </c>
      <c r="G21" s="26">
        <f t="shared" si="1"/>
        <v>0</v>
      </c>
      <c r="H21" s="1">
        <v>19</v>
      </c>
      <c r="I21" s="1">
        <v>14</v>
      </c>
      <c r="J21" s="1" t="str">
        <f t="shared" si="2"/>
        <v>น้ำถ้วย</v>
      </c>
      <c r="K21" s="1">
        <v>50</v>
      </c>
      <c r="L21" s="1">
        <v>80</v>
      </c>
      <c r="M21" s="6">
        <f t="shared" si="3"/>
        <v>4000</v>
      </c>
      <c r="N21" s="26">
        <f t="shared" si="4"/>
        <v>0</v>
      </c>
      <c r="O21" s="1">
        <v>19</v>
      </c>
      <c r="P21" s="1">
        <v>24</v>
      </c>
      <c r="Q21" s="1">
        <v>1</v>
      </c>
      <c r="R21" s="1">
        <v>150</v>
      </c>
      <c r="S21" s="7">
        <v>35</v>
      </c>
      <c r="T21" s="6">
        <f t="shared" si="5"/>
        <v>5250</v>
      </c>
      <c r="U21" s="26">
        <f t="shared" si="6"/>
        <v>5250</v>
      </c>
    </row>
    <row r="22" spans="1:21" ht="13.5" customHeight="1" x14ac:dyDescent="0.2">
      <c r="A22" s="1">
        <v>20</v>
      </c>
      <c r="B22" s="1">
        <v>5</v>
      </c>
      <c r="C22" s="1">
        <f t="shared" si="7"/>
        <v>0</v>
      </c>
      <c r="D22" s="1">
        <v>150</v>
      </c>
      <c r="E22" s="1">
        <v>35</v>
      </c>
      <c r="F22" s="47">
        <f t="shared" si="0"/>
        <v>5250</v>
      </c>
      <c r="G22" s="26">
        <f t="shared" si="1"/>
        <v>5250</v>
      </c>
      <c r="H22" s="1">
        <v>20</v>
      </c>
      <c r="I22" s="1">
        <v>14</v>
      </c>
      <c r="J22" s="1">
        <f t="shared" si="2"/>
        <v>0</v>
      </c>
      <c r="K22" s="1">
        <v>150</v>
      </c>
      <c r="L22" s="1">
        <v>35</v>
      </c>
      <c r="M22" s="6">
        <f t="shared" si="3"/>
        <v>5250</v>
      </c>
      <c r="N22" s="26">
        <f t="shared" si="4"/>
        <v>5250</v>
      </c>
      <c r="O22" s="1">
        <v>20</v>
      </c>
      <c r="P22" s="1">
        <v>24</v>
      </c>
      <c r="Q22" s="1" t="str">
        <f t="shared" si="8"/>
        <v>น้ำถ้วย</v>
      </c>
      <c r="R22" s="1">
        <v>50</v>
      </c>
      <c r="S22" s="7">
        <v>80</v>
      </c>
      <c r="T22" s="6">
        <f t="shared" si="5"/>
        <v>4000</v>
      </c>
      <c r="U22" s="26">
        <f t="shared" si="6"/>
        <v>0</v>
      </c>
    </row>
    <row r="23" spans="1:21" ht="13.5" customHeight="1" x14ac:dyDescent="0.2">
      <c r="A23" s="1">
        <v>21</v>
      </c>
      <c r="B23" s="1">
        <v>5</v>
      </c>
      <c r="C23" s="1" t="str">
        <f t="shared" si="7"/>
        <v>น้ำดื่มวันเวย์</v>
      </c>
      <c r="D23" s="1">
        <v>60</v>
      </c>
      <c r="E23" s="1">
        <v>45</v>
      </c>
      <c r="F23" s="47">
        <f t="shared" si="0"/>
        <v>2700</v>
      </c>
      <c r="G23" s="26">
        <f t="shared" si="1"/>
        <v>0</v>
      </c>
      <c r="H23" s="1">
        <v>21</v>
      </c>
      <c r="I23" s="1">
        <v>15</v>
      </c>
      <c r="J23" s="1">
        <v>1</v>
      </c>
      <c r="K23" s="1">
        <v>150</v>
      </c>
      <c r="L23" s="1">
        <v>35</v>
      </c>
      <c r="M23" s="6">
        <f t="shared" si="3"/>
        <v>5250</v>
      </c>
      <c r="N23" s="26">
        <f t="shared" si="4"/>
        <v>5250</v>
      </c>
      <c r="O23" s="1">
        <v>21</v>
      </c>
      <c r="P23" s="1">
        <v>25</v>
      </c>
      <c r="Q23" s="1">
        <f t="shared" si="8"/>
        <v>0</v>
      </c>
      <c r="R23" s="1">
        <v>200</v>
      </c>
      <c r="S23" s="7">
        <v>35</v>
      </c>
      <c r="T23" s="6">
        <f t="shared" si="5"/>
        <v>7000</v>
      </c>
      <c r="U23" s="26">
        <f t="shared" si="6"/>
        <v>7000</v>
      </c>
    </row>
    <row r="24" spans="1:21" ht="13.5" customHeight="1" x14ac:dyDescent="0.2">
      <c r="A24" s="1">
        <v>22</v>
      </c>
      <c r="B24" s="1">
        <v>5</v>
      </c>
      <c r="C24" s="1">
        <v>1</v>
      </c>
      <c r="D24" s="1">
        <v>150</v>
      </c>
      <c r="E24" s="1">
        <v>35</v>
      </c>
      <c r="F24" s="47">
        <f t="shared" si="0"/>
        <v>5250</v>
      </c>
      <c r="G24" s="26">
        <f t="shared" si="1"/>
        <v>5250</v>
      </c>
      <c r="H24" s="1">
        <v>22</v>
      </c>
      <c r="I24" s="1">
        <v>15</v>
      </c>
      <c r="J24" s="1">
        <f t="shared" si="2"/>
        <v>0</v>
      </c>
      <c r="K24" s="1">
        <v>150</v>
      </c>
      <c r="L24" s="1">
        <v>35</v>
      </c>
      <c r="M24" s="6">
        <f t="shared" si="3"/>
        <v>5250</v>
      </c>
      <c r="N24" s="26">
        <f t="shared" si="4"/>
        <v>5250</v>
      </c>
      <c r="O24" s="1">
        <v>22</v>
      </c>
      <c r="P24" s="1">
        <v>25</v>
      </c>
      <c r="Q24" s="1">
        <v>1</v>
      </c>
      <c r="R24" s="1">
        <v>200</v>
      </c>
      <c r="S24" s="7">
        <v>35</v>
      </c>
      <c r="T24" s="6">
        <f t="shared" si="5"/>
        <v>7000</v>
      </c>
      <c r="U24" s="26">
        <f t="shared" si="6"/>
        <v>7000</v>
      </c>
    </row>
    <row r="25" spans="1:21" ht="13.5" customHeight="1" x14ac:dyDescent="0.2">
      <c r="A25" s="1">
        <v>23</v>
      </c>
      <c r="B25" s="1">
        <v>6</v>
      </c>
      <c r="C25" s="1" t="str">
        <f t="shared" si="7"/>
        <v>น้ำถัง</v>
      </c>
      <c r="D25" s="1">
        <v>120</v>
      </c>
      <c r="E25" s="1">
        <v>15</v>
      </c>
      <c r="F25" s="47">
        <f t="shared" si="0"/>
        <v>1800</v>
      </c>
      <c r="G25" s="26">
        <f t="shared" si="1"/>
        <v>0</v>
      </c>
      <c r="H25" s="1">
        <v>23</v>
      </c>
      <c r="I25" s="1">
        <v>15</v>
      </c>
      <c r="J25" s="1">
        <v>1</v>
      </c>
      <c r="K25" s="1">
        <v>150</v>
      </c>
      <c r="L25" s="1">
        <v>35</v>
      </c>
      <c r="M25" s="6">
        <f t="shared" si="3"/>
        <v>5250</v>
      </c>
      <c r="N25" s="26">
        <f t="shared" si="4"/>
        <v>5250</v>
      </c>
      <c r="O25" s="1">
        <v>23</v>
      </c>
      <c r="P25" s="1">
        <v>25</v>
      </c>
      <c r="Q25" s="1">
        <f t="shared" si="8"/>
        <v>0</v>
      </c>
      <c r="R25" s="1">
        <v>200</v>
      </c>
      <c r="S25" s="7">
        <v>35</v>
      </c>
      <c r="T25" s="6">
        <f t="shared" si="5"/>
        <v>7000</v>
      </c>
      <c r="U25" s="26">
        <f t="shared" si="6"/>
        <v>7000</v>
      </c>
    </row>
    <row r="26" spans="1:21" ht="13.5" customHeight="1" x14ac:dyDescent="0.2">
      <c r="A26" s="1">
        <v>24</v>
      </c>
      <c r="B26" s="1">
        <v>6</v>
      </c>
      <c r="C26" s="1" t="str">
        <f t="shared" si="7"/>
        <v>น้ำดื่ม PET</v>
      </c>
      <c r="D26" s="1">
        <v>60</v>
      </c>
      <c r="E26" s="1">
        <v>60</v>
      </c>
      <c r="F26" s="47">
        <f t="shared" si="0"/>
        <v>3600</v>
      </c>
      <c r="G26" s="26">
        <f t="shared" si="1"/>
        <v>0</v>
      </c>
      <c r="H26" s="1">
        <v>24</v>
      </c>
      <c r="I26" s="1">
        <v>15</v>
      </c>
      <c r="J26" s="1" t="str">
        <f t="shared" si="2"/>
        <v>น้ำถัง</v>
      </c>
      <c r="K26" s="1">
        <v>120</v>
      </c>
      <c r="L26" s="1">
        <v>15</v>
      </c>
      <c r="M26" s="6">
        <f t="shared" si="3"/>
        <v>1800</v>
      </c>
      <c r="N26" s="26">
        <f t="shared" si="4"/>
        <v>0</v>
      </c>
      <c r="O26" s="1">
        <v>24</v>
      </c>
      <c r="P26" s="1">
        <v>25</v>
      </c>
      <c r="Q26" s="1" t="str">
        <f t="shared" si="8"/>
        <v>น้ำดื่ม PET</v>
      </c>
      <c r="R26" s="1">
        <v>60</v>
      </c>
      <c r="S26" s="7">
        <v>60</v>
      </c>
      <c r="T26" s="6">
        <f t="shared" si="5"/>
        <v>3600</v>
      </c>
      <c r="U26" s="26">
        <f t="shared" si="6"/>
        <v>0</v>
      </c>
    </row>
    <row r="27" spans="1:21" ht="13.5" customHeight="1" x14ac:dyDescent="0.2">
      <c r="A27" s="1">
        <v>25</v>
      </c>
      <c r="B27" s="1">
        <v>6</v>
      </c>
      <c r="C27" s="1">
        <f t="shared" si="7"/>
        <v>0</v>
      </c>
      <c r="D27" s="1">
        <v>150</v>
      </c>
      <c r="E27" s="1">
        <v>35</v>
      </c>
      <c r="F27" s="47">
        <f t="shared" si="0"/>
        <v>5250</v>
      </c>
      <c r="G27" s="26">
        <f t="shared" si="1"/>
        <v>5250</v>
      </c>
      <c r="H27" s="1">
        <v>25</v>
      </c>
      <c r="I27" s="1">
        <v>15</v>
      </c>
      <c r="J27" s="1" t="str">
        <f t="shared" si="2"/>
        <v>น้ำดื่ม PET</v>
      </c>
      <c r="K27" s="1">
        <v>60</v>
      </c>
      <c r="L27" s="1">
        <v>60</v>
      </c>
      <c r="M27" s="6">
        <f t="shared" si="3"/>
        <v>3600</v>
      </c>
      <c r="N27" s="26">
        <f t="shared" si="4"/>
        <v>0</v>
      </c>
      <c r="O27" s="1">
        <v>25</v>
      </c>
      <c r="P27" s="1">
        <v>25</v>
      </c>
      <c r="Q27" s="1" t="str">
        <f t="shared" si="8"/>
        <v>น้ำถัง</v>
      </c>
      <c r="R27" s="1">
        <v>120</v>
      </c>
      <c r="S27" s="7">
        <v>15</v>
      </c>
      <c r="T27" s="6">
        <f t="shared" si="5"/>
        <v>1800</v>
      </c>
      <c r="U27" s="26">
        <f t="shared" si="6"/>
        <v>0</v>
      </c>
    </row>
    <row r="28" spans="1:21" ht="13.5" customHeight="1" x14ac:dyDescent="0.2">
      <c r="A28" s="1">
        <v>26</v>
      </c>
      <c r="B28" s="1">
        <v>6</v>
      </c>
      <c r="C28" s="1">
        <v>1</v>
      </c>
      <c r="D28" s="1">
        <v>150</v>
      </c>
      <c r="E28" s="1">
        <v>35</v>
      </c>
      <c r="F28" s="47">
        <f t="shared" si="0"/>
        <v>5250</v>
      </c>
      <c r="G28" s="26">
        <f t="shared" si="1"/>
        <v>5250</v>
      </c>
      <c r="H28" s="1">
        <v>26</v>
      </c>
      <c r="I28" s="1">
        <v>16</v>
      </c>
      <c r="J28" s="1" t="str">
        <f t="shared" si="2"/>
        <v>น้ำถัง</v>
      </c>
      <c r="K28" s="1">
        <v>120</v>
      </c>
      <c r="L28" s="1">
        <v>15</v>
      </c>
      <c r="M28" s="6">
        <f t="shared" si="3"/>
        <v>1800</v>
      </c>
      <c r="N28" s="26">
        <f t="shared" si="4"/>
        <v>0</v>
      </c>
      <c r="O28" s="1">
        <v>26</v>
      </c>
      <c r="P28" s="1">
        <v>26</v>
      </c>
      <c r="Q28" s="1" t="str">
        <f t="shared" si="8"/>
        <v>น้ำดื่มวันเวย์</v>
      </c>
      <c r="R28" s="1">
        <v>60</v>
      </c>
      <c r="S28" s="7">
        <v>45</v>
      </c>
      <c r="T28" s="6">
        <f t="shared" si="5"/>
        <v>2700</v>
      </c>
      <c r="U28" s="26">
        <f t="shared" si="6"/>
        <v>0</v>
      </c>
    </row>
    <row r="29" spans="1:21" ht="13.5" customHeight="1" x14ac:dyDescent="0.2">
      <c r="A29" s="1">
        <v>27</v>
      </c>
      <c r="B29" s="1">
        <v>6</v>
      </c>
      <c r="C29" s="1">
        <v>0</v>
      </c>
      <c r="D29" s="1">
        <v>150</v>
      </c>
      <c r="E29" s="1">
        <v>35</v>
      </c>
      <c r="F29" s="47">
        <f t="shared" si="0"/>
        <v>5250</v>
      </c>
      <c r="G29" s="26">
        <f t="shared" si="1"/>
        <v>5250</v>
      </c>
      <c r="H29" s="1">
        <v>27</v>
      </c>
      <c r="I29" s="1">
        <v>16</v>
      </c>
      <c r="J29" s="1" t="str">
        <f t="shared" si="2"/>
        <v>น้ำดื่มวันเวย์</v>
      </c>
      <c r="K29" s="1">
        <v>60</v>
      </c>
      <c r="L29" s="1">
        <v>45</v>
      </c>
      <c r="M29" s="6">
        <f t="shared" si="3"/>
        <v>2700</v>
      </c>
      <c r="N29" s="26">
        <f t="shared" si="4"/>
        <v>0</v>
      </c>
      <c r="O29" s="1">
        <v>27</v>
      </c>
      <c r="P29" s="1">
        <v>26</v>
      </c>
      <c r="Q29" s="1">
        <v>1</v>
      </c>
      <c r="R29" s="1">
        <v>200</v>
      </c>
      <c r="S29" s="7">
        <v>35</v>
      </c>
      <c r="T29" s="6">
        <f t="shared" si="5"/>
        <v>7000</v>
      </c>
      <c r="U29" s="26">
        <f t="shared" si="6"/>
        <v>7000</v>
      </c>
    </row>
    <row r="30" spans="1:21" ht="13.5" customHeight="1" x14ac:dyDescent="0.2">
      <c r="A30" s="1">
        <v>28</v>
      </c>
      <c r="B30" s="1">
        <v>7</v>
      </c>
      <c r="C30" s="1" t="str">
        <f t="shared" si="7"/>
        <v>น้ำถัง</v>
      </c>
      <c r="D30" s="1">
        <v>120</v>
      </c>
      <c r="E30" s="1">
        <v>15</v>
      </c>
      <c r="F30" s="47">
        <f t="shared" si="0"/>
        <v>1800</v>
      </c>
      <c r="G30" s="26">
        <f t="shared" si="1"/>
        <v>0</v>
      </c>
      <c r="H30" s="1">
        <v>28</v>
      </c>
      <c r="I30" s="1">
        <v>16</v>
      </c>
      <c r="J30" s="1">
        <f t="shared" si="2"/>
        <v>0</v>
      </c>
      <c r="K30" s="1">
        <v>150</v>
      </c>
      <c r="L30" s="1">
        <v>35</v>
      </c>
      <c r="M30" s="6">
        <f t="shared" si="3"/>
        <v>5250</v>
      </c>
      <c r="N30" s="26">
        <f t="shared" si="4"/>
        <v>5250</v>
      </c>
      <c r="O30" s="1">
        <v>28</v>
      </c>
      <c r="P30" s="1">
        <v>26</v>
      </c>
      <c r="Q30" s="1">
        <f t="shared" si="8"/>
        <v>0</v>
      </c>
      <c r="R30" s="1">
        <v>200</v>
      </c>
      <c r="S30" s="7">
        <v>35</v>
      </c>
      <c r="T30" s="6">
        <f t="shared" si="5"/>
        <v>7000</v>
      </c>
      <c r="U30" s="26">
        <f t="shared" si="6"/>
        <v>7000</v>
      </c>
    </row>
    <row r="31" spans="1:21" ht="13.5" customHeight="1" x14ac:dyDescent="0.2">
      <c r="A31" s="1">
        <v>29</v>
      </c>
      <c r="B31" s="1">
        <v>7</v>
      </c>
      <c r="C31" s="1">
        <v>1</v>
      </c>
      <c r="D31" s="1">
        <v>150</v>
      </c>
      <c r="E31" s="1">
        <v>35</v>
      </c>
      <c r="F31" s="47">
        <f t="shared" si="0"/>
        <v>5250</v>
      </c>
      <c r="G31" s="26">
        <f t="shared" si="1"/>
        <v>5250</v>
      </c>
      <c r="H31" s="1">
        <v>29</v>
      </c>
      <c r="I31" s="1">
        <v>16</v>
      </c>
      <c r="J31" s="1">
        <v>1</v>
      </c>
      <c r="K31" s="1">
        <v>150</v>
      </c>
      <c r="L31" s="1">
        <v>35</v>
      </c>
      <c r="M31" s="6">
        <f t="shared" si="3"/>
        <v>5250</v>
      </c>
      <c r="N31" s="26">
        <f t="shared" si="4"/>
        <v>5250</v>
      </c>
      <c r="O31" s="1">
        <v>29</v>
      </c>
      <c r="P31" s="1">
        <v>26</v>
      </c>
      <c r="Q31" s="1" t="str">
        <f t="shared" si="8"/>
        <v>น้ำถัง</v>
      </c>
      <c r="R31" s="1">
        <v>120</v>
      </c>
      <c r="S31" s="7">
        <v>15</v>
      </c>
      <c r="T31" s="6">
        <f t="shared" si="5"/>
        <v>1800</v>
      </c>
      <c r="U31" s="26">
        <f t="shared" si="6"/>
        <v>0</v>
      </c>
    </row>
    <row r="32" spans="1:21" ht="13.5" customHeight="1" x14ac:dyDescent="0.2">
      <c r="A32" s="1">
        <v>30</v>
      </c>
      <c r="B32" s="1">
        <v>7</v>
      </c>
      <c r="C32" s="1" t="str">
        <f t="shared" si="7"/>
        <v>น้ำดื่ม PET</v>
      </c>
      <c r="D32" s="1">
        <v>60</v>
      </c>
      <c r="E32" s="1">
        <v>60</v>
      </c>
      <c r="F32" s="47">
        <f t="shared" si="0"/>
        <v>3600</v>
      </c>
      <c r="G32" s="26">
        <f t="shared" si="1"/>
        <v>0</v>
      </c>
      <c r="H32" s="1">
        <v>30</v>
      </c>
      <c r="I32" s="1">
        <v>16</v>
      </c>
      <c r="J32" s="1">
        <f t="shared" si="2"/>
        <v>0</v>
      </c>
      <c r="K32" s="1">
        <v>150</v>
      </c>
      <c r="L32" s="1">
        <v>35</v>
      </c>
      <c r="M32" s="6">
        <f t="shared" si="3"/>
        <v>5250</v>
      </c>
      <c r="N32" s="26">
        <f t="shared" si="4"/>
        <v>5250</v>
      </c>
      <c r="O32" s="1">
        <v>30</v>
      </c>
      <c r="P32" s="1">
        <v>26</v>
      </c>
      <c r="Q32" s="1">
        <v>1</v>
      </c>
      <c r="R32" s="1">
        <v>200</v>
      </c>
      <c r="S32" s="7">
        <v>35</v>
      </c>
      <c r="T32" s="6">
        <f t="shared" si="5"/>
        <v>7000</v>
      </c>
      <c r="U32" s="26">
        <f t="shared" si="6"/>
        <v>7000</v>
      </c>
    </row>
    <row r="33" spans="1:21" ht="13.5" customHeight="1" x14ac:dyDescent="0.2">
      <c r="A33" s="1">
        <v>31</v>
      </c>
      <c r="B33" s="1">
        <v>7</v>
      </c>
      <c r="C33" s="1">
        <f t="shared" si="7"/>
        <v>0</v>
      </c>
      <c r="D33" s="1">
        <v>150</v>
      </c>
      <c r="E33" s="1">
        <v>35</v>
      </c>
      <c r="F33" s="47">
        <f t="shared" si="0"/>
        <v>5250</v>
      </c>
      <c r="G33" s="26">
        <f t="shared" si="1"/>
        <v>5250</v>
      </c>
      <c r="H33" s="1">
        <v>31</v>
      </c>
      <c r="I33" s="1">
        <v>17</v>
      </c>
      <c r="J33" s="1">
        <v>1</v>
      </c>
      <c r="K33" s="1">
        <v>150</v>
      </c>
      <c r="L33" s="1">
        <v>35</v>
      </c>
      <c r="M33" s="6">
        <f t="shared" si="3"/>
        <v>5250</v>
      </c>
      <c r="N33" s="26">
        <f t="shared" si="4"/>
        <v>5250</v>
      </c>
      <c r="O33" s="1">
        <v>31</v>
      </c>
      <c r="P33" s="1">
        <v>27</v>
      </c>
      <c r="Q33" s="1">
        <f t="shared" si="8"/>
        <v>0</v>
      </c>
      <c r="R33" s="1">
        <v>200</v>
      </c>
      <c r="S33" s="7">
        <v>35</v>
      </c>
      <c r="T33" s="6">
        <f t="shared" si="5"/>
        <v>7000</v>
      </c>
      <c r="U33" s="26">
        <f t="shared" si="6"/>
        <v>7000</v>
      </c>
    </row>
    <row r="34" spans="1:21" ht="13.5" customHeight="1" x14ac:dyDescent="0.2">
      <c r="A34" s="1">
        <v>32</v>
      </c>
      <c r="B34" s="1">
        <v>8</v>
      </c>
      <c r="C34" s="1">
        <v>1</v>
      </c>
      <c r="D34" s="1">
        <v>150</v>
      </c>
      <c r="E34" s="1">
        <v>35</v>
      </c>
      <c r="F34" s="47">
        <f t="shared" si="0"/>
        <v>5250</v>
      </c>
      <c r="G34" s="26">
        <f t="shared" si="1"/>
        <v>5250</v>
      </c>
      <c r="H34" s="1">
        <v>32</v>
      </c>
      <c r="I34" s="1">
        <v>17</v>
      </c>
      <c r="J34" s="1">
        <f t="shared" si="2"/>
        <v>0</v>
      </c>
      <c r="K34" s="1">
        <v>150</v>
      </c>
      <c r="L34" s="1">
        <v>35</v>
      </c>
      <c r="M34" s="6">
        <f t="shared" si="3"/>
        <v>5250</v>
      </c>
      <c r="N34" s="26">
        <f t="shared" si="4"/>
        <v>5250</v>
      </c>
      <c r="O34" s="1">
        <v>32</v>
      </c>
      <c r="P34" s="1">
        <v>27</v>
      </c>
      <c r="Q34" s="1" t="str">
        <f t="shared" si="8"/>
        <v>น้ำถ้วย</v>
      </c>
      <c r="R34" s="1">
        <v>50</v>
      </c>
      <c r="S34" s="7">
        <v>80</v>
      </c>
      <c r="T34" s="6">
        <f t="shared" si="5"/>
        <v>4000</v>
      </c>
      <c r="U34" s="26">
        <f t="shared" si="6"/>
        <v>0</v>
      </c>
    </row>
    <row r="35" spans="1:21" ht="13.5" customHeight="1" x14ac:dyDescent="0.2">
      <c r="A35" s="1">
        <v>33</v>
      </c>
      <c r="B35" s="1">
        <v>8</v>
      </c>
      <c r="C35" s="1">
        <f t="shared" si="7"/>
        <v>0</v>
      </c>
      <c r="D35" s="1">
        <v>150</v>
      </c>
      <c r="E35" s="1">
        <v>35</v>
      </c>
      <c r="F35" s="47">
        <f t="shared" si="0"/>
        <v>5250</v>
      </c>
      <c r="G35" s="26">
        <f t="shared" si="1"/>
        <v>5250</v>
      </c>
      <c r="H35" s="1">
        <v>33</v>
      </c>
      <c r="I35" s="1">
        <v>17</v>
      </c>
      <c r="J35" s="1">
        <v>1</v>
      </c>
      <c r="K35" s="1">
        <v>150</v>
      </c>
      <c r="L35" s="1">
        <v>35</v>
      </c>
      <c r="M35" s="6">
        <f t="shared" si="3"/>
        <v>5250</v>
      </c>
      <c r="N35" s="26">
        <f t="shared" si="4"/>
        <v>5250</v>
      </c>
      <c r="O35" s="1">
        <v>33</v>
      </c>
      <c r="P35" s="1">
        <v>27</v>
      </c>
      <c r="Q35" s="1">
        <v>1</v>
      </c>
      <c r="R35" s="1">
        <v>200</v>
      </c>
      <c r="S35" s="7">
        <v>35</v>
      </c>
      <c r="T35" s="6">
        <f t="shared" si="5"/>
        <v>7000</v>
      </c>
      <c r="U35" s="26">
        <f t="shared" si="6"/>
        <v>7000</v>
      </c>
    </row>
    <row r="36" spans="1:21" ht="13.5" customHeight="1" x14ac:dyDescent="0.2">
      <c r="A36" s="1">
        <v>34</v>
      </c>
      <c r="B36" s="1">
        <v>8</v>
      </c>
      <c r="C36" s="1" t="str">
        <f t="shared" si="7"/>
        <v>น้ำถัง</v>
      </c>
      <c r="D36" s="1">
        <v>120</v>
      </c>
      <c r="E36" s="1">
        <v>15</v>
      </c>
      <c r="F36" s="47">
        <f t="shared" si="0"/>
        <v>1800</v>
      </c>
      <c r="G36" s="26">
        <f t="shared" si="1"/>
        <v>0</v>
      </c>
      <c r="H36" s="1">
        <v>34</v>
      </c>
      <c r="I36" s="1">
        <v>17</v>
      </c>
      <c r="J36" s="1" t="str">
        <f t="shared" si="2"/>
        <v>น้ำถ้วย</v>
      </c>
      <c r="K36" s="1">
        <v>50</v>
      </c>
      <c r="L36" s="1">
        <v>80</v>
      </c>
      <c r="M36" s="6">
        <f t="shared" si="3"/>
        <v>4000</v>
      </c>
      <c r="N36" s="26">
        <f t="shared" si="4"/>
        <v>0</v>
      </c>
      <c r="O36" s="1">
        <v>34</v>
      </c>
      <c r="P36" s="1">
        <v>27</v>
      </c>
      <c r="Q36" s="1" t="str">
        <f t="shared" si="8"/>
        <v>น้ำถัง</v>
      </c>
      <c r="R36" s="1">
        <v>120</v>
      </c>
      <c r="S36" s="7">
        <v>15</v>
      </c>
      <c r="T36" s="6">
        <f t="shared" si="5"/>
        <v>1800</v>
      </c>
      <c r="U36" s="26">
        <f t="shared" si="6"/>
        <v>0</v>
      </c>
    </row>
    <row r="37" spans="1:21" ht="13.5" customHeight="1" x14ac:dyDescent="0.2">
      <c r="A37" s="1">
        <v>35</v>
      </c>
      <c r="B37" s="1">
        <v>8</v>
      </c>
      <c r="C37" s="1" t="str">
        <f t="shared" si="7"/>
        <v>น้ำถ้วย</v>
      </c>
      <c r="D37" s="1">
        <v>50</v>
      </c>
      <c r="E37" s="1">
        <v>80</v>
      </c>
      <c r="F37" s="47">
        <f t="shared" si="0"/>
        <v>4000</v>
      </c>
      <c r="G37" s="26">
        <f t="shared" si="1"/>
        <v>0</v>
      </c>
      <c r="H37" s="1">
        <v>35</v>
      </c>
      <c r="I37" s="1">
        <v>17</v>
      </c>
      <c r="J37" s="1" t="str">
        <f t="shared" si="2"/>
        <v>น้ำถัง</v>
      </c>
      <c r="K37" s="1">
        <v>120</v>
      </c>
      <c r="L37" s="1">
        <v>15</v>
      </c>
      <c r="M37" s="6">
        <f t="shared" si="3"/>
        <v>1800</v>
      </c>
      <c r="N37" s="26">
        <f t="shared" si="4"/>
        <v>0</v>
      </c>
      <c r="O37" s="1">
        <v>35</v>
      </c>
      <c r="P37" s="1">
        <v>28</v>
      </c>
      <c r="Q37" s="1">
        <f t="shared" si="8"/>
        <v>0</v>
      </c>
      <c r="R37" s="1">
        <v>200</v>
      </c>
      <c r="S37" s="7">
        <v>35</v>
      </c>
      <c r="T37" s="6">
        <f t="shared" si="5"/>
        <v>7000</v>
      </c>
      <c r="U37" s="26">
        <f t="shared" si="6"/>
        <v>7000</v>
      </c>
    </row>
    <row r="38" spans="1:21" ht="13.5" customHeight="1" x14ac:dyDescent="0.2">
      <c r="A38" s="1">
        <v>36</v>
      </c>
      <c r="B38" s="1">
        <v>8</v>
      </c>
      <c r="C38" s="1" t="str">
        <f t="shared" si="7"/>
        <v>น้ำดื่ม PET</v>
      </c>
      <c r="D38" s="1">
        <v>60</v>
      </c>
      <c r="E38" s="1">
        <v>60</v>
      </c>
      <c r="F38" s="47">
        <f t="shared" si="0"/>
        <v>3600</v>
      </c>
      <c r="G38" s="26">
        <f t="shared" si="1"/>
        <v>0</v>
      </c>
      <c r="H38" s="1">
        <v>36</v>
      </c>
      <c r="I38" s="1">
        <v>18</v>
      </c>
      <c r="J38" s="1">
        <f t="shared" si="2"/>
        <v>0</v>
      </c>
      <c r="K38" s="1">
        <v>150</v>
      </c>
      <c r="L38" s="1">
        <v>35</v>
      </c>
      <c r="M38" s="6">
        <f t="shared" si="3"/>
        <v>5250</v>
      </c>
      <c r="N38" s="26">
        <f t="shared" si="4"/>
        <v>5250</v>
      </c>
      <c r="O38" s="1">
        <v>36</v>
      </c>
      <c r="P38" s="1">
        <v>28</v>
      </c>
      <c r="Q38" s="1" t="str">
        <f t="shared" si="8"/>
        <v>น้ำถัง</v>
      </c>
      <c r="R38" s="1">
        <v>120</v>
      </c>
      <c r="S38" s="7">
        <v>15</v>
      </c>
      <c r="T38" s="6">
        <f t="shared" si="5"/>
        <v>1800</v>
      </c>
      <c r="U38" s="26">
        <f t="shared" si="6"/>
        <v>0</v>
      </c>
    </row>
    <row r="39" spans="1:21" ht="13.5" customHeight="1" x14ac:dyDescent="0.2">
      <c r="A39" s="1">
        <v>37</v>
      </c>
      <c r="B39" s="1">
        <v>9</v>
      </c>
      <c r="C39" s="1" t="str">
        <f t="shared" si="7"/>
        <v>น้ำถัง</v>
      </c>
      <c r="D39" s="1">
        <v>120</v>
      </c>
      <c r="E39" s="1">
        <v>15</v>
      </c>
      <c r="F39" s="47">
        <f t="shared" si="0"/>
        <v>1800</v>
      </c>
      <c r="G39" s="26">
        <f t="shared" si="1"/>
        <v>0</v>
      </c>
      <c r="H39" s="1">
        <v>37</v>
      </c>
      <c r="I39" s="1">
        <v>18</v>
      </c>
      <c r="J39" s="1" t="str">
        <f t="shared" si="2"/>
        <v>น้ำดื่ม PET</v>
      </c>
      <c r="K39" s="1">
        <v>60</v>
      </c>
      <c r="L39" s="1">
        <v>60</v>
      </c>
      <c r="M39" s="6">
        <f t="shared" si="3"/>
        <v>3600</v>
      </c>
      <c r="N39" s="26">
        <f t="shared" si="4"/>
        <v>0</v>
      </c>
      <c r="O39" s="1">
        <v>37</v>
      </c>
      <c r="P39" s="1">
        <v>28</v>
      </c>
      <c r="Q39" s="1" t="str">
        <f t="shared" si="8"/>
        <v>น้ำดื่ม PET</v>
      </c>
      <c r="R39" s="1">
        <v>60</v>
      </c>
      <c r="S39" s="7">
        <v>60</v>
      </c>
      <c r="T39" s="6">
        <f t="shared" si="5"/>
        <v>3600</v>
      </c>
      <c r="U39" s="26">
        <f t="shared" si="6"/>
        <v>0</v>
      </c>
    </row>
    <row r="40" spans="1:21" ht="13.5" customHeight="1" x14ac:dyDescent="0.2">
      <c r="A40" s="1">
        <v>38</v>
      </c>
      <c r="B40" s="1">
        <v>9</v>
      </c>
      <c r="C40" s="1">
        <v>1</v>
      </c>
      <c r="D40" s="1">
        <v>150</v>
      </c>
      <c r="E40" s="1">
        <v>35</v>
      </c>
      <c r="F40" s="47">
        <f t="shared" si="0"/>
        <v>5250</v>
      </c>
      <c r="G40" s="26">
        <f t="shared" si="1"/>
        <v>5250</v>
      </c>
      <c r="H40" s="1">
        <v>38</v>
      </c>
      <c r="I40" s="1">
        <v>18</v>
      </c>
      <c r="J40" s="1" t="str">
        <f t="shared" si="2"/>
        <v>น้ำถัง</v>
      </c>
      <c r="K40" s="1">
        <v>120</v>
      </c>
      <c r="L40" s="1">
        <v>15</v>
      </c>
      <c r="M40" s="6">
        <f t="shared" si="3"/>
        <v>1800</v>
      </c>
      <c r="N40" s="26">
        <f t="shared" si="4"/>
        <v>0</v>
      </c>
      <c r="O40" s="1">
        <v>38</v>
      </c>
      <c r="P40" s="1">
        <v>28</v>
      </c>
      <c r="Q40" s="1">
        <v>1</v>
      </c>
      <c r="R40" s="1">
        <v>200</v>
      </c>
      <c r="S40" s="7">
        <v>35</v>
      </c>
      <c r="T40" s="6">
        <f t="shared" si="5"/>
        <v>7000</v>
      </c>
      <c r="U40" s="26">
        <f t="shared" si="6"/>
        <v>7000</v>
      </c>
    </row>
    <row r="41" spans="1:21" ht="13.5" customHeight="1" x14ac:dyDescent="0.2">
      <c r="A41" s="1">
        <v>39</v>
      </c>
      <c r="B41" s="1">
        <v>9</v>
      </c>
      <c r="C41" s="1">
        <f t="shared" si="7"/>
        <v>0</v>
      </c>
      <c r="D41" s="1">
        <v>150</v>
      </c>
      <c r="E41" s="1">
        <v>35</v>
      </c>
      <c r="F41" s="47">
        <f t="shared" si="0"/>
        <v>5250</v>
      </c>
      <c r="G41" s="26">
        <f t="shared" si="1"/>
        <v>5250</v>
      </c>
      <c r="H41" s="1">
        <v>39</v>
      </c>
      <c r="I41" s="1">
        <v>18</v>
      </c>
      <c r="J41" s="1">
        <v>1</v>
      </c>
      <c r="K41" s="1">
        <v>150</v>
      </c>
      <c r="L41" s="1">
        <v>35</v>
      </c>
      <c r="M41" s="6">
        <f t="shared" si="3"/>
        <v>5250</v>
      </c>
      <c r="N41" s="26">
        <f t="shared" si="4"/>
        <v>5250</v>
      </c>
      <c r="O41" s="1">
        <v>39</v>
      </c>
      <c r="P41" s="1">
        <v>29</v>
      </c>
      <c r="Q41" s="1">
        <f t="shared" si="8"/>
        <v>0</v>
      </c>
      <c r="R41" s="1">
        <v>200</v>
      </c>
      <c r="S41" s="7">
        <v>35</v>
      </c>
      <c r="T41" s="6">
        <f t="shared" si="5"/>
        <v>7000</v>
      </c>
      <c r="U41" s="26">
        <f t="shared" si="6"/>
        <v>7000</v>
      </c>
    </row>
    <row r="42" spans="1:21" ht="13.5" customHeight="1" x14ac:dyDescent="0.2">
      <c r="A42" s="1">
        <v>40</v>
      </c>
      <c r="B42" s="1">
        <v>9</v>
      </c>
      <c r="C42" s="1">
        <v>1</v>
      </c>
      <c r="D42" s="1">
        <v>150</v>
      </c>
      <c r="E42" s="1">
        <v>35</v>
      </c>
      <c r="F42" s="47">
        <f t="shared" si="0"/>
        <v>5250</v>
      </c>
      <c r="G42" s="26">
        <f t="shared" si="1"/>
        <v>5250</v>
      </c>
      <c r="H42" s="1">
        <v>40</v>
      </c>
      <c r="I42" s="1">
        <v>18</v>
      </c>
      <c r="J42" s="1">
        <f t="shared" si="2"/>
        <v>0</v>
      </c>
      <c r="K42" s="1">
        <v>150</v>
      </c>
      <c r="L42" s="1">
        <v>35</v>
      </c>
      <c r="M42" s="6">
        <f t="shared" si="3"/>
        <v>5250</v>
      </c>
      <c r="N42" s="26">
        <f t="shared" si="4"/>
        <v>5250</v>
      </c>
      <c r="O42" s="1">
        <v>40</v>
      </c>
      <c r="P42" s="1">
        <v>29</v>
      </c>
      <c r="Q42" s="1" t="str">
        <f t="shared" si="8"/>
        <v>น้ำถัง</v>
      </c>
      <c r="R42" s="1">
        <v>120</v>
      </c>
      <c r="S42" s="7">
        <v>15</v>
      </c>
      <c r="T42" s="6">
        <f t="shared" si="5"/>
        <v>1800</v>
      </c>
      <c r="U42" s="26">
        <f t="shared" si="6"/>
        <v>0</v>
      </c>
    </row>
    <row r="43" spans="1:21" ht="13.5" customHeight="1" x14ac:dyDescent="0.2">
      <c r="A43" s="1">
        <v>41</v>
      </c>
      <c r="B43" s="1">
        <v>10</v>
      </c>
      <c r="C43" s="1">
        <f t="shared" si="7"/>
        <v>0</v>
      </c>
      <c r="D43" s="1">
        <v>150</v>
      </c>
      <c r="E43" s="1">
        <v>35</v>
      </c>
      <c r="F43" s="47">
        <f t="shared" si="0"/>
        <v>5250</v>
      </c>
      <c r="G43" s="26">
        <f t="shared" si="1"/>
        <v>5250</v>
      </c>
      <c r="H43" s="1">
        <v>41</v>
      </c>
      <c r="I43" s="1">
        <v>19</v>
      </c>
      <c r="J43" s="1">
        <v>1</v>
      </c>
      <c r="K43" s="1">
        <v>150</v>
      </c>
      <c r="L43" s="1">
        <v>35</v>
      </c>
      <c r="M43" s="6">
        <f t="shared" si="3"/>
        <v>5250</v>
      </c>
      <c r="N43" s="26">
        <f t="shared" si="4"/>
        <v>5250</v>
      </c>
      <c r="O43" s="1">
        <v>41</v>
      </c>
      <c r="P43" s="1">
        <v>29</v>
      </c>
      <c r="Q43" s="1">
        <v>1</v>
      </c>
      <c r="R43" s="1">
        <v>200</v>
      </c>
      <c r="S43" s="7">
        <v>35</v>
      </c>
      <c r="T43" s="6">
        <f t="shared" si="5"/>
        <v>7000</v>
      </c>
      <c r="U43" s="26">
        <f t="shared" si="6"/>
        <v>7000</v>
      </c>
    </row>
    <row r="44" spans="1:21" ht="13.5" customHeight="1" x14ac:dyDescent="0.2">
      <c r="A44" s="1">
        <v>42</v>
      </c>
      <c r="B44" s="1">
        <v>10</v>
      </c>
      <c r="C44" s="1">
        <v>1</v>
      </c>
      <c r="D44" s="1">
        <v>150</v>
      </c>
      <c r="E44" s="1">
        <v>35</v>
      </c>
      <c r="F44" s="47">
        <f t="shared" si="0"/>
        <v>5250</v>
      </c>
      <c r="G44" s="26">
        <f t="shared" si="1"/>
        <v>5250</v>
      </c>
      <c r="H44" s="1">
        <v>42</v>
      </c>
      <c r="I44" s="1">
        <v>19</v>
      </c>
      <c r="J44" s="1" t="str">
        <f t="shared" si="2"/>
        <v>น้ำดื่มวันเวย์</v>
      </c>
      <c r="K44" s="1">
        <v>60</v>
      </c>
      <c r="L44" s="1">
        <v>45</v>
      </c>
      <c r="M44" s="6">
        <f t="shared" si="3"/>
        <v>2700</v>
      </c>
      <c r="N44" s="26">
        <f t="shared" si="4"/>
        <v>0</v>
      </c>
      <c r="O44" s="1">
        <v>42</v>
      </c>
      <c r="P44" s="1">
        <v>29</v>
      </c>
      <c r="Q44" s="1">
        <f t="shared" si="8"/>
        <v>0</v>
      </c>
      <c r="R44" s="1">
        <v>200</v>
      </c>
      <c r="S44" s="7">
        <v>35</v>
      </c>
      <c r="T44" s="6">
        <f t="shared" si="5"/>
        <v>7000</v>
      </c>
      <c r="U44" s="26">
        <f t="shared" si="6"/>
        <v>7000</v>
      </c>
    </row>
    <row r="45" spans="1:21" ht="13.5" customHeight="1" x14ac:dyDescent="0.2">
      <c r="A45" s="1">
        <v>43</v>
      </c>
      <c r="B45" s="1">
        <v>10</v>
      </c>
      <c r="C45" s="1" t="str">
        <f t="shared" si="7"/>
        <v>น้ำถัง</v>
      </c>
      <c r="D45" s="1">
        <v>120</v>
      </c>
      <c r="E45" s="1">
        <v>15</v>
      </c>
      <c r="F45" s="47">
        <f t="shared" si="0"/>
        <v>1800</v>
      </c>
      <c r="G45" s="26">
        <f t="shared" si="1"/>
        <v>0</v>
      </c>
      <c r="H45" s="1">
        <v>43</v>
      </c>
      <c r="I45" s="1">
        <v>19</v>
      </c>
      <c r="J45" s="1">
        <f t="shared" si="2"/>
        <v>0</v>
      </c>
      <c r="K45" s="1">
        <v>150</v>
      </c>
      <c r="L45" s="1">
        <v>35</v>
      </c>
      <c r="M45" s="6">
        <f t="shared" si="3"/>
        <v>5250</v>
      </c>
      <c r="N45" s="26">
        <f t="shared" si="4"/>
        <v>5250</v>
      </c>
      <c r="O45" s="1">
        <v>43</v>
      </c>
      <c r="P45" s="1">
        <v>30</v>
      </c>
      <c r="Q45" s="1" t="str">
        <f t="shared" si="8"/>
        <v>น้ำถัง</v>
      </c>
      <c r="R45" s="1">
        <v>120</v>
      </c>
      <c r="S45" s="7">
        <v>15</v>
      </c>
      <c r="T45" s="6">
        <f t="shared" si="5"/>
        <v>1800</v>
      </c>
      <c r="U45" s="26">
        <f t="shared" si="6"/>
        <v>0</v>
      </c>
    </row>
    <row r="46" spans="1:21" ht="13.5" customHeight="1" x14ac:dyDescent="0.2">
      <c r="A46" s="1">
        <v>44</v>
      </c>
      <c r="B46" s="1">
        <v>10</v>
      </c>
      <c r="C46" s="1" t="str">
        <f t="shared" si="7"/>
        <v>น้ำดื่มวันเวย์</v>
      </c>
      <c r="D46" s="1">
        <v>60</v>
      </c>
      <c r="E46" s="1">
        <v>45</v>
      </c>
      <c r="F46" s="47">
        <f t="shared" si="0"/>
        <v>2700</v>
      </c>
      <c r="G46" s="26">
        <f t="shared" si="1"/>
        <v>0</v>
      </c>
      <c r="H46" s="1">
        <v>44</v>
      </c>
      <c r="I46" s="1">
        <v>19</v>
      </c>
      <c r="J46" s="1" t="str">
        <f t="shared" si="2"/>
        <v>น้ำถ้วย</v>
      </c>
      <c r="K46" s="1">
        <v>50</v>
      </c>
      <c r="L46" s="1">
        <v>80</v>
      </c>
      <c r="M46" s="6">
        <f t="shared" si="3"/>
        <v>4000</v>
      </c>
      <c r="N46" s="26">
        <f t="shared" si="4"/>
        <v>0</v>
      </c>
      <c r="O46" s="1">
        <v>44</v>
      </c>
      <c r="P46" s="1">
        <v>30</v>
      </c>
      <c r="Q46" s="1">
        <v>1</v>
      </c>
      <c r="R46" s="1">
        <v>200</v>
      </c>
      <c r="S46" s="7">
        <v>35</v>
      </c>
      <c r="T46" s="6">
        <f t="shared" si="5"/>
        <v>7000</v>
      </c>
      <c r="U46" s="26">
        <f t="shared" si="6"/>
        <v>7000</v>
      </c>
    </row>
    <row r="47" spans="1:21" ht="13.5" customHeight="1" x14ac:dyDescent="0.2">
      <c r="A47" s="1">
        <v>45</v>
      </c>
      <c r="B47" s="1">
        <v>10</v>
      </c>
      <c r="C47" s="1">
        <f t="shared" si="7"/>
        <v>0</v>
      </c>
      <c r="D47" s="1">
        <v>150</v>
      </c>
      <c r="E47" s="1">
        <v>35</v>
      </c>
      <c r="F47" s="47">
        <f t="shared" si="0"/>
        <v>5250</v>
      </c>
      <c r="G47" s="26">
        <f t="shared" si="1"/>
        <v>5250</v>
      </c>
      <c r="H47" s="1">
        <v>45</v>
      </c>
      <c r="I47" s="1">
        <v>19</v>
      </c>
      <c r="J47" s="1" t="str">
        <f t="shared" si="2"/>
        <v>น้ำถัง</v>
      </c>
      <c r="K47" s="1">
        <v>120</v>
      </c>
      <c r="L47" s="1">
        <v>15</v>
      </c>
      <c r="M47" s="6">
        <f t="shared" si="3"/>
        <v>1800</v>
      </c>
      <c r="N47" s="26">
        <f t="shared" si="4"/>
        <v>0</v>
      </c>
      <c r="O47" s="1">
        <v>45</v>
      </c>
      <c r="P47" s="1">
        <v>30</v>
      </c>
      <c r="Q47" s="1" t="str">
        <f t="shared" si="8"/>
        <v>น้ำดื่มวันเวย์</v>
      </c>
      <c r="R47" s="1">
        <v>60</v>
      </c>
      <c r="S47" s="7">
        <v>45</v>
      </c>
      <c r="T47" s="6">
        <f t="shared" si="5"/>
        <v>2700</v>
      </c>
      <c r="U47" s="26">
        <f t="shared" si="6"/>
        <v>0</v>
      </c>
    </row>
    <row r="48" spans="1:21" ht="13.5" customHeight="1" x14ac:dyDescent="0.2">
      <c r="A48" s="1">
        <v>46</v>
      </c>
      <c r="B48" s="1">
        <v>11</v>
      </c>
      <c r="C48" s="1" t="str">
        <f t="shared" si="7"/>
        <v>น้ำถัง</v>
      </c>
      <c r="D48" s="1">
        <v>120</v>
      </c>
      <c r="E48" s="1">
        <v>15</v>
      </c>
      <c r="F48" s="47">
        <f t="shared" si="0"/>
        <v>1800</v>
      </c>
      <c r="G48" s="26">
        <f t="shared" si="1"/>
        <v>0</v>
      </c>
      <c r="H48" s="1">
        <v>46</v>
      </c>
      <c r="I48" s="1">
        <v>20</v>
      </c>
      <c r="J48" s="1">
        <v>1</v>
      </c>
      <c r="K48" s="1">
        <v>150</v>
      </c>
      <c r="L48" s="1">
        <v>35</v>
      </c>
      <c r="M48" s="6">
        <f t="shared" si="3"/>
        <v>5250</v>
      </c>
      <c r="N48" s="26">
        <f t="shared" si="4"/>
        <v>5250</v>
      </c>
      <c r="O48" s="1">
        <v>46</v>
      </c>
      <c r="P48" s="1">
        <v>30</v>
      </c>
      <c r="Q48" s="1">
        <f t="shared" si="8"/>
        <v>0</v>
      </c>
      <c r="R48" s="1">
        <v>200</v>
      </c>
      <c r="S48" s="7">
        <v>35</v>
      </c>
      <c r="T48" s="6">
        <f t="shared" si="5"/>
        <v>7000</v>
      </c>
      <c r="U48" s="26">
        <f t="shared" si="6"/>
        <v>7000</v>
      </c>
    </row>
    <row r="49" spans="1:22" ht="13.5" customHeight="1" x14ac:dyDescent="0.2">
      <c r="A49" s="1">
        <v>47</v>
      </c>
      <c r="B49" s="1">
        <v>11</v>
      </c>
      <c r="C49" s="1" t="str">
        <f t="shared" si="7"/>
        <v>น้ำดื่ม PET</v>
      </c>
      <c r="D49" s="1">
        <v>60</v>
      </c>
      <c r="E49" s="1">
        <v>60</v>
      </c>
      <c r="F49" s="47">
        <f t="shared" si="0"/>
        <v>3600</v>
      </c>
      <c r="G49" s="26">
        <f t="shared" si="1"/>
        <v>0</v>
      </c>
      <c r="H49" s="1">
        <v>47</v>
      </c>
      <c r="I49" s="1">
        <v>20</v>
      </c>
      <c r="J49" s="1" t="str">
        <f t="shared" si="2"/>
        <v>น้ำถัง</v>
      </c>
      <c r="K49" s="1">
        <v>120</v>
      </c>
      <c r="L49" s="1">
        <v>15</v>
      </c>
      <c r="M49" s="6">
        <f t="shared" si="3"/>
        <v>1800</v>
      </c>
      <c r="N49" s="26">
        <f t="shared" si="4"/>
        <v>0</v>
      </c>
      <c r="O49" s="1">
        <v>47</v>
      </c>
      <c r="P49" s="1">
        <v>31</v>
      </c>
      <c r="Q49" s="1" t="str">
        <f t="shared" si="8"/>
        <v>น้ำถัง</v>
      </c>
      <c r="R49" s="1">
        <v>120</v>
      </c>
      <c r="S49" s="7">
        <v>15</v>
      </c>
      <c r="T49" s="6">
        <f t="shared" si="5"/>
        <v>1800</v>
      </c>
      <c r="U49" s="26">
        <f t="shared" si="6"/>
        <v>0</v>
      </c>
    </row>
    <row r="50" spans="1:22" ht="13.5" customHeight="1" x14ac:dyDescent="0.2">
      <c r="A50" s="1">
        <v>48</v>
      </c>
      <c r="B50" s="1">
        <v>11</v>
      </c>
      <c r="C50" s="1">
        <v>1</v>
      </c>
      <c r="D50" s="1">
        <v>150</v>
      </c>
      <c r="E50" s="1">
        <v>35</v>
      </c>
      <c r="F50" s="47">
        <f t="shared" si="0"/>
        <v>5250</v>
      </c>
      <c r="G50" s="26">
        <f t="shared" si="1"/>
        <v>5250</v>
      </c>
      <c r="H50" s="1">
        <v>48</v>
      </c>
      <c r="I50" s="1">
        <v>20</v>
      </c>
      <c r="J50" s="1">
        <f t="shared" si="2"/>
        <v>0</v>
      </c>
      <c r="K50" s="1">
        <v>150</v>
      </c>
      <c r="L50" s="1">
        <v>35</v>
      </c>
      <c r="M50" s="6">
        <f t="shared" si="3"/>
        <v>5250</v>
      </c>
      <c r="N50" s="26">
        <f t="shared" si="4"/>
        <v>5250</v>
      </c>
      <c r="O50" s="1">
        <v>48</v>
      </c>
      <c r="P50" s="1">
        <v>31</v>
      </c>
      <c r="Q50" s="1">
        <v>1</v>
      </c>
      <c r="R50" s="1">
        <v>200</v>
      </c>
      <c r="S50" s="7">
        <v>35</v>
      </c>
      <c r="T50" s="6">
        <f t="shared" si="5"/>
        <v>7000</v>
      </c>
      <c r="U50" s="26">
        <f t="shared" si="6"/>
        <v>7000</v>
      </c>
    </row>
    <row r="51" spans="1:22" ht="13.5" customHeight="1" x14ac:dyDescent="0.2">
      <c r="A51" s="1">
        <v>49</v>
      </c>
      <c r="B51" s="1">
        <v>11</v>
      </c>
      <c r="C51" s="1" t="str">
        <f t="shared" si="7"/>
        <v>น้ำถัง</v>
      </c>
      <c r="D51" s="1">
        <v>120</v>
      </c>
      <c r="E51" s="1">
        <v>15</v>
      </c>
      <c r="F51" s="47">
        <f t="shared" si="0"/>
        <v>1800</v>
      </c>
      <c r="G51" s="26">
        <f t="shared" si="1"/>
        <v>0</v>
      </c>
      <c r="H51" s="1">
        <v>49</v>
      </c>
      <c r="I51" s="1">
        <v>20</v>
      </c>
      <c r="J51" s="1">
        <v>1</v>
      </c>
      <c r="K51" s="1">
        <v>150</v>
      </c>
      <c r="L51" s="1">
        <v>35</v>
      </c>
      <c r="M51" s="6">
        <f t="shared" si="3"/>
        <v>5250</v>
      </c>
      <c r="N51" s="26">
        <f t="shared" si="4"/>
        <v>5250</v>
      </c>
      <c r="O51" s="1">
        <v>49</v>
      </c>
      <c r="P51" s="1">
        <v>31</v>
      </c>
      <c r="Q51" s="1" t="str">
        <f t="shared" si="8"/>
        <v>น้ำดื่ม PET</v>
      </c>
      <c r="R51" s="1">
        <v>65</v>
      </c>
      <c r="S51" s="7">
        <v>60</v>
      </c>
      <c r="T51" s="6">
        <f t="shared" si="5"/>
        <v>3900</v>
      </c>
      <c r="U51" s="26">
        <f t="shared" si="6"/>
        <v>0</v>
      </c>
    </row>
    <row r="52" spans="1:22" ht="12.75" customHeight="1" thickBot="1" x14ac:dyDescent="0.25">
      <c r="A52" s="3">
        <v>50</v>
      </c>
      <c r="B52" s="3">
        <v>11</v>
      </c>
      <c r="C52" s="1" t="str">
        <f t="shared" si="7"/>
        <v>น้ำถ้วย</v>
      </c>
      <c r="D52" s="2">
        <v>50</v>
      </c>
      <c r="E52" s="4">
        <v>80</v>
      </c>
      <c r="F52" s="48">
        <f t="shared" si="0"/>
        <v>4000</v>
      </c>
      <c r="G52" s="26">
        <f t="shared" si="1"/>
        <v>0</v>
      </c>
      <c r="H52" s="1">
        <v>50</v>
      </c>
      <c r="I52" s="1">
        <v>20</v>
      </c>
      <c r="J52" s="1" t="str">
        <f t="shared" si="2"/>
        <v>น้ำดื่มวันเวย์</v>
      </c>
      <c r="K52" s="1">
        <v>60</v>
      </c>
      <c r="L52" s="1">
        <v>45</v>
      </c>
      <c r="M52" s="8">
        <f t="shared" si="3"/>
        <v>2700</v>
      </c>
      <c r="N52" s="26">
        <f t="shared" si="4"/>
        <v>0</v>
      </c>
      <c r="O52" s="1">
        <v>50</v>
      </c>
      <c r="P52" s="1">
        <v>31</v>
      </c>
      <c r="Q52" s="1">
        <f t="shared" si="8"/>
        <v>0</v>
      </c>
      <c r="R52" s="1">
        <v>200</v>
      </c>
      <c r="S52" s="7">
        <v>35</v>
      </c>
      <c r="T52" s="8">
        <f t="shared" si="5"/>
        <v>7000</v>
      </c>
      <c r="U52" s="26">
        <f t="shared" si="6"/>
        <v>7000</v>
      </c>
    </row>
    <row r="53" spans="1:22" ht="15.75" customHeight="1" thickBot="1" x14ac:dyDescent="0.5">
      <c r="F53" s="12">
        <f>SUM(F3:F52)</f>
        <v>204500</v>
      </c>
      <c r="G53" s="26">
        <f>SUM(G3:G52)</f>
        <v>147000</v>
      </c>
      <c r="K53" s="5"/>
      <c r="M53" s="19">
        <f>SUM(M3:M52)</f>
        <v>204400</v>
      </c>
      <c r="N53" s="26">
        <f>SUM(N3:N52)</f>
        <v>147000</v>
      </c>
      <c r="T53" s="20">
        <f>SUM(T3:T52)</f>
        <v>236600</v>
      </c>
      <c r="U53" s="26">
        <f>SUM(U3:U52)</f>
        <v>182000</v>
      </c>
      <c r="V53" s="114">
        <f>U53+G53+N53</f>
        <v>476000</v>
      </c>
    </row>
    <row r="54" spans="1:22" ht="17.25" customHeight="1" thickBot="1" x14ac:dyDescent="0.5">
      <c r="Q54" s="51">
        <f>603271.03+42228.97</f>
        <v>645500</v>
      </c>
      <c r="T54" s="12">
        <f>F53+M53+T53</f>
        <v>645500</v>
      </c>
      <c r="U54" s="116">
        <f>Q54-T54</f>
        <v>0</v>
      </c>
      <c r="V54" s="115">
        <f>V53/T54</f>
        <v>0.73741285824941905</v>
      </c>
    </row>
    <row r="55" spans="1:22" ht="21" customHeight="1" x14ac:dyDescent="0.5">
      <c r="A55" s="158" t="s">
        <v>46</v>
      </c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05"/>
    </row>
    <row r="56" spans="1:22" ht="13.5" customHeight="1" x14ac:dyDescent="0.35">
      <c r="A56" s="15" t="s">
        <v>0</v>
      </c>
      <c r="B56" s="15" t="s">
        <v>7</v>
      </c>
      <c r="C56" s="15"/>
      <c r="D56" s="15" t="s">
        <v>1</v>
      </c>
      <c r="E56" s="15" t="s">
        <v>2</v>
      </c>
      <c r="F56" s="15" t="s">
        <v>3</v>
      </c>
      <c r="G56" s="111"/>
      <c r="H56" s="14" t="s">
        <v>0</v>
      </c>
      <c r="I56" s="15" t="s">
        <v>7</v>
      </c>
      <c r="J56" s="15"/>
      <c r="K56" s="15" t="s">
        <v>1</v>
      </c>
      <c r="L56" s="14" t="s">
        <v>2</v>
      </c>
      <c r="M56" s="14" t="s">
        <v>3</v>
      </c>
      <c r="N56" s="111"/>
      <c r="O56" s="14" t="s">
        <v>0</v>
      </c>
      <c r="P56" s="15" t="s">
        <v>7</v>
      </c>
      <c r="Q56" s="15"/>
      <c r="R56" s="15" t="s">
        <v>1</v>
      </c>
      <c r="S56" s="14" t="s">
        <v>2</v>
      </c>
      <c r="T56" s="14" t="s">
        <v>3</v>
      </c>
      <c r="U56" s="111"/>
    </row>
    <row r="57" spans="1:22" ht="13.5" customHeight="1" x14ac:dyDescent="0.2">
      <c r="A57" s="1">
        <v>1</v>
      </c>
      <c r="B57" s="1">
        <v>1</v>
      </c>
      <c r="C57" s="1">
        <f>IF(E57=$W$1,$X$1,IF(E57=$W$4,$X$4,IF(E57=$W$5,$X$5,IF(E57=$W$6,$X$6,IF(E57=$W$6,$X$6,IF(E57=$W$7,$X$7,0))))))</f>
        <v>0</v>
      </c>
      <c r="D57" s="1">
        <v>100</v>
      </c>
      <c r="E57" s="7">
        <v>35</v>
      </c>
      <c r="F57" s="6">
        <f>+D57*E57</f>
        <v>3500</v>
      </c>
      <c r="G57" s="26">
        <f>IF(C57=1,F57,IF(C57=0,F57,0))</f>
        <v>3500</v>
      </c>
      <c r="H57" s="1">
        <v>1</v>
      </c>
      <c r="I57" s="1">
        <v>11</v>
      </c>
      <c r="J57" s="1">
        <f>IF(L57=$W$1,$X$1,IF(L57=$W$4,$X$4,IF(L57=$W$5,$X$5,IF(L57=$W$6,$X$6,IF(L57=$W$6,$X$6,IF(L57=$W$7,$X$7,0))))))</f>
        <v>0</v>
      </c>
      <c r="K57" s="1">
        <v>170</v>
      </c>
      <c r="L57" s="7">
        <v>35</v>
      </c>
      <c r="M57" s="6">
        <f>+K57*L57</f>
        <v>5950</v>
      </c>
      <c r="N57" s="26">
        <f>IF(J57=1,M57,IF(J57=0,M57,0))</f>
        <v>5950</v>
      </c>
      <c r="O57" s="1">
        <v>1</v>
      </c>
      <c r="P57" s="1">
        <v>20</v>
      </c>
      <c r="Q57" s="1">
        <f>IF(S57=$W$1,$X$1,IF(S57=$W$4,$X$4,IF(S57=$W$5,$X$5,IF(S57=$W$6,$X$6,IF(S57=$W$6,$X$6,IF(S57=$W$7,$X$7,0))))))</f>
        <v>0</v>
      </c>
      <c r="R57" s="1">
        <v>150</v>
      </c>
      <c r="S57" s="1">
        <v>35</v>
      </c>
      <c r="T57" s="6">
        <f>+R57*S57</f>
        <v>5250</v>
      </c>
      <c r="U57" s="26">
        <f>IF(Q57=1,T57,IF(Q57=0,T57,0))</f>
        <v>5250</v>
      </c>
    </row>
    <row r="58" spans="1:22" ht="13.5" customHeight="1" x14ac:dyDescent="0.2">
      <c r="A58" s="1">
        <v>2</v>
      </c>
      <c r="B58" s="1">
        <v>1</v>
      </c>
      <c r="C58" s="1">
        <v>1</v>
      </c>
      <c r="D58" s="1">
        <v>100</v>
      </c>
      <c r="E58" s="7">
        <v>35</v>
      </c>
      <c r="F58" s="6">
        <f t="shared" ref="F58:F106" si="9">+D58*E58</f>
        <v>3500</v>
      </c>
      <c r="G58" s="26">
        <f t="shared" ref="G58:G106" si="10">IF(C58=1,F58,IF(C58=0,F58,0))</f>
        <v>3500</v>
      </c>
      <c r="H58" s="1">
        <v>2</v>
      </c>
      <c r="I58" s="1">
        <v>11</v>
      </c>
      <c r="J58" s="1">
        <v>1</v>
      </c>
      <c r="K58" s="1">
        <v>170</v>
      </c>
      <c r="L58" s="7">
        <v>35</v>
      </c>
      <c r="M58" s="6">
        <f t="shared" ref="M58:M106" si="11">+K58*L58</f>
        <v>5950</v>
      </c>
      <c r="N58" s="26">
        <f t="shared" ref="N58:N106" si="12">IF(J58=1,M58,IF(J58=0,M58,0))</f>
        <v>5950</v>
      </c>
      <c r="O58" s="1">
        <v>2</v>
      </c>
      <c r="P58" s="1">
        <v>20</v>
      </c>
      <c r="Q58" s="1" t="str">
        <f t="shared" ref="Q58:Q106" si="13">IF(S58=$W$1,$X$1,IF(S58=$W$4,$X$4,IF(S58=$W$5,$X$5,IF(S58=$W$6,$X$6,IF(S58=$W$6,$X$6,IF(S58=$W$7,$X$7,0))))))</f>
        <v>น้ำถ้วย</v>
      </c>
      <c r="R58" s="1">
        <v>20</v>
      </c>
      <c r="S58" s="1">
        <v>80</v>
      </c>
      <c r="T58" s="6">
        <f t="shared" ref="T58:T106" si="14">+R58*S58</f>
        <v>1600</v>
      </c>
      <c r="U58" s="26">
        <f t="shared" ref="U58:U106" si="15">IF(Q58=1,T58,IF(Q58=0,T58,0))</f>
        <v>0</v>
      </c>
    </row>
    <row r="59" spans="1:22" ht="13.5" customHeight="1" x14ac:dyDescent="0.2">
      <c r="A59" s="1">
        <v>3</v>
      </c>
      <c r="B59" s="1">
        <v>1</v>
      </c>
      <c r="C59" s="1" t="str">
        <f t="shared" ref="C59:C105" si="16">IF(E59=$W$1,$X$1,IF(E59=$W$4,$X$4,IF(E59=$W$5,$X$5,IF(E59=$W$6,$X$6,IF(E59=$W$6,$X$6,IF(E59=$W$7,$X$7,0))))))</f>
        <v>น้ำถัง</v>
      </c>
      <c r="D59" s="1">
        <v>100</v>
      </c>
      <c r="E59" s="7">
        <v>15</v>
      </c>
      <c r="F59" s="6">
        <f t="shared" si="9"/>
        <v>1500</v>
      </c>
      <c r="G59" s="26">
        <f t="shared" si="10"/>
        <v>0</v>
      </c>
      <c r="H59" s="1">
        <v>3</v>
      </c>
      <c r="I59" s="1">
        <v>11</v>
      </c>
      <c r="J59" s="1" t="str">
        <f t="shared" ref="J59:J106" si="17">IF(L59=$W$1,$X$1,IF(L59=$W$4,$X$4,IF(L59=$W$5,$X$5,IF(L59=$W$6,$X$6,IF(L59=$W$6,$X$6,IF(L59=$W$7,$X$7,0))))))</f>
        <v>น้ำถัง</v>
      </c>
      <c r="K59" s="1">
        <v>100</v>
      </c>
      <c r="L59" s="7">
        <v>15</v>
      </c>
      <c r="M59" s="6">
        <f t="shared" si="11"/>
        <v>1500</v>
      </c>
      <c r="N59" s="26">
        <f t="shared" si="12"/>
        <v>0</v>
      </c>
      <c r="O59" s="1">
        <v>3</v>
      </c>
      <c r="P59" s="1">
        <v>20</v>
      </c>
      <c r="Q59" s="1">
        <v>1</v>
      </c>
      <c r="R59" s="1">
        <v>150</v>
      </c>
      <c r="S59" s="1">
        <v>35</v>
      </c>
      <c r="T59" s="6">
        <f t="shared" si="14"/>
        <v>5250</v>
      </c>
      <c r="U59" s="26">
        <f t="shared" si="15"/>
        <v>5250</v>
      </c>
    </row>
    <row r="60" spans="1:22" ht="13.5" customHeight="1" x14ac:dyDescent="0.2">
      <c r="A60" s="1">
        <v>4</v>
      </c>
      <c r="B60" s="1">
        <v>1</v>
      </c>
      <c r="C60" s="1" t="str">
        <f t="shared" si="16"/>
        <v>น้ำถ้วย</v>
      </c>
      <c r="D60" s="1">
        <v>10</v>
      </c>
      <c r="E60" s="7">
        <v>80</v>
      </c>
      <c r="F60" s="17">
        <f t="shared" si="9"/>
        <v>800</v>
      </c>
      <c r="G60" s="26">
        <f t="shared" si="10"/>
        <v>0</v>
      </c>
      <c r="H60" s="1">
        <v>4</v>
      </c>
      <c r="I60" s="1">
        <v>11</v>
      </c>
      <c r="J60" s="1" t="str">
        <f t="shared" si="17"/>
        <v>น้ำถ้วย</v>
      </c>
      <c r="K60" s="1">
        <v>20</v>
      </c>
      <c r="L60" s="7">
        <v>80</v>
      </c>
      <c r="M60" s="6">
        <f t="shared" si="11"/>
        <v>1600</v>
      </c>
      <c r="N60" s="26">
        <f t="shared" si="12"/>
        <v>0</v>
      </c>
      <c r="O60" s="1">
        <v>4</v>
      </c>
      <c r="P60" s="1">
        <v>20</v>
      </c>
      <c r="Q60" s="1" t="str">
        <f t="shared" si="13"/>
        <v>น้ำถัง</v>
      </c>
      <c r="R60" s="1">
        <v>150</v>
      </c>
      <c r="S60" s="1">
        <v>15</v>
      </c>
      <c r="T60" s="6">
        <f t="shared" si="14"/>
        <v>2250</v>
      </c>
      <c r="U60" s="26">
        <f t="shared" si="15"/>
        <v>0</v>
      </c>
    </row>
    <row r="61" spans="1:22" ht="13.5" customHeight="1" x14ac:dyDescent="0.2">
      <c r="A61" s="1">
        <v>5</v>
      </c>
      <c r="B61" s="1">
        <v>2</v>
      </c>
      <c r="C61" s="1">
        <f t="shared" si="16"/>
        <v>0</v>
      </c>
      <c r="D61" s="1">
        <v>100</v>
      </c>
      <c r="E61" s="7">
        <v>35</v>
      </c>
      <c r="F61" s="6">
        <f t="shared" si="9"/>
        <v>3500</v>
      </c>
      <c r="G61" s="26">
        <f t="shared" si="10"/>
        <v>3500</v>
      </c>
      <c r="H61" s="1">
        <v>5</v>
      </c>
      <c r="I61" s="1">
        <v>11</v>
      </c>
      <c r="J61" s="1">
        <f t="shared" si="17"/>
        <v>0</v>
      </c>
      <c r="K61" s="1">
        <v>170</v>
      </c>
      <c r="L61" s="7">
        <v>35</v>
      </c>
      <c r="M61" s="6">
        <f t="shared" si="11"/>
        <v>5950</v>
      </c>
      <c r="N61" s="26">
        <f t="shared" si="12"/>
        <v>5950</v>
      </c>
      <c r="O61" s="1">
        <v>5</v>
      </c>
      <c r="P61" s="1">
        <v>20</v>
      </c>
      <c r="Q61" s="1">
        <f t="shared" si="13"/>
        <v>0</v>
      </c>
      <c r="R61" s="1">
        <v>150</v>
      </c>
      <c r="S61" s="1">
        <v>35</v>
      </c>
      <c r="T61" s="6">
        <f t="shared" si="14"/>
        <v>5250</v>
      </c>
      <c r="U61" s="26">
        <f t="shared" si="15"/>
        <v>5250</v>
      </c>
    </row>
    <row r="62" spans="1:22" ht="13.5" customHeight="1" x14ac:dyDescent="0.2">
      <c r="A62" s="1">
        <v>6</v>
      </c>
      <c r="B62" s="1">
        <v>2</v>
      </c>
      <c r="C62" s="1">
        <v>1</v>
      </c>
      <c r="D62" s="1">
        <v>100</v>
      </c>
      <c r="E62" s="7">
        <v>35</v>
      </c>
      <c r="F62" s="6">
        <f t="shared" si="9"/>
        <v>3500</v>
      </c>
      <c r="G62" s="26">
        <f t="shared" si="10"/>
        <v>3500</v>
      </c>
      <c r="H62" s="1">
        <v>6</v>
      </c>
      <c r="I62" s="1">
        <v>11</v>
      </c>
      <c r="J62" s="1">
        <v>1</v>
      </c>
      <c r="K62" s="1">
        <v>170</v>
      </c>
      <c r="L62" s="7">
        <v>35</v>
      </c>
      <c r="M62" s="6">
        <f t="shared" si="11"/>
        <v>5950</v>
      </c>
      <c r="N62" s="26">
        <f t="shared" si="12"/>
        <v>5950</v>
      </c>
      <c r="O62" s="1">
        <v>6</v>
      </c>
      <c r="P62" s="1">
        <v>20</v>
      </c>
      <c r="Q62" s="1">
        <v>1</v>
      </c>
      <c r="R62" s="1">
        <v>150</v>
      </c>
      <c r="S62" s="1">
        <v>35</v>
      </c>
      <c r="T62" s="6">
        <f t="shared" si="14"/>
        <v>5250</v>
      </c>
      <c r="U62" s="26">
        <f t="shared" si="15"/>
        <v>5250</v>
      </c>
    </row>
    <row r="63" spans="1:22" ht="13.5" customHeight="1" x14ac:dyDescent="0.2">
      <c r="A63" s="1">
        <v>7</v>
      </c>
      <c r="B63" s="1">
        <v>2</v>
      </c>
      <c r="C63" s="1" t="str">
        <f t="shared" si="16"/>
        <v>น้ำถัง</v>
      </c>
      <c r="D63" s="1">
        <v>100</v>
      </c>
      <c r="E63" s="7">
        <v>15</v>
      </c>
      <c r="F63" s="6">
        <f t="shared" si="9"/>
        <v>1500</v>
      </c>
      <c r="G63" s="26">
        <f t="shared" si="10"/>
        <v>0</v>
      </c>
      <c r="H63" s="1">
        <v>7</v>
      </c>
      <c r="I63" s="1">
        <v>12</v>
      </c>
      <c r="J63" s="1" t="str">
        <f t="shared" si="17"/>
        <v>น้ำถัง</v>
      </c>
      <c r="K63" s="1">
        <v>100</v>
      </c>
      <c r="L63" s="7">
        <v>15</v>
      </c>
      <c r="M63" s="6">
        <f t="shared" si="11"/>
        <v>1500</v>
      </c>
      <c r="N63" s="26">
        <f t="shared" si="12"/>
        <v>0</v>
      </c>
      <c r="O63" s="1">
        <v>7</v>
      </c>
      <c r="P63" s="1">
        <v>21</v>
      </c>
      <c r="Q63" s="1" t="str">
        <f t="shared" si="13"/>
        <v>น้ำดื่ม PET</v>
      </c>
      <c r="R63" s="1">
        <v>40</v>
      </c>
      <c r="S63" s="1">
        <v>60</v>
      </c>
      <c r="T63" s="6">
        <f t="shared" si="14"/>
        <v>2400</v>
      </c>
      <c r="U63" s="26">
        <f t="shared" si="15"/>
        <v>0</v>
      </c>
    </row>
    <row r="64" spans="1:22" ht="13.5" customHeight="1" x14ac:dyDescent="0.2">
      <c r="A64" s="1">
        <v>8</v>
      </c>
      <c r="B64" s="1">
        <v>2</v>
      </c>
      <c r="C64" s="1" t="str">
        <f t="shared" si="16"/>
        <v>น้ำดื่ม PET</v>
      </c>
      <c r="D64" s="1">
        <v>40</v>
      </c>
      <c r="E64" s="7">
        <v>60</v>
      </c>
      <c r="F64" s="6">
        <f t="shared" si="9"/>
        <v>2400</v>
      </c>
      <c r="G64" s="26">
        <f t="shared" si="10"/>
        <v>0</v>
      </c>
      <c r="H64" s="1">
        <v>8</v>
      </c>
      <c r="I64" s="1">
        <v>12</v>
      </c>
      <c r="J64" s="1" t="str">
        <f t="shared" si="17"/>
        <v>น้ำดื่ม PET</v>
      </c>
      <c r="K64" s="1">
        <v>40</v>
      </c>
      <c r="L64" s="7">
        <v>60</v>
      </c>
      <c r="M64" s="6">
        <f t="shared" si="11"/>
        <v>2400</v>
      </c>
      <c r="N64" s="26">
        <f t="shared" si="12"/>
        <v>0</v>
      </c>
      <c r="O64" s="1">
        <v>8</v>
      </c>
      <c r="P64" s="1">
        <v>21</v>
      </c>
      <c r="Q64" s="1">
        <f t="shared" si="13"/>
        <v>0</v>
      </c>
      <c r="R64" s="1">
        <v>150</v>
      </c>
      <c r="S64" s="1">
        <v>35</v>
      </c>
      <c r="T64" s="6">
        <f t="shared" si="14"/>
        <v>5250</v>
      </c>
      <c r="U64" s="26">
        <f t="shared" si="15"/>
        <v>5250</v>
      </c>
    </row>
    <row r="65" spans="1:21" ht="13.5" customHeight="1" x14ac:dyDescent="0.2">
      <c r="A65" s="1">
        <v>9</v>
      </c>
      <c r="B65" s="1">
        <v>2</v>
      </c>
      <c r="C65" s="1">
        <f t="shared" si="16"/>
        <v>0</v>
      </c>
      <c r="D65" s="1">
        <v>100</v>
      </c>
      <c r="E65" s="7">
        <v>35</v>
      </c>
      <c r="F65" s="6">
        <f t="shared" si="9"/>
        <v>3500</v>
      </c>
      <c r="G65" s="26">
        <f t="shared" si="10"/>
        <v>3500</v>
      </c>
      <c r="H65" s="1">
        <v>9</v>
      </c>
      <c r="I65" s="1">
        <v>12</v>
      </c>
      <c r="J65" s="1">
        <f t="shared" si="17"/>
        <v>0</v>
      </c>
      <c r="K65" s="1">
        <v>170</v>
      </c>
      <c r="L65" s="7">
        <v>35</v>
      </c>
      <c r="M65" s="6">
        <f t="shared" si="11"/>
        <v>5950</v>
      </c>
      <c r="N65" s="26">
        <f t="shared" si="12"/>
        <v>5950</v>
      </c>
      <c r="O65" s="1">
        <v>9</v>
      </c>
      <c r="P65" s="1">
        <v>21</v>
      </c>
      <c r="Q65" s="1" t="str">
        <f t="shared" si="13"/>
        <v>น้ำถัง</v>
      </c>
      <c r="R65" s="1">
        <v>150</v>
      </c>
      <c r="S65" s="1">
        <v>15</v>
      </c>
      <c r="T65" s="6">
        <f t="shared" si="14"/>
        <v>2250</v>
      </c>
      <c r="U65" s="26">
        <f t="shared" si="15"/>
        <v>0</v>
      </c>
    </row>
    <row r="66" spans="1:21" ht="13.5" customHeight="1" x14ac:dyDescent="0.2">
      <c r="A66" s="1">
        <v>10</v>
      </c>
      <c r="B66" s="1">
        <v>2</v>
      </c>
      <c r="C66" s="1">
        <v>1</v>
      </c>
      <c r="D66" s="1">
        <v>100</v>
      </c>
      <c r="E66" s="7">
        <v>35</v>
      </c>
      <c r="F66" s="6">
        <f t="shared" si="9"/>
        <v>3500</v>
      </c>
      <c r="G66" s="26">
        <f t="shared" si="10"/>
        <v>3500</v>
      </c>
      <c r="H66" s="1">
        <v>10</v>
      </c>
      <c r="I66" s="1">
        <v>12</v>
      </c>
      <c r="J66" s="1">
        <v>1</v>
      </c>
      <c r="K66" s="1">
        <v>170</v>
      </c>
      <c r="L66" s="7">
        <v>35</v>
      </c>
      <c r="M66" s="6">
        <f t="shared" si="11"/>
        <v>5950</v>
      </c>
      <c r="N66" s="26">
        <f t="shared" si="12"/>
        <v>5950</v>
      </c>
      <c r="O66" s="1">
        <v>10</v>
      </c>
      <c r="P66" s="1">
        <v>21</v>
      </c>
      <c r="Q66" s="1">
        <v>1</v>
      </c>
      <c r="R66" s="1">
        <v>150</v>
      </c>
      <c r="S66" s="1">
        <v>35</v>
      </c>
      <c r="T66" s="6">
        <f t="shared" si="14"/>
        <v>5250</v>
      </c>
      <c r="U66" s="26">
        <f t="shared" si="15"/>
        <v>5250</v>
      </c>
    </row>
    <row r="67" spans="1:21" ht="13.5" customHeight="1" x14ac:dyDescent="0.2">
      <c r="A67" s="1">
        <v>11</v>
      </c>
      <c r="B67" s="1">
        <v>3</v>
      </c>
      <c r="C67" s="1">
        <f t="shared" si="16"/>
        <v>0</v>
      </c>
      <c r="D67" s="1">
        <v>100</v>
      </c>
      <c r="E67" s="7">
        <v>35</v>
      </c>
      <c r="F67" s="6">
        <f t="shared" si="9"/>
        <v>3500</v>
      </c>
      <c r="G67" s="26">
        <f t="shared" si="10"/>
        <v>3500</v>
      </c>
      <c r="H67" s="1">
        <v>11</v>
      </c>
      <c r="I67" s="1">
        <v>12</v>
      </c>
      <c r="J67" s="1">
        <f t="shared" si="17"/>
        <v>0</v>
      </c>
      <c r="K67" s="1">
        <v>170</v>
      </c>
      <c r="L67" s="7">
        <v>35</v>
      </c>
      <c r="M67" s="6">
        <f t="shared" si="11"/>
        <v>5950</v>
      </c>
      <c r="N67" s="26">
        <f t="shared" si="12"/>
        <v>5950</v>
      </c>
      <c r="O67" s="1">
        <v>11</v>
      </c>
      <c r="P67" s="1">
        <v>21</v>
      </c>
      <c r="Q67" s="1" t="str">
        <f t="shared" si="13"/>
        <v>น้ำดื่มวันเวย์</v>
      </c>
      <c r="R67" s="1">
        <v>50</v>
      </c>
      <c r="S67" s="1">
        <v>45</v>
      </c>
      <c r="T67" s="6">
        <f t="shared" si="14"/>
        <v>2250</v>
      </c>
      <c r="U67" s="26">
        <f t="shared" si="15"/>
        <v>0</v>
      </c>
    </row>
    <row r="68" spans="1:21" ht="13.5" customHeight="1" x14ac:dyDescent="0.2">
      <c r="A68" s="1">
        <v>12</v>
      </c>
      <c r="B68" s="1">
        <v>3</v>
      </c>
      <c r="C68" s="1" t="str">
        <f t="shared" si="16"/>
        <v>น้ำถัง</v>
      </c>
      <c r="D68" s="1">
        <v>100</v>
      </c>
      <c r="E68" s="7">
        <v>15</v>
      </c>
      <c r="F68" s="6">
        <f t="shared" si="9"/>
        <v>1500</v>
      </c>
      <c r="G68" s="26">
        <f t="shared" si="10"/>
        <v>0</v>
      </c>
      <c r="H68" s="1">
        <v>12</v>
      </c>
      <c r="I68" s="1">
        <v>12</v>
      </c>
      <c r="J68" s="1" t="str">
        <f t="shared" si="17"/>
        <v>น้ำถัง</v>
      </c>
      <c r="K68" s="1">
        <v>100</v>
      </c>
      <c r="L68" s="7">
        <v>15</v>
      </c>
      <c r="M68" s="6">
        <f t="shared" si="11"/>
        <v>1500</v>
      </c>
      <c r="N68" s="26">
        <f t="shared" si="12"/>
        <v>0</v>
      </c>
      <c r="O68" s="1">
        <v>12</v>
      </c>
      <c r="P68" s="1">
        <v>21</v>
      </c>
      <c r="Q68" s="1">
        <f t="shared" si="13"/>
        <v>0</v>
      </c>
      <c r="R68" s="1">
        <v>150</v>
      </c>
      <c r="S68" s="1">
        <v>35</v>
      </c>
      <c r="T68" s="6">
        <f t="shared" si="14"/>
        <v>5250</v>
      </c>
      <c r="U68" s="26">
        <f t="shared" si="15"/>
        <v>5250</v>
      </c>
    </row>
    <row r="69" spans="1:21" ht="13.5" customHeight="1" x14ac:dyDescent="0.2">
      <c r="A69" s="1">
        <v>13</v>
      </c>
      <c r="B69" s="1">
        <v>3</v>
      </c>
      <c r="C69" s="1" t="str">
        <f t="shared" si="16"/>
        <v>น้ำดื่มวันเวย์</v>
      </c>
      <c r="D69" s="1">
        <v>50</v>
      </c>
      <c r="E69" s="7">
        <v>45</v>
      </c>
      <c r="F69" s="6">
        <f t="shared" si="9"/>
        <v>2250</v>
      </c>
      <c r="G69" s="26">
        <f t="shared" si="10"/>
        <v>0</v>
      </c>
      <c r="H69" s="1">
        <v>13</v>
      </c>
      <c r="I69" s="1">
        <v>13</v>
      </c>
      <c r="J69" s="1" t="str">
        <f t="shared" si="17"/>
        <v>น้ำดื่มวันเวย์</v>
      </c>
      <c r="K69" s="1">
        <v>50</v>
      </c>
      <c r="L69" s="7">
        <v>45</v>
      </c>
      <c r="M69" s="6">
        <f t="shared" si="11"/>
        <v>2250</v>
      </c>
      <c r="N69" s="26">
        <f t="shared" si="12"/>
        <v>0</v>
      </c>
      <c r="O69" s="1">
        <v>13</v>
      </c>
      <c r="P69" s="1">
        <v>21</v>
      </c>
      <c r="Q69" s="1">
        <v>1</v>
      </c>
      <c r="R69" s="1">
        <v>150</v>
      </c>
      <c r="S69" s="1">
        <v>35</v>
      </c>
      <c r="T69" s="6">
        <f t="shared" si="14"/>
        <v>5250</v>
      </c>
      <c r="U69" s="26">
        <f t="shared" si="15"/>
        <v>5250</v>
      </c>
    </row>
    <row r="70" spans="1:21" ht="13.5" customHeight="1" x14ac:dyDescent="0.2">
      <c r="A70" s="1">
        <v>14</v>
      </c>
      <c r="B70" s="1">
        <v>3</v>
      </c>
      <c r="C70" s="1">
        <v>1</v>
      </c>
      <c r="D70" s="1">
        <v>100</v>
      </c>
      <c r="E70" s="7">
        <v>35</v>
      </c>
      <c r="F70" s="6">
        <f t="shared" si="9"/>
        <v>3500</v>
      </c>
      <c r="G70" s="26">
        <f t="shared" si="10"/>
        <v>3500</v>
      </c>
      <c r="H70" s="1">
        <v>14</v>
      </c>
      <c r="I70" s="1">
        <v>13</v>
      </c>
      <c r="J70" s="1">
        <v>1</v>
      </c>
      <c r="K70" s="1">
        <v>170</v>
      </c>
      <c r="L70" s="7">
        <v>35</v>
      </c>
      <c r="M70" s="6">
        <f t="shared" si="11"/>
        <v>5950</v>
      </c>
      <c r="N70" s="26">
        <f t="shared" si="12"/>
        <v>5950</v>
      </c>
      <c r="O70" s="1">
        <v>14</v>
      </c>
      <c r="P70" s="1">
        <v>22</v>
      </c>
      <c r="Q70" s="1">
        <f t="shared" si="13"/>
        <v>0</v>
      </c>
      <c r="R70" s="1">
        <v>150</v>
      </c>
      <c r="S70" s="1">
        <v>35</v>
      </c>
      <c r="T70" s="6">
        <f t="shared" si="14"/>
        <v>5250</v>
      </c>
      <c r="U70" s="26">
        <f t="shared" si="15"/>
        <v>5250</v>
      </c>
    </row>
    <row r="71" spans="1:21" ht="13.5" customHeight="1" x14ac:dyDescent="0.2">
      <c r="A71" s="1">
        <v>15</v>
      </c>
      <c r="B71" s="1">
        <v>3</v>
      </c>
      <c r="C71" s="1">
        <f t="shared" si="16"/>
        <v>0</v>
      </c>
      <c r="D71" s="1">
        <v>100</v>
      </c>
      <c r="E71" s="7">
        <v>35</v>
      </c>
      <c r="F71" s="6">
        <f t="shared" si="9"/>
        <v>3500</v>
      </c>
      <c r="G71" s="26">
        <f t="shared" si="10"/>
        <v>3500</v>
      </c>
      <c r="H71" s="1">
        <v>15</v>
      </c>
      <c r="I71" s="1">
        <v>13</v>
      </c>
      <c r="J71" s="1">
        <f t="shared" si="17"/>
        <v>0</v>
      </c>
      <c r="K71" s="1">
        <v>170</v>
      </c>
      <c r="L71" s="7">
        <v>35</v>
      </c>
      <c r="M71" s="6">
        <f t="shared" si="11"/>
        <v>5950</v>
      </c>
      <c r="N71" s="26">
        <f t="shared" si="12"/>
        <v>5950</v>
      </c>
      <c r="O71" s="1">
        <v>15</v>
      </c>
      <c r="P71" s="1">
        <v>22</v>
      </c>
      <c r="Q71" s="1" t="str">
        <f t="shared" si="13"/>
        <v>น้ำถัง</v>
      </c>
      <c r="R71" s="1">
        <v>150</v>
      </c>
      <c r="S71" s="1">
        <v>15</v>
      </c>
      <c r="T71" s="6">
        <f t="shared" si="14"/>
        <v>2250</v>
      </c>
      <c r="U71" s="26">
        <f t="shared" si="15"/>
        <v>0</v>
      </c>
    </row>
    <row r="72" spans="1:21" ht="13.5" customHeight="1" x14ac:dyDescent="0.2">
      <c r="A72" s="1">
        <v>16</v>
      </c>
      <c r="B72" s="1">
        <v>4</v>
      </c>
      <c r="C72" s="1">
        <v>1</v>
      </c>
      <c r="D72" s="1">
        <v>100</v>
      </c>
      <c r="E72" s="7">
        <v>35</v>
      </c>
      <c r="F72" s="6">
        <f t="shared" si="9"/>
        <v>3500</v>
      </c>
      <c r="G72" s="26">
        <f t="shared" si="10"/>
        <v>3500</v>
      </c>
      <c r="H72" s="1">
        <v>16</v>
      </c>
      <c r="I72" s="1">
        <v>13</v>
      </c>
      <c r="J72" s="1">
        <v>1</v>
      </c>
      <c r="K72" s="1">
        <v>170</v>
      </c>
      <c r="L72" s="7">
        <v>35</v>
      </c>
      <c r="M72" s="6">
        <f t="shared" si="11"/>
        <v>5950</v>
      </c>
      <c r="N72" s="26">
        <f t="shared" si="12"/>
        <v>5950</v>
      </c>
      <c r="O72" s="1">
        <v>16</v>
      </c>
      <c r="P72" s="1">
        <v>22</v>
      </c>
      <c r="Q72" s="1">
        <v>1</v>
      </c>
      <c r="R72" s="1">
        <v>170</v>
      </c>
      <c r="S72" s="1">
        <v>35</v>
      </c>
      <c r="T72" s="6">
        <f t="shared" si="14"/>
        <v>5950</v>
      </c>
      <c r="U72" s="26">
        <f t="shared" si="15"/>
        <v>5950</v>
      </c>
    </row>
    <row r="73" spans="1:21" ht="13.5" customHeight="1" x14ac:dyDescent="0.2">
      <c r="A73" s="1">
        <v>17</v>
      </c>
      <c r="B73" s="1">
        <v>4</v>
      </c>
      <c r="C73" s="1" t="str">
        <f t="shared" si="16"/>
        <v>น้ำถัง</v>
      </c>
      <c r="D73" s="1">
        <v>100</v>
      </c>
      <c r="E73" s="7">
        <v>15</v>
      </c>
      <c r="F73" s="6">
        <f t="shared" si="9"/>
        <v>1500</v>
      </c>
      <c r="G73" s="26">
        <f t="shared" si="10"/>
        <v>0</v>
      </c>
      <c r="H73" s="1">
        <v>17</v>
      </c>
      <c r="I73" s="1">
        <v>13</v>
      </c>
      <c r="J73" s="1" t="str">
        <f t="shared" si="17"/>
        <v>น้ำถัง</v>
      </c>
      <c r="K73" s="1">
        <v>100</v>
      </c>
      <c r="L73" s="7">
        <v>15</v>
      </c>
      <c r="M73" s="6">
        <f t="shared" si="11"/>
        <v>1500</v>
      </c>
      <c r="N73" s="26">
        <f t="shared" si="12"/>
        <v>0</v>
      </c>
      <c r="O73" s="1">
        <v>17</v>
      </c>
      <c r="P73" s="1">
        <v>22</v>
      </c>
      <c r="Q73" s="1">
        <f t="shared" si="13"/>
        <v>0</v>
      </c>
      <c r="R73" s="1">
        <v>170</v>
      </c>
      <c r="S73" s="1">
        <v>35</v>
      </c>
      <c r="T73" s="6">
        <f t="shared" si="14"/>
        <v>5950</v>
      </c>
      <c r="U73" s="26">
        <f t="shared" si="15"/>
        <v>5950</v>
      </c>
    </row>
    <row r="74" spans="1:21" ht="13.5" customHeight="1" x14ac:dyDescent="0.2">
      <c r="A74" s="1">
        <v>18</v>
      </c>
      <c r="B74" s="1">
        <v>4</v>
      </c>
      <c r="C74" s="1">
        <f t="shared" si="16"/>
        <v>0</v>
      </c>
      <c r="D74" s="1">
        <v>100</v>
      </c>
      <c r="E74" s="7">
        <v>35</v>
      </c>
      <c r="F74" s="6">
        <f t="shared" si="9"/>
        <v>3500</v>
      </c>
      <c r="G74" s="26">
        <f t="shared" si="10"/>
        <v>3500</v>
      </c>
      <c r="H74" s="1">
        <v>18</v>
      </c>
      <c r="I74" s="1">
        <v>13</v>
      </c>
      <c r="J74" s="1">
        <f t="shared" si="17"/>
        <v>0</v>
      </c>
      <c r="K74" s="1">
        <v>170</v>
      </c>
      <c r="L74" s="7">
        <v>35</v>
      </c>
      <c r="M74" s="6">
        <f t="shared" si="11"/>
        <v>5950</v>
      </c>
      <c r="N74" s="26">
        <f t="shared" si="12"/>
        <v>5950</v>
      </c>
      <c r="O74" s="1">
        <v>18</v>
      </c>
      <c r="P74" s="1">
        <v>22</v>
      </c>
      <c r="Q74" s="1" t="str">
        <f t="shared" si="13"/>
        <v>น้ำถ้วย</v>
      </c>
      <c r="R74" s="1">
        <v>20</v>
      </c>
      <c r="S74" s="1">
        <v>80</v>
      </c>
      <c r="T74" s="6">
        <f t="shared" si="14"/>
        <v>1600</v>
      </c>
      <c r="U74" s="26">
        <f t="shared" si="15"/>
        <v>0</v>
      </c>
    </row>
    <row r="75" spans="1:21" ht="13.5" customHeight="1" x14ac:dyDescent="0.2">
      <c r="A75" s="1">
        <v>19</v>
      </c>
      <c r="B75" s="1">
        <v>4</v>
      </c>
      <c r="C75" s="1">
        <v>1</v>
      </c>
      <c r="D75" s="1">
        <v>100</v>
      </c>
      <c r="E75" s="7">
        <v>35</v>
      </c>
      <c r="F75" s="6">
        <f t="shared" si="9"/>
        <v>3500</v>
      </c>
      <c r="G75" s="26">
        <f t="shared" si="10"/>
        <v>3500</v>
      </c>
      <c r="H75" s="1">
        <v>19</v>
      </c>
      <c r="I75" s="1">
        <v>14</v>
      </c>
      <c r="J75" s="1">
        <v>1</v>
      </c>
      <c r="K75" s="1">
        <v>170</v>
      </c>
      <c r="L75" s="7">
        <v>35</v>
      </c>
      <c r="M75" s="6">
        <f t="shared" si="11"/>
        <v>5950</v>
      </c>
      <c r="N75" s="26">
        <f t="shared" si="12"/>
        <v>5950</v>
      </c>
      <c r="O75" s="1">
        <v>19</v>
      </c>
      <c r="P75" s="1">
        <v>22</v>
      </c>
      <c r="Q75" s="1" t="str">
        <f t="shared" si="13"/>
        <v>น้ำถัง</v>
      </c>
      <c r="R75" s="1">
        <v>150</v>
      </c>
      <c r="S75" s="1">
        <v>15</v>
      </c>
      <c r="T75" s="6">
        <f t="shared" si="14"/>
        <v>2250</v>
      </c>
      <c r="U75" s="26">
        <f t="shared" si="15"/>
        <v>0</v>
      </c>
    </row>
    <row r="76" spans="1:21" ht="13.5" customHeight="1" x14ac:dyDescent="0.2">
      <c r="A76" s="1">
        <v>20</v>
      </c>
      <c r="B76" s="1">
        <v>4</v>
      </c>
      <c r="C76" s="1" t="str">
        <f t="shared" si="16"/>
        <v>น้ำดื่ม PET</v>
      </c>
      <c r="D76" s="1">
        <v>40</v>
      </c>
      <c r="E76" s="7">
        <v>60</v>
      </c>
      <c r="F76" s="6">
        <f t="shared" si="9"/>
        <v>2400</v>
      </c>
      <c r="G76" s="26">
        <f t="shared" si="10"/>
        <v>0</v>
      </c>
      <c r="H76" s="1">
        <v>20</v>
      </c>
      <c r="I76" s="1">
        <v>14</v>
      </c>
      <c r="J76" s="1" t="str">
        <f t="shared" si="17"/>
        <v>น้ำถ้วย</v>
      </c>
      <c r="K76" s="1">
        <v>20</v>
      </c>
      <c r="L76" s="7">
        <v>80</v>
      </c>
      <c r="M76" s="6">
        <f t="shared" si="11"/>
        <v>1600</v>
      </c>
      <c r="N76" s="26">
        <f t="shared" si="12"/>
        <v>0</v>
      </c>
      <c r="O76" s="1">
        <v>20</v>
      </c>
      <c r="P76" s="1">
        <v>23</v>
      </c>
      <c r="Q76" s="1">
        <v>1</v>
      </c>
      <c r="R76" s="1">
        <v>170</v>
      </c>
      <c r="S76" s="1">
        <v>35</v>
      </c>
      <c r="T76" s="6">
        <f t="shared" si="14"/>
        <v>5950</v>
      </c>
      <c r="U76" s="26">
        <f t="shared" si="15"/>
        <v>5950</v>
      </c>
    </row>
    <row r="77" spans="1:21" ht="13.5" customHeight="1" x14ac:dyDescent="0.2">
      <c r="A77" s="1">
        <v>21</v>
      </c>
      <c r="B77" s="1">
        <v>5</v>
      </c>
      <c r="C77" s="1">
        <f t="shared" si="16"/>
        <v>0</v>
      </c>
      <c r="D77" s="1">
        <v>100</v>
      </c>
      <c r="E77" s="7">
        <v>35</v>
      </c>
      <c r="F77" s="6">
        <f t="shared" si="9"/>
        <v>3500</v>
      </c>
      <c r="G77" s="26">
        <f t="shared" si="10"/>
        <v>3500</v>
      </c>
      <c r="H77" s="1">
        <v>21</v>
      </c>
      <c r="I77" s="1">
        <v>14</v>
      </c>
      <c r="J77" s="1">
        <f t="shared" si="17"/>
        <v>0</v>
      </c>
      <c r="K77" s="1">
        <v>170</v>
      </c>
      <c r="L77" s="7">
        <v>35</v>
      </c>
      <c r="M77" s="6">
        <f t="shared" si="11"/>
        <v>5950</v>
      </c>
      <c r="N77" s="26">
        <f t="shared" si="12"/>
        <v>5950</v>
      </c>
      <c r="O77" s="1">
        <v>21</v>
      </c>
      <c r="P77" s="1">
        <v>23</v>
      </c>
      <c r="Q77" s="1" t="str">
        <f t="shared" si="13"/>
        <v>น้ำดื่ม PET</v>
      </c>
      <c r="R77" s="1">
        <v>40</v>
      </c>
      <c r="S77" s="1">
        <v>60</v>
      </c>
      <c r="T77" s="6">
        <f t="shared" si="14"/>
        <v>2400</v>
      </c>
      <c r="U77" s="26">
        <f t="shared" si="15"/>
        <v>0</v>
      </c>
    </row>
    <row r="78" spans="1:21" ht="13.5" customHeight="1" x14ac:dyDescent="0.2">
      <c r="A78" s="1">
        <v>22</v>
      </c>
      <c r="B78" s="1">
        <v>5</v>
      </c>
      <c r="C78" s="1">
        <v>1</v>
      </c>
      <c r="D78" s="1">
        <v>100</v>
      </c>
      <c r="E78" s="7">
        <v>35</v>
      </c>
      <c r="F78" s="6">
        <f t="shared" si="9"/>
        <v>3500</v>
      </c>
      <c r="G78" s="26">
        <f t="shared" si="10"/>
        <v>3500</v>
      </c>
      <c r="H78" s="1">
        <v>22</v>
      </c>
      <c r="I78" s="1">
        <v>14</v>
      </c>
      <c r="J78" s="1">
        <v>1</v>
      </c>
      <c r="K78" s="1">
        <v>170</v>
      </c>
      <c r="L78" s="7">
        <v>35</v>
      </c>
      <c r="M78" s="6">
        <f t="shared" si="11"/>
        <v>5950</v>
      </c>
      <c r="N78" s="26">
        <f t="shared" si="12"/>
        <v>5950</v>
      </c>
      <c r="O78" s="1">
        <v>22</v>
      </c>
      <c r="P78" s="1">
        <v>23</v>
      </c>
      <c r="Q78" s="1">
        <f t="shared" si="13"/>
        <v>0</v>
      </c>
      <c r="R78" s="1">
        <v>170</v>
      </c>
      <c r="S78" s="1">
        <v>35</v>
      </c>
      <c r="T78" s="6">
        <f t="shared" si="14"/>
        <v>5950</v>
      </c>
      <c r="U78" s="26">
        <f t="shared" si="15"/>
        <v>5950</v>
      </c>
    </row>
    <row r="79" spans="1:21" ht="13.5" customHeight="1" x14ac:dyDescent="0.2">
      <c r="A79" s="1">
        <v>23</v>
      </c>
      <c r="B79" s="1">
        <v>5</v>
      </c>
      <c r="C79" s="1">
        <f t="shared" si="16"/>
        <v>0</v>
      </c>
      <c r="D79" s="1">
        <v>100</v>
      </c>
      <c r="E79" s="7">
        <v>35</v>
      </c>
      <c r="F79" s="6">
        <f t="shared" si="9"/>
        <v>3500</v>
      </c>
      <c r="G79" s="26">
        <f t="shared" si="10"/>
        <v>3500</v>
      </c>
      <c r="H79" s="1">
        <v>23</v>
      </c>
      <c r="I79" s="1">
        <v>14</v>
      </c>
      <c r="J79" s="1">
        <f t="shared" si="17"/>
        <v>0</v>
      </c>
      <c r="K79" s="1">
        <v>170</v>
      </c>
      <c r="L79" s="7">
        <v>35</v>
      </c>
      <c r="M79" s="6">
        <f t="shared" si="11"/>
        <v>5950</v>
      </c>
      <c r="N79" s="26">
        <f t="shared" si="12"/>
        <v>5950</v>
      </c>
      <c r="O79" s="1">
        <v>23</v>
      </c>
      <c r="P79" s="1">
        <v>23</v>
      </c>
      <c r="Q79" s="1" t="str">
        <f t="shared" si="13"/>
        <v>น้ำถัง</v>
      </c>
      <c r="R79" s="1">
        <v>150</v>
      </c>
      <c r="S79" s="1">
        <v>15</v>
      </c>
      <c r="T79" s="6">
        <f t="shared" si="14"/>
        <v>2250</v>
      </c>
      <c r="U79" s="26">
        <f t="shared" si="15"/>
        <v>0</v>
      </c>
    </row>
    <row r="80" spans="1:21" ht="13.5" customHeight="1" x14ac:dyDescent="0.2">
      <c r="A80" s="1">
        <v>24</v>
      </c>
      <c r="B80" s="1">
        <v>5</v>
      </c>
      <c r="C80" s="1" t="str">
        <f t="shared" si="16"/>
        <v>น้ำดื่มวันเวย์</v>
      </c>
      <c r="D80" s="1">
        <v>50</v>
      </c>
      <c r="E80" s="7">
        <v>45</v>
      </c>
      <c r="F80" s="6">
        <f t="shared" si="9"/>
        <v>2250</v>
      </c>
      <c r="G80" s="26">
        <f t="shared" si="10"/>
        <v>0</v>
      </c>
      <c r="H80" s="1">
        <v>24</v>
      </c>
      <c r="I80" s="1">
        <v>14</v>
      </c>
      <c r="J80" s="1" t="str">
        <f t="shared" si="17"/>
        <v>น้ำดื่ม PET</v>
      </c>
      <c r="K80" s="1">
        <v>40</v>
      </c>
      <c r="L80" s="7">
        <v>60</v>
      </c>
      <c r="M80" s="6">
        <f t="shared" si="11"/>
        <v>2400</v>
      </c>
      <c r="N80" s="26">
        <f t="shared" si="12"/>
        <v>0</v>
      </c>
      <c r="O80" s="1">
        <v>24</v>
      </c>
      <c r="P80" s="1">
        <v>23</v>
      </c>
      <c r="Q80" s="1" t="str">
        <f t="shared" si="13"/>
        <v>น้ำดื่มวันเวย์</v>
      </c>
      <c r="R80" s="1">
        <v>50</v>
      </c>
      <c r="S80" s="1">
        <v>45</v>
      </c>
      <c r="T80" s="6">
        <f t="shared" si="14"/>
        <v>2250</v>
      </c>
      <c r="U80" s="26">
        <f t="shared" si="15"/>
        <v>0</v>
      </c>
    </row>
    <row r="81" spans="1:21" ht="13.5" customHeight="1" x14ac:dyDescent="0.2">
      <c r="A81" s="1">
        <v>25</v>
      </c>
      <c r="B81" s="1">
        <v>5</v>
      </c>
      <c r="C81" s="1" t="str">
        <f t="shared" si="16"/>
        <v>น้ำถัง</v>
      </c>
      <c r="D81" s="1">
        <v>100</v>
      </c>
      <c r="E81" s="7">
        <v>15</v>
      </c>
      <c r="F81" s="6">
        <f t="shared" si="9"/>
        <v>1500</v>
      </c>
      <c r="G81" s="26">
        <f t="shared" si="10"/>
        <v>0</v>
      </c>
      <c r="H81" s="1">
        <v>25</v>
      </c>
      <c r="I81" s="1">
        <v>15</v>
      </c>
      <c r="J81" s="1" t="str">
        <f t="shared" si="17"/>
        <v>น้ำถัง</v>
      </c>
      <c r="K81" s="1">
        <v>100</v>
      </c>
      <c r="L81" s="7">
        <v>15</v>
      </c>
      <c r="M81" s="6">
        <f t="shared" si="11"/>
        <v>1500</v>
      </c>
      <c r="N81" s="26">
        <f t="shared" si="12"/>
        <v>0</v>
      </c>
      <c r="O81" s="1">
        <v>25</v>
      </c>
      <c r="P81" s="1">
        <v>23</v>
      </c>
      <c r="Q81" s="1">
        <v>1</v>
      </c>
      <c r="R81" s="1">
        <v>150</v>
      </c>
      <c r="S81" s="1">
        <v>35</v>
      </c>
      <c r="T81" s="6">
        <f t="shared" si="14"/>
        <v>5250</v>
      </c>
      <c r="U81" s="26">
        <f t="shared" si="15"/>
        <v>5250</v>
      </c>
    </row>
    <row r="82" spans="1:21" ht="13.5" customHeight="1" x14ac:dyDescent="0.2">
      <c r="A82" s="1">
        <v>26</v>
      </c>
      <c r="B82" s="1">
        <v>6</v>
      </c>
      <c r="C82" s="1" t="str">
        <f t="shared" si="16"/>
        <v>น้ำดื่ม PET</v>
      </c>
      <c r="D82" s="1">
        <v>40</v>
      </c>
      <c r="E82" s="7">
        <v>60</v>
      </c>
      <c r="F82" s="6">
        <f t="shared" si="9"/>
        <v>2400</v>
      </c>
      <c r="G82" s="26">
        <f t="shared" si="10"/>
        <v>0</v>
      </c>
      <c r="H82" s="1">
        <v>26</v>
      </c>
      <c r="I82" s="1">
        <v>15</v>
      </c>
      <c r="J82" s="1" t="str">
        <f t="shared" si="17"/>
        <v>น้ำดื่มวันเวย์</v>
      </c>
      <c r="K82" s="1">
        <v>50</v>
      </c>
      <c r="L82" s="7">
        <v>45</v>
      </c>
      <c r="M82" s="6">
        <f t="shared" si="11"/>
        <v>2250</v>
      </c>
      <c r="N82" s="26">
        <f t="shared" si="12"/>
        <v>0</v>
      </c>
      <c r="O82" s="1">
        <v>26</v>
      </c>
      <c r="P82" s="1">
        <v>24</v>
      </c>
      <c r="Q82" s="1">
        <f t="shared" si="13"/>
        <v>0</v>
      </c>
      <c r="R82" s="1">
        <v>170</v>
      </c>
      <c r="S82" s="1">
        <v>35</v>
      </c>
      <c r="T82" s="6">
        <f t="shared" si="14"/>
        <v>5950</v>
      </c>
      <c r="U82" s="26">
        <f t="shared" si="15"/>
        <v>5950</v>
      </c>
    </row>
    <row r="83" spans="1:21" ht="13.5" customHeight="1" x14ac:dyDescent="0.2">
      <c r="A83" s="1">
        <v>27</v>
      </c>
      <c r="B83" s="1">
        <v>6</v>
      </c>
      <c r="C83" s="1">
        <v>1</v>
      </c>
      <c r="D83" s="1">
        <v>150</v>
      </c>
      <c r="E83" s="7">
        <v>35</v>
      </c>
      <c r="F83" s="6">
        <f t="shared" si="9"/>
        <v>5250</v>
      </c>
      <c r="G83" s="26">
        <f t="shared" si="10"/>
        <v>5250</v>
      </c>
      <c r="H83" s="1">
        <v>27</v>
      </c>
      <c r="I83" s="1">
        <v>15</v>
      </c>
      <c r="J83" s="1">
        <v>1</v>
      </c>
      <c r="K83" s="1">
        <v>170</v>
      </c>
      <c r="L83" s="7">
        <v>35</v>
      </c>
      <c r="M83" s="6">
        <f t="shared" si="11"/>
        <v>5950</v>
      </c>
      <c r="N83" s="26">
        <f t="shared" si="12"/>
        <v>5950</v>
      </c>
      <c r="O83" s="1">
        <v>27</v>
      </c>
      <c r="P83" s="1">
        <v>24</v>
      </c>
      <c r="Q83" s="1">
        <v>1</v>
      </c>
      <c r="R83" s="1">
        <v>170</v>
      </c>
      <c r="S83" s="1">
        <v>35</v>
      </c>
      <c r="T83" s="6">
        <f t="shared" si="14"/>
        <v>5950</v>
      </c>
      <c r="U83" s="26">
        <f t="shared" si="15"/>
        <v>5950</v>
      </c>
    </row>
    <row r="84" spans="1:21" ht="13.5" customHeight="1" x14ac:dyDescent="0.2">
      <c r="A84" s="1">
        <v>28</v>
      </c>
      <c r="B84" s="1">
        <v>6</v>
      </c>
      <c r="C84" s="1">
        <f t="shared" si="16"/>
        <v>0</v>
      </c>
      <c r="D84" s="1">
        <v>150</v>
      </c>
      <c r="E84" s="7">
        <v>35</v>
      </c>
      <c r="F84" s="6">
        <f t="shared" si="9"/>
        <v>5250</v>
      </c>
      <c r="G84" s="26">
        <f t="shared" si="10"/>
        <v>5250</v>
      </c>
      <c r="H84" s="1">
        <v>28</v>
      </c>
      <c r="I84" s="1">
        <v>15</v>
      </c>
      <c r="J84" s="1">
        <f t="shared" si="17"/>
        <v>0</v>
      </c>
      <c r="K84" s="1">
        <v>170</v>
      </c>
      <c r="L84" s="7">
        <v>35</v>
      </c>
      <c r="M84" s="6">
        <f t="shared" si="11"/>
        <v>5950</v>
      </c>
      <c r="N84" s="26">
        <f t="shared" si="12"/>
        <v>5950</v>
      </c>
      <c r="O84" s="1">
        <v>28</v>
      </c>
      <c r="P84" s="1">
        <v>24</v>
      </c>
      <c r="Q84" s="1" t="str">
        <f t="shared" si="13"/>
        <v>น้ำถัง</v>
      </c>
      <c r="R84" s="1">
        <v>150</v>
      </c>
      <c r="S84" s="1">
        <v>15</v>
      </c>
      <c r="T84" s="6">
        <f t="shared" si="14"/>
        <v>2250</v>
      </c>
      <c r="U84" s="26">
        <f t="shared" si="15"/>
        <v>0</v>
      </c>
    </row>
    <row r="85" spans="1:21" ht="13.5" customHeight="1" x14ac:dyDescent="0.2">
      <c r="A85" s="1">
        <v>29</v>
      </c>
      <c r="B85" s="1">
        <v>6</v>
      </c>
      <c r="C85" s="1" t="str">
        <f t="shared" si="16"/>
        <v>น้ำถัง</v>
      </c>
      <c r="D85" s="1">
        <v>100</v>
      </c>
      <c r="E85" s="7">
        <v>15</v>
      </c>
      <c r="F85" s="6">
        <f t="shared" si="9"/>
        <v>1500</v>
      </c>
      <c r="G85" s="26">
        <f t="shared" si="10"/>
        <v>0</v>
      </c>
      <c r="H85" s="1">
        <v>29</v>
      </c>
      <c r="I85" s="1">
        <v>15</v>
      </c>
      <c r="J85" s="1" t="str">
        <f t="shared" si="17"/>
        <v>น้ำถัง</v>
      </c>
      <c r="K85" s="1">
        <v>100</v>
      </c>
      <c r="L85" s="7">
        <v>15</v>
      </c>
      <c r="M85" s="6">
        <f t="shared" si="11"/>
        <v>1500</v>
      </c>
      <c r="N85" s="26">
        <f t="shared" si="12"/>
        <v>0</v>
      </c>
      <c r="O85" s="1">
        <v>29</v>
      </c>
      <c r="P85" s="1">
        <v>24</v>
      </c>
      <c r="Q85" s="1">
        <f t="shared" si="13"/>
        <v>0</v>
      </c>
      <c r="R85" s="1">
        <v>170</v>
      </c>
      <c r="S85" s="1">
        <v>35</v>
      </c>
      <c r="T85" s="6">
        <f t="shared" si="14"/>
        <v>5950</v>
      </c>
      <c r="U85" s="26">
        <f t="shared" si="15"/>
        <v>5950</v>
      </c>
    </row>
    <row r="86" spans="1:21" ht="13.5" customHeight="1" x14ac:dyDescent="0.2">
      <c r="A86" s="1">
        <v>30</v>
      </c>
      <c r="B86" s="1">
        <v>6</v>
      </c>
      <c r="C86" s="1">
        <v>1</v>
      </c>
      <c r="D86" s="1">
        <v>150</v>
      </c>
      <c r="E86" s="7">
        <v>35</v>
      </c>
      <c r="F86" s="6">
        <f t="shared" si="9"/>
        <v>5250</v>
      </c>
      <c r="G86" s="26">
        <f t="shared" si="10"/>
        <v>5250</v>
      </c>
      <c r="H86" s="1">
        <v>30</v>
      </c>
      <c r="I86" s="1">
        <v>15</v>
      </c>
      <c r="J86" s="1">
        <v>1</v>
      </c>
      <c r="K86" s="1">
        <v>170</v>
      </c>
      <c r="L86" s="7">
        <v>35</v>
      </c>
      <c r="M86" s="6">
        <f t="shared" si="11"/>
        <v>5950</v>
      </c>
      <c r="N86" s="26">
        <f t="shared" si="12"/>
        <v>5950</v>
      </c>
      <c r="O86" s="1">
        <v>30</v>
      </c>
      <c r="P86" s="1">
        <v>24</v>
      </c>
      <c r="Q86" s="1" t="str">
        <f t="shared" si="13"/>
        <v>น้ำถ้วย</v>
      </c>
      <c r="R86" s="1">
        <v>20</v>
      </c>
      <c r="S86" s="1">
        <v>80</v>
      </c>
      <c r="T86" s="6">
        <f t="shared" si="14"/>
        <v>1600</v>
      </c>
      <c r="U86" s="26">
        <f t="shared" si="15"/>
        <v>0</v>
      </c>
    </row>
    <row r="87" spans="1:21" ht="13.5" customHeight="1" x14ac:dyDescent="0.2">
      <c r="A87" s="1">
        <v>31</v>
      </c>
      <c r="B87" s="1">
        <v>7</v>
      </c>
      <c r="C87" s="1">
        <f t="shared" si="16"/>
        <v>0</v>
      </c>
      <c r="D87" s="1">
        <v>150</v>
      </c>
      <c r="E87" s="7">
        <v>35</v>
      </c>
      <c r="F87" s="6">
        <f t="shared" si="9"/>
        <v>5250</v>
      </c>
      <c r="G87" s="26">
        <f t="shared" si="10"/>
        <v>5250</v>
      </c>
      <c r="H87" s="1">
        <v>31</v>
      </c>
      <c r="I87" s="1">
        <v>16</v>
      </c>
      <c r="J87" s="1">
        <f t="shared" si="17"/>
        <v>0</v>
      </c>
      <c r="K87" s="1">
        <v>170</v>
      </c>
      <c r="L87" s="7">
        <v>35</v>
      </c>
      <c r="M87" s="6">
        <f t="shared" si="11"/>
        <v>5950</v>
      </c>
      <c r="N87" s="26">
        <f t="shared" si="12"/>
        <v>5950</v>
      </c>
      <c r="O87" s="1">
        <v>31</v>
      </c>
      <c r="P87" s="1">
        <v>24</v>
      </c>
      <c r="Q87" s="1">
        <v>1</v>
      </c>
      <c r="R87" s="1">
        <v>170</v>
      </c>
      <c r="S87" s="1">
        <v>35</v>
      </c>
      <c r="T87" s="6">
        <f t="shared" si="14"/>
        <v>5950</v>
      </c>
      <c r="U87" s="26">
        <f t="shared" si="15"/>
        <v>5950</v>
      </c>
    </row>
    <row r="88" spans="1:21" ht="13.5" customHeight="1" x14ac:dyDescent="0.2">
      <c r="A88" s="1">
        <v>32</v>
      </c>
      <c r="B88" s="1">
        <v>7</v>
      </c>
      <c r="C88" s="1" t="str">
        <f t="shared" si="16"/>
        <v>น้ำดื่มวันเวย์</v>
      </c>
      <c r="D88" s="1">
        <v>50</v>
      </c>
      <c r="E88" s="7">
        <v>45</v>
      </c>
      <c r="F88" s="6">
        <f t="shared" si="9"/>
        <v>2250</v>
      </c>
      <c r="G88" s="26">
        <f t="shared" si="10"/>
        <v>0</v>
      </c>
      <c r="H88" s="1">
        <v>32</v>
      </c>
      <c r="I88" s="1">
        <v>16</v>
      </c>
      <c r="J88" s="1" t="str">
        <f t="shared" si="17"/>
        <v>น้ำถ้วย</v>
      </c>
      <c r="K88" s="1">
        <v>20</v>
      </c>
      <c r="L88" s="7">
        <v>80</v>
      </c>
      <c r="M88" s="6">
        <f t="shared" si="11"/>
        <v>1600</v>
      </c>
      <c r="N88" s="26">
        <f t="shared" si="12"/>
        <v>0</v>
      </c>
      <c r="O88" s="1">
        <v>32</v>
      </c>
      <c r="P88" s="1">
        <v>25</v>
      </c>
      <c r="Q88" s="1">
        <f t="shared" si="13"/>
        <v>0</v>
      </c>
      <c r="R88" s="1">
        <v>170</v>
      </c>
      <c r="S88" s="1">
        <v>35</v>
      </c>
      <c r="T88" s="6">
        <f t="shared" si="14"/>
        <v>5950</v>
      </c>
      <c r="U88" s="26">
        <f t="shared" si="15"/>
        <v>5950</v>
      </c>
    </row>
    <row r="89" spans="1:21" ht="13.5" customHeight="1" x14ac:dyDescent="0.2">
      <c r="A89" s="1">
        <v>33</v>
      </c>
      <c r="B89" s="1">
        <v>7</v>
      </c>
      <c r="C89" s="1">
        <v>1</v>
      </c>
      <c r="D89" s="1">
        <v>150</v>
      </c>
      <c r="E89" s="7">
        <v>35</v>
      </c>
      <c r="F89" s="6">
        <f t="shared" si="9"/>
        <v>5250</v>
      </c>
      <c r="G89" s="26">
        <f t="shared" si="10"/>
        <v>5250</v>
      </c>
      <c r="H89" s="1">
        <v>33</v>
      </c>
      <c r="I89" s="1">
        <v>16</v>
      </c>
      <c r="J89" s="1">
        <v>1</v>
      </c>
      <c r="K89" s="1">
        <v>170</v>
      </c>
      <c r="L89" s="7">
        <v>35</v>
      </c>
      <c r="M89" s="6">
        <f t="shared" si="11"/>
        <v>5950</v>
      </c>
      <c r="N89" s="26">
        <f t="shared" si="12"/>
        <v>5950</v>
      </c>
      <c r="O89" s="1">
        <v>33</v>
      </c>
      <c r="P89" s="1">
        <v>25</v>
      </c>
      <c r="Q89" s="1" t="str">
        <f t="shared" si="13"/>
        <v>น้ำดื่ม PET</v>
      </c>
      <c r="R89" s="1">
        <v>40</v>
      </c>
      <c r="S89" s="1">
        <v>60</v>
      </c>
      <c r="T89" s="6">
        <f t="shared" si="14"/>
        <v>2400</v>
      </c>
      <c r="U89" s="26">
        <f t="shared" si="15"/>
        <v>0</v>
      </c>
    </row>
    <row r="90" spans="1:21" ht="13.5" customHeight="1" x14ac:dyDescent="0.2">
      <c r="A90" s="1">
        <v>34</v>
      </c>
      <c r="B90" s="1">
        <v>7</v>
      </c>
      <c r="C90" s="1" t="str">
        <f t="shared" si="16"/>
        <v>น้ำถัง</v>
      </c>
      <c r="D90" s="1">
        <v>100</v>
      </c>
      <c r="E90" s="7">
        <v>15</v>
      </c>
      <c r="F90" s="6">
        <f t="shared" si="9"/>
        <v>1500</v>
      </c>
      <c r="G90" s="26">
        <f t="shared" si="10"/>
        <v>0</v>
      </c>
      <c r="H90" s="1">
        <v>34</v>
      </c>
      <c r="I90" s="1">
        <v>16</v>
      </c>
      <c r="J90" s="1" t="str">
        <f t="shared" si="17"/>
        <v>น้ำถัง</v>
      </c>
      <c r="K90" s="1">
        <v>100</v>
      </c>
      <c r="L90" s="7">
        <v>15</v>
      </c>
      <c r="M90" s="6">
        <f t="shared" si="11"/>
        <v>1500</v>
      </c>
      <c r="N90" s="26">
        <f t="shared" si="12"/>
        <v>0</v>
      </c>
      <c r="O90" s="1">
        <v>34</v>
      </c>
      <c r="P90" s="1">
        <v>25</v>
      </c>
      <c r="Q90" s="1" t="str">
        <f t="shared" si="13"/>
        <v>น้ำถัง</v>
      </c>
      <c r="R90" s="1">
        <v>150</v>
      </c>
      <c r="S90" s="1">
        <v>15</v>
      </c>
      <c r="T90" s="6">
        <f t="shared" si="14"/>
        <v>2250</v>
      </c>
      <c r="U90" s="26">
        <f t="shared" si="15"/>
        <v>0</v>
      </c>
    </row>
    <row r="91" spans="1:21" ht="13.5" customHeight="1" x14ac:dyDescent="0.2">
      <c r="A91" s="1">
        <v>35</v>
      </c>
      <c r="B91" s="1">
        <v>7</v>
      </c>
      <c r="C91" s="1">
        <f t="shared" si="16"/>
        <v>0</v>
      </c>
      <c r="D91" s="1">
        <v>150</v>
      </c>
      <c r="E91" s="7">
        <v>35</v>
      </c>
      <c r="F91" s="6">
        <f t="shared" si="9"/>
        <v>5250</v>
      </c>
      <c r="G91" s="26">
        <f t="shared" si="10"/>
        <v>5250</v>
      </c>
      <c r="H91" s="1">
        <v>35</v>
      </c>
      <c r="I91" s="1">
        <v>16</v>
      </c>
      <c r="J91" s="1">
        <f t="shared" si="17"/>
        <v>0</v>
      </c>
      <c r="K91" s="1">
        <v>170</v>
      </c>
      <c r="L91" s="7">
        <v>35</v>
      </c>
      <c r="M91" s="6">
        <f t="shared" si="11"/>
        <v>5950</v>
      </c>
      <c r="N91" s="26">
        <f t="shared" si="12"/>
        <v>5950</v>
      </c>
      <c r="O91" s="1">
        <v>35</v>
      </c>
      <c r="P91" s="1">
        <v>25</v>
      </c>
      <c r="Q91" s="1" t="str">
        <f t="shared" si="13"/>
        <v>น้ำดื่มวันเวย์</v>
      </c>
      <c r="R91" s="1">
        <v>50</v>
      </c>
      <c r="S91" s="1">
        <v>45</v>
      </c>
      <c r="T91" s="6">
        <f t="shared" si="14"/>
        <v>2250</v>
      </c>
      <c r="U91" s="26">
        <f t="shared" si="15"/>
        <v>0</v>
      </c>
    </row>
    <row r="92" spans="1:21" ht="13.5" customHeight="1" x14ac:dyDescent="0.2">
      <c r="A92" s="1">
        <v>36</v>
      </c>
      <c r="B92" s="1">
        <v>8</v>
      </c>
      <c r="C92" s="1" t="str">
        <f t="shared" si="16"/>
        <v>น้ำถัง</v>
      </c>
      <c r="D92" s="1">
        <v>100</v>
      </c>
      <c r="E92" s="7">
        <v>15</v>
      </c>
      <c r="F92" s="6">
        <f t="shared" si="9"/>
        <v>1500</v>
      </c>
      <c r="G92" s="26">
        <f t="shared" si="10"/>
        <v>0</v>
      </c>
      <c r="H92" s="1">
        <v>36</v>
      </c>
      <c r="I92" s="1">
        <v>16</v>
      </c>
      <c r="J92" s="1" t="str">
        <f t="shared" si="17"/>
        <v>น้ำถัง</v>
      </c>
      <c r="K92" s="1">
        <v>100</v>
      </c>
      <c r="L92" s="7">
        <v>15</v>
      </c>
      <c r="M92" s="6">
        <f t="shared" si="11"/>
        <v>1500</v>
      </c>
      <c r="N92" s="26">
        <f t="shared" si="12"/>
        <v>0</v>
      </c>
      <c r="O92" s="1">
        <v>36</v>
      </c>
      <c r="P92" s="1">
        <v>25</v>
      </c>
      <c r="Q92" s="1">
        <v>1</v>
      </c>
      <c r="R92" s="1">
        <v>170</v>
      </c>
      <c r="S92" s="1">
        <v>35</v>
      </c>
      <c r="T92" s="6">
        <f t="shared" si="14"/>
        <v>5950</v>
      </c>
      <c r="U92" s="26">
        <f t="shared" si="15"/>
        <v>5950</v>
      </c>
    </row>
    <row r="93" spans="1:21" ht="13.5" customHeight="1" x14ac:dyDescent="0.2">
      <c r="A93" s="1">
        <v>37</v>
      </c>
      <c r="B93" s="1">
        <v>8</v>
      </c>
      <c r="C93" s="1" t="str">
        <f t="shared" si="16"/>
        <v>น้ำดื่ม PET</v>
      </c>
      <c r="D93" s="1">
        <v>40</v>
      </c>
      <c r="E93" s="7">
        <v>60</v>
      </c>
      <c r="F93" s="6">
        <f t="shared" si="9"/>
        <v>2400</v>
      </c>
      <c r="G93" s="26">
        <f t="shared" si="10"/>
        <v>0</v>
      </c>
      <c r="H93" s="1">
        <v>37</v>
      </c>
      <c r="I93" s="1">
        <v>17</v>
      </c>
      <c r="J93" s="1" t="str">
        <f t="shared" si="17"/>
        <v>น้ำดื่ม PET</v>
      </c>
      <c r="K93" s="1">
        <v>46</v>
      </c>
      <c r="L93" s="7">
        <v>60</v>
      </c>
      <c r="M93" s="6">
        <f t="shared" si="11"/>
        <v>2760</v>
      </c>
      <c r="N93" s="26">
        <f t="shared" si="12"/>
        <v>0</v>
      </c>
      <c r="O93" s="1">
        <v>37</v>
      </c>
      <c r="P93" s="1">
        <v>25</v>
      </c>
      <c r="Q93" s="1" t="str">
        <f t="shared" si="13"/>
        <v>น้ำถัง</v>
      </c>
      <c r="R93" s="1">
        <v>150</v>
      </c>
      <c r="S93" s="1">
        <v>15</v>
      </c>
      <c r="T93" s="6">
        <f t="shared" si="14"/>
        <v>2250</v>
      </c>
      <c r="U93" s="26">
        <f t="shared" si="15"/>
        <v>0</v>
      </c>
    </row>
    <row r="94" spans="1:21" ht="13.5" customHeight="1" x14ac:dyDescent="0.2">
      <c r="A94" s="1">
        <v>38</v>
      </c>
      <c r="B94" s="1">
        <v>8</v>
      </c>
      <c r="C94" s="1">
        <v>1</v>
      </c>
      <c r="D94" s="1">
        <v>150</v>
      </c>
      <c r="E94" s="7">
        <v>35</v>
      </c>
      <c r="F94" s="6">
        <f t="shared" si="9"/>
        <v>5250</v>
      </c>
      <c r="G94" s="26">
        <f t="shared" si="10"/>
        <v>5250</v>
      </c>
      <c r="H94" s="1">
        <v>38</v>
      </c>
      <c r="I94" s="1">
        <v>17</v>
      </c>
      <c r="J94" s="1">
        <v>1</v>
      </c>
      <c r="K94" s="1">
        <v>170</v>
      </c>
      <c r="L94" s="7">
        <v>35</v>
      </c>
      <c r="M94" s="6">
        <f t="shared" si="11"/>
        <v>5950</v>
      </c>
      <c r="N94" s="26">
        <f t="shared" si="12"/>
        <v>5950</v>
      </c>
      <c r="O94" s="1">
        <v>38</v>
      </c>
      <c r="P94" s="1">
        <v>25</v>
      </c>
      <c r="Q94" s="1">
        <f t="shared" si="13"/>
        <v>0</v>
      </c>
      <c r="R94" s="1">
        <v>170</v>
      </c>
      <c r="S94" s="1">
        <v>35</v>
      </c>
      <c r="T94" s="6">
        <f t="shared" si="14"/>
        <v>5950</v>
      </c>
      <c r="U94" s="26">
        <f t="shared" si="15"/>
        <v>5950</v>
      </c>
    </row>
    <row r="95" spans="1:21" ht="13.5" customHeight="1" x14ac:dyDescent="0.2">
      <c r="A95" s="1">
        <v>39</v>
      </c>
      <c r="B95" s="1">
        <v>8</v>
      </c>
      <c r="C95" s="1">
        <f t="shared" si="16"/>
        <v>0</v>
      </c>
      <c r="D95" s="1">
        <v>150</v>
      </c>
      <c r="E95" s="7">
        <v>35</v>
      </c>
      <c r="F95" s="6">
        <f t="shared" si="9"/>
        <v>5250</v>
      </c>
      <c r="G95" s="26">
        <f t="shared" si="10"/>
        <v>5250</v>
      </c>
      <c r="H95" s="1">
        <v>39</v>
      </c>
      <c r="I95" s="1">
        <v>17</v>
      </c>
      <c r="J95" s="1">
        <f t="shared" si="17"/>
        <v>0</v>
      </c>
      <c r="K95" s="1">
        <v>170</v>
      </c>
      <c r="L95" s="7">
        <v>35</v>
      </c>
      <c r="M95" s="6">
        <f t="shared" si="11"/>
        <v>5950</v>
      </c>
      <c r="N95" s="26">
        <f t="shared" si="12"/>
        <v>5950</v>
      </c>
      <c r="O95" s="1">
        <v>39</v>
      </c>
      <c r="P95" s="1">
        <v>26</v>
      </c>
      <c r="Q95" s="1">
        <v>1</v>
      </c>
      <c r="R95" s="1">
        <v>170</v>
      </c>
      <c r="S95" s="1">
        <v>35</v>
      </c>
      <c r="T95" s="6">
        <f t="shared" si="14"/>
        <v>5950</v>
      </c>
      <c r="U95" s="26">
        <f t="shared" si="15"/>
        <v>5950</v>
      </c>
    </row>
    <row r="96" spans="1:21" ht="13.5" customHeight="1" x14ac:dyDescent="0.2">
      <c r="A96" s="1">
        <v>40</v>
      </c>
      <c r="B96" s="1">
        <v>8</v>
      </c>
      <c r="C96" s="1" t="str">
        <f t="shared" si="16"/>
        <v>น้ำถัง</v>
      </c>
      <c r="D96" s="1">
        <v>100</v>
      </c>
      <c r="E96" s="7">
        <v>15</v>
      </c>
      <c r="F96" s="6">
        <f t="shared" si="9"/>
        <v>1500</v>
      </c>
      <c r="G96" s="26">
        <f t="shared" si="10"/>
        <v>0</v>
      </c>
      <c r="H96" s="1">
        <v>40</v>
      </c>
      <c r="I96" s="1">
        <v>17</v>
      </c>
      <c r="J96" s="1" t="str">
        <f t="shared" si="17"/>
        <v>น้ำถัง</v>
      </c>
      <c r="K96" s="1">
        <v>100</v>
      </c>
      <c r="L96" s="7">
        <v>15</v>
      </c>
      <c r="M96" s="6">
        <f t="shared" si="11"/>
        <v>1500</v>
      </c>
      <c r="N96" s="26">
        <f t="shared" si="12"/>
        <v>0</v>
      </c>
      <c r="O96" s="1">
        <v>40</v>
      </c>
      <c r="P96" s="1">
        <v>26</v>
      </c>
      <c r="Q96" s="1">
        <f t="shared" si="13"/>
        <v>0</v>
      </c>
      <c r="R96" s="1">
        <v>170</v>
      </c>
      <c r="S96" s="1">
        <v>35</v>
      </c>
      <c r="T96" s="6">
        <f t="shared" si="14"/>
        <v>5950</v>
      </c>
      <c r="U96" s="26">
        <f t="shared" si="15"/>
        <v>5950</v>
      </c>
    </row>
    <row r="97" spans="1:22" ht="13.5" customHeight="1" x14ac:dyDescent="0.2">
      <c r="A97" s="1">
        <v>41</v>
      </c>
      <c r="B97" s="1">
        <v>9</v>
      </c>
      <c r="C97" s="1">
        <v>1</v>
      </c>
      <c r="D97" s="1">
        <v>150</v>
      </c>
      <c r="E97" s="7">
        <v>35</v>
      </c>
      <c r="F97" s="6">
        <f t="shared" si="9"/>
        <v>5250</v>
      </c>
      <c r="G97" s="26">
        <f t="shared" si="10"/>
        <v>5250</v>
      </c>
      <c r="H97" s="1">
        <v>41</v>
      </c>
      <c r="I97" s="1">
        <v>17</v>
      </c>
      <c r="J97" s="1">
        <v>1</v>
      </c>
      <c r="K97" s="1">
        <v>170</v>
      </c>
      <c r="L97" s="7">
        <v>35</v>
      </c>
      <c r="M97" s="6">
        <f t="shared" si="11"/>
        <v>5950</v>
      </c>
      <c r="N97" s="26">
        <f t="shared" si="12"/>
        <v>5950</v>
      </c>
      <c r="O97" s="1">
        <v>41</v>
      </c>
      <c r="P97" s="1">
        <v>26</v>
      </c>
      <c r="Q97" s="1" t="str">
        <f t="shared" si="13"/>
        <v>น้ำถ้วย</v>
      </c>
      <c r="R97" s="1">
        <v>20</v>
      </c>
      <c r="S97" s="1">
        <v>80</v>
      </c>
      <c r="T97" s="6">
        <f t="shared" si="14"/>
        <v>1600</v>
      </c>
      <c r="U97" s="26">
        <f t="shared" si="15"/>
        <v>0</v>
      </c>
    </row>
    <row r="98" spans="1:22" ht="13.5" customHeight="1" x14ac:dyDescent="0.2">
      <c r="A98" s="1">
        <v>42</v>
      </c>
      <c r="B98" s="1">
        <v>9</v>
      </c>
      <c r="C98" s="1">
        <f t="shared" si="16"/>
        <v>0</v>
      </c>
      <c r="D98" s="1">
        <v>150</v>
      </c>
      <c r="E98" s="7">
        <v>35</v>
      </c>
      <c r="F98" s="6">
        <f t="shared" si="9"/>
        <v>5250</v>
      </c>
      <c r="G98" s="26">
        <f t="shared" si="10"/>
        <v>5250</v>
      </c>
      <c r="H98" s="1">
        <v>42</v>
      </c>
      <c r="I98" s="1">
        <v>18</v>
      </c>
      <c r="J98" s="1">
        <f t="shared" si="17"/>
        <v>0</v>
      </c>
      <c r="K98" s="1">
        <v>170</v>
      </c>
      <c r="L98" s="7">
        <v>35</v>
      </c>
      <c r="M98" s="6">
        <f t="shared" si="11"/>
        <v>5950</v>
      </c>
      <c r="N98" s="26">
        <f t="shared" si="12"/>
        <v>5950</v>
      </c>
      <c r="O98" s="1">
        <v>42</v>
      </c>
      <c r="P98" s="1">
        <v>26</v>
      </c>
      <c r="Q98" s="1">
        <v>1</v>
      </c>
      <c r="R98" s="1">
        <v>170</v>
      </c>
      <c r="S98" s="1">
        <v>35</v>
      </c>
      <c r="T98" s="6">
        <f t="shared" si="14"/>
        <v>5950</v>
      </c>
      <c r="U98" s="26">
        <f t="shared" si="15"/>
        <v>5950</v>
      </c>
    </row>
    <row r="99" spans="1:22" ht="13.5" customHeight="1" x14ac:dyDescent="0.2">
      <c r="A99" s="1">
        <v>43</v>
      </c>
      <c r="B99" s="1">
        <v>9</v>
      </c>
      <c r="C99" s="1" t="str">
        <f t="shared" si="16"/>
        <v>น้ำถัง</v>
      </c>
      <c r="D99" s="1">
        <v>100</v>
      </c>
      <c r="E99" s="7">
        <v>15</v>
      </c>
      <c r="F99" s="6">
        <f t="shared" si="9"/>
        <v>1500</v>
      </c>
      <c r="G99" s="26">
        <f t="shared" si="10"/>
        <v>0</v>
      </c>
      <c r="H99" s="1">
        <v>43</v>
      </c>
      <c r="I99" s="1">
        <v>18</v>
      </c>
      <c r="J99" s="1" t="str">
        <f t="shared" si="17"/>
        <v>น้ำถัง</v>
      </c>
      <c r="K99" s="1">
        <v>100</v>
      </c>
      <c r="L99" s="7">
        <v>15</v>
      </c>
      <c r="M99" s="6">
        <f t="shared" si="11"/>
        <v>1500</v>
      </c>
      <c r="N99" s="26">
        <f t="shared" si="12"/>
        <v>0</v>
      </c>
      <c r="O99" s="1">
        <v>43</v>
      </c>
      <c r="P99" s="1">
        <v>27</v>
      </c>
      <c r="Q99" s="1">
        <f t="shared" si="13"/>
        <v>0</v>
      </c>
      <c r="R99" s="1">
        <v>170</v>
      </c>
      <c r="S99" s="1">
        <v>35</v>
      </c>
      <c r="T99" s="6">
        <f t="shared" si="14"/>
        <v>5950</v>
      </c>
      <c r="U99" s="26">
        <f t="shared" si="15"/>
        <v>5950</v>
      </c>
    </row>
    <row r="100" spans="1:22" ht="13.5" customHeight="1" x14ac:dyDescent="0.2">
      <c r="A100" s="1">
        <v>44</v>
      </c>
      <c r="B100" s="1">
        <v>9</v>
      </c>
      <c r="C100" s="1">
        <v>1</v>
      </c>
      <c r="D100" s="1">
        <v>150</v>
      </c>
      <c r="E100" s="7">
        <v>35</v>
      </c>
      <c r="F100" s="6">
        <f t="shared" si="9"/>
        <v>5250</v>
      </c>
      <c r="G100" s="26">
        <f t="shared" si="10"/>
        <v>5250</v>
      </c>
      <c r="H100" s="1">
        <v>44</v>
      </c>
      <c r="I100" s="1">
        <v>18</v>
      </c>
      <c r="J100" s="1">
        <v>1</v>
      </c>
      <c r="K100" s="1">
        <v>170</v>
      </c>
      <c r="L100" s="7">
        <v>35</v>
      </c>
      <c r="M100" s="6">
        <f t="shared" si="11"/>
        <v>5950</v>
      </c>
      <c r="N100" s="26">
        <f t="shared" si="12"/>
        <v>5950</v>
      </c>
      <c r="O100" s="1">
        <v>44</v>
      </c>
      <c r="P100" s="1">
        <v>27</v>
      </c>
      <c r="Q100" s="1" t="str">
        <f t="shared" si="13"/>
        <v>น้ำดื่ม PET</v>
      </c>
      <c r="R100" s="1">
        <v>40</v>
      </c>
      <c r="S100" s="1">
        <v>60</v>
      </c>
      <c r="T100" s="6">
        <f t="shared" si="14"/>
        <v>2400</v>
      </c>
      <c r="U100" s="26">
        <f t="shared" si="15"/>
        <v>0</v>
      </c>
    </row>
    <row r="101" spans="1:22" ht="13.5" customHeight="1" x14ac:dyDescent="0.2">
      <c r="A101" s="1">
        <v>45</v>
      </c>
      <c r="B101" s="1">
        <v>9</v>
      </c>
      <c r="C101" s="1" t="str">
        <f t="shared" si="16"/>
        <v>น้ำดื่มวันเวย์</v>
      </c>
      <c r="D101" s="1">
        <v>50</v>
      </c>
      <c r="E101" s="7">
        <v>45</v>
      </c>
      <c r="F101" s="6">
        <f t="shared" si="9"/>
        <v>2250</v>
      </c>
      <c r="G101" s="26">
        <f t="shared" si="10"/>
        <v>0</v>
      </c>
      <c r="H101" s="1">
        <v>45</v>
      </c>
      <c r="I101" s="1">
        <v>18</v>
      </c>
      <c r="J101" s="1" t="str">
        <f t="shared" si="17"/>
        <v>น้ำดื่มวันเวย์</v>
      </c>
      <c r="K101" s="1">
        <v>50</v>
      </c>
      <c r="L101" s="7">
        <v>45</v>
      </c>
      <c r="M101" s="6">
        <f t="shared" si="11"/>
        <v>2250</v>
      </c>
      <c r="N101" s="26">
        <f t="shared" si="12"/>
        <v>0</v>
      </c>
      <c r="O101" s="1">
        <v>45</v>
      </c>
      <c r="P101" s="1">
        <v>27</v>
      </c>
      <c r="Q101" s="1">
        <v>1</v>
      </c>
      <c r="R101" s="1">
        <v>170</v>
      </c>
      <c r="S101" s="1">
        <v>35</v>
      </c>
      <c r="T101" s="6">
        <f t="shared" si="14"/>
        <v>5950</v>
      </c>
      <c r="U101" s="26">
        <f t="shared" si="15"/>
        <v>5950</v>
      </c>
    </row>
    <row r="102" spans="1:22" ht="13.5" customHeight="1" x14ac:dyDescent="0.2">
      <c r="A102" s="1">
        <v>46</v>
      </c>
      <c r="B102" s="1">
        <v>10</v>
      </c>
      <c r="C102" s="1">
        <f t="shared" si="16"/>
        <v>0</v>
      </c>
      <c r="D102" s="1">
        <v>150</v>
      </c>
      <c r="E102" s="7">
        <v>35</v>
      </c>
      <c r="F102" s="6">
        <f t="shared" si="9"/>
        <v>5250</v>
      </c>
      <c r="G102" s="26">
        <f t="shared" si="10"/>
        <v>5250</v>
      </c>
      <c r="H102" s="1">
        <v>46</v>
      </c>
      <c r="I102" s="1">
        <v>18</v>
      </c>
      <c r="J102" s="1">
        <f t="shared" si="17"/>
        <v>0</v>
      </c>
      <c r="K102" s="1">
        <v>170</v>
      </c>
      <c r="L102" s="7">
        <v>35</v>
      </c>
      <c r="M102" s="6">
        <f t="shared" si="11"/>
        <v>5950</v>
      </c>
      <c r="N102" s="26">
        <f t="shared" si="12"/>
        <v>5950</v>
      </c>
      <c r="O102" s="1">
        <v>46</v>
      </c>
      <c r="P102" s="1">
        <v>27</v>
      </c>
      <c r="Q102" s="1" t="str">
        <f t="shared" si="13"/>
        <v>น้ำถัง</v>
      </c>
      <c r="R102" s="1">
        <v>156</v>
      </c>
      <c r="S102" s="1">
        <v>15</v>
      </c>
      <c r="T102" s="6">
        <f t="shared" si="14"/>
        <v>2340</v>
      </c>
      <c r="U102" s="26">
        <f t="shared" si="15"/>
        <v>0</v>
      </c>
    </row>
    <row r="103" spans="1:22" ht="13.5" customHeight="1" x14ac:dyDescent="0.2">
      <c r="A103" s="1">
        <v>47</v>
      </c>
      <c r="B103" s="1">
        <v>10</v>
      </c>
      <c r="C103" s="1" t="str">
        <f t="shared" si="16"/>
        <v>น้ำถัง</v>
      </c>
      <c r="D103" s="1">
        <v>100</v>
      </c>
      <c r="E103" s="7">
        <v>15</v>
      </c>
      <c r="F103" s="6">
        <f t="shared" si="9"/>
        <v>1500</v>
      </c>
      <c r="G103" s="26">
        <f t="shared" si="10"/>
        <v>0</v>
      </c>
      <c r="H103" s="1">
        <v>47</v>
      </c>
      <c r="I103" s="1">
        <v>19</v>
      </c>
      <c r="J103" s="1" t="str">
        <f t="shared" si="17"/>
        <v>น้ำถัง</v>
      </c>
      <c r="K103" s="1">
        <v>100</v>
      </c>
      <c r="L103" s="7">
        <v>15</v>
      </c>
      <c r="M103" s="6">
        <f t="shared" si="11"/>
        <v>1500</v>
      </c>
      <c r="N103" s="26">
        <f t="shared" si="12"/>
        <v>0</v>
      </c>
      <c r="O103" s="1">
        <v>47</v>
      </c>
      <c r="P103" s="1">
        <v>28</v>
      </c>
      <c r="Q103" s="1">
        <f t="shared" si="13"/>
        <v>0</v>
      </c>
      <c r="R103" s="1">
        <v>170</v>
      </c>
      <c r="S103" s="1">
        <v>35</v>
      </c>
      <c r="T103" s="6">
        <f t="shared" si="14"/>
        <v>5950</v>
      </c>
      <c r="U103" s="26">
        <f t="shared" si="15"/>
        <v>5950</v>
      </c>
    </row>
    <row r="104" spans="1:22" ht="13.5" customHeight="1" x14ac:dyDescent="0.2">
      <c r="A104" s="1">
        <v>48</v>
      </c>
      <c r="B104" s="1">
        <v>10</v>
      </c>
      <c r="C104" s="1">
        <v>1</v>
      </c>
      <c r="D104" s="1">
        <v>150</v>
      </c>
      <c r="E104" s="7">
        <v>35</v>
      </c>
      <c r="F104" s="6">
        <f t="shared" si="9"/>
        <v>5250</v>
      </c>
      <c r="G104" s="26">
        <f t="shared" si="10"/>
        <v>5250</v>
      </c>
      <c r="H104" s="1">
        <v>48</v>
      </c>
      <c r="I104" s="1">
        <v>19</v>
      </c>
      <c r="J104" s="1">
        <v>1</v>
      </c>
      <c r="K104" s="1">
        <v>170</v>
      </c>
      <c r="L104" s="7">
        <v>35</v>
      </c>
      <c r="M104" s="6">
        <f t="shared" si="11"/>
        <v>5950</v>
      </c>
      <c r="N104" s="26">
        <f t="shared" si="12"/>
        <v>5950</v>
      </c>
      <c r="O104" s="1">
        <v>48</v>
      </c>
      <c r="P104" s="1">
        <v>28</v>
      </c>
      <c r="Q104" s="1">
        <v>1</v>
      </c>
      <c r="R104" s="1">
        <v>170</v>
      </c>
      <c r="S104" s="1">
        <v>35</v>
      </c>
      <c r="T104" s="6">
        <f t="shared" si="14"/>
        <v>5950</v>
      </c>
      <c r="U104" s="26">
        <f t="shared" si="15"/>
        <v>5950</v>
      </c>
    </row>
    <row r="105" spans="1:22" ht="13.5" customHeight="1" x14ac:dyDescent="0.2">
      <c r="A105" s="1">
        <v>49</v>
      </c>
      <c r="B105" s="1">
        <v>10</v>
      </c>
      <c r="C105" s="1">
        <f t="shared" si="16"/>
        <v>0</v>
      </c>
      <c r="D105" s="1">
        <v>150</v>
      </c>
      <c r="E105" s="7">
        <v>35</v>
      </c>
      <c r="F105" s="6">
        <f t="shared" si="9"/>
        <v>5250</v>
      </c>
      <c r="G105" s="26">
        <f t="shared" si="10"/>
        <v>5250</v>
      </c>
      <c r="H105" s="1">
        <v>49</v>
      </c>
      <c r="I105" s="1">
        <v>19</v>
      </c>
      <c r="J105" s="1" t="str">
        <f t="shared" si="17"/>
        <v>น้ำดื่มวันเวย์</v>
      </c>
      <c r="K105" s="1">
        <v>50</v>
      </c>
      <c r="L105" s="7">
        <v>45</v>
      </c>
      <c r="M105" s="6">
        <f t="shared" si="11"/>
        <v>2250</v>
      </c>
      <c r="N105" s="26">
        <f t="shared" si="12"/>
        <v>0</v>
      </c>
      <c r="O105" s="1">
        <v>49</v>
      </c>
      <c r="P105" s="1">
        <v>28</v>
      </c>
      <c r="Q105" s="1">
        <f t="shared" si="13"/>
        <v>0</v>
      </c>
      <c r="R105" s="1">
        <v>180</v>
      </c>
      <c r="S105" s="1">
        <v>35</v>
      </c>
      <c r="T105" s="6">
        <f t="shared" si="14"/>
        <v>6300</v>
      </c>
      <c r="U105" s="26">
        <f t="shared" si="15"/>
        <v>6300</v>
      </c>
    </row>
    <row r="106" spans="1:22" ht="13.5" customHeight="1" thickBot="1" x14ac:dyDescent="0.25">
      <c r="A106" s="3">
        <v>50</v>
      </c>
      <c r="B106" s="3">
        <v>10</v>
      </c>
      <c r="C106" s="1">
        <v>1</v>
      </c>
      <c r="D106" s="1">
        <v>150</v>
      </c>
      <c r="E106" s="7">
        <v>35</v>
      </c>
      <c r="F106" s="10">
        <f t="shared" si="9"/>
        <v>5250</v>
      </c>
      <c r="G106" s="26">
        <f t="shared" si="10"/>
        <v>5250</v>
      </c>
      <c r="H106" s="1">
        <v>50</v>
      </c>
      <c r="I106" s="1">
        <v>19</v>
      </c>
      <c r="J106" s="1" t="str">
        <f t="shared" si="17"/>
        <v>น้ำถัง</v>
      </c>
      <c r="K106" s="1">
        <v>100</v>
      </c>
      <c r="L106" s="7">
        <v>15</v>
      </c>
      <c r="M106" s="49">
        <f t="shared" si="11"/>
        <v>1500</v>
      </c>
      <c r="N106" s="26">
        <f t="shared" si="12"/>
        <v>0</v>
      </c>
      <c r="O106" s="1">
        <v>50</v>
      </c>
      <c r="P106" s="2">
        <v>28</v>
      </c>
      <c r="Q106" s="1" t="str">
        <f t="shared" si="13"/>
        <v>น้ำดื่มวันเวย์</v>
      </c>
      <c r="R106" s="1">
        <v>50</v>
      </c>
      <c r="S106" s="4">
        <v>45</v>
      </c>
      <c r="T106" s="8">
        <f t="shared" si="14"/>
        <v>2250</v>
      </c>
      <c r="U106" s="26">
        <f t="shared" si="15"/>
        <v>0</v>
      </c>
    </row>
    <row r="107" spans="1:22" ht="15.75" customHeight="1" thickBot="1" x14ac:dyDescent="0.25">
      <c r="F107" s="11">
        <f>SUM(F57:F106)</f>
        <v>167150</v>
      </c>
      <c r="G107" s="26">
        <f>SUM(G57:G106)</f>
        <v>131250</v>
      </c>
      <c r="K107" s="5"/>
      <c r="M107" s="9">
        <f>SUM(M57:M106)</f>
        <v>205960</v>
      </c>
      <c r="N107" s="26">
        <f>SUM(N57:N106)</f>
        <v>166600</v>
      </c>
      <c r="T107" s="11">
        <f>SUM(T57:T106)</f>
        <v>211240</v>
      </c>
      <c r="U107" s="26">
        <f>SUM(U57:U106)</f>
        <v>165900</v>
      </c>
      <c r="V107" s="114">
        <f>G107+N107+U107</f>
        <v>463750</v>
      </c>
    </row>
    <row r="108" spans="1:22" ht="13.5" customHeight="1" thickBot="1" x14ac:dyDescent="0.25">
      <c r="Q108" s="56">
        <f>546121.5+38228.5</f>
        <v>584350</v>
      </c>
      <c r="T108" s="21">
        <f>F107+M107+T107</f>
        <v>584350</v>
      </c>
      <c r="U108" s="26">
        <f>Q108-T108</f>
        <v>0</v>
      </c>
      <c r="V108" s="46">
        <f>V107/T108</f>
        <v>0.79361683922306836</v>
      </c>
    </row>
    <row r="109" spans="1:22" ht="21" customHeight="1" thickTop="1" x14ac:dyDescent="0.5">
      <c r="A109" s="158" t="s">
        <v>47</v>
      </c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05"/>
    </row>
    <row r="110" spans="1:22" ht="13.5" customHeight="1" x14ac:dyDescent="0.35">
      <c r="A110" s="15" t="s">
        <v>0</v>
      </c>
      <c r="B110" s="15" t="s">
        <v>7</v>
      </c>
      <c r="C110" s="15"/>
      <c r="D110" s="15" t="s">
        <v>1</v>
      </c>
      <c r="E110" s="15" t="s">
        <v>2</v>
      </c>
      <c r="F110" s="15" t="s">
        <v>3</v>
      </c>
      <c r="G110" s="111"/>
      <c r="H110" s="14" t="s">
        <v>0</v>
      </c>
      <c r="I110" s="15" t="s">
        <v>7</v>
      </c>
      <c r="J110" s="15"/>
      <c r="K110" s="15" t="s">
        <v>1</v>
      </c>
      <c r="L110" s="14" t="s">
        <v>2</v>
      </c>
      <c r="M110" s="14" t="s">
        <v>3</v>
      </c>
      <c r="N110" s="111"/>
      <c r="O110" s="14" t="s">
        <v>0</v>
      </c>
      <c r="P110" s="15" t="s">
        <v>7</v>
      </c>
      <c r="Q110" s="15"/>
      <c r="R110" s="15" t="s">
        <v>1</v>
      </c>
      <c r="S110" s="14" t="s">
        <v>2</v>
      </c>
      <c r="T110" s="14" t="s">
        <v>3</v>
      </c>
      <c r="U110" s="111"/>
    </row>
    <row r="111" spans="1:22" ht="13.5" customHeight="1" x14ac:dyDescent="0.2">
      <c r="A111" s="1">
        <v>1</v>
      </c>
      <c r="B111" s="1">
        <v>1</v>
      </c>
      <c r="C111" s="1" t="str">
        <f>IF(E111=$W$1,$X$1,IF(E111=$W$4,$X$4,IF(E111=$W$5,$X$5,IF(E111=$W$6,$X$6,IF(E111=$W$6,$X$6,IF(E111=$W$7,$X$7,0))))))</f>
        <v>น้ำถ้วย</v>
      </c>
      <c r="D111" s="1">
        <v>50</v>
      </c>
      <c r="E111" s="1">
        <v>80</v>
      </c>
      <c r="F111" s="6">
        <f>+D111*E111</f>
        <v>4000</v>
      </c>
      <c r="G111" s="26">
        <f>IF(C111=1,F111,IF(C111=0,F111,0))</f>
        <v>0</v>
      </c>
      <c r="H111" s="1">
        <v>1</v>
      </c>
      <c r="I111" s="1">
        <v>11</v>
      </c>
      <c r="J111" s="1">
        <f>IF(L111=$W$1,$X$1,IF(L111=$W$4,$X$4,IF(L111=$W$5,$X$5,IF(L111=$W$6,$X$6,IF(L111=$W$6,$X$6,IF(L111=$W$7,$X$7,0))))))</f>
        <v>0</v>
      </c>
      <c r="K111" s="1">
        <v>150</v>
      </c>
      <c r="L111" s="7">
        <v>35</v>
      </c>
      <c r="M111" s="6">
        <f>+K111*L111</f>
        <v>5250</v>
      </c>
      <c r="N111" s="26">
        <f>IF(J111=1,M111,IF(J111=0,M111,0))</f>
        <v>5250</v>
      </c>
      <c r="O111" s="1">
        <v>1</v>
      </c>
      <c r="P111" s="1">
        <v>21</v>
      </c>
      <c r="Q111" s="1">
        <v>1</v>
      </c>
      <c r="R111" s="1">
        <v>180</v>
      </c>
      <c r="S111" s="1">
        <v>35</v>
      </c>
      <c r="T111" s="6">
        <f>+R111*S111</f>
        <v>6300</v>
      </c>
      <c r="U111" s="26">
        <f>IF(Q111=1,T111,IF(Q111=0,T111,0))</f>
        <v>6300</v>
      </c>
    </row>
    <row r="112" spans="1:22" ht="13.5" customHeight="1" x14ac:dyDescent="0.2">
      <c r="A112" s="1">
        <v>2</v>
      </c>
      <c r="B112" s="1">
        <v>1</v>
      </c>
      <c r="C112" s="1">
        <f t="shared" ref="C112:C159" si="18">IF(E112=$W$1,$X$1,IF(E112=$W$4,$X$4,IF(E112=$W$5,$X$5,IF(E112=$W$6,$X$6,IF(E112=$W$6,$X$6,IF(E112=$W$7,$X$7,0))))))</f>
        <v>0</v>
      </c>
      <c r="D112" s="1">
        <v>200</v>
      </c>
      <c r="E112" s="1">
        <v>35</v>
      </c>
      <c r="F112" s="6">
        <f t="shared" ref="F112:F160" si="19">+D112*E112</f>
        <v>7000</v>
      </c>
      <c r="G112" s="26">
        <f t="shared" ref="G112:G160" si="20">IF(C112=1,F112,IF(C112=0,F112,0))</f>
        <v>7000</v>
      </c>
      <c r="H112" s="1">
        <v>2</v>
      </c>
      <c r="I112" s="1">
        <v>11</v>
      </c>
      <c r="J112" s="1">
        <v>1</v>
      </c>
      <c r="K112" s="1">
        <v>150</v>
      </c>
      <c r="L112" s="7">
        <v>35</v>
      </c>
      <c r="M112" s="6">
        <f t="shared" ref="M112:M160" si="21">+K112*L112</f>
        <v>5250</v>
      </c>
      <c r="N112" s="26">
        <f t="shared" ref="N112:N160" si="22">IF(J112=1,M112,IF(J112=0,M112,0))</f>
        <v>5250</v>
      </c>
      <c r="O112" s="1">
        <v>2</v>
      </c>
      <c r="P112" s="1">
        <v>21</v>
      </c>
      <c r="Q112" s="1" t="str">
        <f t="shared" ref="Q112:Q160" si="23">IF(S112=$W$1,$X$1,IF(S112=$W$4,$X$4,IF(S112=$W$5,$X$5,IF(S112=$W$6,$X$6,IF(S112=$W$6,$X$6,IF(S112=$W$7,$X$7,0))))))</f>
        <v>น้ำถ้วย</v>
      </c>
      <c r="R112" s="1">
        <v>50</v>
      </c>
      <c r="S112" s="22">
        <v>80</v>
      </c>
      <c r="T112" s="6">
        <f t="shared" ref="T112:T160" si="24">+R112*S112</f>
        <v>4000</v>
      </c>
      <c r="U112" s="26">
        <f t="shared" ref="U112:U160" si="25">IF(Q112=1,T112,IF(Q112=0,T112,0))</f>
        <v>0</v>
      </c>
    </row>
    <row r="113" spans="1:21" ht="13.5" customHeight="1" x14ac:dyDescent="0.2">
      <c r="A113" s="1">
        <v>3</v>
      </c>
      <c r="B113" s="1">
        <v>1</v>
      </c>
      <c r="C113" s="1" t="str">
        <f t="shared" si="18"/>
        <v>น้ำถัง</v>
      </c>
      <c r="D113" s="1">
        <v>100</v>
      </c>
      <c r="E113" s="1">
        <v>15</v>
      </c>
      <c r="F113" s="6">
        <f t="shared" si="19"/>
        <v>1500</v>
      </c>
      <c r="G113" s="26">
        <f t="shared" si="20"/>
        <v>0</v>
      </c>
      <c r="H113" s="1">
        <v>3</v>
      </c>
      <c r="I113" s="1">
        <v>11</v>
      </c>
      <c r="J113" s="1" t="str">
        <f t="shared" ref="J113:J160" si="26">IF(L113=$W$1,$X$1,IF(L113=$W$4,$X$4,IF(L113=$W$5,$X$5,IF(L113=$W$6,$X$6,IF(L113=$W$6,$X$6,IF(L113=$W$7,$X$7,0))))))</f>
        <v>น้ำถัง</v>
      </c>
      <c r="K113" s="1">
        <v>100</v>
      </c>
      <c r="L113" s="7">
        <v>15</v>
      </c>
      <c r="M113" s="6">
        <f t="shared" si="21"/>
        <v>1500</v>
      </c>
      <c r="N113" s="26">
        <f t="shared" si="22"/>
        <v>0</v>
      </c>
      <c r="O113" s="1">
        <v>3</v>
      </c>
      <c r="P113" s="1">
        <v>21</v>
      </c>
      <c r="Q113" s="1">
        <f t="shared" si="23"/>
        <v>0</v>
      </c>
      <c r="R113" s="1">
        <v>180</v>
      </c>
      <c r="S113" s="1">
        <v>35</v>
      </c>
      <c r="T113" s="6">
        <f t="shared" si="24"/>
        <v>6300</v>
      </c>
      <c r="U113" s="26">
        <f t="shared" si="25"/>
        <v>6300</v>
      </c>
    </row>
    <row r="114" spans="1:21" ht="13.5" customHeight="1" x14ac:dyDescent="0.2">
      <c r="A114" s="1">
        <v>4</v>
      </c>
      <c r="B114" s="1">
        <v>1</v>
      </c>
      <c r="C114" s="1">
        <v>1</v>
      </c>
      <c r="D114" s="1">
        <v>200</v>
      </c>
      <c r="E114" s="1">
        <v>35</v>
      </c>
      <c r="F114" s="6">
        <f t="shared" si="19"/>
        <v>7000</v>
      </c>
      <c r="G114" s="26">
        <f t="shared" si="20"/>
        <v>7000</v>
      </c>
      <c r="H114" s="1">
        <v>4</v>
      </c>
      <c r="I114" s="1">
        <v>11</v>
      </c>
      <c r="J114" s="1" t="str">
        <f t="shared" si="26"/>
        <v>น้ำถ้วย</v>
      </c>
      <c r="K114" s="1">
        <v>50</v>
      </c>
      <c r="L114" s="7">
        <v>80</v>
      </c>
      <c r="M114" s="6">
        <f t="shared" si="21"/>
        <v>4000</v>
      </c>
      <c r="N114" s="26">
        <f t="shared" si="22"/>
        <v>0</v>
      </c>
      <c r="O114" s="1">
        <v>4</v>
      </c>
      <c r="P114" s="1">
        <v>21</v>
      </c>
      <c r="Q114" s="1" t="str">
        <f t="shared" si="23"/>
        <v>น้ำถัง</v>
      </c>
      <c r="R114" s="1">
        <v>100</v>
      </c>
      <c r="S114" s="1">
        <v>15</v>
      </c>
      <c r="T114" s="6">
        <f t="shared" si="24"/>
        <v>1500</v>
      </c>
      <c r="U114" s="26">
        <f t="shared" si="25"/>
        <v>0</v>
      </c>
    </row>
    <row r="115" spans="1:21" ht="13.5" customHeight="1" x14ac:dyDescent="0.2">
      <c r="A115" s="1">
        <v>5</v>
      </c>
      <c r="B115" s="1">
        <v>2</v>
      </c>
      <c r="C115" s="1">
        <f t="shared" si="18"/>
        <v>0</v>
      </c>
      <c r="D115" s="1">
        <v>200</v>
      </c>
      <c r="E115" s="1">
        <v>35</v>
      </c>
      <c r="F115" s="6">
        <f t="shared" si="19"/>
        <v>7000</v>
      </c>
      <c r="G115" s="26">
        <f t="shared" si="20"/>
        <v>7000</v>
      </c>
      <c r="H115" s="1">
        <v>5</v>
      </c>
      <c r="I115" s="1">
        <v>11</v>
      </c>
      <c r="J115" s="1">
        <f t="shared" si="26"/>
        <v>0</v>
      </c>
      <c r="K115" s="1">
        <v>150</v>
      </c>
      <c r="L115" s="7">
        <v>35</v>
      </c>
      <c r="M115" s="6">
        <f t="shared" si="21"/>
        <v>5250</v>
      </c>
      <c r="N115" s="26">
        <f t="shared" si="22"/>
        <v>5250</v>
      </c>
      <c r="O115" s="1">
        <v>5</v>
      </c>
      <c r="P115" s="1">
        <v>21</v>
      </c>
      <c r="Q115" s="1">
        <v>1</v>
      </c>
      <c r="R115" s="1">
        <v>180</v>
      </c>
      <c r="S115" s="1">
        <v>35</v>
      </c>
      <c r="T115" s="6">
        <f t="shared" si="24"/>
        <v>6300</v>
      </c>
      <c r="U115" s="26">
        <f t="shared" si="25"/>
        <v>6300</v>
      </c>
    </row>
    <row r="116" spans="1:21" ht="13.5" customHeight="1" x14ac:dyDescent="0.2">
      <c r="A116" s="1">
        <v>6</v>
      </c>
      <c r="B116" s="1">
        <v>2</v>
      </c>
      <c r="C116" s="1">
        <v>1</v>
      </c>
      <c r="D116" s="1">
        <v>200</v>
      </c>
      <c r="E116" s="1">
        <v>35</v>
      </c>
      <c r="F116" s="6">
        <f t="shared" si="19"/>
        <v>7000</v>
      </c>
      <c r="G116" s="26">
        <f t="shared" si="20"/>
        <v>7000</v>
      </c>
      <c r="H116" s="1">
        <v>6</v>
      </c>
      <c r="I116" s="1">
        <v>12</v>
      </c>
      <c r="J116" s="1">
        <v>1</v>
      </c>
      <c r="K116" s="1">
        <v>150</v>
      </c>
      <c r="L116" s="7">
        <v>35</v>
      </c>
      <c r="M116" s="6">
        <f t="shared" si="21"/>
        <v>5250</v>
      </c>
      <c r="N116" s="26">
        <f t="shared" si="22"/>
        <v>5250</v>
      </c>
      <c r="O116" s="1">
        <v>6</v>
      </c>
      <c r="P116" s="1">
        <v>22</v>
      </c>
      <c r="Q116" s="1">
        <f t="shared" si="23"/>
        <v>0</v>
      </c>
      <c r="R116" s="1">
        <v>180</v>
      </c>
      <c r="S116" s="1">
        <v>35</v>
      </c>
      <c r="T116" s="6">
        <f t="shared" si="24"/>
        <v>6300</v>
      </c>
      <c r="U116" s="26">
        <f t="shared" si="25"/>
        <v>6300</v>
      </c>
    </row>
    <row r="117" spans="1:21" ht="13.5" customHeight="1" x14ac:dyDescent="0.2">
      <c r="A117" s="1">
        <v>7</v>
      </c>
      <c r="B117" s="1">
        <v>2</v>
      </c>
      <c r="C117" s="1" t="str">
        <f t="shared" si="18"/>
        <v>น้ำถัง</v>
      </c>
      <c r="D117" s="1">
        <v>100</v>
      </c>
      <c r="E117" s="1">
        <v>15</v>
      </c>
      <c r="F117" s="6">
        <f t="shared" si="19"/>
        <v>1500</v>
      </c>
      <c r="G117" s="26">
        <f t="shared" si="20"/>
        <v>0</v>
      </c>
      <c r="H117" s="1">
        <v>7</v>
      </c>
      <c r="I117" s="1">
        <v>12</v>
      </c>
      <c r="J117" s="1" t="str">
        <f t="shared" si="26"/>
        <v>น้ำถัง</v>
      </c>
      <c r="K117" s="1">
        <v>100</v>
      </c>
      <c r="L117" s="7">
        <v>15</v>
      </c>
      <c r="M117" s="6">
        <f t="shared" si="21"/>
        <v>1500</v>
      </c>
      <c r="N117" s="26">
        <f t="shared" si="22"/>
        <v>0</v>
      </c>
      <c r="O117" s="1">
        <v>7</v>
      </c>
      <c r="P117" s="1">
        <v>22</v>
      </c>
      <c r="Q117" s="1" t="str">
        <f t="shared" si="23"/>
        <v>น้ำดื่ม PET</v>
      </c>
      <c r="R117" s="1">
        <v>50</v>
      </c>
      <c r="S117" s="1">
        <v>60</v>
      </c>
      <c r="T117" s="6">
        <f t="shared" si="24"/>
        <v>3000</v>
      </c>
      <c r="U117" s="26">
        <f t="shared" si="25"/>
        <v>0</v>
      </c>
    </row>
    <row r="118" spans="1:21" ht="13.5" customHeight="1" x14ac:dyDescent="0.2">
      <c r="A118" s="1">
        <v>8</v>
      </c>
      <c r="B118" s="1">
        <v>2</v>
      </c>
      <c r="C118" s="1" t="str">
        <f t="shared" si="18"/>
        <v>น้ำดื่ม PET</v>
      </c>
      <c r="D118" s="1">
        <v>50</v>
      </c>
      <c r="E118" s="1">
        <v>60</v>
      </c>
      <c r="F118" s="6">
        <f t="shared" si="19"/>
        <v>3000</v>
      </c>
      <c r="G118" s="26">
        <f t="shared" si="20"/>
        <v>0</v>
      </c>
      <c r="H118" s="1">
        <v>8</v>
      </c>
      <c r="I118" s="1">
        <v>12</v>
      </c>
      <c r="J118" s="1" t="str">
        <f t="shared" si="26"/>
        <v>น้ำดื่ม PET</v>
      </c>
      <c r="K118" s="1">
        <v>50</v>
      </c>
      <c r="L118" s="7">
        <v>60</v>
      </c>
      <c r="M118" s="6">
        <f t="shared" si="21"/>
        <v>3000</v>
      </c>
      <c r="N118" s="26">
        <f t="shared" si="22"/>
        <v>0</v>
      </c>
      <c r="O118" s="1">
        <v>8</v>
      </c>
      <c r="P118" s="1">
        <v>22</v>
      </c>
      <c r="Q118" s="1">
        <v>1</v>
      </c>
      <c r="R118" s="1">
        <v>180</v>
      </c>
      <c r="S118" s="1">
        <v>35</v>
      </c>
      <c r="T118" s="6">
        <f t="shared" si="24"/>
        <v>6300</v>
      </c>
      <c r="U118" s="26">
        <f t="shared" si="25"/>
        <v>6300</v>
      </c>
    </row>
    <row r="119" spans="1:21" ht="13.5" customHeight="1" x14ac:dyDescent="0.2">
      <c r="A119" s="1">
        <v>9</v>
      </c>
      <c r="B119" s="1">
        <v>2</v>
      </c>
      <c r="C119" s="1">
        <f t="shared" si="18"/>
        <v>0</v>
      </c>
      <c r="D119" s="1">
        <v>200</v>
      </c>
      <c r="E119" s="1">
        <v>35</v>
      </c>
      <c r="F119" s="6">
        <f t="shared" si="19"/>
        <v>7000</v>
      </c>
      <c r="G119" s="26">
        <f t="shared" si="20"/>
        <v>7000</v>
      </c>
      <c r="H119" s="1">
        <v>9</v>
      </c>
      <c r="I119" s="1">
        <v>12</v>
      </c>
      <c r="J119" s="1">
        <f t="shared" si="26"/>
        <v>0</v>
      </c>
      <c r="K119" s="1">
        <v>150</v>
      </c>
      <c r="L119" s="7">
        <v>35</v>
      </c>
      <c r="M119" s="6">
        <f t="shared" si="21"/>
        <v>5250</v>
      </c>
      <c r="N119" s="26">
        <f t="shared" si="22"/>
        <v>5250</v>
      </c>
      <c r="O119" s="1">
        <v>9</v>
      </c>
      <c r="P119" s="1">
        <v>22</v>
      </c>
      <c r="Q119" s="1" t="str">
        <f t="shared" si="23"/>
        <v>น้ำถัง</v>
      </c>
      <c r="R119" s="1">
        <v>100</v>
      </c>
      <c r="S119" s="1">
        <v>15</v>
      </c>
      <c r="T119" s="6">
        <f t="shared" si="24"/>
        <v>1500</v>
      </c>
      <c r="U119" s="26">
        <f t="shared" si="25"/>
        <v>0</v>
      </c>
    </row>
    <row r="120" spans="1:21" ht="13.5" customHeight="1" x14ac:dyDescent="0.2">
      <c r="A120" s="1">
        <v>10</v>
      </c>
      <c r="B120" s="1">
        <v>2</v>
      </c>
      <c r="C120" s="1">
        <v>1</v>
      </c>
      <c r="D120" s="1">
        <v>200</v>
      </c>
      <c r="E120" s="1">
        <v>35</v>
      </c>
      <c r="F120" s="6">
        <f t="shared" si="19"/>
        <v>7000</v>
      </c>
      <c r="G120" s="26">
        <f t="shared" si="20"/>
        <v>7000</v>
      </c>
      <c r="H120" s="1">
        <v>10</v>
      </c>
      <c r="I120" s="1">
        <v>12</v>
      </c>
      <c r="J120" s="1">
        <v>1</v>
      </c>
      <c r="K120" s="1">
        <v>150</v>
      </c>
      <c r="L120" s="7">
        <v>35</v>
      </c>
      <c r="M120" s="6">
        <f t="shared" si="21"/>
        <v>5250</v>
      </c>
      <c r="N120" s="26">
        <f t="shared" si="22"/>
        <v>5250</v>
      </c>
      <c r="O120" s="1">
        <v>10</v>
      </c>
      <c r="P120" s="1">
        <v>22</v>
      </c>
      <c r="Q120" s="1">
        <f t="shared" si="23"/>
        <v>0</v>
      </c>
      <c r="R120" s="1">
        <v>180</v>
      </c>
      <c r="S120" s="1">
        <v>35</v>
      </c>
      <c r="T120" s="6">
        <f t="shared" si="24"/>
        <v>6300</v>
      </c>
      <c r="U120" s="26">
        <f t="shared" si="25"/>
        <v>6300</v>
      </c>
    </row>
    <row r="121" spans="1:21" ht="13.5" customHeight="1" x14ac:dyDescent="0.2">
      <c r="A121" s="1">
        <v>11</v>
      </c>
      <c r="B121" s="1">
        <v>3</v>
      </c>
      <c r="C121" s="1" t="str">
        <f t="shared" si="18"/>
        <v>น้ำถัง</v>
      </c>
      <c r="D121" s="1">
        <v>100</v>
      </c>
      <c r="E121" s="1">
        <v>15</v>
      </c>
      <c r="F121" s="6">
        <f t="shared" si="19"/>
        <v>1500</v>
      </c>
      <c r="G121" s="26">
        <f t="shared" si="20"/>
        <v>0</v>
      </c>
      <c r="H121" s="1">
        <v>11</v>
      </c>
      <c r="I121" s="1">
        <v>13</v>
      </c>
      <c r="J121" s="1">
        <f t="shared" si="26"/>
        <v>0</v>
      </c>
      <c r="K121" s="1">
        <v>150</v>
      </c>
      <c r="L121" s="7">
        <v>35</v>
      </c>
      <c r="M121" s="6">
        <f t="shared" si="21"/>
        <v>5250</v>
      </c>
      <c r="N121" s="26">
        <f t="shared" si="22"/>
        <v>5250</v>
      </c>
      <c r="O121" s="1">
        <v>11</v>
      </c>
      <c r="P121" s="1">
        <v>23</v>
      </c>
      <c r="Q121" s="1" t="str">
        <f t="shared" si="23"/>
        <v>น้ำดื่มวันเวย์</v>
      </c>
      <c r="R121" s="1">
        <v>100</v>
      </c>
      <c r="S121" s="1">
        <v>45</v>
      </c>
      <c r="T121" s="6">
        <f t="shared" si="24"/>
        <v>4500</v>
      </c>
      <c r="U121" s="26">
        <f t="shared" si="25"/>
        <v>0</v>
      </c>
    </row>
    <row r="122" spans="1:21" ht="13.5" customHeight="1" x14ac:dyDescent="0.2">
      <c r="A122" s="1">
        <v>12</v>
      </c>
      <c r="B122" s="1">
        <v>3</v>
      </c>
      <c r="C122" s="1">
        <f t="shared" si="18"/>
        <v>0</v>
      </c>
      <c r="D122" s="1">
        <v>200</v>
      </c>
      <c r="E122" s="1">
        <v>35</v>
      </c>
      <c r="F122" s="6">
        <f t="shared" si="19"/>
        <v>7000</v>
      </c>
      <c r="G122" s="26">
        <f t="shared" si="20"/>
        <v>7000</v>
      </c>
      <c r="H122" s="1">
        <v>12</v>
      </c>
      <c r="I122" s="1">
        <v>13</v>
      </c>
      <c r="J122" s="1" t="str">
        <f t="shared" si="26"/>
        <v>น้ำถัง</v>
      </c>
      <c r="K122" s="1">
        <v>100</v>
      </c>
      <c r="L122" s="7">
        <v>15</v>
      </c>
      <c r="M122" s="6">
        <f t="shared" si="21"/>
        <v>1500</v>
      </c>
      <c r="N122" s="26">
        <f t="shared" si="22"/>
        <v>0</v>
      </c>
      <c r="O122" s="1">
        <v>12</v>
      </c>
      <c r="P122" s="1">
        <v>23</v>
      </c>
      <c r="Q122" s="1">
        <v>1</v>
      </c>
      <c r="R122" s="1">
        <v>180</v>
      </c>
      <c r="S122" s="1">
        <v>35</v>
      </c>
      <c r="T122" s="6">
        <f t="shared" si="24"/>
        <v>6300</v>
      </c>
      <c r="U122" s="26">
        <f t="shared" si="25"/>
        <v>6300</v>
      </c>
    </row>
    <row r="123" spans="1:21" ht="13.5" customHeight="1" x14ac:dyDescent="0.2">
      <c r="A123" s="1">
        <v>13</v>
      </c>
      <c r="B123" s="1">
        <v>3</v>
      </c>
      <c r="C123" s="1" t="str">
        <f t="shared" si="18"/>
        <v>น้ำดื่มวันเวย์</v>
      </c>
      <c r="D123" s="1">
        <v>100</v>
      </c>
      <c r="E123" s="1">
        <v>45</v>
      </c>
      <c r="F123" s="6">
        <f t="shared" si="19"/>
        <v>4500</v>
      </c>
      <c r="G123" s="26">
        <f t="shared" si="20"/>
        <v>0</v>
      </c>
      <c r="H123" s="1">
        <v>13</v>
      </c>
      <c r="I123" s="1">
        <v>13</v>
      </c>
      <c r="J123" s="1" t="str">
        <f t="shared" si="26"/>
        <v>น้ำดื่มวันเวย์</v>
      </c>
      <c r="K123" s="1">
        <v>100</v>
      </c>
      <c r="L123" s="7">
        <v>45</v>
      </c>
      <c r="M123" s="6">
        <f t="shared" si="21"/>
        <v>4500</v>
      </c>
      <c r="N123" s="26">
        <f t="shared" si="22"/>
        <v>0</v>
      </c>
      <c r="O123" s="1">
        <v>13</v>
      </c>
      <c r="P123" s="1">
        <v>23</v>
      </c>
      <c r="Q123" s="1">
        <f t="shared" si="23"/>
        <v>0</v>
      </c>
      <c r="R123" s="1">
        <v>180</v>
      </c>
      <c r="S123" s="1">
        <v>35</v>
      </c>
      <c r="T123" s="6">
        <f t="shared" si="24"/>
        <v>6300</v>
      </c>
      <c r="U123" s="26">
        <f t="shared" si="25"/>
        <v>6300</v>
      </c>
    </row>
    <row r="124" spans="1:21" ht="13.5" customHeight="1" x14ac:dyDescent="0.2">
      <c r="A124" s="1">
        <v>14</v>
      </c>
      <c r="B124" s="1">
        <v>3</v>
      </c>
      <c r="C124" s="1">
        <v>1</v>
      </c>
      <c r="D124" s="1">
        <v>200</v>
      </c>
      <c r="E124" s="1">
        <v>35</v>
      </c>
      <c r="F124" s="6">
        <f t="shared" si="19"/>
        <v>7000</v>
      </c>
      <c r="G124" s="26">
        <f t="shared" si="20"/>
        <v>7000</v>
      </c>
      <c r="H124" s="1">
        <v>14</v>
      </c>
      <c r="I124" s="1">
        <v>13</v>
      </c>
      <c r="J124" s="1">
        <v>1</v>
      </c>
      <c r="K124" s="1">
        <v>150</v>
      </c>
      <c r="L124" s="7">
        <v>35</v>
      </c>
      <c r="M124" s="6">
        <f t="shared" si="21"/>
        <v>5250</v>
      </c>
      <c r="N124" s="26">
        <f t="shared" si="22"/>
        <v>5250</v>
      </c>
      <c r="O124" s="1">
        <v>14</v>
      </c>
      <c r="P124" s="1">
        <v>23</v>
      </c>
      <c r="Q124" s="1">
        <v>1</v>
      </c>
      <c r="R124" s="1">
        <v>180</v>
      </c>
      <c r="S124" s="1">
        <v>35</v>
      </c>
      <c r="T124" s="6">
        <f t="shared" si="24"/>
        <v>6300</v>
      </c>
      <c r="U124" s="26">
        <f t="shared" si="25"/>
        <v>6300</v>
      </c>
    </row>
    <row r="125" spans="1:21" ht="13.5" customHeight="1" x14ac:dyDescent="0.2">
      <c r="A125" s="1">
        <v>15</v>
      </c>
      <c r="B125" s="1">
        <v>3</v>
      </c>
      <c r="C125" s="1" t="str">
        <f t="shared" si="18"/>
        <v>น้ำถัง</v>
      </c>
      <c r="D125" s="1">
        <v>100</v>
      </c>
      <c r="E125" s="1">
        <v>15</v>
      </c>
      <c r="F125" s="6">
        <f t="shared" si="19"/>
        <v>1500</v>
      </c>
      <c r="G125" s="26">
        <f t="shared" si="20"/>
        <v>0</v>
      </c>
      <c r="H125" s="1">
        <v>15</v>
      </c>
      <c r="I125" s="1">
        <v>13</v>
      </c>
      <c r="J125" s="1">
        <f t="shared" si="26"/>
        <v>0</v>
      </c>
      <c r="K125" s="1">
        <v>150</v>
      </c>
      <c r="L125" s="7">
        <v>35</v>
      </c>
      <c r="M125" s="6">
        <f t="shared" si="21"/>
        <v>5250</v>
      </c>
      <c r="N125" s="26">
        <f t="shared" si="22"/>
        <v>5250</v>
      </c>
      <c r="O125" s="1">
        <v>15</v>
      </c>
      <c r="P125" s="1">
        <v>23</v>
      </c>
      <c r="Q125" s="1" t="str">
        <f t="shared" si="23"/>
        <v>น้ำถัง</v>
      </c>
      <c r="R125" s="1">
        <v>100</v>
      </c>
      <c r="S125" s="1">
        <v>15</v>
      </c>
      <c r="T125" s="6">
        <f t="shared" si="24"/>
        <v>1500</v>
      </c>
      <c r="U125" s="26">
        <f t="shared" si="25"/>
        <v>0</v>
      </c>
    </row>
    <row r="126" spans="1:21" ht="13.5" customHeight="1" x14ac:dyDescent="0.2">
      <c r="A126" s="1">
        <v>16</v>
      </c>
      <c r="B126" s="1">
        <v>4</v>
      </c>
      <c r="C126" s="1">
        <f t="shared" si="18"/>
        <v>0</v>
      </c>
      <c r="D126" s="1">
        <v>200</v>
      </c>
      <c r="E126" s="1">
        <v>35</v>
      </c>
      <c r="F126" s="6">
        <f t="shared" si="19"/>
        <v>7000</v>
      </c>
      <c r="G126" s="26">
        <f t="shared" si="20"/>
        <v>7000</v>
      </c>
      <c r="H126" s="1">
        <v>16</v>
      </c>
      <c r="I126" s="1">
        <v>14</v>
      </c>
      <c r="J126" s="1">
        <v>1</v>
      </c>
      <c r="K126" s="1">
        <v>150</v>
      </c>
      <c r="L126" s="7">
        <v>35</v>
      </c>
      <c r="M126" s="6">
        <f t="shared" si="21"/>
        <v>5250</v>
      </c>
      <c r="N126" s="26">
        <f t="shared" si="22"/>
        <v>5250</v>
      </c>
      <c r="O126" s="1">
        <v>16</v>
      </c>
      <c r="P126" s="1">
        <v>24</v>
      </c>
      <c r="Q126" s="1">
        <f t="shared" si="23"/>
        <v>0</v>
      </c>
      <c r="R126" s="1">
        <v>180</v>
      </c>
      <c r="S126" s="1">
        <v>35</v>
      </c>
      <c r="T126" s="6">
        <f t="shared" si="24"/>
        <v>6300</v>
      </c>
      <c r="U126" s="26">
        <f t="shared" si="25"/>
        <v>6300</v>
      </c>
    </row>
    <row r="127" spans="1:21" ht="13.5" customHeight="1" x14ac:dyDescent="0.2">
      <c r="A127" s="1">
        <v>17</v>
      </c>
      <c r="B127" s="1">
        <v>4</v>
      </c>
      <c r="C127" s="1" t="str">
        <f t="shared" si="18"/>
        <v>น้ำถัง</v>
      </c>
      <c r="D127" s="1">
        <v>100</v>
      </c>
      <c r="E127" s="1">
        <v>15</v>
      </c>
      <c r="F127" s="6">
        <f t="shared" si="19"/>
        <v>1500</v>
      </c>
      <c r="G127" s="26">
        <f t="shared" si="20"/>
        <v>0</v>
      </c>
      <c r="H127" s="1">
        <v>17</v>
      </c>
      <c r="I127" s="1">
        <v>14</v>
      </c>
      <c r="J127" s="1" t="str">
        <f t="shared" si="26"/>
        <v>น้ำถัง</v>
      </c>
      <c r="K127" s="1">
        <v>100</v>
      </c>
      <c r="L127" s="7">
        <v>15</v>
      </c>
      <c r="M127" s="6">
        <f t="shared" si="21"/>
        <v>1500</v>
      </c>
      <c r="N127" s="26">
        <f t="shared" si="22"/>
        <v>0</v>
      </c>
      <c r="O127" s="1">
        <v>17</v>
      </c>
      <c r="P127" s="1">
        <v>24</v>
      </c>
      <c r="Q127" s="1">
        <v>1</v>
      </c>
      <c r="R127" s="1">
        <v>180</v>
      </c>
      <c r="S127" s="1">
        <v>35</v>
      </c>
      <c r="T127" s="6">
        <f t="shared" si="24"/>
        <v>6300</v>
      </c>
      <c r="U127" s="26">
        <f t="shared" si="25"/>
        <v>6300</v>
      </c>
    </row>
    <row r="128" spans="1:21" ht="13.5" customHeight="1" x14ac:dyDescent="0.2">
      <c r="A128" s="1">
        <v>18</v>
      </c>
      <c r="B128" s="1">
        <v>4</v>
      </c>
      <c r="C128" s="1">
        <v>1</v>
      </c>
      <c r="D128" s="1">
        <v>200</v>
      </c>
      <c r="E128" s="1">
        <v>35</v>
      </c>
      <c r="F128" s="6">
        <f t="shared" si="19"/>
        <v>7000</v>
      </c>
      <c r="G128" s="26">
        <f t="shared" si="20"/>
        <v>7000</v>
      </c>
      <c r="H128" s="1">
        <v>18</v>
      </c>
      <c r="I128" s="1">
        <v>14</v>
      </c>
      <c r="J128" s="1">
        <f t="shared" si="26"/>
        <v>0</v>
      </c>
      <c r="K128" s="1">
        <v>150</v>
      </c>
      <c r="L128" s="7">
        <v>35</v>
      </c>
      <c r="M128" s="6">
        <f t="shared" si="21"/>
        <v>5250</v>
      </c>
      <c r="N128" s="26">
        <f t="shared" si="22"/>
        <v>5250</v>
      </c>
      <c r="O128" s="1">
        <v>18</v>
      </c>
      <c r="P128" s="1">
        <v>24</v>
      </c>
      <c r="Q128" s="1" t="str">
        <f t="shared" si="23"/>
        <v>น้ำดื่ม PET</v>
      </c>
      <c r="R128" s="1">
        <v>50</v>
      </c>
      <c r="S128" s="1">
        <v>60</v>
      </c>
      <c r="T128" s="6">
        <f t="shared" si="24"/>
        <v>3000</v>
      </c>
      <c r="U128" s="26">
        <f t="shared" si="25"/>
        <v>0</v>
      </c>
    </row>
    <row r="129" spans="1:21" ht="13.5" customHeight="1" x14ac:dyDescent="0.2">
      <c r="A129" s="1">
        <v>19</v>
      </c>
      <c r="B129" s="1">
        <v>4</v>
      </c>
      <c r="C129" s="1" t="str">
        <f t="shared" si="18"/>
        <v>น้ำดื่ม PET</v>
      </c>
      <c r="D129" s="1">
        <v>50</v>
      </c>
      <c r="E129" s="1">
        <v>60</v>
      </c>
      <c r="F129" s="6">
        <f t="shared" si="19"/>
        <v>3000</v>
      </c>
      <c r="G129" s="26">
        <f t="shared" si="20"/>
        <v>0</v>
      </c>
      <c r="H129" s="1">
        <v>19</v>
      </c>
      <c r="I129" s="1">
        <v>14</v>
      </c>
      <c r="J129" s="1">
        <v>1</v>
      </c>
      <c r="K129" s="1">
        <v>150</v>
      </c>
      <c r="L129" s="7">
        <v>35</v>
      </c>
      <c r="M129" s="6">
        <f t="shared" si="21"/>
        <v>5250</v>
      </c>
      <c r="N129" s="26">
        <f t="shared" si="22"/>
        <v>5250</v>
      </c>
      <c r="O129" s="1">
        <v>19</v>
      </c>
      <c r="P129" s="1">
        <v>24</v>
      </c>
      <c r="Q129" s="1" t="str">
        <f t="shared" si="23"/>
        <v>น้ำถัง</v>
      </c>
      <c r="R129" s="1">
        <v>100</v>
      </c>
      <c r="S129" s="1">
        <v>15</v>
      </c>
      <c r="T129" s="6">
        <f t="shared" si="24"/>
        <v>1500</v>
      </c>
      <c r="U129" s="26">
        <f t="shared" si="25"/>
        <v>0</v>
      </c>
    </row>
    <row r="130" spans="1:21" ht="13.5" customHeight="1" x14ac:dyDescent="0.2">
      <c r="A130" s="1">
        <v>20</v>
      </c>
      <c r="B130" s="1">
        <v>4</v>
      </c>
      <c r="C130" s="1">
        <f t="shared" si="18"/>
        <v>0</v>
      </c>
      <c r="D130" s="1">
        <v>200</v>
      </c>
      <c r="E130" s="1">
        <v>35</v>
      </c>
      <c r="F130" s="6">
        <f t="shared" si="19"/>
        <v>7000</v>
      </c>
      <c r="G130" s="26">
        <f t="shared" si="20"/>
        <v>7000</v>
      </c>
      <c r="H130" s="1">
        <v>20</v>
      </c>
      <c r="I130" s="1">
        <v>14</v>
      </c>
      <c r="J130" s="1" t="str">
        <f t="shared" si="26"/>
        <v>น้ำถ้วย</v>
      </c>
      <c r="K130" s="1">
        <v>50</v>
      </c>
      <c r="L130" s="7">
        <v>80</v>
      </c>
      <c r="M130" s="6">
        <f t="shared" si="21"/>
        <v>4000</v>
      </c>
      <c r="N130" s="26">
        <f t="shared" si="22"/>
        <v>0</v>
      </c>
      <c r="O130" s="1">
        <v>20</v>
      </c>
      <c r="P130" s="1">
        <v>24</v>
      </c>
      <c r="Q130" s="1">
        <f t="shared" si="23"/>
        <v>0</v>
      </c>
      <c r="R130" s="1">
        <v>180</v>
      </c>
      <c r="S130" s="1">
        <v>35</v>
      </c>
      <c r="T130" s="6">
        <f t="shared" si="24"/>
        <v>6300</v>
      </c>
      <c r="U130" s="26">
        <f t="shared" si="25"/>
        <v>6300</v>
      </c>
    </row>
    <row r="131" spans="1:21" ht="13.5" customHeight="1" x14ac:dyDescent="0.2">
      <c r="A131" s="1">
        <v>21</v>
      </c>
      <c r="B131" s="1">
        <v>5</v>
      </c>
      <c r="C131" s="1">
        <v>1</v>
      </c>
      <c r="D131" s="1">
        <v>200</v>
      </c>
      <c r="E131" s="1">
        <v>35</v>
      </c>
      <c r="F131" s="6">
        <f t="shared" si="19"/>
        <v>7000</v>
      </c>
      <c r="G131" s="26">
        <f t="shared" si="20"/>
        <v>7000</v>
      </c>
      <c r="H131" s="1">
        <v>21</v>
      </c>
      <c r="I131" s="1">
        <v>15</v>
      </c>
      <c r="J131" s="1">
        <f t="shared" si="26"/>
        <v>0</v>
      </c>
      <c r="K131" s="1">
        <v>150</v>
      </c>
      <c r="L131" s="7">
        <v>35</v>
      </c>
      <c r="M131" s="6">
        <f t="shared" si="21"/>
        <v>5250</v>
      </c>
      <c r="N131" s="26">
        <f t="shared" si="22"/>
        <v>5250</v>
      </c>
      <c r="O131" s="1">
        <v>21</v>
      </c>
      <c r="P131" s="1">
        <v>25</v>
      </c>
      <c r="Q131" s="1" t="str">
        <f t="shared" si="23"/>
        <v>น้ำดื่มวันเวย์</v>
      </c>
      <c r="R131" s="1">
        <v>100</v>
      </c>
      <c r="S131" s="1">
        <v>45</v>
      </c>
      <c r="T131" s="6">
        <f t="shared" si="24"/>
        <v>4500</v>
      </c>
      <c r="U131" s="26">
        <f t="shared" si="25"/>
        <v>0</v>
      </c>
    </row>
    <row r="132" spans="1:21" ht="13.5" customHeight="1" x14ac:dyDescent="0.2">
      <c r="A132" s="1">
        <v>22</v>
      </c>
      <c r="B132" s="1">
        <v>5</v>
      </c>
      <c r="C132" s="1">
        <f t="shared" si="18"/>
        <v>0</v>
      </c>
      <c r="D132" s="1">
        <v>200</v>
      </c>
      <c r="E132" s="1">
        <v>35</v>
      </c>
      <c r="F132" s="6">
        <f t="shared" si="19"/>
        <v>7000</v>
      </c>
      <c r="G132" s="26">
        <f t="shared" si="20"/>
        <v>7000</v>
      </c>
      <c r="H132" s="1">
        <v>22</v>
      </c>
      <c r="I132" s="1">
        <v>15</v>
      </c>
      <c r="J132" s="1">
        <v>1</v>
      </c>
      <c r="K132" s="1">
        <v>150</v>
      </c>
      <c r="L132" s="7">
        <v>35</v>
      </c>
      <c r="M132" s="6">
        <f t="shared" si="21"/>
        <v>5250</v>
      </c>
      <c r="N132" s="26">
        <f t="shared" si="22"/>
        <v>5250</v>
      </c>
      <c r="O132" s="1">
        <v>22</v>
      </c>
      <c r="P132" s="1">
        <v>25</v>
      </c>
      <c r="Q132" s="1">
        <v>1</v>
      </c>
      <c r="R132" s="1">
        <v>180</v>
      </c>
      <c r="S132" s="1">
        <v>35</v>
      </c>
      <c r="T132" s="6">
        <f t="shared" si="24"/>
        <v>6300</v>
      </c>
      <c r="U132" s="26">
        <f t="shared" si="25"/>
        <v>6300</v>
      </c>
    </row>
    <row r="133" spans="1:21" ht="13.5" customHeight="1" x14ac:dyDescent="0.2">
      <c r="A133" s="1">
        <v>23</v>
      </c>
      <c r="B133" s="1">
        <v>5</v>
      </c>
      <c r="C133" s="1">
        <v>1</v>
      </c>
      <c r="D133" s="1">
        <v>200</v>
      </c>
      <c r="E133" s="1">
        <v>35</v>
      </c>
      <c r="F133" s="6">
        <f t="shared" si="19"/>
        <v>7000</v>
      </c>
      <c r="G133" s="26">
        <f t="shared" si="20"/>
        <v>7000</v>
      </c>
      <c r="H133" s="1">
        <v>23</v>
      </c>
      <c r="I133" s="1">
        <v>15</v>
      </c>
      <c r="J133" s="1">
        <f t="shared" si="26"/>
        <v>0</v>
      </c>
      <c r="K133" s="1">
        <v>150</v>
      </c>
      <c r="L133" s="7">
        <v>35</v>
      </c>
      <c r="M133" s="6">
        <f t="shared" si="21"/>
        <v>5250</v>
      </c>
      <c r="N133" s="26">
        <f t="shared" si="22"/>
        <v>5250</v>
      </c>
      <c r="O133" s="1">
        <v>23</v>
      </c>
      <c r="P133" s="1">
        <v>25</v>
      </c>
      <c r="Q133" s="1" t="str">
        <f t="shared" si="23"/>
        <v>น้ำถัง</v>
      </c>
      <c r="R133" s="1">
        <v>100</v>
      </c>
      <c r="S133" s="1">
        <v>15</v>
      </c>
      <c r="T133" s="6">
        <f t="shared" si="24"/>
        <v>1500</v>
      </c>
      <c r="U133" s="26">
        <f t="shared" si="25"/>
        <v>0</v>
      </c>
    </row>
    <row r="134" spans="1:21" ht="13.5" customHeight="1" x14ac:dyDescent="0.2">
      <c r="A134" s="1">
        <v>24</v>
      </c>
      <c r="B134" s="1">
        <v>5</v>
      </c>
      <c r="C134" s="1" t="str">
        <f t="shared" si="18"/>
        <v>น้ำถัง</v>
      </c>
      <c r="D134" s="1">
        <v>100</v>
      </c>
      <c r="E134" s="1">
        <v>15</v>
      </c>
      <c r="F134" s="6">
        <f t="shared" si="19"/>
        <v>1500</v>
      </c>
      <c r="G134" s="26">
        <f t="shared" si="20"/>
        <v>0</v>
      </c>
      <c r="H134" s="1">
        <v>24</v>
      </c>
      <c r="I134" s="1">
        <v>15</v>
      </c>
      <c r="J134" s="1" t="str">
        <f t="shared" si="26"/>
        <v>น้ำดื่ม PET</v>
      </c>
      <c r="K134" s="1">
        <v>50</v>
      </c>
      <c r="L134" s="7">
        <v>60</v>
      </c>
      <c r="M134" s="6">
        <f t="shared" si="21"/>
        <v>3000</v>
      </c>
      <c r="N134" s="26">
        <f t="shared" si="22"/>
        <v>0</v>
      </c>
      <c r="O134" s="1">
        <v>24</v>
      </c>
      <c r="P134" s="1">
        <v>25</v>
      </c>
      <c r="Q134" s="1" t="str">
        <f t="shared" si="23"/>
        <v>น้ำดื่ม PET</v>
      </c>
      <c r="R134" s="1">
        <v>50</v>
      </c>
      <c r="S134" s="1">
        <v>60</v>
      </c>
      <c r="T134" s="6">
        <f t="shared" si="24"/>
        <v>3000</v>
      </c>
      <c r="U134" s="26">
        <f t="shared" si="25"/>
        <v>0</v>
      </c>
    </row>
    <row r="135" spans="1:21" ht="13.5" customHeight="1" x14ac:dyDescent="0.2">
      <c r="A135" s="1">
        <v>25</v>
      </c>
      <c r="B135" s="1">
        <v>5</v>
      </c>
      <c r="C135" s="1" t="str">
        <f t="shared" si="18"/>
        <v>น้ำดื่มวันเวย์</v>
      </c>
      <c r="D135" s="1">
        <v>100</v>
      </c>
      <c r="E135" s="1">
        <v>45</v>
      </c>
      <c r="F135" s="6">
        <f t="shared" si="19"/>
        <v>4500</v>
      </c>
      <c r="G135" s="26">
        <f t="shared" si="20"/>
        <v>0</v>
      </c>
      <c r="H135" s="1">
        <v>25</v>
      </c>
      <c r="I135" s="1">
        <v>15</v>
      </c>
      <c r="J135" s="1" t="str">
        <f t="shared" si="26"/>
        <v>น้ำถัง</v>
      </c>
      <c r="K135" s="1">
        <v>100</v>
      </c>
      <c r="L135" s="7">
        <v>15</v>
      </c>
      <c r="M135" s="6">
        <f t="shared" si="21"/>
        <v>1500</v>
      </c>
      <c r="N135" s="26">
        <f t="shared" si="22"/>
        <v>0</v>
      </c>
      <c r="O135" s="1">
        <v>25</v>
      </c>
      <c r="P135" s="1">
        <v>25</v>
      </c>
      <c r="Q135" s="1">
        <f t="shared" si="23"/>
        <v>0</v>
      </c>
      <c r="R135" s="1">
        <v>180</v>
      </c>
      <c r="S135" s="1">
        <v>35</v>
      </c>
      <c r="T135" s="6">
        <f t="shared" si="24"/>
        <v>6300</v>
      </c>
      <c r="U135" s="26">
        <f t="shared" si="25"/>
        <v>6300</v>
      </c>
    </row>
    <row r="136" spans="1:21" ht="13.5" customHeight="1" x14ac:dyDescent="0.2">
      <c r="A136" s="1">
        <v>26</v>
      </c>
      <c r="B136" s="1">
        <v>6</v>
      </c>
      <c r="C136" s="1" t="str">
        <f t="shared" si="18"/>
        <v>น้ำถัง</v>
      </c>
      <c r="D136" s="1">
        <v>100</v>
      </c>
      <c r="E136" s="1">
        <v>15</v>
      </c>
      <c r="F136" s="6">
        <f t="shared" si="19"/>
        <v>1500</v>
      </c>
      <c r="G136" s="26">
        <f t="shared" si="20"/>
        <v>0</v>
      </c>
      <c r="H136" s="1">
        <v>26</v>
      </c>
      <c r="I136" s="1">
        <v>16</v>
      </c>
      <c r="J136" s="1" t="str">
        <f t="shared" si="26"/>
        <v>น้ำดื่มวันเวย์</v>
      </c>
      <c r="K136" s="1">
        <v>100</v>
      </c>
      <c r="L136" s="7">
        <v>45</v>
      </c>
      <c r="M136" s="6">
        <f t="shared" si="21"/>
        <v>4500</v>
      </c>
      <c r="N136" s="26">
        <f t="shared" si="22"/>
        <v>0</v>
      </c>
      <c r="O136" s="1">
        <v>26</v>
      </c>
      <c r="P136" s="1">
        <v>26</v>
      </c>
      <c r="Q136" s="1">
        <v>1</v>
      </c>
      <c r="R136" s="1">
        <v>180</v>
      </c>
      <c r="S136" s="1">
        <v>35</v>
      </c>
      <c r="T136" s="6">
        <f t="shared" si="24"/>
        <v>6300</v>
      </c>
      <c r="U136" s="26">
        <f t="shared" si="25"/>
        <v>6300</v>
      </c>
    </row>
    <row r="137" spans="1:21" ht="13.5" customHeight="1" x14ac:dyDescent="0.2">
      <c r="A137" s="1">
        <v>27</v>
      </c>
      <c r="B137" s="1">
        <v>6</v>
      </c>
      <c r="C137" s="1" t="str">
        <f t="shared" si="18"/>
        <v>น้ำถ้วย</v>
      </c>
      <c r="D137" s="1">
        <v>50</v>
      </c>
      <c r="E137" s="1">
        <v>80</v>
      </c>
      <c r="F137" s="6">
        <f t="shared" si="19"/>
        <v>4000</v>
      </c>
      <c r="G137" s="26">
        <f t="shared" si="20"/>
        <v>0</v>
      </c>
      <c r="H137" s="1">
        <v>27</v>
      </c>
      <c r="I137" s="1">
        <v>16</v>
      </c>
      <c r="J137" s="1">
        <v>1</v>
      </c>
      <c r="K137" s="1">
        <v>150</v>
      </c>
      <c r="L137" s="7">
        <v>35</v>
      </c>
      <c r="M137" s="6">
        <f t="shared" si="21"/>
        <v>5250</v>
      </c>
      <c r="N137" s="26">
        <f t="shared" si="22"/>
        <v>5250</v>
      </c>
      <c r="O137" s="1">
        <v>27</v>
      </c>
      <c r="P137" s="1">
        <v>26</v>
      </c>
      <c r="Q137" s="1">
        <f t="shared" si="23"/>
        <v>0</v>
      </c>
      <c r="R137" s="1">
        <v>180</v>
      </c>
      <c r="S137" s="1">
        <v>35</v>
      </c>
      <c r="T137" s="6">
        <f t="shared" si="24"/>
        <v>6300</v>
      </c>
      <c r="U137" s="26">
        <f t="shared" si="25"/>
        <v>6300</v>
      </c>
    </row>
    <row r="138" spans="1:21" ht="13.5" customHeight="1" x14ac:dyDescent="0.2">
      <c r="A138" s="1">
        <v>28</v>
      </c>
      <c r="B138" s="1">
        <v>6</v>
      </c>
      <c r="C138" s="1">
        <f t="shared" si="18"/>
        <v>0</v>
      </c>
      <c r="D138" s="1">
        <v>200</v>
      </c>
      <c r="E138" s="1">
        <v>35</v>
      </c>
      <c r="F138" s="6">
        <f t="shared" si="19"/>
        <v>7000</v>
      </c>
      <c r="G138" s="26">
        <f t="shared" si="20"/>
        <v>7000</v>
      </c>
      <c r="H138" s="1">
        <v>28</v>
      </c>
      <c r="I138" s="1">
        <v>16</v>
      </c>
      <c r="J138" s="1">
        <f t="shared" si="26"/>
        <v>0</v>
      </c>
      <c r="K138" s="1">
        <v>150</v>
      </c>
      <c r="L138" s="7">
        <v>35</v>
      </c>
      <c r="M138" s="6">
        <f t="shared" si="21"/>
        <v>5250</v>
      </c>
      <c r="N138" s="26">
        <f t="shared" si="22"/>
        <v>5250</v>
      </c>
      <c r="O138" s="1">
        <v>28</v>
      </c>
      <c r="P138" s="1">
        <v>26</v>
      </c>
      <c r="Q138" s="1" t="str">
        <f t="shared" si="23"/>
        <v>น้ำถัง</v>
      </c>
      <c r="R138" s="1">
        <v>100</v>
      </c>
      <c r="S138" s="1">
        <v>15</v>
      </c>
      <c r="T138" s="6">
        <f t="shared" si="24"/>
        <v>1500</v>
      </c>
      <c r="U138" s="26">
        <f t="shared" si="25"/>
        <v>0</v>
      </c>
    </row>
    <row r="139" spans="1:21" ht="13.5" customHeight="1" x14ac:dyDescent="0.2">
      <c r="A139" s="1">
        <v>29</v>
      </c>
      <c r="B139" s="1">
        <v>6</v>
      </c>
      <c r="C139" s="1">
        <v>1</v>
      </c>
      <c r="D139" s="1">
        <v>200</v>
      </c>
      <c r="E139" s="1">
        <v>35</v>
      </c>
      <c r="F139" s="6">
        <f t="shared" si="19"/>
        <v>7000</v>
      </c>
      <c r="G139" s="26">
        <f t="shared" si="20"/>
        <v>7000</v>
      </c>
      <c r="H139" s="1">
        <v>29</v>
      </c>
      <c r="I139" s="1">
        <v>16</v>
      </c>
      <c r="J139" s="1" t="str">
        <f t="shared" si="26"/>
        <v>น้ำถัง</v>
      </c>
      <c r="K139" s="1">
        <v>100</v>
      </c>
      <c r="L139" s="7">
        <v>15</v>
      </c>
      <c r="M139" s="6">
        <f t="shared" si="21"/>
        <v>1500</v>
      </c>
      <c r="N139" s="26">
        <f t="shared" si="22"/>
        <v>0</v>
      </c>
      <c r="O139" s="1">
        <v>29</v>
      </c>
      <c r="P139" s="1">
        <v>26</v>
      </c>
      <c r="Q139" s="1">
        <v>1</v>
      </c>
      <c r="R139" s="1">
        <v>180</v>
      </c>
      <c r="S139" s="1">
        <v>35</v>
      </c>
      <c r="T139" s="6">
        <f t="shared" si="24"/>
        <v>6300</v>
      </c>
      <c r="U139" s="26">
        <f t="shared" si="25"/>
        <v>6300</v>
      </c>
    </row>
    <row r="140" spans="1:21" ht="13.5" customHeight="1" x14ac:dyDescent="0.2">
      <c r="A140" s="1">
        <v>30</v>
      </c>
      <c r="B140" s="1">
        <v>6</v>
      </c>
      <c r="C140" s="1">
        <f t="shared" si="18"/>
        <v>0</v>
      </c>
      <c r="D140" s="1">
        <v>200</v>
      </c>
      <c r="E140" s="1">
        <v>35</v>
      </c>
      <c r="F140" s="6">
        <f t="shared" si="19"/>
        <v>7000</v>
      </c>
      <c r="G140" s="26">
        <f t="shared" si="20"/>
        <v>7000</v>
      </c>
      <c r="H140" s="1">
        <v>30</v>
      </c>
      <c r="I140" s="1">
        <v>16</v>
      </c>
      <c r="J140" s="1">
        <v>1</v>
      </c>
      <c r="K140" s="1">
        <v>150</v>
      </c>
      <c r="L140" s="7">
        <v>35</v>
      </c>
      <c r="M140" s="6">
        <f t="shared" si="21"/>
        <v>5250</v>
      </c>
      <c r="N140" s="26">
        <f t="shared" si="22"/>
        <v>5250</v>
      </c>
      <c r="O140" s="1">
        <v>30</v>
      </c>
      <c r="P140" s="1">
        <v>26</v>
      </c>
      <c r="Q140" s="1" t="str">
        <f t="shared" si="23"/>
        <v>น้ำดื่มวันเวย์</v>
      </c>
      <c r="R140" s="1">
        <v>100</v>
      </c>
      <c r="S140" s="1">
        <v>45</v>
      </c>
      <c r="T140" s="6">
        <f t="shared" si="24"/>
        <v>4500</v>
      </c>
      <c r="U140" s="26">
        <f t="shared" si="25"/>
        <v>0</v>
      </c>
    </row>
    <row r="141" spans="1:21" ht="13.5" customHeight="1" x14ac:dyDescent="0.2">
      <c r="A141" s="1">
        <v>31</v>
      </c>
      <c r="B141" s="1">
        <v>7</v>
      </c>
      <c r="C141" s="1">
        <v>1</v>
      </c>
      <c r="D141" s="1">
        <v>200</v>
      </c>
      <c r="E141" s="1">
        <v>35</v>
      </c>
      <c r="F141" s="6">
        <f t="shared" si="19"/>
        <v>7000</v>
      </c>
      <c r="G141" s="26">
        <f t="shared" si="20"/>
        <v>7000</v>
      </c>
      <c r="H141" s="1">
        <v>31</v>
      </c>
      <c r="I141" s="1">
        <v>17</v>
      </c>
      <c r="J141" s="1">
        <f t="shared" si="26"/>
        <v>0</v>
      </c>
      <c r="K141" s="1">
        <v>150</v>
      </c>
      <c r="L141" s="7">
        <v>35</v>
      </c>
      <c r="M141" s="6">
        <f t="shared" si="21"/>
        <v>5250</v>
      </c>
      <c r="N141" s="26">
        <f t="shared" si="22"/>
        <v>5250</v>
      </c>
      <c r="O141" s="1">
        <v>31</v>
      </c>
      <c r="P141" s="1">
        <v>27</v>
      </c>
      <c r="Q141" s="1">
        <f t="shared" si="23"/>
        <v>0</v>
      </c>
      <c r="R141" s="1">
        <v>180</v>
      </c>
      <c r="S141" s="1">
        <v>35</v>
      </c>
      <c r="T141" s="6">
        <f t="shared" si="24"/>
        <v>6300</v>
      </c>
      <c r="U141" s="26">
        <f t="shared" si="25"/>
        <v>6300</v>
      </c>
    </row>
    <row r="142" spans="1:21" ht="13.5" customHeight="1" x14ac:dyDescent="0.2">
      <c r="A142" s="1">
        <v>32</v>
      </c>
      <c r="B142" s="1">
        <v>7</v>
      </c>
      <c r="C142" s="1">
        <f t="shared" si="18"/>
        <v>0</v>
      </c>
      <c r="D142" s="1">
        <v>200</v>
      </c>
      <c r="E142" s="1">
        <v>35</v>
      </c>
      <c r="F142" s="6">
        <f t="shared" si="19"/>
        <v>7000</v>
      </c>
      <c r="G142" s="26">
        <f t="shared" si="20"/>
        <v>7000</v>
      </c>
      <c r="H142" s="1">
        <v>32</v>
      </c>
      <c r="I142" s="1">
        <v>17</v>
      </c>
      <c r="J142" s="1" t="str">
        <f t="shared" si="26"/>
        <v>น้ำถ้วย</v>
      </c>
      <c r="K142" s="1">
        <v>50</v>
      </c>
      <c r="L142" s="7">
        <v>80</v>
      </c>
      <c r="M142" s="6">
        <f t="shared" si="21"/>
        <v>4000</v>
      </c>
      <c r="N142" s="26">
        <f t="shared" si="22"/>
        <v>0</v>
      </c>
      <c r="O142" s="1">
        <v>32</v>
      </c>
      <c r="P142" s="1">
        <v>27</v>
      </c>
      <c r="Q142" s="1">
        <v>1</v>
      </c>
      <c r="R142" s="1">
        <v>180</v>
      </c>
      <c r="S142" s="1">
        <v>35</v>
      </c>
      <c r="T142" s="6">
        <f t="shared" si="24"/>
        <v>6300</v>
      </c>
      <c r="U142" s="26">
        <f t="shared" si="25"/>
        <v>6300</v>
      </c>
    </row>
    <row r="143" spans="1:21" ht="13.5" customHeight="1" x14ac:dyDescent="0.2">
      <c r="A143" s="1">
        <v>33</v>
      </c>
      <c r="B143" s="1">
        <v>7</v>
      </c>
      <c r="C143" s="1">
        <v>1</v>
      </c>
      <c r="D143" s="1">
        <v>200</v>
      </c>
      <c r="E143" s="1">
        <v>35</v>
      </c>
      <c r="F143" s="6">
        <f t="shared" si="19"/>
        <v>7000</v>
      </c>
      <c r="G143" s="26">
        <f t="shared" si="20"/>
        <v>7000</v>
      </c>
      <c r="H143" s="1">
        <v>33</v>
      </c>
      <c r="I143" s="1">
        <v>17</v>
      </c>
      <c r="J143" s="1">
        <v>1</v>
      </c>
      <c r="K143" s="1">
        <v>150</v>
      </c>
      <c r="L143" s="7">
        <v>35</v>
      </c>
      <c r="M143" s="6">
        <f t="shared" si="21"/>
        <v>5250</v>
      </c>
      <c r="N143" s="26">
        <f t="shared" si="22"/>
        <v>5250</v>
      </c>
      <c r="O143" s="1">
        <v>33</v>
      </c>
      <c r="P143" s="1">
        <v>27</v>
      </c>
      <c r="Q143" s="1" t="str">
        <f t="shared" si="23"/>
        <v>น้ำดื่ม PET</v>
      </c>
      <c r="R143" s="1">
        <v>50</v>
      </c>
      <c r="S143" s="1">
        <v>60</v>
      </c>
      <c r="T143" s="6">
        <f t="shared" si="24"/>
        <v>3000</v>
      </c>
      <c r="U143" s="26">
        <f t="shared" si="25"/>
        <v>0</v>
      </c>
    </row>
    <row r="144" spans="1:21" ht="13.5" customHeight="1" x14ac:dyDescent="0.2">
      <c r="A144" s="1">
        <v>34</v>
      </c>
      <c r="B144" s="1">
        <v>7</v>
      </c>
      <c r="C144" s="1" t="str">
        <f t="shared" si="18"/>
        <v>น้ำดื่ม PET</v>
      </c>
      <c r="D144" s="1">
        <v>50</v>
      </c>
      <c r="E144" s="1">
        <v>60</v>
      </c>
      <c r="F144" s="6">
        <f t="shared" si="19"/>
        <v>3000</v>
      </c>
      <c r="G144" s="26">
        <f t="shared" si="20"/>
        <v>0</v>
      </c>
      <c r="H144" s="1">
        <v>34</v>
      </c>
      <c r="I144" s="1">
        <v>17</v>
      </c>
      <c r="J144" s="1" t="str">
        <f t="shared" si="26"/>
        <v>น้ำถัง</v>
      </c>
      <c r="K144" s="1">
        <v>100</v>
      </c>
      <c r="L144" s="7">
        <v>15</v>
      </c>
      <c r="M144" s="6">
        <f t="shared" si="21"/>
        <v>1500</v>
      </c>
      <c r="N144" s="26">
        <f t="shared" si="22"/>
        <v>0</v>
      </c>
      <c r="O144" s="1">
        <v>34</v>
      </c>
      <c r="P144" s="1">
        <v>27</v>
      </c>
      <c r="Q144" s="1" t="str">
        <f t="shared" si="23"/>
        <v>น้ำถัง</v>
      </c>
      <c r="R144" s="1">
        <v>100</v>
      </c>
      <c r="S144" s="1">
        <v>15</v>
      </c>
      <c r="T144" s="6">
        <f t="shared" si="24"/>
        <v>1500</v>
      </c>
      <c r="U144" s="26">
        <f t="shared" si="25"/>
        <v>0</v>
      </c>
    </row>
    <row r="145" spans="1:21" ht="13.5" customHeight="1" x14ac:dyDescent="0.2">
      <c r="A145" s="1">
        <v>35</v>
      </c>
      <c r="B145" s="1">
        <v>7</v>
      </c>
      <c r="C145" s="1" t="str">
        <f t="shared" si="18"/>
        <v>น้ำถัง</v>
      </c>
      <c r="D145" s="1">
        <v>100</v>
      </c>
      <c r="E145" s="1">
        <v>15</v>
      </c>
      <c r="F145" s="6">
        <f t="shared" si="19"/>
        <v>1500</v>
      </c>
      <c r="G145" s="26">
        <f t="shared" si="20"/>
        <v>0</v>
      </c>
      <c r="H145" s="1">
        <v>35</v>
      </c>
      <c r="I145" s="1">
        <v>17</v>
      </c>
      <c r="J145" s="1">
        <f t="shared" si="26"/>
        <v>0</v>
      </c>
      <c r="K145" s="1">
        <v>150</v>
      </c>
      <c r="L145" s="7">
        <v>35</v>
      </c>
      <c r="M145" s="6">
        <f t="shared" si="21"/>
        <v>5250</v>
      </c>
      <c r="N145" s="26">
        <f t="shared" si="22"/>
        <v>5250</v>
      </c>
      <c r="O145" s="1">
        <v>35</v>
      </c>
      <c r="P145" s="1">
        <v>28</v>
      </c>
      <c r="Q145" s="1" t="str">
        <f t="shared" si="23"/>
        <v>น้ำดื่มวันเวย์</v>
      </c>
      <c r="R145" s="1">
        <v>100</v>
      </c>
      <c r="S145" s="1">
        <v>45</v>
      </c>
      <c r="T145" s="6">
        <f t="shared" si="24"/>
        <v>4500</v>
      </c>
      <c r="U145" s="26">
        <f t="shared" si="25"/>
        <v>0</v>
      </c>
    </row>
    <row r="146" spans="1:21" ht="13.5" customHeight="1" x14ac:dyDescent="0.2">
      <c r="A146" s="1">
        <v>36</v>
      </c>
      <c r="B146" s="1">
        <v>8</v>
      </c>
      <c r="C146" s="1">
        <f t="shared" si="18"/>
        <v>0</v>
      </c>
      <c r="D146" s="1">
        <v>200</v>
      </c>
      <c r="E146" s="1">
        <v>35</v>
      </c>
      <c r="F146" s="6">
        <f t="shared" si="19"/>
        <v>7000</v>
      </c>
      <c r="G146" s="26">
        <f t="shared" si="20"/>
        <v>7000</v>
      </c>
      <c r="H146" s="1">
        <v>36</v>
      </c>
      <c r="I146" s="1">
        <v>18</v>
      </c>
      <c r="J146" s="1" t="str">
        <f t="shared" si="26"/>
        <v>น้ำถัง</v>
      </c>
      <c r="K146" s="1">
        <v>100</v>
      </c>
      <c r="L146" s="7">
        <v>15</v>
      </c>
      <c r="M146" s="6">
        <f t="shared" si="21"/>
        <v>1500</v>
      </c>
      <c r="N146" s="26">
        <f t="shared" si="22"/>
        <v>0</v>
      </c>
      <c r="O146" s="1">
        <v>36</v>
      </c>
      <c r="P146" s="1">
        <v>28</v>
      </c>
      <c r="Q146" s="1">
        <f t="shared" si="23"/>
        <v>0</v>
      </c>
      <c r="R146" s="1">
        <v>180</v>
      </c>
      <c r="S146" s="1">
        <v>35</v>
      </c>
      <c r="T146" s="6">
        <f t="shared" si="24"/>
        <v>6300</v>
      </c>
      <c r="U146" s="26">
        <f t="shared" si="25"/>
        <v>6300</v>
      </c>
    </row>
    <row r="147" spans="1:21" ht="13.5" customHeight="1" x14ac:dyDescent="0.2">
      <c r="A147" s="1">
        <v>37</v>
      </c>
      <c r="B147" s="1">
        <v>8</v>
      </c>
      <c r="C147" s="1" t="str">
        <f t="shared" si="18"/>
        <v>น้ำดื่มวันเวย์</v>
      </c>
      <c r="D147" s="1">
        <v>100</v>
      </c>
      <c r="E147" s="1">
        <v>45</v>
      </c>
      <c r="F147" s="6">
        <f t="shared" si="19"/>
        <v>4500</v>
      </c>
      <c r="G147" s="26">
        <f t="shared" si="20"/>
        <v>0</v>
      </c>
      <c r="H147" s="1">
        <v>37</v>
      </c>
      <c r="I147" s="1">
        <v>18</v>
      </c>
      <c r="J147" s="1" t="str">
        <f t="shared" si="26"/>
        <v>น้ำดื่ม PET</v>
      </c>
      <c r="K147" s="1">
        <v>60</v>
      </c>
      <c r="L147" s="7">
        <v>60</v>
      </c>
      <c r="M147" s="6">
        <f t="shared" si="21"/>
        <v>3600</v>
      </c>
      <c r="N147" s="26">
        <f t="shared" si="22"/>
        <v>0</v>
      </c>
      <c r="O147" s="1">
        <v>37</v>
      </c>
      <c r="P147" s="1">
        <v>28</v>
      </c>
      <c r="Q147" s="1" t="str">
        <f t="shared" si="23"/>
        <v>น้ำถัง</v>
      </c>
      <c r="R147" s="1">
        <v>100</v>
      </c>
      <c r="S147" s="1">
        <v>15</v>
      </c>
      <c r="T147" s="6">
        <f t="shared" si="24"/>
        <v>1500</v>
      </c>
      <c r="U147" s="26">
        <f t="shared" si="25"/>
        <v>0</v>
      </c>
    </row>
    <row r="148" spans="1:21" ht="13.5" customHeight="1" x14ac:dyDescent="0.2">
      <c r="A148" s="1">
        <v>38</v>
      </c>
      <c r="B148" s="1">
        <v>8</v>
      </c>
      <c r="C148" s="1" t="str">
        <f t="shared" si="18"/>
        <v>น้ำถัง</v>
      </c>
      <c r="D148" s="1">
        <v>100</v>
      </c>
      <c r="E148" s="1">
        <v>15</v>
      </c>
      <c r="F148" s="6">
        <f t="shared" si="19"/>
        <v>1500</v>
      </c>
      <c r="G148" s="26">
        <f t="shared" si="20"/>
        <v>0</v>
      </c>
      <c r="H148" s="1">
        <v>38</v>
      </c>
      <c r="I148" s="1">
        <v>18</v>
      </c>
      <c r="J148" s="1">
        <v>1</v>
      </c>
      <c r="K148" s="1">
        <v>150</v>
      </c>
      <c r="L148" s="7">
        <v>35</v>
      </c>
      <c r="M148" s="6">
        <f t="shared" si="21"/>
        <v>5250</v>
      </c>
      <c r="N148" s="26">
        <f t="shared" si="22"/>
        <v>5250</v>
      </c>
      <c r="O148" s="1">
        <v>38</v>
      </c>
      <c r="P148" s="1">
        <v>28</v>
      </c>
      <c r="Q148" s="1">
        <v>1</v>
      </c>
      <c r="R148" s="1">
        <v>180</v>
      </c>
      <c r="S148" s="1">
        <v>35</v>
      </c>
      <c r="T148" s="6">
        <f t="shared" si="24"/>
        <v>6300</v>
      </c>
      <c r="U148" s="26">
        <f t="shared" si="25"/>
        <v>6300</v>
      </c>
    </row>
    <row r="149" spans="1:21" ht="13.5" customHeight="1" x14ac:dyDescent="0.2">
      <c r="A149" s="1">
        <v>39</v>
      </c>
      <c r="B149" s="1">
        <v>8</v>
      </c>
      <c r="C149" s="1">
        <v>1</v>
      </c>
      <c r="D149" s="1">
        <v>200</v>
      </c>
      <c r="E149" s="1">
        <v>35</v>
      </c>
      <c r="F149" s="6">
        <f t="shared" si="19"/>
        <v>7000</v>
      </c>
      <c r="G149" s="26">
        <f t="shared" si="20"/>
        <v>7000</v>
      </c>
      <c r="H149" s="1">
        <v>39</v>
      </c>
      <c r="I149" s="1">
        <v>18</v>
      </c>
      <c r="J149" s="1">
        <f t="shared" si="26"/>
        <v>0</v>
      </c>
      <c r="K149" s="1">
        <v>150</v>
      </c>
      <c r="L149" s="7">
        <v>35</v>
      </c>
      <c r="M149" s="6">
        <f t="shared" si="21"/>
        <v>5250</v>
      </c>
      <c r="N149" s="26">
        <f t="shared" si="22"/>
        <v>5250</v>
      </c>
      <c r="O149" s="1">
        <v>39</v>
      </c>
      <c r="P149" s="1">
        <v>29</v>
      </c>
      <c r="Q149" s="1">
        <f t="shared" si="23"/>
        <v>0</v>
      </c>
      <c r="R149" s="1">
        <v>180</v>
      </c>
      <c r="S149" s="1">
        <v>35</v>
      </c>
      <c r="T149" s="6">
        <f t="shared" si="24"/>
        <v>6300</v>
      </c>
      <c r="U149" s="26">
        <f t="shared" si="25"/>
        <v>6300</v>
      </c>
    </row>
    <row r="150" spans="1:21" ht="13.5" customHeight="1" x14ac:dyDescent="0.2">
      <c r="A150" s="1">
        <v>40</v>
      </c>
      <c r="B150" s="1">
        <v>8</v>
      </c>
      <c r="C150" s="1">
        <f t="shared" si="18"/>
        <v>0</v>
      </c>
      <c r="D150" s="1">
        <v>200</v>
      </c>
      <c r="E150" s="1">
        <v>35</v>
      </c>
      <c r="F150" s="6">
        <f t="shared" si="19"/>
        <v>7000</v>
      </c>
      <c r="G150" s="26">
        <f t="shared" si="20"/>
        <v>7000</v>
      </c>
      <c r="H150" s="1">
        <v>40</v>
      </c>
      <c r="I150" s="1">
        <v>18</v>
      </c>
      <c r="J150" s="1" t="str">
        <f t="shared" si="26"/>
        <v>น้ำถัง</v>
      </c>
      <c r="K150" s="1">
        <v>100</v>
      </c>
      <c r="L150" s="7">
        <v>15</v>
      </c>
      <c r="M150" s="6">
        <f t="shared" si="21"/>
        <v>1500</v>
      </c>
      <c r="N150" s="26">
        <f t="shared" si="22"/>
        <v>0</v>
      </c>
      <c r="O150" s="1">
        <v>40</v>
      </c>
      <c r="P150" s="1">
        <v>29</v>
      </c>
      <c r="Q150" s="1">
        <v>1</v>
      </c>
      <c r="R150" s="1">
        <v>180</v>
      </c>
      <c r="S150" s="1">
        <v>35</v>
      </c>
      <c r="T150" s="6">
        <f t="shared" si="24"/>
        <v>6300</v>
      </c>
      <c r="U150" s="26">
        <f t="shared" si="25"/>
        <v>6300</v>
      </c>
    </row>
    <row r="151" spans="1:21" ht="13.5" customHeight="1" x14ac:dyDescent="0.2">
      <c r="A151" s="1">
        <v>41</v>
      </c>
      <c r="B151" s="1">
        <v>9</v>
      </c>
      <c r="C151" s="1">
        <v>1</v>
      </c>
      <c r="D151" s="1">
        <v>200</v>
      </c>
      <c r="E151" s="1">
        <v>35</v>
      </c>
      <c r="F151" s="6">
        <f t="shared" si="19"/>
        <v>7000</v>
      </c>
      <c r="G151" s="26">
        <f t="shared" si="20"/>
        <v>7000</v>
      </c>
      <c r="H151" s="1">
        <v>41</v>
      </c>
      <c r="I151" s="1">
        <v>19</v>
      </c>
      <c r="J151" s="1">
        <v>1</v>
      </c>
      <c r="K151" s="1">
        <v>150</v>
      </c>
      <c r="L151" s="7">
        <v>35</v>
      </c>
      <c r="M151" s="6">
        <f t="shared" si="21"/>
        <v>5250</v>
      </c>
      <c r="N151" s="26">
        <f t="shared" si="22"/>
        <v>5250</v>
      </c>
      <c r="O151" s="1">
        <v>41</v>
      </c>
      <c r="P151" s="1">
        <v>29</v>
      </c>
      <c r="Q151" s="1" t="str">
        <f t="shared" si="23"/>
        <v>น้ำดื่ม PET</v>
      </c>
      <c r="R151" s="1">
        <v>55</v>
      </c>
      <c r="S151" s="1">
        <v>60</v>
      </c>
      <c r="T151" s="6">
        <f t="shared" si="24"/>
        <v>3300</v>
      </c>
      <c r="U151" s="26">
        <f t="shared" si="25"/>
        <v>0</v>
      </c>
    </row>
    <row r="152" spans="1:21" ht="13.5" customHeight="1" x14ac:dyDescent="0.2">
      <c r="A152" s="1">
        <v>42</v>
      </c>
      <c r="B152" s="1">
        <v>9</v>
      </c>
      <c r="C152" s="1" t="str">
        <f t="shared" si="18"/>
        <v>น้ำถ้วย</v>
      </c>
      <c r="D152" s="1">
        <v>50</v>
      </c>
      <c r="E152" s="1">
        <v>80</v>
      </c>
      <c r="F152" s="6">
        <f t="shared" si="19"/>
        <v>4000</v>
      </c>
      <c r="G152" s="26">
        <f t="shared" si="20"/>
        <v>0</v>
      </c>
      <c r="H152" s="1">
        <v>42</v>
      </c>
      <c r="I152" s="1">
        <v>19</v>
      </c>
      <c r="J152" s="1">
        <f t="shared" si="26"/>
        <v>0</v>
      </c>
      <c r="K152" s="1">
        <v>150</v>
      </c>
      <c r="L152" s="7">
        <v>35</v>
      </c>
      <c r="M152" s="6">
        <f t="shared" si="21"/>
        <v>5250</v>
      </c>
      <c r="N152" s="26">
        <f t="shared" si="22"/>
        <v>5250</v>
      </c>
      <c r="O152" s="1">
        <v>42</v>
      </c>
      <c r="P152" s="1">
        <v>29</v>
      </c>
      <c r="Q152" s="1">
        <f t="shared" si="23"/>
        <v>0</v>
      </c>
      <c r="R152" s="1">
        <v>150</v>
      </c>
      <c r="S152" s="1">
        <v>35</v>
      </c>
      <c r="T152" s="6">
        <f t="shared" si="24"/>
        <v>5250</v>
      </c>
      <c r="U152" s="26">
        <f t="shared" si="25"/>
        <v>5250</v>
      </c>
    </row>
    <row r="153" spans="1:21" ht="13.5" customHeight="1" x14ac:dyDescent="0.2">
      <c r="A153" s="1">
        <v>43</v>
      </c>
      <c r="B153" s="1">
        <v>9</v>
      </c>
      <c r="C153" s="1">
        <f t="shared" si="18"/>
        <v>0</v>
      </c>
      <c r="D153" s="1">
        <v>200</v>
      </c>
      <c r="E153" s="1">
        <v>35</v>
      </c>
      <c r="F153" s="6">
        <f t="shared" si="19"/>
        <v>7000</v>
      </c>
      <c r="G153" s="26">
        <f t="shared" si="20"/>
        <v>7000</v>
      </c>
      <c r="H153" s="1">
        <v>43</v>
      </c>
      <c r="I153" s="1">
        <v>19</v>
      </c>
      <c r="J153" s="1" t="str">
        <f t="shared" si="26"/>
        <v>น้ำถัง</v>
      </c>
      <c r="K153" s="1">
        <v>100</v>
      </c>
      <c r="L153" s="7">
        <v>15</v>
      </c>
      <c r="M153" s="6">
        <f t="shared" si="21"/>
        <v>1500</v>
      </c>
      <c r="N153" s="26">
        <f t="shared" si="22"/>
        <v>0</v>
      </c>
      <c r="O153" s="1">
        <v>43</v>
      </c>
      <c r="P153" s="1">
        <v>30</v>
      </c>
      <c r="Q153" s="1">
        <v>1</v>
      </c>
      <c r="R153" s="1">
        <v>150</v>
      </c>
      <c r="S153" s="1">
        <v>35</v>
      </c>
      <c r="T153" s="6">
        <f t="shared" si="24"/>
        <v>5250</v>
      </c>
      <c r="U153" s="26">
        <f t="shared" si="25"/>
        <v>5250</v>
      </c>
    </row>
    <row r="154" spans="1:21" ht="13.5" customHeight="1" x14ac:dyDescent="0.2">
      <c r="A154" s="1">
        <v>44</v>
      </c>
      <c r="B154" s="1">
        <v>9</v>
      </c>
      <c r="C154" s="1" t="str">
        <f t="shared" si="18"/>
        <v>น้ำดื่ม PET</v>
      </c>
      <c r="D154" s="1">
        <v>50</v>
      </c>
      <c r="E154" s="1">
        <v>60</v>
      </c>
      <c r="F154" s="6">
        <f t="shared" si="19"/>
        <v>3000</v>
      </c>
      <c r="G154" s="26">
        <f t="shared" si="20"/>
        <v>0</v>
      </c>
      <c r="H154" s="1">
        <v>44</v>
      </c>
      <c r="I154" s="1">
        <v>19</v>
      </c>
      <c r="J154" s="1">
        <v>1</v>
      </c>
      <c r="K154" s="1">
        <v>150</v>
      </c>
      <c r="L154" s="7">
        <v>35</v>
      </c>
      <c r="M154" s="6">
        <f t="shared" si="21"/>
        <v>5250</v>
      </c>
      <c r="N154" s="26">
        <f t="shared" si="22"/>
        <v>5250</v>
      </c>
      <c r="O154" s="1">
        <v>44</v>
      </c>
      <c r="P154" s="1">
        <v>30</v>
      </c>
      <c r="Q154" s="1" t="str">
        <f t="shared" si="23"/>
        <v>น้ำดื่ม PET</v>
      </c>
      <c r="R154" s="1">
        <v>50</v>
      </c>
      <c r="S154" s="1">
        <v>60</v>
      </c>
      <c r="T154" s="6">
        <f t="shared" si="24"/>
        <v>3000</v>
      </c>
      <c r="U154" s="26">
        <f t="shared" si="25"/>
        <v>0</v>
      </c>
    </row>
    <row r="155" spans="1:21" ht="13.5" customHeight="1" x14ac:dyDescent="0.2">
      <c r="A155" s="1">
        <v>45</v>
      </c>
      <c r="B155" s="1">
        <v>9</v>
      </c>
      <c r="C155" s="1" t="str">
        <f t="shared" si="18"/>
        <v>น้ำถัง</v>
      </c>
      <c r="D155" s="1">
        <v>100</v>
      </c>
      <c r="E155" s="1">
        <v>15</v>
      </c>
      <c r="F155" s="6">
        <f t="shared" si="19"/>
        <v>1500</v>
      </c>
      <c r="G155" s="26">
        <f t="shared" si="20"/>
        <v>0</v>
      </c>
      <c r="H155" s="1">
        <v>45</v>
      </c>
      <c r="I155" s="1">
        <v>19</v>
      </c>
      <c r="J155" s="1" t="str">
        <f t="shared" si="26"/>
        <v>น้ำดื่มวันเวย์</v>
      </c>
      <c r="K155" s="1">
        <v>100</v>
      </c>
      <c r="L155" s="7">
        <v>45</v>
      </c>
      <c r="M155" s="6">
        <f t="shared" si="21"/>
        <v>4500</v>
      </c>
      <c r="N155" s="26">
        <f t="shared" si="22"/>
        <v>0</v>
      </c>
      <c r="O155" s="1">
        <v>45</v>
      </c>
      <c r="P155" s="1">
        <v>30</v>
      </c>
      <c r="Q155" s="1">
        <f t="shared" si="23"/>
        <v>0</v>
      </c>
      <c r="R155" s="1">
        <v>150</v>
      </c>
      <c r="S155" s="1">
        <v>35</v>
      </c>
      <c r="T155" s="6">
        <f t="shared" si="24"/>
        <v>5250</v>
      </c>
      <c r="U155" s="26">
        <f t="shared" si="25"/>
        <v>5250</v>
      </c>
    </row>
    <row r="156" spans="1:21" ht="13.5" customHeight="1" x14ac:dyDescent="0.2">
      <c r="A156" s="1">
        <v>46</v>
      </c>
      <c r="B156" s="1">
        <v>10</v>
      </c>
      <c r="C156" s="1">
        <v>1</v>
      </c>
      <c r="D156" s="1">
        <v>200</v>
      </c>
      <c r="E156" s="1">
        <v>35</v>
      </c>
      <c r="F156" s="6">
        <f t="shared" si="19"/>
        <v>7000</v>
      </c>
      <c r="G156" s="26">
        <f t="shared" si="20"/>
        <v>7000</v>
      </c>
      <c r="H156" s="1">
        <v>46</v>
      </c>
      <c r="I156" s="1">
        <v>20</v>
      </c>
      <c r="J156" s="1">
        <f t="shared" si="26"/>
        <v>0</v>
      </c>
      <c r="K156" s="1">
        <v>150</v>
      </c>
      <c r="L156" s="7">
        <v>35</v>
      </c>
      <c r="M156" s="6">
        <f t="shared" si="21"/>
        <v>5250</v>
      </c>
      <c r="N156" s="26">
        <f t="shared" si="22"/>
        <v>5250</v>
      </c>
      <c r="O156" s="1">
        <v>46</v>
      </c>
      <c r="P156" s="1">
        <v>30</v>
      </c>
      <c r="Q156" s="1" t="str">
        <f t="shared" si="23"/>
        <v>น้ำถัง</v>
      </c>
      <c r="R156" s="1">
        <v>100</v>
      </c>
      <c r="S156" s="1">
        <v>15</v>
      </c>
      <c r="T156" s="6">
        <f t="shared" si="24"/>
        <v>1500</v>
      </c>
      <c r="U156" s="26">
        <f t="shared" si="25"/>
        <v>0</v>
      </c>
    </row>
    <row r="157" spans="1:21" ht="13.5" customHeight="1" x14ac:dyDescent="0.2">
      <c r="A157" s="1">
        <v>47</v>
      </c>
      <c r="B157" s="1">
        <v>10</v>
      </c>
      <c r="C157" s="1" t="str">
        <f t="shared" si="18"/>
        <v>น้ำถัง</v>
      </c>
      <c r="D157" s="1">
        <v>100</v>
      </c>
      <c r="E157" s="1">
        <v>15</v>
      </c>
      <c r="F157" s="6">
        <f t="shared" si="19"/>
        <v>1500</v>
      </c>
      <c r="G157" s="26">
        <f t="shared" si="20"/>
        <v>0</v>
      </c>
      <c r="H157" s="1">
        <v>47</v>
      </c>
      <c r="I157" s="1">
        <v>20</v>
      </c>
      <c r="J157" s="1" t="str">
        <f t="shared" si="26"/>
        <v>น้ำถัง</v>
      </c>
      <c r="K157" s="1">
        <v>100</v>
      </c>
      <c r="L157" s="7">
        <v>15</v>
      </c>
      <c r="M157" s="6">
        <f t="shared" si="21"/>
        <v>1500</v>
      </c>
      <c r="N157" s="26">
        <f t="shared" si="22"/>
        <v>0</v>
      </c>
      <c r="O157" s="1">
        <v>47</v>
      </c>
      <c r="P157" s="1">
        <v>31</v>
      </c>
      <c r="Q157" s="1">
        <v>1</v>
      </c>
      <c r="R157" s="1">
        <v>150</v>
      </c>
      <c r="S157" s="1">
        <v>35</v>
      </c>
      <c r="T157" s="6">
        <f t="shared" si="24"/>
        <v>5250</v>
      </c>
      <c r="U157" s="26">
        <f t="shared" si="25"/>
        <v>5250</v>
      </c>
    </row>
    <row r="158" spans="1:21" ht="13.5" customHeight="1" x14ac:dyDescent="0.2">
      <c r="A158" s="1">
        <v>48</v>
      </c>
      <c r="B158" s="1">
        <v>10</v>
      </c>
      <c r="C158" s="1">
        <f t="shared" si="18"/>
        <v>0</v>
      </c>
      <c r="D158" s="1">
        <v>200</v>
      </c>
      <c r="E158" s="1">
        <v>35</v>
      </c>
      <c r="F158" s="6">
        <f t="shared" si="19"/>
        <v>7000</v>
      </c>
      <c r="G158" s="26">
        <f t="shared" si="20"/>
        <v>7000</v>
      </c>
      <c r="H158" s="1">
        <v>48</v>
      </c>
      <c r="I158" s="1">
        <v>20</v>
      </c>
      <c r="J158" s="1">
        <v>1</v>
      </c>
      <c r="K158" s="1">
        <v>150</v>
      </c>
      <c r="L158" s="7">
        <v>35</v>
      </c>
      <c r="M158" s="6">
        <f t="shared" si="21"/>
        <v>5250</v>
      </c>
      <c r="N158" s="26">
        <f t="shared" si="22"/>
        <v>5250</v>
      </c>
      <c r="O158" s="1">
        <v>48</v>
      </c>
      <c r="P158" s="1">
        <v>31</v>
      </c>
      <c r="Q158" s="1">
        <f t="shared" si="23"/>
        <v>0</v>
      </c>
      <c r="R158" s="1">
        <v>150</v>
      </c>
      <c r="S158" s="1">
        <v>35</v>
      </c>
      <c r="T158" s="6">
        <f t="shared" si="24"/>
        <v>5250</v>
      </c>
      <c r="U158" s="26">
        <f t="shared" si="25"/>
        <v>5250</v>
      </c>
    </row>
    <row r="159" spans="1:21" ht="13.5" customHeight="1" x14ac:dyDescent="0.2">
      <c r="A159" s="1">
        <v>49</v>
      </c>
      <c r="B159" s="1">
        <v>10</v>
      </c>
      <c r="C159" s="1" t="str">
        <f t="shared" si="18"/>
        <v>น้ำถัง</v>
      </c>
      <c r="D159" s="1">
        <v>100</v>
      </c>
      <c r="E159" s="1">
        <v>15</v>
      </c>
      <c r="F159" s="6">
        <f t="shared" si="19"/>
        <v>1500</v>
      </c>
      <c r="G159" s="26">
        <f t="shared" si="20"/>
        <v>0</v>
      </c>
      <c r="H159" s="1">
        <v>49</v>
      </c>
      <c r="I159" s="1">
        <v>20</v>
      </c>
      <c r="J159" s="1">
        <f t="shared" si="26"/>
        <v>0</v>
      </c>
      <c r="K159" s="1">
        <v>150</v>
      </c>
      <c r="L159" s="7">
        <v>35</v>
      </c>
      <c r="M159" s="6">
        <f t="shared" si="21"/>
        <v>5250</v>
      </c>
      <c r="N159" s="26">
        <f t="shared" si="22"/>
        <v>5250</v>
      </c>
      <c r="O159" s="1">
        <v>49</v>
      </c>
      <c r="P159" s="1">
        <v>31</v>
      </c>
      <c r="Q159" s="1">
        <v>1</v>
      </c>
      <c r="R159" s="1">
        <v>150</v>
      </c>
      <c r="S159" s="1">
        <v>35</v>
      </c>
      <c r="T159" s="6">
        <f t="shared" si="24"/>
        <v>5250</v>
      </c>
      <c r="U159" s="26">
        <f t="shared" si="25"/>
        <v>5250</v>
      </c>
    </row>
    <row r="160" spans="1:21" ht="13.5" customHeight="1" thickBot="1" x14ac:dyDescent="0.25">
      <c r="A160" s="3">
        <v>50</v>
      </c>
      <c r="B160" s="3">
        <v>10</v>
      </c>
      <c r="C160" s="1">
        <v>1</v>
      </c>
      <c r="D160" s="1">
        <v>200</v>
      </c>
      <c r="E160" s="1">
        <v>35</v>
      </c>
      <c r="F160" s="10">
        <f t="shared" si="19"/>
        <v>7000</v>
      </c>
      <c r="G160" s="26">
        <f t="shared" si="20"/>
        <v>7000</v>
      </c>
      <c r="H160" s="1">
        <v>50</v>
      </c>
      <c r="I160" s="1">
        <v>20</v>
      </c>
      <c r="J160" s="1" t="str">
        <f t="shared" si="26"/>
        <v>น้ำถัง</v>
      </c>
      <c r="K160" s="1">
        <v>100</v>
      </c>
      <c r="L160" s="7">
        <v>15</v>
      </c>
      <c r="M160" s="8">
        <f t="shared" si="21"/>
        <v>1500</v>
      </c>
      <c r="N160" s="26">
        <f t="shared" si="22"/>
        <v>0</v>
      </c>
      <c r="O160" s="1">
        <v>50</v>
      </c>
      <c r="P160" s="1">
        <v>31</v>
      </c>
      <c r="Q160" s="1">
        <f t="shared" si="23"/>
        <v>0</v>
      </c>
      <c r="R160" s="1">
        <v>150</v>
      </c>
      <c r="S160" s="4">
        <v>35</v>
      </c>
      <c r="T160" s="8">
        <f t="shared" si="24"/>
        <v>5250</v>
      </c>
      <c r="U160" s="26">
        <f t="shared" si="25"/>
        <v>5250</v>
      </c>
    </row>
    <row r="161" spans="1:22" ht="13.5" customHeight="1" thickBot="1" x14ac:dyDescent="0.25">
      <c r="F161" s="11">
        <f>SUM(F111:F160)</f>
        <v>251500</v>
      </c>
      <c r="G161" s="26">
        <f>SUM(G111:G160)</f>
        <v>196000</v>
      </c>
      <c r="K161" s="5"/>
      <c r="M161" s="9">
        <f>SUM(M111:M160)</f>
        <v>205350</v>
      </c>
      <c r="N161" s="26">
        <f>SUM(N111:N160)</f>
        <v>152250</v>
      </c>
      <c r="T161" s="18">
        <f>SUM(T111:T160)</f>
        <v>235450</v>
      </c>
      <c r="U161" s="26">
        <f>SUM(U111:U160)</f>
        <v>181650</v>
      </c>
      <c r="V161" s="114">
        <f>G161+N161+U161</f>
        <v>529900</v>
      </c>
    </row>
    <row r="162" spans="1:22" ht="13.5" customHeight="1" thickBot="1" x14ac:dyDescent="0.25">
      <c r="M162">
        <v>818030</v>
      </c>
      <c r="Q162" s="5">
        <f>647009.35+45290.65</f>
        <v>692300</v>
      </c>
      <c r="R162" s="5"/>
      <c r="T162" s="21">
        <f>F161+M161+T161</f>
        <v>692300</v>
      </c>
      <c r="U162" s="26">
        <f>Q162-T162</f>
        <v>0</v>
      </c>
      <c r="V162" s="46">
        <f>V161/T162</f>
        <v>0.76541961577350859</v>
      </c>
    </row>
    <row r="163" spans="1:22" ht="21" customHeight="1" thickTop="1" x14ac:dyDescent="0.5">
      <c r="A163" s="158" t="s">
        <v>48</v>
      </c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05"/>
    </row>
    <row r="164" spans="1:22" ht="13.5" customHeight="1" x14ac:dyDescent="0.35">
      <c r="A164" s="15" t="s">
        <v>0</v>
      </c>
      <c r="B164" s="15" t="s">
        <v>7</v>
      </c>
      <c r="C164" s="15"/>
      <c r="D164" s="15" t="s">
        <v>1</v>
      </c>
      <c r="E164" s="15" t="s">
        <v>2</v>
      </c>
      <c r="F164" s="15" t="s">
        <v>3</v>
      </c>
      <c r="G164" s="111"/>
      <c r="H164" s="14" t="s">
        <v>0</v>
      </c>
      <c r="I164" s="15" t="s">
        <v>7</v>
      </c>
      <c r="J164" s="15"/>
      <c r="K164" s="15" t="s">
        <v>1</v>
      </c>
      <c r="L164" s="14" t="s">
        <v>2</v>
      </c>
      <c r="M164" s="14" t="s">
        <v>3</v>
      </c>
      <c r="N164" s="111"/>
      <c r="O164" s="14" t="s">
        <v>0</v>
      </c>
      <c r="P164" s="15" t="s">
        <v>7</v>
      </c>
      <c r="Q164" s="15"/>
      <c r="R164" s="15" t="s">
        <v>1</v>
      </c>
      <c r="S164" s="14" t="s">
        <v>2</v>
      </c>
      <c r="T164" s="14" t="s">
        <v>3</v>
      </c>
      <c r="U164" s="111"/>
    </row>
    <row r="165" spans="1:22" ht="13.5" customHeight="1" x14ac:dyDescent="0.2">
      <c r="A165" s="1">
        <v>1</v>
      </c>
      <c r="B165" s="1">
        <v>1</v>
      </c>
      <c r="C165" s="1">
        <f>IF(E165=$W$1,$X$1,IF(E165=$W$4,$X$4,IF(E165=$W$5,$X$5,IF(E165=$W$6,$X$6,IF(E165=$W$6,$X$6,IF(E165=$W$7,$X$7,0))))))</f>
        <v>0</v>
      </c>
      <c r="D165" s="1">
        <v>160</v>
      </c>
      <c r="E165" s="7">
        <v>40</v>
      </c>
      <c r="F165" s="6">
        <f>+D165*E165</f>
        <v>6400</v>
      </c>
      <c r="G165" s="26">
        <f>IF(C165=1,F165,IF(C165=0,F165,0))</f>
        <v>6400</v>
      </c>
      <c r="H165" s="1">
        <v>1</v>
      </c>
      <c r="I165" s="1">
        <v>11</v>
      </c>
      <c r="J165" s="1">
        <f>IF(L165=$W$1,$X$1,IF(L165=$W$4,$X$4,IF(L165=$W$5,$X$5,IF(L165=$W$6,$X$6,IF(L165=$W$6,$X$6,IF(L165=$W$7,$X$7,0))))))</f>
        <v>0</v>
      </c>
      <c r="K165" s="1">
        <v>160</v>
      </c>
      <c r="L165" s="1">
        <v>40</v>
      </c>
      <c r="M165" s="6">
        <f>+K165*L165</f>
        <v>6400</v>
      </c>
      <c r="N165" s="26">
        <f>IF(J165=1,M165,IF(J165=0,M165,0))</f>
        <v>6400</v>
      </c>
      <c r="O165" s="1">
        <v>1</v>
      </c>
      <c r="P165" s="1">
        <v>21</v>
      </c>
      <c r="Q165" s="1">
        <v>1</v>
      </c>
      <c r="R165" s="1">
        <v>170</v>
      </c>
      <c r="S165" s="7">
        <v>40</v>
      </c>
      <c r="T165" s="6">
        <f>+R165*S165</f>
        <v>6800</v>
      </c>
      <c r="U165" s="26">
        <f>IF(Q165=1,T165,IF(Q165=0,T165,0))</f>
        <v>6800</v>
      </c>
    </row>
    <row r="166" spans="1:22" ht="13.5" customHeight="1" x14ac:dyDescent="0.2">
      <c r="A166" s="1">
        <v>2</v>
      </c>
      <c r="B166" s="1">
        <v>1</v>
      </c>
      <c r="C166" s="1">
        <v>1</v>
      </c>
      <c r="D166" s="1">
        <v>160</v>
      </c>
      <c r="E166" s="7">
        <v>40</v>
      </c>
      <c r="F166" s="6">
        <f t="shared" ref="F166:F214" si="27">+D166*E166</f>
        <v>6400</v>
      </c>
      <c r="G166" s="26">
        <f t="shared" ref="G166:G214" si="28">IF(C166=1,F166,IF(C166=0,F166,0))</f>
        <v>6400</v>
      </c>
      <c r="H166" s="1">
        <v>2</v>
      </c>
      <c r="I166" s="1">
        <v>11</v>
      </c>
      <c r="J166" s="1" t="str">
        <f t="shared" ref="J166:J214" si="29">IF(L166=$W$1,$X$1,IF(L166=$W$4,$X$4,IF(L166=$W$5,$X$5,IF(L166=$W$6,$X$6,IF(L166=$W$6,$X$6,IF(L166=$W$7,$X$7,0))))))</f>
        <v>น้ำดื่ม PET</v>
      </c>
      <c r="K166" s="1">
        <v>50</v>
      </c>
      <c r="L166" s="1">
        <v>60</v>
      </c>
      <c r="M166" s="6">
        <f t="shared" ref="M166:M214" si="30">+K166*L166</f>
        <v>3000</v>
      </c>
      <c r="N166" s="26">
        <f t="shared" ref="N166:N214" si="31">IF(J166=1,M166,IF(J166=0,M166,0))</f>
        <v>0</v>
      </c>
      <c r="O166" s="1">
        <v>2</v>
      </c>
      <c r="P166" s="1">
        <v>21</v>
      </c>
      <c r="Q166" s="1">
        <f t="shared" ref="Q166:Q214" si="32">IF(S166=$W$1,$X$1,IF(S166=$W$4,$X$4,IF(S166=$W$5,$X$5,IF(S166=$W$6,$X$6,IF(S166=$W$6,$X$6,IF(S166=$W$7,$X$7,0))))))</f>
        <v>0</v>
      </c>
      <c r="R166" s="1">
        <v>170</v>
      </c>
      <c r="S166" s="7">
        <v>40</v>
      </c>
      <c r="T166" s="6">
        <f t="shared" ref="T166:T214" si="33">+R166*S166</f>
        <v>6800</v>
      </c>
      <c r="U166" s="26">
        <f t="shared" ref="U166:U214" si="34">IF(Q166=1,T166,IF(Q166=0,T166,0))</f>
        <v>6800</v>
      </c>
    </row>
    <row r="167" spans="1:22" ht="13.5" customHeight="1" x14ac:dyDescent="0.2">
      <c r="A167" s="1">
        <v>3</v>
      </c>
      <c r="B167" s="1">
        <v>1</v>
      </c>
      <c r="C167" s="1" t="str">
        <f t="shared" ref="C167:C213" si="35">IF(E167=$W$1,$X$1,IF(E167=$W$4,$X$4,IF(E167=$W$5,$X$5,IF(E167=$W$6,$X$6,IF(E167=$W$6,$X$6,IF(E167=$W$7,$X$7,0))))))</f>
        <v>น้ำถัง</v>
      </c>
      <c r="D167" s="1">
        <v>150</v>
      </c>
      <c r="E167" s="7">
        <v>15</v>
      </c>
      <c r="F167" s="6">
        <f t="shared" si="27"/>
        <v>2250</v>
      </c>
      <c r="G167" s="26">
        <f t="shared" si="28"/>
        <v>0</v>
      </c>
      <c r="H167" s="1">
        <v>3</v>
      </c>
      <c r="I167" s="1">
        <v>11</v>
      </c>
      <c r="J167" s="1">
        <v>1</v>
      </c>
      <c r="K167" s="1">
        <v>160</v>
      </c>
      <c r="L167" s="1">
        <v>40</v>
      </c>
      <c r="M167" s="6">
        <f t="shared" si="30"/>
        <v>6400</v>
      </c>
      <c r="N167" s="26">
        <f t="shared" si="31"/>
        <v>6400</v>
      </c>
      <c r="O167" s="1">
        <v>3</v>
      </c>
      <c r="P167" s="1">
        <v>21</v>
      </c>
      <c r="Q167" s="1" t="str">
        <f t="shared" si="32"/>
        <v>น้ำถัง</v>
      </c>
      <c r="R167" s="1">
        <v>150</v>
      </c>
      <c r="S167" s="7">
        <v>15</v>
      </c>
      <c r="T167" s="6">
        <f t="shared" si="33"/>
        <v>2250</v>
      </c>
      <c r="U167" s="26">
        <f t="shared" si="34"/>
        <v>0</v>
      </c>
    </row>
    <row r="168" spans="1:22" ht="13.5" customHeight="1" x14ac:dyDescent="0.2">
      <c r="A168" s="1">
        <v>4</v>
      </c>
      <c r="B168" s="1">
        <v>1</v>
      </c>
      <c r="C168" s="1" t="str">
        <f t="shared" si="35"/>
        <v>น้ำถ้วย</v>
      </c>
      <c r="D168" s="1">
        <v>50</v>
      </c>
      <c r="E168" s="7">
        <v>80</v>
      </c>
      <c r="F168" s="6">
        <f t="shared" si="27"/>
        <v>4000</v>
      </c>
      <c r="G168" s="26">
        <f t="shared" si="28"/>
        <v>0</v>
      </c>
      <c r="H168" s="1">
        <v>4</v>
      </c>
      <c r="I168" s="1">
        <v>11</v>
      </c>
      <c r="J168" s="1" t="str">
        <f t="shared" si="29"/>
        <v>น้ำถัง</v>
      </c>
      <c r="K168" s="1">
        <v>150</v>
      </c>
      <c r="L168" s="1">
        <v>15</v>
      </c>
      <c r="M168" s="6">
        <f t="shared" si="30"/>
        <v>2250</v>
      </c>
      <c r="N168" s="26">
        <f t="shared" si="31"/>
        <v>0</v>
      </c>
      <c r="O168" s="1">
        <v>4</v>
      </c>
      <c r="P168" s="1">
        <v>21</v>
      </c>
      <c r="Q168" s="1" t="str">
        <f t="shared" si="32"/>
        <v>น้ำดื่ม PET</v>
      </c>
      <c r="R168" s="1">
        <v>50</v>
      </c>
      <c r="S168" s="7">
        <v>60</v>
      </c>
      <c r="T168" s="6">
        <f t="shared" si="33"/>
        <v>3000</v>
      </c>
      <c r="U168" s="26">
        <f t="shared" si="34"/>
        <v>0</v>
      </c>
    </row>
    <row r="169" spans="1:22" ht="13.5" customHeight="1" x14ac:dyDescent="0.2">
      <c r="A169" s="1">
        <v>5</v>
      </c>
      <c r="B169" s="1">
        <v>2</v>
      </c>
      <c r="C169" s="1">
        <f t="shared" si="35"/>
        <v>0</v>
      </c>
      <c r="D169" s="1">
        <v>160</v>
      </c>
      <c r="E169" s="7">
        <v>40</v>
      </c>
      <c r="F169" s="6">
        <f t="shared" si="27"/>
        <v>6400</v>
      </c>
      <c r="G169" s="26">
        <f t="shared" si="28"/>
        <v>6400</v>
      </c>
      <c r="H169" s="1">
        <v>5</v>
      </c>
      <c r="I169" s="1">
        <v>11</v>
      </c>
      <c r="J169" s="1">
        <f t="shared" si="29"/>
        <v>0</v>
      </c>
      <c r="K169" s="1">
        <v>160</v>
      </c>
      <c r="L169" s="1">
        <v>40</v>
      </c>
      <c r="M169" s="6">
        <f t="shared" si="30"/>
        <v>6400</v>
      </c>
      <c r="N169" s="26">
        <f t="shared" si="31"/>
        <v>6400</v>
      </c>
      <c r="O169" s="1">
        <v>5</v>
      </c>
      <c r="P169" s="1">
        <v>21</v>
      </c>
      <c r="Q169" s="1">
        <v>1</v>
      </c>
      <c r="R169" s="1">
        <v>170</v>
      </c>
      <c r="S169" s="7">
        <v>40</v>
      </c>
      <c r="T169" s="6">
        <f t="shared" si="33"/>
        <v>6800</v>
      </c>
      <c r="U169" s="26">
        <f t="shared" si="34"/>
        <v>6800</v>
      </c>
    </row>
    <row r="170" spans="1:22" ht="13.5" customHeight="1" x14ac:dyDescent="0.2">
      <c r="A170" s="1">
        <v>6</v>
      </c>
      <c r="B170" s="1">
        <v>2</v>
      </c>
      <c r="C170" s="1">
        <v>1</v>
      </c>
      <c r="D170" s="1">
        <v>160</v>
      </c>
      <c r="E170" s="7">
        <v>40</v>
      </c>
      <c r="F170" s="6">
        <f t="shared" si="27"/>
        <v>6400</v>
      </c>
      <c r="G170" s="26">
        <f t="shared" si="28"/>
        <v>6400</v>
      </c>
      <c r="H170" s="1">
        <v>6</v>
      </c>
      <c r="I170" s="1">
        <v>12</v>
      </c>
      <c r="J170" s="1">
        <v>1</v>
      </c>
      <c r="K170" s="1">
        <v>160</v>
      </c>
      <c r="L170" s="1">
        <v>40</v>
      </c>
      <c r="M170" s="6">
        <f t="shared" si="30"/>
        <v>6400</v>
      </c>
      <c r="N170" s="26">
        <f t="shared" si="31"/>
        <v>6400</v>
      </c>
      <c r="O170" s="1">
        <v>6</v>
      </c>
      <c r="P170" s="1">
        <v>22</v>
      </c>
      <c r="Q170" s="1">
        <f t="shared" si="32"/>
        <v>0</v>
      </c>
      <c r="R170" s="1">
        <v>170</v>
      </c>
      <c r="S170" s="7">
        <v>40</v>
      </c>
      <c r="T170" s="6">
        <f t="shared" si="33"/>
        <v>6800</v>
      </c>
      <c r="U170" s="26">
        <f t="shared" si="34"/>
        <v>6800</v>
      </c>
    </row>
    <row r="171" spans="1:22" ht="13.5" customHeight="1" x14ac:dyDescent="0.2">
      <c r="A171" s="1">
        <v>7</v>
      </c>
      <c r="B171" s="1">
        <v>2</v>
      </c>
      <c r="C171" s="1" t="str">
        <f t="shared" si="35"/>
        <v>น้ำถัง</v>
      </c>
      <c r="D171" s="1">
        <v>150</v>
      </c>
      <c r="E171" s="7">
        <v>15</v>
      </c>
      <c r="F171" s="6">
        <f t="shared" si="27"/>
        <v>2250</v>
      </c>
      <c r="G171" s="26">
        <f t="shared" si="28"/>
        <v>0</v>
      </c>
      <c r="H171" s="1">
        <v>7</v>
      </c>
      <c r="I171" s="1">
        <v>12</v>
      </c>
      <c r="J171" s="1" t="str">
        <f t="shared" si="29"/>
        <v>น้ำถ้วย</v>
      </c>
      <c r="K171" s="1">
        <v>50</v>
      </c>
      <c r="L171" s="1">
        <v>80</v>
      </c>
      <c r="M171" s="6">
        <f t="shared" si="30"/>
        <v>4000</v>
      </c>
      <c r="N171" s="26">
        <f t="shared" si="31"/>
        <v>0</v>
      </c>
      <c r="O171" s="1">
        <v>7</v>
      </c>
      <c r="P171" s="1">
        <v>22</v>
      </c>
      <c r="Q171" s="1" t="str">
        <f t="shared" si="32"/>
        <v>น้ำถัง</v>
      </c>
      <c r="R171" s="1">
        <v>150</v>
      </c>
      <c r="S171" s="7">
        <v>15</v>
      </c>
      <c r="T171" s="6">
        <f t="shared" si="33"/>
        <v>2250</v>
      </c>
      <c r="U171" s="26">
        <f t="shared" si="34"/>
        <v>0</v>
      </c>
    </row>
    <row r="172" spans="1:22" ht="13.5" customHeight="1" x14ac:dyDescent="0.2">
      <c r="A172" s="1">
        <v>8</v>
      </c>
      <c r="B172" s="1">
        <v>2</v>
      </c>
      <c r="C172" s="1" t="str">
        <f t="shared" si="35"/>
        <v>น้ำดื่มวันเวย์</v>
      </c>
      <c r="D172" s="1">
        <v>60</v>
      </c>
      <c r="E172" s="7">
        <v>45</v>
      </c>
      <c r="F172" s="6">
        <f t="shared" si="27"/>
        <v>2700</v>
      </c>
      <c r="G172" s="26">
        <f t="shared" si="28"/>
        <v>0</v>
      </c>
      <c r="H172" s="1">
        <v>8</v>
      </c>
      <c r="I172" s="1">
        <v>12</v>
      </c>
      <c r="J172" s="1">
        <f t="shared" si="29"/>
        <v>0</v>
      </c>
      <c r="K172" s="1">
        <v>160</v>
      </c>
      <c r="L172" s="1">
        <v>40</v>
      </c>
      <c r="M172" s="6">
        <f t="shared" si="30"/>
        <v>6400</v>
      </c>
      <c r="N172" s="26">
        <f t="shared" si="31"/>
        <v>6400</v>
      </c>
      <c r="O172" s="1">
        <v>8</v>
      </c>
      <c r="P172" s="1">
        <v>22</v>
      </c>
      <c r="Q172" s="1" t="str">
        <f t="shared" si="32"/>
        <v>น้ำดื่มวันเวย์</v>
      </c>
      <c r="R172" s="1">
        <v>60</v>
      </c>
      <c r="S172" s="7">
        <v>45</v>
      </c>
      <c r="T172" s="6">
        <f t="shared" si="33"/>
        <v>2700</v>
      </c>
      <c r="U172" s="26">
        <f t="shared" si="34"/>
        <v>0</v>
      </c>
    </row>
    <row r="173" spans="1:22" ht="13.5" customHeight="1" x14ac:dyDescent="0.2">
      <c r="A173" s="1">
        <v>9</v>
      </c>
      <c r="B173" s="1">
        <v>2</v>
      </c>
      <c r="C173" s="1">
        <f t="shared" si="35"/>
        <v>0</v>
      </c>
      <c r="D173" s="1">
        <v>160</v>
      </c>
      <c r="E173" s="7">
        <v>40</v>
      </c>
      <c r="F173" s="6">
        <f t="shared" si="27"/>
        <v>6400</v>
      </c>
      <c r="G173" s="26">
        <f t="shared" si="28"/>
        <v>6400</v>
      </c>
      <c r="H173" s="1">
        <v>9</v>
      </c>
      <c r="I173" s="1">
        <v>12</v>
      </c>
      <c r="J173" s="1" t="str">
        <f t="shared" si="29"/>
        <v>น้ำถัง</v>
      </c>
      <c r="K173" s="1">
        <v>150</v>
      </c>
      <c r="L173" s="1">
        <v>15</v>
      </c>
      <c r="M173" s="6">
        <f t="shared" si="30"/>
        <v>2250</v>
      </c>
      <c r="N173" s="26">
        <f t="shared" si="31"/>
        <v>0</v>
      </c>
      <c r="O173" s="1">
        <v>9</v>
      </c>
      <c r="P173" s="1">
        <v>22</v>
      </c>
      <c r="Q173" s="1">
        <v>1</v>
      </c>
      <c r="R173" s="1">
        <v>170</v>
      </c>
      <c r="S173" s="7">
        <v>40</v>
      </c>
      <c r="T173" s="6">
        <f t="shared" si="33"/>
        <v>6800</v>
      </c>
      <c r="U173" s="26">
        <f t="shared" si="34"/>
        <v>6800</v>
      </c>
    </row>
    <row r="174" spans="1:22" ht="13.5" customHeight="1" x14ac:dyDescent="0.2">
      <c r="A174" s="1">
        <v>10</v>
      </c>
      <c r="B174" s="1">
        <v>2</v>
      </c>
      <c r="C174" s="1">
        <v>1</v>
      </c>
      <c r="D174" s="1">
        <v>160</v>
      </c>
      <c r="E174" s="7">
        <v>40</v>
      </c>
      <c r="F174" s="6">
        <f t="shared" si="27"/>
        <v>6400</v>
      </c>
      <c r="G174" s="26">
        <f t="shared" si="28"/>
        <v>6400</v>
      </c>
      <c r="H174" s="1">
        <v>10</v>
      </c>
      <c r="I174" s="1">
        <v>12</v>
      </c>
      <c r="J174" s="1">
        <v>1</v>
      </c>
      <c r="K174" s="1">
        <v>160</v>
      </c>
      <c r="L174" s="1">
        <v>40</v>
      </c>
      <c r="M174" s="6">
        <f t="shared" si="30"/>
        <v>6400</v>
      </c>
      <c r="N174" s="26">
        <f t="shared" si="31"/>
        <v>6400</v>
      </c>
      <c r="O174" s="1">
        <v>10</v>
      </c>
      <c r="P174" s="1">
        <v>22</v>
      </c>
      <c r="Q174" s="1">
        <f t="shared" si="32"/>
        <v>0</v>
      </c>
      <c r="R174" s="1">
        <v>170</v>
      </c>
      <c r="S174" s="7">
        <v>40</v>
      </c>
      <c r="T174" s="6">
        <f t="shared" si="33"/>
        <v>6800</v>
      </c>
      <c r="U174" s="26">
        <f t="shared" si="34"/>
        <v>6800</v>
      </c>
    </row>
    <row r="175" spans="1:22" ht="13.5" customHeight="1" x14ac:dyDescent="0.2">
      <c r="A175" s="1">
        <v>11</v>
      </c>
      <c r="B175" s="1">
        <v>3</v>
      </c>
      <c r="C175" s="1">
        <f t="shared" si="35"/>
        <v>0</v>
      </c>
      <c r="D175" s="1">
        <v>160</v>
      </c>
      <c r="E175" s="7">
        <v>40</v>
      </c>
      <c r="F175" s="6">
        <f t="shared" si="27"/>
        <v>6400</v>
      </c>
      <c r="G175" s="26">
        <f t="shared" si="28"/>
        <v>6400</v>
      </c>
      <c r="H175" s="1">
        <v>11</v>
      </c>
      <c r="I175" s="1">
        <v>12</v>
      </c>
      <c r="J175" s="1" t="str">
        <f t="shared" si="29"/>
        <v>น้ำดื่มวันเวย์</v>
      </c>
      <c r="K175" s="1">
        <v>60</v>
      </c>
      <c r="L175" s="1">
        <v>45</v>
      </c>
      <c r="M175" s="6">
        <f t="shared" si="30"/>
        <v>2700</v>
      </c>
      <c r="N175" s="26">
        <f t="shared" si="31"/>
        <v>0</v>
      </c>
      <c r="O175" s="1">
        <v>11</v>
      </c>
      <c r="P175" s="1">
        <v>23</v>
      </c>
      <c r="Q175" s="1">
        <v>1</v>
      </c>
      <c r="R175" s="1">
        <v>170</v>
      </c>
      <c r="S175" s="7">
        <v>40</v>
      </c>
      <c r="T175" s="6">
        <f t="shared" si="33"/>
        <v>6800</v>
      </c>
      <c r="U175" s="26">
        <f t="shared" si="34"/>
        <v>6800</v>
      </c>
    </row>
    <row r="176" spans="1:22" ht="13.5" customHeight="1" x14ac:dyDescent="0.2">
      <c r="A176" s="1">
        <v>12</v>
      </c>
      <c r="B176" s="1">
        <v>3</v>
      </c>
      <c r="C176" s="1" t="str">
        <f t="shared" si="35"/>
        <v>น้ำถัง</v>
      </c>
      <c r="D176" s="1">
        <v>150</v>
      </c>
      <c r="E176" s="7">
        <v>15</v>
      </c>
      <c r="F176" s="6">
        <f t="shared" si="27"/>
        <v>2250</v>
      </c>
      <c r="G176" s="26">
        <f t="shared" si="28"/>
        <v>0</v>
      </c>
      <c r="H176" s="1">
        <v>12</v>
      </c>
      <c r="I176" s="1">
        <v>13</v>
      </c>
      <c r="J176" s="1">
        <f t="shared" si="29"/>
        <v>0</v>
      </c>
      <c r="K176" s="1">
        <v>160</v>
      </c>
      <c r="L176" s="1">
        <v>40</v>
      </c>
      <c r="M176" s="6">
        <f t="shared" si="30"/>
        <v>6400</v>
      </c>
      <c r="N176" s="26">
        <f t="shared" si="31"/>
        <v>6400</v>
      </c>
      <c r="O176" s="1">
        <v>12</v>
      </c>
      <c r="P176" s="1">
        <v>23</v>
      </c>
      <c r="Q176" s="1" t="str">
        <f t="shared" si="32"/>
        <v>น้ำถัง</v>
      </c>
      <c r="R176" s="1">
        <v>150</v>
      </c>
      <c r="S176" s="7">
        <v>15</v>
      </c>
      <c r="T176" s="6">
        <f t="shared" si="33"/>
        <v>2250</v>
      </c>
      <c r="U176" s="26">
        <f t="shared" si="34"/>
        <v>0</v>
      </c>
    </row>
    <row r="177" spans="1:21" ht="13.5" customHeight="1" x14ac:dyDescent="0.2">
      <c r="A177" s="1">
        <v>13</v>
      </c>
      <c r="B177" s="1">
        <v>3</v>
      </c>
      <c r="C177" s="1" t="str">
        <f t="shared" si="35"/>
        <v>น้ำดื่ม PET</v>
      </c>
      <c r="D177" s="1">
        <v>50</v>
      </c>
      <c r="E177" s="7">
        <v>60</v>
      </c>
      <c r="F177" s="6">
        <f t="shared" si="27"/>
        <v>3000</v>
      </c>
      <c r="G177" s="26">
        <f t="shared" si="28"/>
        <v>0</v>
      </c>
      <c r="H177" s="1">
        <v>13</v>
      </c>
      <c r="I177" s="1">
        <v>13</v>
      </c>
      <c r="J177" s="1">
        <v>1</v>
      </c>
      <c r="K177" s="1">
        <v>160</v>
      </c>
      <c r="L177" s="1">
        <v>40</v>
      </c>
      <c r="M177" s="6">
        <f t="shared" si="30"/>
        <v>6400</v>
      </c>
      <c r="N177" s="26">
        <f t="shared" si="31"/>
        <v>6400</v>
      </c>
      <c r="O177" s="1">
        <v>13</v>
      </c>
      <c r="P177" s="1">
        <v>23</v>
      </c>
      <c r="Q177" s="1" t="str">
        <f t="shared" si="32"/>
        <v>น้ำถ้วย</v>
      </c>
      <c r="R177" s="1">
        <v>50</v>
      </c>
      <c r="S177" s="7">
        <v>80</v>
      </c>
      <c r="T177" s="6">
        <f t="shared" si="33"/>
        <v>4000</v>
      </c>
      <c r="U177" s="26">
        <f t="shared" si="34"/>
        <v>0</v>
      </c>
    </row>
    <row r="178" spans="1:21" ht="13.5" customHeight="1" x14ac:dyDescent="0.2">
      <c r="A178" s="1">
        <v>14</v>
      </c>
      <c r="B178" s="1">
        <v>3</v>
      </c>
      <c r="C178" s="1">
        <v>1</v>
      </c>
      <c r="D178" s="1">
        <v>160</v>
      </c>
      <c r="E178" s="7">
        <v>40</v>
      </c>
      <c r="F178" s="6">
        <f t="shared" si="27"/>
        <v>6400</v>
      </c>
      <c r="G178" s="26">
        <f t="shared" si="28"/>
        <v>6400</v>
      </c>
      <c r="H178" s="1">
        <v>14</v>
      </c>
      <c r="I178" s="1">
        <v>13</v>
      </c>
      <c r="J178" s="1">
        <f t="shared" si="29"/>
        <v>0</v>
      </c>
      <c r="K178" s="1">
        <v>160</v>
      </c>
      <c r="L178" s="1">
        <v>40</v>
      </c>
      <c r="M178" s="6">
        <f t="shared" si="30"/>
        <v>6400</v>
      </c>
      <c r="N178" s="26">
        <f t="shared" si="31"/>
        <v>6400</v>
      </c>
      <c r="O178" s="1">
        <v>14</v>
      </c>
      <c r="P178" s="1">
        <v>23</v>
      </c>
      <c r="Q178" s="1">
        <f t="shared" si="32"/>
        <v>0</v>
      </c>
      <c r="R178" s="1">
        <v>170</v>
      </c>
      <c r="S178" s="7">
        <v>40</v>
      </c>
      <c r="T178" s="6">
        <f t="shared" si="33"/>
        <v>6800</v>
      </c>
      <c r="U178" s="26">
        <f t="shared" si="34"/>
        <v>6800</v>
      </c>
    </row>
    <row r="179" spans="1:21" ht="13.5" customHeight="1" x14ac:dyDescent="0.2">
      <c r="A179" s="1">
        <v>15</v>
      </c>
      <c r="B179" s="1">
        <v>3</v>
      </c>
      <c r="C179" s="1">
        <f t="shared" si="35"/>
        <v>0</v>
      </c>
      <c r="D179" s="1">
        <v>160</v>
      </c>
      <c r="E179" s="7">
        <v>40</v>
      </c>
      <c r="F179" s="6">
        <f t="shared" si="27"/>
        <v>6400</v>
      </c>
      <c r="G179" s="26">
        <f t="shared" si="28"/>
        <v>6400</v>
      </c>
      <c r="H179" s="1">
        <v>15</v>
      </c>
      <c r="I179" s="1">
        <v>13</v>
      </c>
      <c r="J179" s="1" t="str">
        <f t="shared" si="29"/>
        <v>น้ำถัง</v>
      </c>
      <c r="K179" s="1">
        <v>150</v>
      </c>
      <c r="L179" s="1">
        <v>15</v>
      </c>
      <c r="M179" s="6">
        <f t="shared" si="30"/>
        <v>2250</v>
      </c>
      <c r="N179" s="26">
        <f t="shared" si="31"/>
        <v>0</v>
      </c>
      <c r="O179" s="1">
        <v>15</v>
      </c>
      <c r="P179" s="1">
        <v>23</v>
      </c>
      <c r="Q179" s="1">
        <v>1</v>
      </c>
      <c r="R179" s="1">
        <v>170</v>
      </c>
      <c r="S179" s="7">
        <v>40</v>
      </c>
      <c r="T179" s="6">
        <f t="shared" si="33"/>
        <v>6800</v>
      </c>
      <c r="U179" s="26">
        <f t="shared" si="34"/>
        <v>6800</v>
      </c>
    </row>
    <row r="180" spans="1:21" ht="13.5" customHeight="1" x14ac:dyDescent="0.2">
      <c r="A180" s="1">
        <v>16</v>
      </c>
      <c r="B180" s="1">
        <v>4</v>
      </c>
      <c r="C180" s="1">
        <v>1</v>
      </c>
      <c r="D180" s="1">
        <v>160</v>
      </c>
      <c r="E180" s="7">
        <v>40</v>
      </c>
      <c r="F180" s="6">
        <f t="shared" si="27"/>
        <v>6400</v>
      </c>
      <c r="G180" s="26">
        <f t="shared" si="28"/>
        <v>6400</v>
      </c>
      <c r="H180" s="1">
        <v>16</v>
      </c>
      <c r="I180" s="1">
        <v>14</v>
      </c>
      <c r="J180" s="1">
        <v>1</v>
      </c>
      <c r="K180" s="1">
        <v>160</v>
      </c>
      <c r="L180" s="1">
        <v>40</v>
      </c>
      <c r="M180" s="6">
        <f t="shared" si="30"/>
        <v>6400</v>
      </c>
      <c r="N180" s="26">
        <f t="shared" si="31"/>
        <v>6400</v>
      </c>
      <c r="O180" s="1">
        <v>16</v>
      </c>
      <c r="P180" s="1">
        <v>24</v>
      </c>
      <c r="Q180" s="1">
        <f t="shared" si="32"/>
        <v>0</v>
      </c>
      <c r="R180" s="1">
        <v>170</v>
      </c>
      <c r="S180" s="7">
        <v>40</v>
      </c>
      <c r="T180" s="6">
        <f t="shared" si="33"/>
        <v>6800</v>
      </c>
      <c r="U180" s="26">
        <f t="shared" si="34"/>
        <v>6800</v>
      </c>
    </row>
    <row r="181" spans="1:21" ht="13.5" customHeight="1" x14ac:dyDescent="0.2">
      <c r="A181" s="1">
        <v>17</v>
      </c>
      <c r="B181" s="1">
        <v>4</v>
      </c>
      <c r="C181" s="1" t="str">
        <f t="shared" si="35"/>
        <v>น้ำถัง</v>
      </c>
      <c r="D181" s="1">
        <v>150</v>
      </c>
      <c r="E181" s="7">
        <v>15</v>
      </c>
      <c r="F181" s="6">
        <f t="shared" si="27"/>
        <v>2250</v>
      </c>
      <c r="G181" s="26">
        <f t="shared" si="28"/>
        <v>0</v>
      </c>
      <c r="H181" s="1">
        <v>17</v>
      </c>
      <c r="I181" s="1">
        <v>14</v>
      </c>
      <c r="J181" s="1">
        <f t="shared" si="29"/>
        <v>0</v>
      </c>
      <c r="K181" s="1">
        <v>160</v>
      </c>
      <c r="L181" s="1">
        <v>40</v>
      </c>
      <c r="M181" s="6">
        <f t="shared" si="30"/>
        <v>6400</v>
      </c>
      <c r="N181" s="26">
        <f t="shared" si="31"/>
        <v>6400</v>
      </c>
      <c r="O181" s="1">
        <v>17</v>
      </c>
      <c r="P181" s="1">
        <v>24</v>
      </c>
      <c r="Q181" s="1" t="str">
        <f t="shared" si="32"/>
        <v>น้ำถัง</v>
      </c>
      <c r="R181" s="1">
        <v>150</v>
      </c>
      <c r="S181" s="7">
        <v>15</v>
      </c>
      <c r="T181" s="6">
        <f t="shared" si="33"/>
        <v>2250</v>
      </c>
      <c r="U181" s="26">
        <f t="shared" si="34"/>
        <v>0</v>
      </c>
    </row>
    <row r="182" spans="1:21" ht="13.5" customHeight="1" x14ac:dyDescent="0.2">
      <c r="A182" s="1">
        <v>18</v>
      </c>
      <c r="B182" s="1">
        <v>4</v>
      </c>
      <c r="C182" s="1">
        <f t="shared" si="35"/>
        <v>0</v>
      </c>
      <c r="D182" s="1">
        <v>160</v>
      </c>
      <c r="E182" s="7">
        <v>40</v>
      </c>
      <c r="F182" s="6">
        <f t="shared" si="27"/>
        <v>6400</v>
      </c>
      <c r="G182" s="26">
        <f t="shared" si="28"/>
        <v>6400</v>
      </c>
      <c r="H182" s="1">
        <v>18</v>
      </c>
      <c r="I182" s="1">
        <v>14</v>
      </c>
      <c r="J182" s="1" t="str">
        <f t="shared" si="29"/>
        <v>น้ำดื่ม PET</v>
      </c>
      <c r="K182" s="1">
        <v>50</v>
      </c>
      <c r="L182" s="1">
        <v>60</v>
      </c>
      <c r="M182" s="6">
        <f t="shared" si="30"/>
        <v>3000</v>
      </c>
      <c r="N182" s="26">
        <f t="shared" si="31"/>
        <v>0</v>
      </c>
      <c r="O182" s="1">
        <v>18</v>
      </c>
      <c r="P182" s="1">
        <v>24</v>
      </c>
      <c r="Q182" s="1">
        <v>1</v>
      </c>
      <c r="R182" s="1">
        <v>170</v>
      </c>
      <c r="S182" s="7">
        <v>40</v>
      </c>
      <c r="T182" s="6">
        <f t="shared" si="33"/>
        <v>6800</v>
      </c>
      <c r="U182" s="26">
        <f t="shared" si="34"/>
        <v>6800</v>
      </c>
    </row>
    <row r="183" spans="1:21" ht="13.5" customHeight="1" x14ac:dyDescent="0.2">
      <c r="A183" s="1">
        <v>19</v>
      </c>
      <c r="B183" s="1">
        <v>4</v>
      </c>
      <c r="C183" s="1">
        <v>1</v>
      </c>
      <c r="D183" s="1">
        <v>160</v>
      </c>
      <c r="E183" s="7">
        <v>40</v>
      </c>
      <c r="F183" s="6">
        <f t="shared" si="27"/>
        <v>6400</v>
      </c>
      <c r="G183" s="26">
        <f t="shared" si="28"/>
        <v>6400</v>
      </c>
      <c r="H183" s="1">
        <v>19</v>
      </c>
      <c r="I183" s="1">
        <v>14</v>
      </c>
      <c r="J183" s="1" t="str">
        <f t="shared" si="29"/>
        <v>น้ำถัง</v>
      </c>
      <c r="K183" s="1">
        <v>150</v>
      </c>
      <c r="L183" s="1">
        <v>15</v>
      </c>
      <c r="M183" s="6">
        <f t="shared" si="30"/>
        <v>2250</v>
      </c>
      <c r="N183" s="26">
        <f t="shared" si="31"/>
        <v>0</v>
      </c>
      <c r="O183" s="1">
        <v>19</v>
      </c>
      <c r="P183" s="1">
        <v>24</v>
      </c>
      <c r="Q183" s="1">
        <f t="shared" si="32"/>
        <v>0</v>
      </c>
      <c r="R183" s="1">
        <v>170</v>
      </c>
      <c r="S183" s="7">
        <v>40</v>
      </c>
      <c r="T183" s="6">
        <f t="shared" si="33"/>
        <v>6800</v>
      </c>
      <c r="U183" s="26">
        <f t="shared" si="34"/>
        <v>6800</v>
      </c>
    </row>
    <row r="184" spans="1:21" ht="13.5" customHeight="1" x14ac:dyDescent="0.2">
      <c r="A184" s="1">
        <v>20</v>
      </c>
      <c r="B184" s="1">
        <v>4</v>
      </c>
      <c r="C184" s="1" t="str">
        <f t="shared" si="35"/>
        <v>น้ำดื่มวันเวย์</v>
      </c>
      <c r="D184" s="1">
        <v>60</v>
      </c>
      <c r="E184" s="7">
        <v>45</v>
      </c>
      <c r="F184" s="6">
        <f t="shared" si="27"/>
        <v>2700</v>
      </c>
      <c r="G184" s="26">
        <f t="shared" si="28"/>
        <v>0</v>
      </c>
      <c r="H184" s="1">
        <v>20</v>
      </c>
      <c r="I184" s="1">
        <v>14</v>
      </c>
      <c r="J184" s="1">
        <v>1</v>
      </c>
      <c r="K184" s="1">
        <v>160</v>
      </c>
      <c r="L184" s="1">
        <v>40</v>
      </c>
      <c r="M184" s="6">
        <f t="shared" si="30"/>
        <v>6400</v>
      </c>
      <c r="N184" s="26">
        <f t="shared" si="31"/>
        <v>6400</v>
      </c>
      <c r="O184" s="1">
        <v>20</v>
      </c>
      <c r="P184" s="1">
        <v>24</v>
      </c>
      <c r="Q184" s="1" t="str">
        <f t="shared" si="32"/>
        <v>น้ำดื่มวันเวย์</v>
      </c>
      <c r="R184" s="1">
        <v>60</v>
      </c>
      <c r="S184" s="7">
        <v>45</v>
      </c>
      <c r="T184" s="6">
        <f t="shared" si="33"/>
        <v>2700</v>
      </c>
      <c r="U184" s="26">
        <f t="shared" si="34"/>
        <v>0</v>
      </c>
    </row>
    <row r="185" spans="1:21" ht="13.5" customHeight="1" x14ac:dyDescent="0.2">
      <c r="A185" s="1">
        <v>21</v>
      </c>
      <c r="B185" s="1">
        <v>5</v>
      </c>
      <c r="C185" s="1">
        <f t="shared" si="35"/>
        <v>0</v>
      </c>
      <c r="D185" s="1">
        <v>160</v>
      </c>
      <c r="E185" s="7">
        <v>40</v>
      </c>
      <c r="F185" s="6">
        <f t="shared" si="27"/>
        <v>6400</v>
      </c>
      <c r="G185" s="26">
        <f t="shared" si="28"/>
        <v>6400</v>
      </c>
      <c r="H185" s="1">
        <v>21</v>
      </c>
      <c r="I185" s="1">
        <v>15</v>
      </c>
      <c r="J185" s="1" t="str">
        <f t="shared" si="29"/>
        <v>น้ำดื่ม PET</v>
      </c>
      <c r="K185" s="1">
        <v>50</v>
      </c>
      <c r="L185" s="1">
        <v>60</v>
      </c>
      <c r="M185" s="6">
        <f t="shared" si="30"/>
        <v>3000</v>
      </c>
      <c r="N185" s="26">
        <f t="shared" si="31"/>
        <v>0</v>
      </c>
      <c r="O185" s="1">
        <v>21</v>
      </c>
      <c r="P185" s="1">
        <v>25</v>
      </c>
      <c r="Q185" s="1">
        <v>1</v>
      </c>
      <c r="R185" s="1">
        <v>170</v>
      </c>
      <c r="S185" s="7">
        <v>40</v>
      </c>
      <c r="T185" s="6">
        <f t="shared" si="33"/>
        <v>6800</v>
      </c>
      <c r="U185" s="26">
        <f t="shared" si="34"/>
        <v>6800</v>
      </c>
    </row>
    <row r="186" spans="1:21" ht="13.5" customHeight="1" x14ac:dyDescent="0.2">
      <c r="A186" s="1">
        <v>22</v>
      </c>
      <c r="B186" s="1">
        <v>5</v>
      </c>
      <c r="C186" s="1">
        <v>1</v>
      </c>
      <c r="D186" s="1">
        <v>160</v>
      </c>
      <c r="E186" s="7">
        <v>40</v>
      </c>
      <c r="F186" s="6">
        <f t="shared" si="27"/>
        <v>6400</v>
      </c>
      <c r="G186" s="26">
        <f t="shared" si="28"/>
        <v>6400</v>
      </c>
      <c r="H186" s="1">
        <v>22</v>
      </c>
      <c r="I186" s="1">
        <v>15</v>
      </c>
      <c r="J186" s="1">
        <f t="shared" si="29"/>
        <v>0</v>
      </c>
      <c r="K186" s="1">
        <v>160</v>
      </c>
      <c r="L186" s="1">
        <v>40</v>
      </c>
      <c r="M186" s="6">
        <f t="shared" si="30"/>
        <v>6400</v>
      </c>
      <c r="N186" s="26">
        <f t="shared" si="31"/>
        <v>6400</v>
      </c>
      <c r="O186" s="1">
        <v>22</v>
      </c>
      <c r="P186" s="1">
        <v>25</v>
      </c>
      <c r="Q186" s="1">
        <f t="shared" si="32"/>
        <v>0</v>
      </c>
      <c r="R186" s="1">
        <v>170</v>
      </c>
      <c r="S186" s="7">
        <v>40</v>
      </c>
      <c r="T186" s="6">
        <f t="shared" si="33"/>
        <v>6800</v>
      </c>
      <c r="U186" s="26">
        <f t="shared" si="34"/>
        <v>6800</v>
      </c>
    </row>
    <row r="187" spans="1:21" ht="13.5" customHeight="1" x14ac:dyDescent="0.2">
      <c r="A187" s="1">
        <v>23</v>
      </c>
      <c r="B187" s="1">
        <v>5</v>
      </c>
      <c r="C187" s="1">
        <f t="shared" si="35"/>
        <v>0</v>
      </c>
      <c r="D187" s="1">
        <v>160</v>
      </c>
      <c r="E187" s="7">
        <v>40</v>
      </c>
      <c r="F187" s="6">
        <f t="shared" si="27"/>
        <v>6400</v>
      </c>
      <c r="G187" s="26">
        <f t="shared" si="28"/>
        <v>6400</v>
      </c>
      <c r="H187" s="1">
        <v>23</v>
      </c>
      <c r="I187" s="1">
        <v>15</v>
      </c>
      <c r="J187" s="1" t="str">
        <f t="shared" si="29"/>
        <v>น้ำถัง</v>
      </c>
      <c r="K187" s="1">
        <v>150</v>
      </c>
      <c r="L187" s="1">
        <v>15</v>
      </c>
      <c r="M187" s="6">
        <f t="shared" si="30"/>
        <v>2250</v>
      </c>
      <c r="N187" s="26">
        <f t="shared" si="31"/>
        <v>0</v>
      </c>
      <c r="O187" s="1">
        <v>23</v>
      </c>
      <c r="P187" s="1">
        <v>25</v>
      </c>
      <c r="Q187" s="1">
        <v>1</v>
      </c>
      <c r="R187" s="1">
        <v>170</v>
      </c>
      <c r="S187" s="7">
        <v>40</v>
      </c>
      <c r="T187" s="6">
        <f t="shared" si="33"/>
        <v>6800</v>
      </c>
      <c r="U187" s="26">
        <f t="shared" si="34"/>
        <v>6800</v>
      </c>
    </row>
    <row r="188" spans="1:21" ht="13.5" customHeight="1" x14ac:dyDescent="0.2">
      <c r="A188" s="1">
        <v>24</v>
      </c>
      <c r="B188" s="1">
        <v>5</v>
      </c>
      <c r="C188" s="1" t="str">
        <f t="shared" si="35"/>
        <v>น้ำดื่ม PET</v>
      </c>
      <c r="D188" s="1">
        <v>50</v>
      </c>
      <c r="E188" s="7">
        <v>60</v>
      </c>
      <c r="F188" s="6">
        <f t="shared" si="27"/>
        <v>3000</v>
      </c>
      <c r="G188" s="26">
        <f t="shared" si="28"/>
        <v>0</v>
      </c>
      <c r="H188" s="1">
        <v>24</v>
      </c>
      <c r="I188" s="1">
        <v>15</v>
      </c>
      <c r="J188" s="1" t="str">
        <f t="shared" si="29"/>
        <v>น้ำดื่มวันเวย์</v>
      </c>
      <c r="K188" s="1">
        <v>60</v>
      </c>
      <c r="L188" s="1">
        <v>45</v>
      </c>
      <c r="M188" s="6">
        <f t="shared" si="30"/>
        <v>2700</v>
      </c>
      <c r="N188" s="26">
        <f t="shared" si="31"/>
        <v>0</v>
      </c>
      <c r="O188" s="1">
        <v>24</v>
      </c>
      <c r="P188" s="1">
        <v>25</v>
      </c>
      <c r="Q188" s="1" t="str">
        <f t="shared" si="32"/>
        <v>น้ำถ้วย</v>
      </c>
      <c r="R188" s="1">
        <v>50</v>
      </c>
      <c r="S188" s="7">
        <v>80</v>
      </c>
      <c r="T188" s="6">
        <f t="shared" si="33"/>
        <v>4000</v>
      </c>
      <c r="U188" s="26">
        <f t="shared" si="34"/>
        <v>0</v>
      </c>
    </row>
    <row r="189" spans="1:21" ht="13.5" customHeight="1" x14ac:dyDescent="0.2">
      <c r="A189" s="1">
        <v>25</v>
      </c>
      <c r="B189" s="1">
        <v>5</v>
      </c>
      <c r="C189" s="1" t="str">
        <f t="shared" si="35"/>
        <v>น้ำถัง</v>
      </c>
      <c r="D189" s="1">
        <v>150</v>
      </c>
      <c r="E189" s="7">
        <v>15</v>
      </c>
      <c r="F189" s="6">
        <f t="shared" si="27"/>
        <v>2250</v>
      </c>
      <c r="G189" s="26">
        <f t="shared" si="28"/>
        <v>0</v>
      </c>
      <c r="H189" s="1">
        <v>25</v>
      </c>
      <c r="I189" s="1">
        <v>15</v>
      </c>
      <c r="J189" s="1">
        <v>1</v>
      </c>
      <c r="K189" s="1">
        <v>160</v>
      </c>
      <c r="L189" s="1">
        <v>40</v>
      </c>
      <c r="M189" s="6">
        <f t="shared" si="30"/>
        <v>6400</v>
      </c>
      <c r="N189" s="26">
        <f t="shared" si="31"/>
        <v>6400</v>
      </c>
      <c r="O189" s="1">
        <v>25</v>
      </c>
      <c r="P189" s="1">
        <v>25</v>
      </c>
      <c r="Q189" s="1" t="str">
        <f t="shared" si="32"/>
        <v>น้ำถัง</v>
      </c>
      <c r="R189" s="1">
        <v>150</v>
      </c>
      <c r="S189" s="7">
        <v>15</v>
      </c>
      <c r="T189" s="6">
        <f t="shared" si="33"/>
        <v>2250</v>
      </c>
      <c r="U189" s="26">
        <f t="shared" si="34"/>
        <v>0</v>
      </c>
    </row>
    <row r="190" spans="1:21" ht="13.5" customHeight="1" x14ac:dyDescent="0.2">
      <c r="A190" s="1">
        <v>26</v>
      </c>
      <c r="B190" s="1">
        <v>6</v>
      </c>
      <c r="C190" s="1" t="str">
        <f t="shared" si="35"/>
        <v>น้ำดื่ม PET</v>
      </c>
      <c r="D190" s="1">
        <v>50</v>
      </c>
      <c r="E190" s="7">
        <v>60</v>
      </c>
      <c r="F190" s="6">
        <f t="shared" si="27"/>
        <v>3000</v>
      </c>
      <c r="G190" s="26">
        <f t="shared" si="28"/>
        <v>0</v>
      </c>
      <c r="H190" s="1">
        <v>26</v>
      </c>
      <c r="I190" s="1">
        <v>16</v>
      </c>
      <c r="J190" s="1">
        <f t="shared" si="29"/>
        <v>0</v>
      </c>
      <c r="K190" s="1">
        <v>160</v>
      </c>
      <c r="L190" s="1">
        <v>40</v>
      </c>
      <c r="M190" s="6">
        <f t="shared" si="30"/>
        <v>6400</v>
      </c>
      <c r="N190" s="26">
        <f t="shared" si="31"/>
        <v>6400</v>
      </c>
      <c r="O190" s="1">
        <v>26</v>
      </c>
      <c r="P190" s="1">
        <v>26</v>
      </c>
      <c r="Q190" s="1" t="str">
        <f t="shared" si="32"/>
        <v>น้ำดื่ม PET</v>
      </c>
      <c r="R190" s="1">
        <v>50</v>
      </c>
      <c r="S190" s="7">
        <v>60</v>
      </c>
      <c r="T190" s="6">
        <f t="shared" si="33"/>
        <v>3000</v>
      </c>
      <c r="U190" s="26">
        <f t="shared" si="34"/>
        <v>0</v>
      </c>
    </row>
    <row r="191" spans="1:21" ht="13.5" customHeight="1" x14ac:dyDescent="0.2">
      <c r="A191" s="1">
        <v>27</v>
      </c>
      <c r="B191" s="1">
        <v>6</v>
      </c>
      <c r="C191" s="1">
        <v>1</v>
      </c>
      <c r="D191" s="1">
        <v>160</v>
      </c>
      <c r="E191" s="7">
        <v>40</v>
      </c>
      <c r="F191" s="6">
        <f t="shared" si="27"/>
        <v>6400</v>
      </c>
      <c r="G191" s="26">
        <f t="shared" si="28"/>
        <v>6400</v>
      </c>
      <c r="H191" s="1">
        <v>27</v>
      </c>
      <c r="I191" s="1">
        <v>16</v>
      </c>
      <c r="J191" s="1">
        <v>1</v>
      </c>
      <c r="K191" s="1">
        <v>160</v>
      </c>
      <c r="L191" s="1">
        <v>40</v>
      </c>
      <c r="M191" s="6">
        <f t="shared" si="30"/>
        <v>6400</v>
      </c>
      <c r="N191" s="26">
        <f t="shared" si="31"/>
        <v>6400</v>
      </c>
      <c r="O191" s="1">
        <v>27</v>
      </c>
      <c r="P191" s="1">
        <v>26</v>
      </c>
      <c r="Q191" s="1">
        <f t="shared" si="32"/>
        <v>0</v>
      </c>
      <c r="R191" s="1">
        <v>170</v>
      </c>
      <c r="S191" s="7">
        <v>40</v>
      </c>
      <c r="T191" s="6">
        <f t="shared" si="33"/>
        <v>6800</v>
      </c>
      <c r="U191" s="26">
        <f t="shared" si="34"/>
        <v>6800</v>
      </c>
    </row>
    <row r="192" spans="1:21" ht="13.5" customHeight="1" x14ac:dyDescent="0.2">
      <c r="A192" s="1">
        <v>28</v>
      </c>
      <c r="B192" s="1">
        <v>6</v>
      </c>
      <c r="C192" s="1">
        <f t="shared" si="35"/>
        <v>0</v>
      </c>
      <c r="D192" s="1">
        <v>160</v>
      </c>
      <c r="E192" s="7">
        <v>40</v>
      </c>
      <c r="F192" s="6">
        <f t="shared" si="27"/>
        <v>6400</v>
      </c>
      <c r="G192" s="26">
        <f t="shared" si="28"/>
        <v>6400</v>
      </c>
      <c r="H192" s="1">
        <v>28</v>
      </c>
      <c r="I192" s="1">
        <v>16</v>
      </c>
      <c r="J192" s="1" t="str">
        <f t="shared" si="29"/>
        <v>น้ำถัง</v>
      </c>
      <c r="K192" s="1">
        <v>150</v>
      </c>
      <c r="L192" s="1">
        <v>15</v>
      </c>
      <c r="M192" s="6">
        <f t="shared" si="30"/>
        <v>2250</v>
      </c>
      <c r="N192" s="26">
        <f t="shared" si="31"/>
        <v>0</v>
      </c>
      <c r="O192" s="1">
        <v>28</v>
      </c>
      <c r="P192" s="1">
        <v>26</v>
      </c>
      <c r="Q192" s="1">
        <v>1</v>
      </c>
      <c r="R192" s="1">
        <v>170</v>
      </c>
      <c r="S192" s="7">
        <v>40</v>
      </c>
      <c r="T192" s="6">
        <f t="shared" si="33"/>
        <v>6800</v>
      </c>
      <c r="U192" s="26">
        <f t="shared" si="34"/>
        <v>6800</v>
      </c>
    </row>
    <row r="193" spans="1:21" ht="13.5" customHeight="1" x14ac:dyDescent="0.2">
      <c r="A193" s="1">
        <v>29</v>
      </c>
      <c r="B193" s="1">
        <v>6</v>
      </c>
      <c r="C193" s="1" t="str">
        <f t="shared" si="35"/>
        <v>น้ำถัง</v>
      </c>
      <c r="D193" s="1">
        <v>150</v>
      </c>
      <c r="E193" s="7">
        <v>15</v>
      </c>
      <c r="F193" s="6">
        <f t="shared" si="27"/>
        <v>2250</v>
      </c>
      <c r="G193" s="26">
        <f t="shared" si="28"/>
        <v>0</v>
      </c>
      <c r="H193" s="1">
        <v>29</v>
      </c>
      <c r="I193" s="1">
        <v>16</v>
      </c>
      <c r="J193" s="1">
        <f t="shared" si="29"/>
        <v>0</v>
      </c>
      <c r="K193" s="1">
        <v>160</v>
      </c>
      <c r="L193" s="1">
        <v>40</v>
      </c>
      <c r="M193" s="6">
        <f t="shared" si="30"/>
        <v>6400</v>
      </c>
      <c r="N193" s="26">
        <f t="shared" si="31"/>
        <v>6400</v>
      </c>
      <c r="O193" s="1">
        <v>29</v>
      </c>
      <c r="P193" s="1">
        <v>26</v>
      </c>
      <c r="Q193" s="1" t="str">
        <f t="shared" si="32"/>
        <v>น้ำถัง</v>
      </c>
      <c r="R193" s="1">
        <v>150</v>
      </c>
      <c r="S193" s="7">
        <v>15</v>
      </c>
      <c r="T193" s="6">
        <f t="shared" si="33"/>
        <v>2250</v>
      </c>
      <c r="U193" s="26">
        <f t="shared" si="34"/>
        <v>0</v>
      </c>
    </row>
    <row r="194" spans="1:21" ht="13.5" customHeight="1" x14ac:dyDescent="0.2">
      <c r="A194" s="1">
        <v>30</v>
      </c>
      <c r="B194" s="1">
        <v>6</v>
      </c>
      <c r="C194" s="1">
        <v>1</v>
      </c>
      <c r="D194" s="1">
        <v>160</v>
      </c>
      <c r="E194" s="7">
        <v>40</v>
      </c>
      <c r="F194" s="6">
        <f t="shared" si="27"/>
        <v>6400</v>
      </c>
      <c r="G194" s="26">
        <f t="shared" si="28"/>
        <v>6400</v>
      </c>
      <c r="H194" s="1">
        <v>30</v>
      </c>
      <c r="I194" s="1">
        <v>16</v>
      </c>
      <c r="J194" s="1" t="str">
        <f t="shared" si="29"/>
        <v>น้ำดื่ม PET</v>
      </c>
      <c r="K194" s="1">
        <v>50</v>
      </c>
      <c r="L194" s="1">
        <v>60</v>
      </c>
      <c r="M194" s="6">
        <f t="shared" si="30"/>
        <v>3000</v>
      </c>
      <c r="N194" s="26">
        <f t="shared" si="31"/>
        <v>0</v>
      </c>
      <c r="O194" s="1">
        <v>30</v>
      </c>
      <c r="P194" s="1">
        <v>26</v>
      </c>
      <c r="Q194" s="1">
        <f t="shared" si="32"/>
        <v>0</v>
      </c>
      <c r="R194" s="1">
        <v>170</v>
      </c>
      <c r="S194" s="7">
        <v>40</v>
      </c>
      <c r="T194" s="6">
        <f t="shared" si="33"/>
        <v>6800</v>
      </c>
      <c r="U194" s="26">
        <f t="shared" si="34"/>
        <v>6800</v>
      </c>
    </row>
    <row r="195" spans="1:21" ht="13.5" customHeight="1" x14ac:dyDescent="0.2">
      <c r="A195" s="1">
        <v>31</v>
      </c>
      <c r="B195" s="1">
        <v>7</v>
      </c>
      <c r="C195" s="1">
        <f t="shared" si="35"/>
        <v>0</v>
      </c>
      <c r="D195" s="1">
        <v>160</v>
      </c>
      <c r="E195" s="7">
        <v>40</v>
      </c>
      <c r="F195" s="6">
        <f t="shared" si="27"/>
        <v>6400</v>
      </c>
      <c r="G195" s="26">
        <f t="shared" si="28"/>
        <v>6400</v>
      </c>
      <c r="H195" s="1">
        <v>31</v>
      </c>
      <c r="I195" s="1">
        <v>17</v>
      </c>
      <c r="J195" s="1">
        <v>1</v>
      </c>
      <c r="K195" s="1">
        <v>160</v>
      </c>
      <c r="L195" s="1">
        <v>40</v>
      </c>
      <c r="M195" s="6">
        <f t="shared" si="30"/>
        <v>6400</v>
      </c>
      <c r="N195" s="26">
        <f t="shared" si="31"/>
        <v>6400</v>
      </c>
      <c r="O195" s="1">
        <v>31</v>
      </c>
      <c r="P195" s="1">
        <v>27</v>
      </c>
      <c r="Q195" s="1">
        <v>1</v>
      </c>
      <c r="R195" s="1">
        <v>170</v>
      </c>
      <c r="S195" s="7">
        <v>40</v>
      </c>
      <c r="T195" s="6">
        <f t="shared" si="33"/>
        <v>6800</v>
      </c>
      <c r="U195" s="26">
        <f t="shared" si="34"/>
        <v>6800</v>
      </c>
    </row>
    <row r="196" spans="1:21" ht="13.5" customHeight="1" x14ac:dyDescent="0.2">
      <c r="A196" s="1">
        <v>32</v>
      </c>
      <c r="B196" s="1">
        <v>7</v>
      </c>
      <c r="C196" s="1" t="str">
        <f t="shared" si="35"/>
        <v>น้ำดื่มวันเวย์</v>
      </c>
      <c r="D196" s="1">
        <v>60</v>
      </c>
      <c r="E196" s="7">
        <v>45</v>
      </c>
      <c r="F196" s="6">
        <f t="shared" si="27"/>
        <v>2700</v>
      </c>
      <c r="G196" s="26">
        <f t="shared" si="28"/>
        <v>0</v>
      </c>
      <c r="H196" s="1">
        <v>32</v>
      </c>
      <c r="I196" s="1">
        <v>17</v>
      </c>
      <c r="J196" s="1">
        <f t="shared" si="29"/>
        <v>0</v>
      </c>
      <c r="K196" s="1">
        <v>160</v>
      </c>
      <c r="L196" s="1">
        <v>40</v>
      </c>
      <c r="M196" s="6">
        <f t="shared" si="30"/>
        <v>6400</v>
      </c>
      <c r="N196" s="26">
        <f t="shared" si="31"/>
        <v>6400</v>
      </c>
      <c r="O196" s="1">
        <v>32</v>
      </c>
      <c r="P196" s="1">
        <v>27</v>
      </c>
      <c r="Q196" s="1" t="str">
        <f t="shared" si="32"/>
        <v>น้ำดื่มวันเวย์</v>
      </c>
      <c r="R196" s="1">
        <v>50</v>
      </c>
      <c r="S196" s="7">
        <v>45</v>
      </c>
      <c r="T196" s="6">
        <f t="shared" si="33"/>
        <v>2250</v>
      </c>
      <c r="U196" s="26">
        <f t="shared" si="34"/>
        <v>0</v>
      </c>
    </row>
    <row r="197" spans="1:21" ht="13.5" customHeight="1" x14ac:dyDescent="0.2">
      <c r="A197" s="1">
        <v>33</v>
      </c>
      <c r="B197" s="1">
        <v>7</v>
      </c>
      <c r="C197" s="1">
        <v>1</v>
      </c>
      <c r="D197" s="1">
        <v>160</v>
      </c>
      <c r="E197" s="7">
        <v>40</v>
      </c>
      <c r="F197" s="6">
        <f t="shared" si="27"/>
        <v>6400</v>
      </c>
      <c r="G197" s="26">
        <f t="shared" si="28"/>
        <v>6400</v>
      </c>
      <c r="H197" s="1">
        <v>33</v>
      </c>
      <c r="I197" s="1">
        <v>17</v>
      </c>
      <c r="J197" s="1" t="str">
        <f t="shared" si="29"/>
        <v>น้ำดื่ม PET</v>
      </c>
      <c r="K197" s="1">
        <v>50</v>
      </c>
      <c r="L197" s="1">
        <v>60</v>
      </c>
      <c r="M197" s="6">
        <f t="shared" si="30"/>
        <v>3000</v>
      </c>
      <c r="N197" s="26">
        <f t="shared" si="31"/>
        <v>0</v>
      </c>
      <c r="O197" s="1">
        <v>33</v>
      </c>
      <c r="P197" s="1">
        <v>27</v>
      </c>
      <c r="Q197" s="1">
        <f t="shared" si="32"/>
        <v>0</v>
      </c>
      <c r="R197" s="1">
        <v>170</v>
      </c>
      <c r="S197" s="7">
        <v>40</v>
      </c>
      <c r="T197" s="6">
        <f t="shared" si="33"/>
        <v>6800</v>
      </c>
      <c r="U197" s="26">
        <f t="shared" si="34"/>
        <v>6800</v>
      </c>
    </row>
    <row r="198" spans="1:21" ht="13.5" customHeight="1" x14ac:dyDescent="0.2">
      <c r="A198" s="1">
        <v>34</v>
      </c>
      <c r="B198" s="1">
        <v>7</v>
      </c>
      <c r="C198" s="1" t="str">
        <f t="shared" si="35"/>
        <v>น้ำถัง</v>
      </c>
      <c r="D198" s="1">
        <v>150</v>
      </c>
      <c r="E198" s="7">
        <v>15</v>
      </c>
      <c r="F198" s="6">
        <f t="shared" si="27"/>
        <v>2250</v>
      </c>
      <c r="G198" s="26">
        <f t="shared" si="28"/>
        <v>0</v>
      </c>
      <c r="H198" s="1">
        <v>34</v>
      </c>
      <c r="I198" s="1">
        <v>17</v>
      </c>
      <c r="J198" s="1" t="str">
        <f t="shared" si="29"/>
        <v>น้ำถัง</v>
      </c>
      <c r="K198" s="1">
        <v>150</v>
      </c>
      <c r="L198" s="1">
        <v>15</v>
      </c>
      <c r="M198" s="6">
        <f t="shared" si="30"/>
        <v>2250</v>
      </c>
      <c r="N198" s="26">
        <f t="shared" si="31"/>
        <v>0</v>
      </c>
      <c r="O198" s="1">
        <v>34</v>
      </c>
      <c r="P198" s="1">
        <v>27</v>
      </c>
      <c r="Q198" s="1" t="str">
        <f t="shared" si="32"/>
        <v>น้ำถัง</v>
      </c>
      <c r="R198" s="1">
        <v>150</v>
      </c>
      <c r="S198" s="7">
        <v>15</v>
      </c>
      <c r="T198" s="6">
        <f t="shared" si="33"/>
        <v>2250</v>
      </c>
      <c r="U198" s="26">
        <f t="shared" si="34"/>
        <v>0</v>
      </c>
    </row>
    <row r="199" spans="1:21" ht="13.5" customHeight="1" x14ac:dyDescent="0.2">
      <c r="A199" s="1">
        <v>35</v>
      </c>
      <c r="B199" s="1">
        <v>7</v>
      </c>
      <c r="C199" s="1">
        <f t="shared" si="35"/>
        <v>0</v>
      </c>
      <c r="D199" s="1">
        <v>160</v>
      </c>
      <c r="E199" s="7">
        <v>40</v>
      </c>
      <c r="F199" s="6">
        <f t="shared" si="27"/>
        <v>6400</v>
      </c>
      <c r="G199" s="26">
        <f t="shared" si="28"/>
        <v>6400</v>
      </c>
      <c r="H199" s="1">
        <v>35</v>
      </c>
      <c r="I199" s="1">
        <v>17</v>
      </c>
      <c r="J199" s="1" t="str">
        <f t="shared" si="29"/>
        <v>น้ำดื่มวันเวย์</v>
      </c>
      <c r="K199" s="1">
        <v>60</v>
      </c>
      <c r="L199" s="1">
        <v>45</v>
      </c>
      <c r="M199" s="6">
        <f t="shared" si="30"/>
        <v>2700</v>
      </c>
      <c r="N199" s="26">
        <f t="shared" si="31"/>
        <v>0</v>
      </c>
      <c r="O199" s="1">
        <v>35</v>
      </c>
      <c r="P199" s="1">
        <v>27</v>
      </c>
      <c r="Q199" s="1">
        <v>1</v>
      </c>
      <c r="R199" s="1">
        <v>170</v>
      </c>
      <c r="S199" s="7">
        <v>40</v>
      </c>
      <c r="T199" s="6">
        <f t="shared" si="33"/>
        <v>6800</v>
      </c>
      <c r="U199" s="26">
        <f t="shared" si="34"/>
        <v>6800</v>
      </c>
    </row>
    <row r="200" spans="1:21" ht="13.5" customHeight="1" x14ac:dyDescent="0.2">
      <c r="A200" s="1">
        <v>36</v>
      </c>
      <c r="B200" s="1">
        <v>8</v>
      </c>
      <c r="C200" s="1" t="str">
        <f t="shared" si="35"/>
        <v>น้ำถัง</v>
      </c>
      <c r="D200" s="1">
        <v>150</v>
      </c>
      <c r="E200" s="7">
        <v>15</v>
      </c>
      <c r="F200" s="6">
        <f t="shared" si="27"/>
        <v>2250</v>
      </c>
      <c r="G200" s="26">
        <f t="shared" si="28"/>
        <v>0</v>
      </c>
      <c r="H200" s="1">
        <v>36</v>
      </c>
      <c r="I200" s="1">
        <v>18</v>
      </c>
      <c r="J200" s="1">
        <v>1</v>
      </c>
      <c r="K200" s="1">
        <v>160</v>
      </c>
      <c r="L200" s="1">
        <v>40</v>
      </c>
      <c r="M200" s="6">
        <f t="shared" si="30"/>
        <v>6400</v>
      </c>
      <c r="N200" s="26">
        <f t="shared" si="31"/>
        <v>6400</v>
      </c>
      <c r="O200" s="1">
        <v>36</v>
      </c>
      <c r="P200" s="1">
        <v>28</v>
      </c>
      <c r="Q200" s="1" t="str">
        <f t="shared" si="32"/>
        <v>น้ำถัง</v>
      </c>
      <c r="R200" s="1">
        <v>150</v>
      </c>
      <c r="S200" s="7">
        <v>15</v>
      </c>
      <c r="T200" s="6">
        <f t="shared" si="33"/>
        <v>2250</v>
      </c>
      <c r="U200" s="26">
        <f t="shared" si="34"/>
        <v>0</v>
      </c>
    </row>
    <row r="201" spans="1:21" ht="13.5" customHeight="1" x14ac:dyDescent="0.2">
      <c r="A201" s="1">
        <v>37</v>
      </c>
      <c r="B201" s="1">
        <v>8</v>
      </c>
      <c r="C201" s="1" t="str">
        <f t="shared" si="35"/>
        <v>น้ำดื่ม PET</v>
      </c>
      <c r="D201" s="1">
        <v>50</v>
      </c>
      <c r="E201" s="7">
        <v>60</v>
      </c>
      <c r="F201" s="6">
        <f t="shared" si="27"/>
        <v>3000</v>
      </c>
      <c r="G201" s="26">
        <f t="shared" si="28"/>
        <v>0</v>
      </c>
      <c r="H201" s="1">
        <v>37</v>
      </c>
      <c r="I201" s="1">
        <v>18</v>
      </c>
      <c r="J201" s="1" t="str">
        <f t="shared" si="29"/>
        <v>น้ำถัง</v>
      </c>
      <c r="K201" s="1">
        <v>150</v>
      </c>
      <c r="L201" s="1">
        <v>15</v>
      </c>
      <c r="M201" s="6">
        <f t="shared" si="30"/>
        <v>2250</v>
      </c>
      <c r="N201" s="26">
        <f t="shared" si="31"/>
        <v>0</v>
      </c>
      <c r="O201" s="1">
        <v>37</v>
      </c>
      <c r="P201" s="1">
        <v>28</v>
      </c>
      <c r="Q201" s="1" t="str">
        <f t="shared" si="32"/>
        <v>น้ำดื่ม PET</v>
      </c>
      <c r="R201" s="1">
        <v>50</v>
      </c>
      <c r="S201" s="7">
        <v>60</v>
      </c>
      <c r="T201" s="6">
        <f t="shared" si="33"/>
        <v>3000</v>
      </c>
      <c r="U201" s="26">
        <f t="shared" si="34"/>
        <v>0</v>
      </c>
    </row>
    <row r="202" spans="1:21" ht="13.5" customHeight="1" x14ac:dyDescent="0.2">
      <c r="A202" s="1">
        <v>38</v>
      </c>
      <c r="B202" s="1">
        <v>8</v>
      </c>
      <c r="C202" s="1">
        <v>1</v>
      </c>
      <c r="D202" s="1">
        <v>160</v>
      </c>
      <c r="E202" s="7">
        <v>40</v>
      </c>
      <c r="F202" s="6">
        <f t="shared" si="27"/>
        <v>6400</v>
      </c>
      <c r="G202" s="26">
        <f t="shared" si="28"/>
        <v>6400</v>
      </c>
      <c r="H202" s="1">
        <v>38</v>
      </c>
      <c r="I202" s="1">
        <v>18</v>
      </c>
      <c r="J202" s="1">
        <f t="shared" si="29"/>
        <v>0</v>
      </c>
      <c r="K202" s="1">
        <v>160</v>
      </c>
      <c r="L202" s="1">
        <v>40</v>
      </c>
      <c r="M202" s="6">
        <f t="shared" si="30"/>
        <v>6400</v>
      </c>
      <c r="N202" s="26">
        <f t="shared" si="31"/>
        <v>6400</v>
      </c>
      <c r="O202" s="1">
        <v>38</v>
      </c>
      <c r="P202" s="1">
        <v>28</v>
      </c>
      <c r="Q202" s="1">
        <f t="shared" si="32"/>
        <v>0</v>
      </c>
      <c r="R202" s="1">
        <v>170</v>
      </c>
      <c r="S202" s="7">
        <v>40</v>
      </c>
      <c r="T202" s="6">
        <f t="shared" si="33"/>
        <v>6800</v>
      </c>
      <c r="U202" s="26">
        <f t="shared" si="34"/>
        <v>6800</v>
      </c>
    </row>
    <row r="203" spans="1:21" ht="13.5" customHeight="1" x14ac:dyDescent="0.2">
      <c r="A203" s="1">
        <v>39</v>
      </c>
      <c r="B203" s="1">
        <v>8</v>
      </c>
      <c r="C203" s="1">
        <f t="shared" si="35"/>
        <v>0</v>
      </c>
      <c r="D203" s="1">
        <v>160</v>
      </c>
      <c r="E203" s="7">
        <v>40</v>
      </c>
      <c r="F203" s="6">
        <f t="shared" si="27"/>
        <v>6400</v>
      </c>
      <c r="G203" s="26">
        <f t="shared" si="28"/>
        <v>6400</v>
      </c>
      <c r="H203" s="1">
        <v>39</v>
      </c>
      <c r="I203" s="1">
        <v>18</v>
      </c>
      <c r="J203" s="1">
        <v>1</v>
      </c>
      <c r="K203" s="1">
        <v>160</v>
      </c>
      <c r="L203" s="1">
        <v>40</v>
      </c>
      <c r="M203" s="6">
        <f t="shared" si="30"/>
        <v>6400</v>
      </c>
      <c r="N203" s="26">
        <f t="shared" si="31"/>
        <v>6400</v>
      </c>
      <c r="O203" s="1">
        <v>39</v>
      </c>
      <c r="P203" s="1">
        <v>28</v>
      </c>
      <c r="Q203" s="1">
        <v>1</v>
      </c>
      <c r="R203" s="1">
        <v>170</v>
      </c>
      <c r="S203" s="7">
        <v>40</v>
      </c>
      <c r="T203" s="6">
        <f t="shared" si="33"/>
        <v>6800</v>
      </c>
      <c r="U203" s="26">
        <f t="shared" si="34"/>
        <v>6800</v>
      </c>
    </row>
    <row r="204" spans="1:21" ht="13.5" customHeight="1" x14ac:dyDescent="0.2">
      <c r="A204" s="1">
        <v>40</v>
      </c>
      <c r="B204" s="1">
        <v>8</v>
      </c>
      <c r="C204" s="1" t="str">
        <f t="shared" si="35"/>
        <v>น้ำถัง</v>
      </c>
      <c r="D204" s="1">
        <v>150</v>
      </c>
      <c r="E204" s="7">
        <v>15</v>
      </c>
      <c r="F204" s="6">
        <f t="shared" si="27"/>
        <v>2250</v>
      </c>
      <c r="G204" s="26">
        <f t="shared" si="28"/>
        <v>0</v>
      </c>
      <c r="H204" s="1">
        <v>40</v>
      </c>
      <c r="I204" s="1">
        <v>18</v>
      </c>
      <c r="J204" s="1">
        <f t="shared" si="29"/>
        <v>0</v>
      </c>
      <c r="K204" s="1">
        <v>160</v>
      </c>
      <c r="L204" s="1">
        <v>40</v>
      </c>
      <c r="M204" s="6">
        <f t="shared" si="30"/>
        <v>6400</v>
      </c>
      <c r="N204" s="26">
        <f t="shared" si="31"/>
        <v>6400</v>
      </c>
      <c r="O204" s="1">
        <v>40</v>
      </c>
      <c r="P204" s="1">
        <v>28</v>
      </c>
      <c r="Q204" s="1" t="str">
        <f t="shared" si="32"/>
        <v>น้ำถัง</v>
      </c>
      <c r="R204" s="1">
        <v>150</v>
      </c>
      <c r="S204" s="7">
        <v>15</v>
      </c>
      <c r="T204" s="6">
        <f t="shared" si="33"/>
        <v>2250</v>
      </c>
      <c r="U204" s="26">
        <f t="shared" si="34"/>
        <v>0</v>
      </c>
    </row>
    <row r="205" spans="1:21" ht="13.5" customHeight="1" x14ac:dyDescent="0.2">
      <c r="A205" s="1">
        <v>41</v>
      </c>
      <c r="B205" s="1">
        <v>9</v>
      </c>
      <c r="C205" s="1">
        <v>1</v>
      </c>
      <c r="D205" s="1">
        <v>160</v>
      </c>
      <c r="E205" s="7">
        <v>40</v>
      </c>
      <c r="F205" s="6">
        <f t="shared" si="27"/>
        <v>6400</v>
      </c>
      <c r="G205" s="26">
        <f t="shared" si="28"/>
        <v>6400</v>
      </c>
      <c r="H205" s="1">
        <v>41</v>
      </c>
      <c r="I205" s="1">
        <v>19</v>
      </c>
      <c r="J205" s="1" t="str">
        <f t="shared" si="29"/>
        <v>น้ำดื่มวันเวย์</v>
      </c>
      <c r="K205" s="1">
        <v>60</v>
      </c>
      <c r="L205" s="1">
        <v>45</v>
      </c>
      <c r="M205" s="6">
        <f t="shared" si="30"/>
        <v>2700</v>
      </c>
      <c r="N205" s="26">
        <f t="shared" si="31"/>
        <v>0</v>
      </c>
      <c r="O205" s="1">
        <v>41</v>
      </c>
      <c r="P205" s="1">
        <v>29</v>
      </c>
      <c r="Q205" s="1">
        <f t="shared" si="32"/>
        <v>0</v>
      </c>
      <c r="R205" s="1">
        <v>170</v>
      </c>
      <c r="S205" s="7">
        <v>40</v>
      </c>
      <c r="T205" s="6">
        <f t="shared" si="33"/>
        <v>6800</v>
      </c>
      <c r="U205" s="26">
        <f t="shared" si="34"/>
        <v>6800</v>
      </c>
    </row>
    <row r="206" spans="1:21" ht="13.5" customHeight="1" x14ac:dyDescent="0.2">
      <c r="A206" s="1">
        <v>42</v>
      </c>
      <c r="B206" s="1">
        <v>9</v>
      </c>
      <c r="C206" s="1">
        <f t="shared" si="35"/>
        <v>0</v>
      </c>
      <c r="D206" s="1">
        <v>160</v>
      </c>
      <c r="E206" s="7">
        <v>40</v>
      </c>
      <c r="F206" s="6">
        <f t="shared" si="27"/>
        <v>6400</v>
      </c>
      <c r="G206" s="26">
        <f t="shared" si="28"/>
        <v>6400</v>
      </c>
      <c r="H206" s="1">
        <v>42</v>
      </c>
      <c r="I206" s="1">
        <v>19</v>
      </c>
      <c r="J206" s="1">
        <v>1</v>
      </c>
      <c r="K206" s="1">
        <v>160</v>
      </c>
      <c r="L206" s="1">
        <v>40</v>
      </c>
      <c r="M206" s="6">
        <f t="shared" si="30"/>
        <v>6400</v>
      </c>
      <c r="N206" s="26">
        <f t="shared" si="31"/>
        <v>6400</v>
      </c>
      <c r="O206" s="1">
        <v>42</v>
      </c>
      <c r="P206" s="1">
        <v>29</v>
      </c>
      <c r="Q206" s="1">
        <v>1</v>
      </c>
      <c r="R206" s="1">
        <v>180</v>
      </c>
      <c r="S206" s="7">
        <v>40</v>
      </c>
      <c r="T206" s="6">
        <f t="shared" si="33"/>
        <v>7200</v>
      </c>
      <c r="U206" s="26">
        <f t="shared" si="34"/>
        <v>7200</v>
      </c>
    </row>
    <row r="207" spans="1:21" ht="13.5" customHeight="1" x14ac:dyDescent="0.2">
      <c r="A207" s="1">
        <v>43</v>
      </c>
      <c r="B207" s="1">
        <v>9</v>
      </c>
      <c r="C207" s="1" t="str">
        <f t="shared" si="35"/>
        <v>น้ำถัง</v>
      </c>
      <c r="D207" s="1">
        <v>150</v>
      </c>
      <c r="E207" s="7">
        <v>15</v>
      </c>
      <c r="F207" s="6">
        <f t="shared" si="27"/>
        <v>2250</v>
      </c>
      <c r="G207" s="26">
        <f t="shared" si="28"/>
        <v>0</v>
      </c>
      <c r="H207" s="1">
        <v>43</v>
      </c>
      <c r="I207" s="1">
        <v>19</v>
      </c>
      <c r="J207" s="1">
        <f t="shared" si="29"/>
        <v>0</v>
      </c>
      <c r="K207" s="1">
        <v>160</v>
      </c>
      <c r="L207" s="1">
        <v>40</v>
      </c>
      <c r="M207" s="6">
        <f t="shared" si="30"/>
        <v>6400</v>
      </c>
      <c r="N207" s="26">
        <f t="shared" si="31"/>
        <v>6400</v>
      </c>
      <c r="O207" s="1">
        <v>43</v>
      </c>
      <c r="P207" s="1">
        <v>29</v>
      </c>
      <c r="Q207" s="1" t="str">
        <f t="shared" si="32"/>
        <v>น้ำถัง</v>
      </c>
      <c r="R207" s="1">
        <v>150</v>
      </c>
      <c r="S207" s="7">
        <v>15</v>
      </c>
      <c r="T207" s="6">
        <f t="shared" si="33"/>
        <v>2250</v>
      </c>
      <c r="U207" s="26">
        <f t="shared" si="34"/>
        <v>0</v>
      </c>
    </row>
    <row r="208" spans="1:21" ht="13.5" customHeight="1" x14ac:dyDescent="0.2">
      <c r="A208" s="1">
        <v>44</v>
      </c>
      <c r="B208" s="1">
        <v>9</v>
      </c>
      <c r="C208" s="1">
        <v>1</v>
      </c>
      <c r="D208" s="1">
        <v>160</v>
      </c>
      <c r="E208" s="7">
        <v>40</v>
      </c>
      <c r="F208" s="6">
        <f t="shared" si="27"/>
        <v>6400</v>
      </c>
      <c r="G208" s="26">
        <f t="shared" si="28"/>
        <v>6400</v>
      </c>
      <c r="H208" s="1">
        <v>44</v>
      </c>
      <c r="I208" s="1">
        <v>19</v>
      </c>
      <c r="J208" s="1" t="str">
        <f t="shared" si="29"/>
        <v>น้ำดื่ม PET</v>
      </c>
      <c r="K208" s="1">
        <v>50</v>
      </c>
      <c r="L208" s="1">
        <v>60</v>
      </c>
      <c r="M208" s="6">
        <f t="shared" si="30"/>
        <v>3000</v>
      </c>
      <c r="N208" s="26">
        <f t="shared" si="31"/>
        <v>0</v>
      </c>
      <c r="O208" s="1">
        <v>44</v>
      </c>
      <c r="P208" s="1">
        <v>29</v>
      </c>
      <c r="Q208" s="1">
        <f t="shared" si="32"/>
        <v>0</v>
      </c>
      <c r="R208" s="1">
        <v>180</v>
      </c>
      <c r="S208" s="7">
        <v>40</v>
      </c>
      <c r="T208" s="6">
        <f t="shared" si="33"/>
        <v>7200</v>
      </c>
      <c r="U208" s="26">
        <f t="shared" si="34"/>
        <v>7200</v>
      </c>
    </row>
    <row r="209" spans="1:22" ht="13.5" customHeight="1" x14ac:dyDescent="0.2">
      <c r="A209" s="1">
        <v>45</v>
      </c>
      <c r="B209" s="1">
        <v>9</v>
      </c>
      <c r="C209" s="1" t="str">
        <f t="shared" si="35"/>
        <v>น้ำดื่ม PET</v>
      </c>
      <c r="D209" s="1">
        <v>50</v>
      </c>
      <c r="E209" s="7">
        <v>60</v>
      </c>
      <c r="F209" s="6">
        <f t="shared" si="27"/>
        <v>3000</v>
      </c>
      <c r="G209" s="26">
        <f t="shared" si="28"/>
        <v>0</v>
      </c>
      <c r="H209" s="1">
        <v>45</v>
      </c>
      <c r="I209" s="1">
        <v>19</v>
      </c>
      <c r="J209" s="1">
        <v>1</v>
      </c>
      <c r="K209" s="1">
        <v>160</v>
      </c>
      <c r="L209" s="1">
        <v>40</v>
      </c>
      <c r="M209" s="6">
        <f t="shared" si="30"/>
        <v>6400</v>
      </c>
      <c r="N209" s="26">
        <f t="shared" si="31"/>
        <v>6400</v>
      </c>
      <c r="O209" s="1">
        <v>45</v>
      </c>
      <c r="P209" s="1">
        <v>29</v>
      </c>
      <c r="Q209" s="1" t="str">
        <f t="shared" si="32"/>
        <v>น้ำถ้วย</v>
      </c>
      <c r="R209" s="1">
        <v>50</v>
      </c>
      <c r="S209" s="7">
        <v>80</v>
      </c>
      <c r="T209" s="6">
        <f t="shared" si="33"/>
        <v>4000</v>
      </c>
      <c r="U209" s="26">
        <f t="shared" si="34"/>
        <v>0</v>
      </c>
    </row>
    <row r="210" spans="1:22" ht="13.5" customHeight="1" x14ac:dyDescent="0.2">
      <c r="A210" s="1">
        <v>46</v>
      </c>
      <c r="B210" s="1">
        <v>10</v>
      </c>
      <c r="C210" s="1">
        <f t="shared" si="35"/>
        <v>0</v>
      </c>
      <c r="D210" s="1">
        <v>160</v>
      </c>
      <c r="E210" s="7">
        <v>40</v>
      </c>
      <c r="F210" s="6">
        <f t="shared" si="27"/>
        <v>6400</v>
      </c>
      <c r="G210" s="26">
        <f t="shared" si="28"/>
        <v>6400</v>
      </c>
      <c r="H210" s="1">
        <v>46</v>
      </c>
      <c r="I210" s="1">
        <v>20</v>
      </c>
      <c r="J210" s="1" t="str">
        <f t="shared" si="29"/>
        <v>น้ำถัง</v>
      </c>
      <c r="K210" s="1">
        <v>150</v>
      </c>
      <c r="L210" s="1">
        <v>15</v>
      </c>
      <c r="M210" s="6">
        <f t="shared" si="30"/>
        <v>2250</v>
      </c>
      <c r="N210" s="26">
        <f t="shared" si="31"/>
        <v>0</v>
      </c>
      <c r="O210" s="1">
        <v>46</v>
      </c>
      <c r="P210" s="1">
        <v>30</v>
      </c>
      <c r="Q210" s="1">
        <v>1</v>
      </c>
      <c r="R210" s="1">
        <v>200</v>
      </c>
      <c r="S210" s="7">
        <v>40</v>
      </c>
      <c r="T210" s="6">
        <f t="shared" si="33"/>
        <v>8000</v>
      </c>
      <c r="U210" s="26">
        <f t="shared" si="34"/>
        <v>8000</v>
      </c>
    </row>
    <row r="211" spans="1:22" ht="13.5" customHeight="1" x14ac:dyDescent="0.2">
      <c r="A211" s="1">
        <v>47</v>
      </c>
      <c r="B211" s="1">
        <v>10</v>
      </c>
      <c r="C211" s="1" t="str">
        <f t="shared" si="35"/>
        <v>น้ำถัง</v>
      </c>
      <c r="D211" s="1">
        <v>150</v>
      </c>
      <c r="E211" s="7">
        <v>15</v>
      </c>
      <c r="F211" s="6">
        <f t="shared" si="27"/>
        <v>2250</v>
      </c>
      <c r="G211" s="26">
        <f t="shared" si="28"/>
        <v>0</v>
      </c>
      <c r="H211" s="1">
        <v>47</v>
      </c>
      <c r="I211" s="1">
        <v>20</v>
      </c>
      <c r="J211" s="1">
        <f t="shared" si="29"/>
        <v>0</v>
      </c>
      <c r="K211" s="1">
        <v>160</v>
      </c>
      <c r="L211" s="1">
        <v>40</v>
      </c>
      <c r="M211" s="6">
        <f t="shared" si="30"/>
        <v>6400</v>
      </c>
      <c r="N211" s="26">
        <f t="shared" si="31"/>
        <v>6400</v>
      </c>
      <c r="O211" s="1">
        <v>47</v>
      </c>
      <c r="P211" s="1">
        <v>30</v>
      </c>
      <c r="Q211" s="1" t="str">
        <f t="shared" si="32"/>
        <v>น้ำถัง</v>
      </c>
      <c r="R211" s="1">
        <v>156</v>
      </c>
      <c r="S211" s="7">
        <v>15</v>
      </c>
      <c r="T211" s="6">
        <f t="shared" si="33"/>
        <v>2340</v>
      </c>
      <c r="U211" s="26">
        <f t="shared" si="34"/>
        <v>0</v>
      </c>
    </row>
    <row r="212" spans="1:22" ht="13.5" customHeight="1" x14ac:dyDescent="0.2">
      <c r="A212" s="1">
        <v>48</v>
      </c>
      <c r="B212" s="1">
        <v>10</v>
      </c>
      <c r="C212" s="1">
        <v>1</v>
      </c>
      <c r="D212" s="1">
        <v>160</v>
      </c>
      <c r="E212" s="7">
        <v>40</v>
      </c>
      <c r="F212" s="6">
        <f t="shared" si="27"/>
        <v>6400</v>
      </c>
      <c r="G212" s="26">
        <f t="shared" si="28"/>
        <v>6400</v>
      </c>
      <c r="H212" s="1">
        <v>48</v>
      </c>
      <c r="I212" s="1">
        <v>20</v>
      </c>
      <c r="J212" s="1">
        <v>1</v>
      </c>
      <c r="K212" s="1">
        <v>160</v>
      </c>
      <c r="L212" s="1">
        <v>40</v>
      </c>
      <c r="M212" s="6">
        <f t="shared" si="30"/>
        <v>6400</v>
      </c>
      <c r="N212" s="26">
        <f t="shared" si="31"/>
        <v>6400</v>
      </c>
      <c r="O212" s="1">
        <v>48</v>
      </c>
      <c r="P212" s="1">
        <v>30</v>
      </c>
      <c r="Q212" s="1">
        <f t="shared" si="32"/>
        <v>0</v>
      </c>
      <c r="R212" s="1">
        <v>200</v>
      </c>
      <c r="S212" s="7">
        <v>40</v>
      </c>
      <c r="T212" s="6">
        <f t="shared" si="33"/>
        <v>8000</v>
      </c>
      <c r="U212" s="26">
        <f t="shared" si="34"/>
        <v>8000</v>
      </c>
    </row>
    <row r="213" spans="1:22" ht="13.5" customHeight="1" x14ac:dyDescent="0.2">
      <c r="A213" s="1">
        <v>49</v>
      </c>
      <c r="B213" s="1">
        <v>10</v>
      </c>
      <c r="C213" s="1">
        <f t="shared" si="35"/>
        <v>0</v>
      </c>
      <c r="D213" s="1">
        <v>160</v>
      </c>
      <c r="E213" s="7">
        <v>40</v>
      </c>
      <c r="F213" s="6">
        <f t="shared" si="27"/>
        <v>6400</v>
      </c>
      <c r="G213" s="26">
        <f t="shared" si="28"/>
        <v>6400</v>
      </c>
      <c r="H213" s="1">
        <v>49</v>
      </c>
      <c r="I213" s="1">
        <v>20</v>
      </c>
      <c r="J213" s="1">
        <f t="shared" si="29"/>
        <v>0</v>
      </c>
      <c r="K213" s="1">
        <v>160</v>
      </c>
      <c r="L213" s="1">
        <v>40</v>
      </c>
      <c r="M213" s="6">
        <f t="shared" si="30"/>
        <v>6400</v>
      </c>
      <c r="N213" s="26">
        <f t="shared" si="31"/>
        <v>6400</v>
      </c>
      <c r="O213" s="1">
        <v>49</v>
      </c>
      <c r="P213" s="1">
        <v>30</v>
      </c>
      <c r="Q213" s="1">
        <v>1</v>
      </c>
      <c r="R213" s="1">
        <v>200</v>
      </c>
      <c r="S213" s="7">
        <v>40</v>
      </c>
      <c r="T213" s="6">
        <f t="shared" si="33"/>
        <v>8000</v>
      </c>
      <c r="U213" s="26">
        <f t="shared" si="34"/>
        <v>8000</v>
      </c>
    </row>
    <row r="214" spans="1:22" ht="13.5" customHeight="1" thickBot="1" x14ac:dyDescent="0.25">
      <c r="A214" s="3">
        <v>50</v>
      </c>
      <c r="B214" s="3">
        <v>10</v>
      </c>
      <c r="C214" s="1">
        <v>1</v>
      </c>
      <c r="D214" s="1">
        <v>160</v>
      </c>
      <c r="E214" s="7">
        <v>40</v>
      </c>
      <c r="F214" s="10">
        <f t="shared" si="27"/>
        <v>6400</v>
      </c>
      <c r="G214" s="26">
        <f t="shared" si="28"/>
        <v>6400</v>
      </c>
      <c r="H214" s="1">
        <v>100</v>
      </c>
      <c r="I214" s="1">
        <v>20</v>
      </c>
      <c r="J214" s="1" t="str">
        <f t="shared" si="29"/>
        <v>น้ำดื่ม PET</v>
      </c>
      <c r="K214" s="1">
        <v>50</v>
      </c>
      <c r="L214" s="4">
        <v>60</v>
      </c>
      <c r="M214" s="8">
        <f t="shared" si="30"/>
        <v>3000</v>
      </c>
      <c r="N214" s="26">
        <f t="shared" si="31"/>
        <v>0</v>
      </c>
      <c r="O214" s="1">
        <v>100</v>
      </c>
      <c r="P214" s="1">
        <v>30</v>
      </c>
      <c r="Q214" s="1" t="str">
        <f t="shared" si="32"/>
        <v>น้ำดื่มวันเวย์</v>
      </c>
      <c r="R214" s="1">
        <v>50</v>
      </c>
      <c r="S214" s="7">
        <v>45</v>
      </c>
      <c r="T214" s="8">
        <f t="shared" si="33"/>
        <v>2250</v>
      </c>
      <c r="U214" s="26">
        <f t="shared" si="34"/>
        <v>0</v>
      </c>
    </row>
    <row r="215" spans="1:22" ht="13.5" customHeight="1" thickBot="1" x14ac:dyDescent="0.25">
      <c r="F215" s="11">
        <f>SUM(F165:F214)</f>
        <v>243850</v>
      </c>
      <c r="G215" s="26">
        <f>SUM(G165:G214)</f>
        <v>192000</v>
      </c>
      <c r="K215" s="5"/>
      <c r="M215" s="9">
        <f>SUM(M165:M214)</f>
        <v>241650</v>
      </c>
      <c r="N215" s="26">
        <f>SUM(N165:N214)</f>
        <v>185600</v>
      </c>
      <c r="T215" s="11">
        <f>SUM(T165:T214)</f>
        <v>257340</v>
      </c>
      <c r="U215" s="26">
        <f>SUM(U165:U214)</f>
        <v>201600</v>
      </c>
      <c r="V215" s="114">
        <f>G215+N215+U215</f>
        <v>579200</v>
      </c>
    </row>
    <row r="216" spans="1:22" ht="13.5" customHeight="1" thickBot="1" x14ac:dyDescent="0.25">
      <c r="M216">
        <v>917200</v>
      </c>
      <c r="Q216" s="5">
        <f>694242.99+48597.01</f>
        <v>742840</v>
      </c>
      <c r="T216" s="13">
        <f>F215+M215+T215</f>
        <v>742840</v>
      </c>
      <c r="U216" s="26">
        <f>Q216-T216</f>
        <v>0</v>
      </c>
      <c r="V216" s="46">
        <f>V215/T216</f>
        <v>0.77971030100694627</v>
      </c>
    </row>
    <row r="217" spans="1:22" ht="21" customHeight="1" thickTop="1" x14ac:dyDescent="0.5">
      <c r="A217" s="158" t="s">
        <v>49</v>
      </c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05"/>
    </row>
    <row r="218" spans="1:22" ht="13.5" customHeight="1" x14ac:dyDescent="0.35">
      <c r="A218" s="15" t="s">
        <v>0</v>
      </c>
      <c r="B218" s="15" t="s">
        <v>7</v>
      </c>
      <c r="C218" s="15"/>
      <c r="D218" s="15" t="s">
        <v>1</v>
      </c>
      <c r="E218" s="15" t="s">
        <v>2</v>
      </c>
      <c r="F218" s="15" t="s">
        <v>3</v>
      </c>
      <c r="G218" s="111"/>
      <c r="H218" s="14" t="s">
        <v>0</v>
      </c>
      <c r="I218" s="15" t="s">
        <v>7</v>
      </c>
      <c r="J218" s="15"/>
      <c r="K218" s="15" t="s">
        <v>1</v>
      </c>
      <c r="L218" s="14" t="s">
        <v>2</v>
      </c>
      <c r="M218" s="14" t="s">
        <v>3</v>
      </c>
      <c r="N218" s="111"/>
      <c r="O218" s="14" t="s">
        <v>0</v>
      </c>
      <c r="P218" s="15" t="s">
        <v>7</v>
      </c>
      <c r="Q218" s="15"/>
      <c r="R218" s="15" t="s">
        <v>1</v>
      </c>
      <c r="S218" s="14" t="s">
        <v>2</v>
      </c>
      <c r="T218" s="14" t="s">
        <v>3</v>
      </c>
      <c r="U218" s="111"/>
    </row>
    <row r="219" spans="1:22" ht="13.5" customHeight="1" x14ac:dyDescent="0.2">
      <c r="A219" s="1">
        <v>1</v>
      </c>
      <c r="B219" s="1">
        <v>1</v>
      </c>
      <c r="C219" s="1" t="str">
        <f>IF(E219=$W$1,$X$1,IF(E219=$W$4,$X$4,IF(E219=$W$5,$X$5,IF(E219=$W$6,$X$6,IF(E219=$W$6,$X$6,IF(E219=$W$7,$X$7,0))))))</f>
        <v>น้ำดื่มวันเวย์</v>
      </c>
      <c r="D219" s="1">
        <v>80</v>
      </c>
      <c r="E219" s="1">
        <v>45</v>
      </c>
      <c r="F219" s="6">
        <f>+D219*E219</f>
        <v>3600</v>
      </c>
      <c r="G219" s="26">
        <f>IF(C219=1,F219,IF(C219=0,F219,0))</f>
        <v>0</v>
      </c>
      <c r="H219" s="1">
        <v>1</v>
      </c>
      <c r="I219" s="1">
        <v>11</v>
      </c>
      <c r="J219" s="1">
        <f>IF(L219=$W$1,$X$1,IF(L219=$W$4,$X$4,IF(L219=$W$5,$X$5,IF(L219=$W$6,$X$6,IF(L219=$W$6,$X$6,IF(L219=$W$7,$X$7,0))))))</f>
        <v>0</v>
      </c>
      <c r="K219" s="1">
        <v>180</v>
      </c>
      <c r="L219" s="7">
        <v>40</v>
      </c>
      <c r="M219" s="6">
        <f>+K219*L219</f>
        <v>7200</v>
      </c>
      <c r="N219" s="26">
        <f>IF(J219=1,M219,IF(J219=0,M219,0))</f>
        <v>7200</v>
      </c>
      <c r="O219" s="1">
        <v>1</v>
      </c>
      <c r="P219" s="1">
        <v>21</v>
      </c>
      <c r="Q219" s="1">
        <f>IF(S219=$W$1,$X$1,IF(S219=$W$4,$X$4,IF(S219=$W$5,$X$5,IF(S219=$W$6,$X$6,IF(S219=$W$6,$X$6,IF(S219=$W$7,$X$7,0))))))</f>
        <v>0</v>
      </c>
      <c r="R219" s="1">
        <v>180</v>
      </c>
      <c r="S219" s="7">
        <v>40</v>
      </c>
      <c r="T219" s="6">
        <f>+R219*S219</f>
        <v>7200</v>
      </c>
      <c r="U219" s="26">
        <f>IF(Q219=1,T219,IF(Q219=0,T219,0))</f>
        <v>7200</v>
      </c>
    </row>
    <row r="220" spans="1:22" ht="13.5" customHeight="1" x14ac:dyDescent="0.2">
      <c r="A220" s="1">
        <v>2</v>
      </c>
      <c r="B220" s="1">
        <v>1</v>
      </c>
      <c r="C220" s="1">
        <f t="shared" ref="C220:C268" si="36">IF(E220=$W$1,$X$1,IF(E220=$W$4,$X$4,IF(E220=$W$5,$X$5,IF(E220=$W$6,$X$6,IF(E220=$W$6,$X$6,IF(E220=$W$7,$X$7,0))))))</f>
        <v>0</v>
      </c>
      <c r="D220" s="1">
        <v>150</v>
      </c>
      <c r="E220" s="1">
        <v>40</v>
      </c>
      <c r="F220" s="6">
        <f t="shared" ref="F220:F268" si="37">+D220*E220</f>
        <v>6000</v>
      </c>
      <c r="G220" s="26">
        <f t="shared" ref="G220:G268" si="38">IF(C220=1,F220,IF(C220=0,F220,0))</f>
        <v>6000</v>
      </c>
      <c r="H220" s="1">
        <v>2</v>
      </c>
      <c r="I220" s="1">
        <v>11</v>
      </c>
      <c r="J220" s="1">
        <f t="shared" ref="J220:J268" si="39">IF(L220=$W$1,$X$1,IF(L220=$W$4,$X$4,IF(L220=$W$5,$X$5,IF(L220=$W$6,$X$6,IF(L220=$W$6,$X$6,IF(L220=$W$7,$X$7,0))))))</f>
        <v>0</v>
      </c>
      <c r="K220" s="1">
        <v>180</v>
      </c>
      <c r="L220" s="7">
        <v>40</v>
      </c>
      <c r="M220" s="6">
        <f t="shared" ref="M220:M268" si="40">+K220*L220</f>
        <v>7200</v>
      </c>
      <c r="N220" s="26">
        <f t="shared" ref="N220:N268" si="41">IF(J220=1,M220,IF(J220=0,M220,0))</f>
        <v>7200</v>
      </c>
      <c r="O220" s="1">
        <v>2</v>
      </c>
      <c r="P220" s="1">
        <v>21</v>
      </c>
      <c r="Q220" s="1">
        <f t="shared" ref="Q220:Q268" si="42">IF(S220=$W$1,$X$1,IF(S220=$W$4,$X$4,IF(S220=$W$5,$X$5,IF(S220=$W$6,$X$6,IF(S220=$W$6,$X$6,IF(S220=$W$7,$X$7,0))))))</f>
        <v>0</v>
      </c>
      <c r="R220" s="1">
        <v>180</v>
      </c>
      <c r="S220" s="7">
        <v>40</v>
      </c>
      <c r="T220" s="6">
        <f t="shared" ref="T220:T268" si="43">+R220*S220</f>
        <v>7200</v>
      </c>
      <c r="U220" s="26">
        <f t="shared" ref="U220:U268" si="44">IF(Q220=1,T220,IF(Q220=0,T220,0))</f>
        <v>7200</v>
      </c>
    </row>
    <row r="221" spans="1:22" ht="13.5" customHeight="1" x14ac:dyDescent="0.2">
      <c r="A221" s="1">
        <v>3</v>
      </c>
      <c r="B221" s="1">
        <v>1</v>
      </c>
      <c r="C221" s="1" t="str">
        <f t="shared" si="36"/>
        <v>น้ำถัง</v>
      </c>
      <c r="D221" s="1">
        <v>150</v>
      </c>
      <c r="E221" s="1">
        <v>15</v>
      </c>
      <c r="F221" s="6">
        <f t="shared" si="37"/>
        <v>2250</v>
      </c>
      <c r="G221" s="26">
        <f t="shared" si="38"/>
        <v>0</v>
      </c>
      <c r="H221" s="1">
        <v>3</v>
      </c>
      <c r="I221" s="1">
        <v>11</v>
      </c>
      <c r="J221" s="1" t="str">
        <f t="shared" si="39"/>
        <v>น้ำถัง</v>
      </c>
      <c r="K221" s="1">
        <v>150</v>
      </c>
      <c r="L221" s="7">
        <v>15</v>
      </c>
      <c r="M221" s="6">
        <f t="shared" si="40"/>
        <v>2250</v>
      </c>
      <c r="N221" s="26">
        <f t="shared" si="41"/>
        <v>0</v>
      </c>
      <c r="O221" s="1">
        <v>3</v>
      </c>
      <c r="P221" s="1">
        <v>21</v>
      </c>
      <c r="Q221" s="1" t="str">
        <f t="shared" si="42"/>
        <v>น้ำถัง</v>
      </c>
      <c r="R221" s="1">
        <v>150</v>
      </c>
      <c r="S221" s="7">
        <v>15</v>
      </c>
      <c r="T221" s="6">
        <f t="shared" si="43"/>
        <v>2250</v>
      </c>
      <c r="U221" s="26">
        <f t="shared" si="44"/>
        <v>0</v>
      </c>
    </row>
    <row r="222" spans="1:22" ht="13.5" customHeight="1" x14ac:dyDescent="0.2">
      <c r="A222" s="1">
        <v>4</v>
      </c>
      <c r="B222" s="1">
        <v>1</v>
      </c>
      <c r="C222" s="1">
        <f t="shared" si="36"/>
        <v>0</v>
      </c>
      <c r="D222" s="1">
        <v>150</v>
      </c>
      <c r="E222" s="1">
        <v>40</v>
      </c>
      <c r="F222" s="6">
        <f t="shared" si="37"/>
        <v>6000</v>
      </c>
      <c r="G222" s="26">
        <f t="shared" si="38"/>
        <v>6000</v>
      </c>
      <c r="H222" s="1">
        <v>4</v>
      </c>
      <c r="I222" s="1">
        <v>11</v>
      </c>
      <c r="J222" s="1" t="str">
        <f t="shared" si="39"/>
        <v>น้ำถ้วย</v>
      </c>
      <c r="K222" s="1">
        <v>50</v>
      </c>
      <c r="L222" s="7">
        <v>80</v>
      </c>
      <c r="M222" s="6">
        <f t="shared" si="40"/>
        <v>4000</v>
      </c>
      <c r="N222" s="26">
        <f t="shared" si="41"/>
        <v>0</v>
      </c>
      <c r="O222" s="1">
        <v>4</v>
      </c>
      <c r="P222" s="1">
        <v>21</v>
      </c>
      <c r="Q222" s="1" t="str">
        <f t="shared" si="42"/>
        <v>น้ำถ้วย</v>
      </c>
      <c r="R222" s="1">
        <v>50</v>
      </c>
      <c r="S222" s="7">
        <v>80</v>
      </c>
      <c r="T222" s="6">
        <f t="shared" si="43"/>
        <v>4000</v>
      </c>
      <c r="U222" s="26">
        <f t="shared" si="44"/>
        <v>0</v>
      </c>
    </row>
    <row r="223" spans="1:22" ht="13.5" customHeight="1" x14ac:dyDescent="0.2">
      <c r="A223" s="1">
        <v>5</v>
      </c>
      <c r="B223" s="1">
        <v>2</v>
      </c>
      <c r="C223" s="1">
        <f t="shared" si="36"/>
        <v>0</v>
      </c>
      <c r="D223" s="1">
        <v>150</v>
      </c>
      <c r="E223" s="1">
        <v>40</v>
      </c>
      <c r="F223" s="6">
        <f t="shared" si="37"/>
        <v>6000</v>
      </c>
      <c r="G223" s="26">
        <f t="shared" si="38"/>
        <v>6000</v>
      </c>
      <c r="H223" s="1">
        <v>5</v>
      </c>
      <c r="I223" s="1">
        <v>11</v>
      </c>
      <c r="J223" s="1">
        <f t="shared" si="39"/>
        <v>0</v>
      </c>
      <c r="K223" s="1">
        <v>180</v>
      </c>
      <c r="L223" s="7">
        <v>40</v>
      </c>
      <c r="M223" s="6">
        <f t="shared" si="40"/>
        <v>7200</v>
      </c>
      <c r="N223" s="26">
        <f t="shared" si="41"/>
        <v>7200</v>
      </c>
      <c r="O223" s="1">
        <v>5</v>
      </c>
      <c r="P223" s="1">
        <v>21</v>
      </c>
      <c r="Q223" s="1">
        <f t="shared" si="42"/>
        <v>0</v>
      </c>
      <c r="R223" s="1">
        <v>180</v>
      </c>
      <c r="S223" s="7">
        <v>40</v>
      </c>
      <c r="T223" s="6">
        <f t="shared" si="43"/>
        <v>7200</v>
      </c>
      <c r="U223" s="26">
        <f t="shared" si="44"/>
        <v>7200</v>
      </c>
    </row>
    <row r="224" spans="1:22" ht="13.5" customHeight="1" x14ac:dyDescent="0.2">
      <c r="A224" s="1">
        <v>6</v>
      </c>
      <c r="B224" s="1">
        <v>2</v>
      </c>
      <c r="C224" s="1">
        <f t="shared" si="36"/>
        <v>0</v>
      </c>
      <c r="D224" s="1">
        <v>150</v>
      </c>
      <c r="E224" s="1">
        <v>40</v>
      </c>
      <c r="F224" s="6">
        <f t="shared" si="37"/>
        <v>6000</v>
      </c>
      <c r="G224" s="26">
        <f t="shared" si="38"/>
        <v>6000</v>
      </c>
      <c r="H224" s="1">
        <v>6</v>
      </c>
      <c r="I224" s="1">
        <v>12</v>
      </c>
      <c r="J224" s="1">
        <f t="shared" si="39"/>
        <v>0</v>
      </c>
      <c r="K224" s="1">
        <v>180</v>
      </c>
      <c r="L224" s="7">
        <v>40</v>
      </c>
      <c r="M224" s="6">
        <f t="shared" si="40"/>
        <v>7200</v>
      </c>
      <c r="N224" s="26">
        <f t="shared" si="41"/>
        <v>7200</v>
      </c>
      <c r="O224" s="1">
        <v>6</v>
      </c>
      <c r="P224" s="1">
        <v>22</v>
      </c>
      <c r="Q224" s="1">
        <f t="shared" si="42"/>
        <v>0</v>
      </c>
      <c r="R224" s="1">
        <v>180</v>
      </c>
      <c r="S224" s="7">
        <v>40</v>
      </c>
      <c r="T224" s="6">
        <f t="shared" si="43"/>
        <v>7200</v>
      </c>
      <c r="U224" s="26">
        <f t="shared" si="44"/>
        <v>7200</v>
      </c>
    </row>
    <row r="225" spans="1:21" ht="13.5" customHeight="1" x14ac:dyDescent="0.2">
      <c r="A225" s="1">
        <v>7</v>
      </c>
      <c r="B225" s="1">
        <v>2</v>
      </c>
      <c r="C225" s="1" t="str">
        <f t="shared" si="36"/>
        <v>น้ำถัง</v>
      </c>
      <c r="D225" s="1">
        <v>150</v>
      </c>
      <c r="E225" s="1">
        <v>15</v>
      </c>
      <c r="F225" s="6">
        <f t="shared" si="37"/>
        <v>2250</v>
      </c>
      <c r="G225" s="26">
        <f t="shared" si="38"/>
        <v>0</v>
      </c>
      <c r="H225" s="1">
        <v>7</v>
      </c>
      <c r="I225" s="1">
        <v>12</v>
      </c>
      <c r="J225" s="1" t="str">
        <f t="shared" si="39"/>
        <v>น้ำถัง</v>
      </c>
      <c r="K225" s="1">
        <v>150</v>
      </c>
      <c r="L225" s="7">
        <v>15</v>
      </c>
      <c r="M225" s="6">
        <f t="shared" si="40"/>
        <v>2250</v>
      </c>
      <c r="N225" s="26">
        <f t="shared" si="41"/>
        <v>0</v>
      </c>
      <c r="O225" s="1">
        <v>7</v>
      </c>
      <c r="P225" s="1">
        <v>22</v>
      </c>
      <c r="Q225" s="1" t="str">
        <f t="shared" si="42"/>
        <v>น้ำถัง</v>
      </c>
      <c r="R225" s="1">
        <v>150</v>
      </c>
      <c r="S225" s="7">
        <v>15</v>
      </c>
      <c r="T225" s="6">
        <f t="shared" si="43"/>
        <v>2250</v>
      </c>
      <c r="U225" s="26">
        <f t="shared" si="44"/>
        <v>0</v>
      </c>
    </row>
    <row r="226" spans="1:21" ht="13.5" customHeight="1" x14ac:dyDescent="0.2">
      <c r="A226" s="1">
        <v>8</v>
      </c>
      <c r="B226" s="1">
        <v>2</v>
      </c>
      <c r="C226" s="1" t="str">
        <f t="shared" si="36"/>
        <v>น้ำดื่มวันเวย์</v>
      </c>
      <c r="D226" s="1">
        <v>80</v>
      </c>
      <c r="E226" s="1">
        <v>45</v>
      </c>
      <c r="F226" s="6">
        <f t="shared" si="37"/>
        <v>3600</v>
      </c>
      <c r="G226" s="26">
        <f t="shared" si="38"/>
        <v>0</v>
      </c>
      <c r="H226" s="1">
        <v>8</v>
      </c>
      <c r="I226" s="1">
        <v>12</v>
      </c>
      <c r="J226" s="1" t="str">
        <f t="shared" si="39"/>
        <v>น้ำดื่ม PET</v>
      </c>
      <c r="K226" s="1">
        <v>40</v>
      </c>
      <c r="L226" s="7">
        <v>60</v>
      </c>
      <c r="M226" s="6">
        <f t="shared" si="40"/>
        <v>2400</v>
      </c>
      <c r="N226" s="26">
        <f t="shared" si="41"/>
        <v>0</v>
      </c>
      <c r="O226" s="1">
        <v>8</v>
      </c>
      <c r="P226" s="1">
        <v>22</v>
      </c>
      <c r="Q226" s="1" t="str">
        <f t="shared" si="42"/>
        <v>น้ำดื่ม PET</v>
      </c>
      <c r="R226" s="1">
        <v>40</v>
      </c>
      <c r="S226" s="7">
        <v>60</v>
      </c>
      <c r="T226" s="6">
        <f t="shared" si="43"/>
        <v>2400</v>
      </c>
      <c r="U226" s="26">
        <f t="shared" si="44"/>
        <v>0</v>
      </c>
    </row>
    <row r="227" spans="1:21" ht="13.5" customHeight="1" x14ac:dyDescent="0.2">
      <c r="A227" s="1">
        <v>9</v>
      </c>
      <c r="B227" s="1">
        <v>2</v>
      </c>
      <c r="C227" s="1">
        <f t="shared" si="36"/>
        <v>0</v>
      </c>
      <c r="D227" s="1">
        <v>150</v>
      </c>
      <c r="E227" s="1">
        <v>40</v>
      </c>
      <c r="F227" s="6">
        <f t="shared" si="37"/>
        <v>6000</v>
      </c>
      <c r="G227" s="26">
        <f t="shared" si="38"/>
        <v>6000</v>
      </c>
      <c r="H227" s="1">
        <v>9</v>
      </c>
      <c r="I227" s="1">
        <v>12</v>
      </c>
      <c r="J227" s="1">
        <f t="shared" si="39"/>
        <v>0</v>
      </c>
      <c r="K227" s="1">
        <v>180</v>
      </c>
      <c r="L227" s="7">
        <v>40</v>
      </c>
      <c r="M227" s="6">
        <f t="shared" si="40"/>
        <v>7200</v>
      </c>
      <c r="N227" s="26">
        <f t="shared" si="41"/>
        <v>7200</v>
      </c>
      <c r="O227" s="1">
        <v>9</v>
      </c>
      <c r="P227" s="1">
        <v>22</v>
      </c>
      <c r="Q227" s="1">
        <f t="shared" si="42"/>
        <v>0</v>
      </c>
      <c r="R227" s="1">
        <v>180</v>
      </c>
      <c r="S227" s="7">
        <v>40</v>
      </c>
      <c r="T227" s="6">
        <f t="shared" si="43"/>
        <v>7200</v>
      </c>
      <c r="U227" s="26">
        <f t="shared" si="44"/>
        <v>7200</v>
      </c>
    </row>
    <row r="228" spans="1:21" ht="13.5" customHeight="1" x14ac:dyDescent="0.2">
      <c r="A228" s="1">
        <v>10</v>
      </c>
      <c r="B228" s="1">
        <v>2</v>
      </c>
      <c r="C228" s="1">
        <f t="shared" si="36"/>
        <v>0</v>
      </c>
      <c r="D228" s="1">
        <v>150</v>
      </c>
      <c r="E228" s="1">
        <v>40</v>
      </c>
      <c r="F228" s="6">
        <f t="shared" si="37"/>
        <v>6000</v>
      </c>
      <c r="G228" s="26">
        <f t="shared" si="38"/>
        <v>6000</v>
      </c>
      <c r="H228" s="1">
        <v>10</v>
      </c>
      <c r="I228" s="1">
        <v>12</v>
      </c>
      <c r="J228" s="1">
        <f t="shared" si="39"/>
        <v>0</v>
      </c>
      <c r="K228" s="1">
        <v>180</v>
      </c>
      <c r="L228" s="7">
        <v>40</v>
      </c>
      <c r="M228" s="6">
        <f t="shared" si="40"/>
        <v>7200</v>
      </c>
      <c r="N228" s="26">
        <f t="shared" si="41"/>
        <v>7200</v>
      </c>
      <c r="O228" s="1">
        <v>10</v>
      </c>
      <c r="P228" s="1">
        <v>22</v>
      </c>
      <c r="Q228" s="1">
        <f t="shared" si="42"/>
        <v>0</v>
      </c>
      <c r="R228" s="1">
        <v>180</v>
      </c>
      <c r="S228" s="7">
        <v>40</v>
      </c>
      <c r="T228" s="6">
        <f t="shared" si="43"/>
        <v>7200</v>
      </c>
      <c r="U228" s="26">
        <f t="shared" si="44"/>
        <v>7200</v>
      </c>
    </row>
    <row r="229" spans="1:21" ht="13.5" customHeight="1" x14ac:dyDescent="0.2">
      <c r="A229" s="1">
        <v>11</v>
      </c>
      <c r="B229" s="1">
        <v>3</v>
      </c>
      <c r="C229" s="1" t="str">
        <f t="shared" si="36"/>
        <v>น้ำถัง</v>
      </c>
      <c r="D229" s="1">
        <v>150</v>
      </c>
      <c r="E229" s="1">
        <v>15</v>
      </c>
      <c r="F229" s="6">
        <f t="shared" si="37"/>
        <v>2250</v>
      </c>
      <c r="G229" s="26">
        <f t="shared" si="38"/>
        <v>0</v>
      </c>
      <c r="H229" s="1">
        <v>11</v>
      </c>
      <c r="I229" s="1">
        <v>13</v>
      </c>
      <c r="J229" s="1">
        <f t="shared" si="39"/>
        <v>0</v>
      </c>
      <c r="K229" s="1">
        <v>180</v>
      </c>
      <c r="L229" s="7">
        <v>40</v>
      </c>
      <c r="M229" s="6">
        <f t="shared" si="40"/>
        <v>7200</v>
      </c>
      <c r="N229" s="26">
        <f t="shared" si="41"/>
        <v>7200</v>
      </c>
      <c r="O229" s="1">
        <v>11</v>
      </c>
      <c r="P229" s="1">
        <v>23</v>
      </c>
      <c r="Q229" s="1">
        <f t="shared" si="42"/>
        <v>0</v>
      </c>
      <c r="R229" s="1">
        <v>180</v>
      </c>
      <c r="S229" s="7">
        <v>40</v>
      </c>
      <c r="T229" s="6">
        <f t="shared" si="43"/>
        <v>7200</v>
      </c>
      <c r="U229" s="26">
        <f t="shared" si="44"/>
        <v>7200</v>
      </c>
    </row>
    <row r="230" spans="1:21" ht="13.5" customHeight="1" x14ac:dyDescent="0.2">
      <c r="A230" s="1">
        <v>12</v>
      </c>
      <c r="B230" s="1">
        <v>3</v>
      </c>
      <c r="C230" s="1">
        <f t="shared" si="36"/>
        <v>0</v>
      </c>
      <c r="D230" s="1">
        <v>150</v>
      </c>
      <c r="E230" s="1">
        <v>40</v>
      </c>
      <c r="F230" s="6">
        <f t="shared" si="37"/>
        <v>6000</v>
      </c>
      <c r="G230" s="26">
        <f t="shared" si="38"/>
        <v>6000</v>
      </c>
      <c r="H230" s="1">
        <v>12</v>
      </c>
      <c r="I230" s="1">
        <v>13</v>
      </c>
      <c r="J230" s="1" t="str">
        <f t="shared" si="39"/>
        <v>น้ำถัง</v>
      </c>
      <c r="K230" s="1">
        <v>150</v>
      </c>
      <c r="L230" s="7">
        <v>15</v>
      </c>
      <c r="M230" s="6">
        <f t="shared" si="40"/>
        <v>2250</v>
      </c>
      <c r="N230" s="26">
        <f t="shared" si="41"/>
        <v>0</v>
      </c>
      <c r="O230" s="1">
        <v>12</v>
      </c>
      <c r="P230" s="1">
        <v>23</v>
      </c>
      <c r="Q230" s="1" t="str">
        <f t="shared" si="42"/>
        <v>น้ำถัง</v>
      </c>
      <c r="R230" s="1">
        <v>150</v>
      </c>
      <c r="S230" s="7">
        <v>15</v>
      </c>
      <c r="T230" s="6">
        <f t="shared" si="43"/>
        <v>2250</v>
      </c>
      <c r="U230" s="26">
        <f t="shared" si="44"/>
        <v>0</v>
      </c>
    </row>
    <row r="231" spans="1:21" ht="13.5" customHeight="1" x14ac:dyDescent="0.2">
      <c r="A231" s="1">
        <v>13</v>
      </c>
      <c r="B231" s="1">
        <v>3</v>
      </c>
      <c r="C231" s="1" t="str">
        <f t="shared" si="36"/>
        <v>น้ำดื่ม PET</v>
      </c>
      <c r="D231" s="1">
        <v>40</v>
      </c>
      <c r="E231" s="22">
        <v>60</v>
      </c>
      <c r="F231" s="17">
        <f t="shared" si="37"/>
        <v>2400</v>
      </c>
      <c r="G231" s="26">
        <f t="shared" si="38"/>
        <v>0</v>
      </c>
      <c r="H231" s="1">
        <v>13</v>
      </c>
      <c r="I231" s="1">
        <v>13</v>
      </c>
      <c r="J231" s="1" t="str">
        <f t="shared" si="39"/>
        <v>น้ำดื่มวันเวย์</v>
      </c>
      <c r="K231" s="1">
        <v>80</v>
      </c>
      <c r="L231" s="7">
        <v>45</v>
      </c>
      <c r="M231" s="6">
        <f t="shared" si="40"/>
        <v>3600</v>
      </c>
      <c r="N231" s="26">
        <f t="shared" si="41"/>
        <v>0</v>
      </c>
      <c r="O231" s="1">
        <v>13</v>
      </c>
      <c r="P231" s="1">
        <v>23</v>
      </c>
      <c r="Q231" s="1" t="str">
        <f t="shared" si="42"/>
        <v>น้ำดื่มวันเวย์</v>
      </c>
      <c r="R231" s="1">
        <v>80</v>
      </c>
      <c r="S231" s="7">
        <v>45</v>
      </c>
      <c r="T231" s="6">
        <f t="shared" si="43"/>
        <v>3600</v>
      </c>
      <c r="U231" s="26">
        <f t="shared" si="44"/>
        <v>0</v>
      </c>
    </row>
    <row r="232" spans="1:21" ht="13.5" customHeight="1" x14ac:dyDescent="0.2">
      <c r="A232" s="1">
        <v>14</v>
      </c>
      <c r="B232" s="1">
        <v>3</v>
      </c>
      <c r="C232" s="1">
        <f t="shared" si="36"/>
        <v>0</v>
      </c>
      <c r="D232" s="1">
        <v>150</v>
      </c>
      <c r="E232" s="23">
        <v>40</v>
      </c>
      <c r="F232" s="6">
        <f t="shared" si="37"/>
        <v>6000</v>
      </c>
      <c r="G232" s="26">
        <f t="shared" si="38"/>
        <v>6000</v>
      </c>
      <c r="H232" s="1">
        <v>14</v>
      </c>
      <c r="I232" s="1">
        <v>13</v>
      </c>
      <c r="J232" s="1">
        <f t="shared" si="39"/>
        <v>0</v>
      </c>
      <c r="K232" s="1">
        <v>180</v>
      </c>
      <c r="L232" s="7">
        <v>40</v>
      </c>
      <c r="M232" s="6">
        <f t="shared" si="40"/>
        <v>7200</v>
      </c>
      <c r="N232" s="26">
        <f t="shared" si="41"/>
        <v>7200</v>
      </c>
      <c r="O232" s="1">
        <v>14</v>
      </c>
      <c r="P232" s="1">
        <v>23</v>
      </c>
      <c r="Q232" s="1">
        <f t="shared" si="42"/>
        <v>0</v>
      </c>
      <c r="R232" s="1">
        <v>180</v>
      </c>
      <c r="S232" s="7">
        <v>40</v>
      </c>
      <c r="T232" s="6">
        <f t="shared" si="43"/>
        <v>7200</v>
      </c>
      <c r="U232" s="26">
        <f t="shared" si="44"/>
        <v>7200</v>
      </c>
    </row>
    <row r="233" spans="1:21" ht="13.5" customHeight="1" x14ac:dyDescent="0.2">
      <c r="A233" s="1">
        <v>15</v>
      </c>
      <c r="B233" s="1">
        <v>3</v>
      </c>
      <c r="C233" s="1" t="str">
        <f t="shared" si="36"/>
        <v>น้ำถัง</v>
      </c>
      <c r="D233" s="1">
        <v>150</v>
      </c>
      <c r="E233" s="1">
        <v>15</v>
      </c>
      <c r="F233" s="6">
        <f t="shared" si="37"/>
        <v>2250</v>
      </c>
      <c r="G233" s="26">
        <f t="shared" si="38"/>
        <v>0</v>
      </c>
      <c r="H233" s="1">
        <v>15</v>
      </c>
      <c r="I233" s="1">
        <v>13</v>
      </c>
      <c r="J233" s="1">
        <f t="shared" si="39"/>
        <v>0</v>
      </c>
      <c r="K233" s="1">
        <v>180</v>
      </c>
      <c r="L233" s="7">
        <v>40</v>
      </c>
      <c r="M233" s="6">
        <f t="shared" si="40"/>
        <v>7200</v>
      </c>
      <c r="N233" s="26">
        <f t="shared" si="41"/>
        <v>7200</v>
      </c>
      <c r="O233" s="1">
        <v>15</v>
      </c>
      <c r="P233" s="1">
        <v>23</v>
      </c>
      <c r="Q233" s="1">
        <f t="shared" si="42"/>
        <v>0</v>
      </c>
      <c r="R233" s="1">
        <v>180</v>
      </c>
      <c r="S233" s="7">
        <v>40</v>
      </c>
      <c r="T233" s="6">
        <f t="shared" si="43"/>
        <v>7200</v>
      </c>
      <c r="U233" s="26">
        <f t="shared" si="44"/>
        <v>7200</v>
      </c>
    </row>
    <row r="234" spans="1:21" ht="13.5" customHeight="1" x14ac:dyDescent="0.2">
      <c r="A234" s="1">
        <v>16</v>
      </c>
      <c r="B234" s="1">
        <v>4</v>
      </c>
      <c r="C234" s="1">
        <f t="shared" si="36"/>
        <v>0</v>
      </c>
      <c r="D234" s="1">
        <v>150</v>
      </c>
      <c r="E234" s="1">
        <v>40</v>
      </c>
      <c r="F234" s="6">
        <f t="shared" si="37"/>
        <v>6000</v>
      </c>
      <c r="G234" s="26">
        <f t="shared" si="38"/>
        <v>6000</v>
      </c>
      <c r="H234" s="1">
        <v>16</v>
      </c>
      <c r="I234" s="1">
        <v>14</v>
      </c>
      <c r="J234" s="1">
        <f t="shared" si="39"/>
        <v>0</v>
      </c>
      <c r="K234" s="1">
        <v>180</v>
      </c>
      <c r="L234" s="7">
        <v>40</v>
      </c>
      <c r="M234" s="6">
        <f t="shared" si="40"/>
        <v>7200</v>
      </c>
      <c r="N234" s="26">
        <f t="shared" si="41"/>
        <v>7200</v>
      </c>
      <c r="O234" s="1">
        <v>16</v>
      </c>
      <c r="P234" s="1">
        <v>24</v>
      </c>
      <c r="Q234" s="1">
        <f t="shared" si="42"/>
        <v>0</v>
      </c>
      <c r="R234" s="1">
        <v>180</v>
      </c>
      <c r="S234" s="7">
        <v>40</v>
      </c>
      <c r="T234" s="6">
        <f t="shared" si="43"/>
        <v>7200</v>
      </c>
      <c r="U234" s="26">
        <f t="shared" si="44"/>
        <v>7200</v>
      </c>
    </row>
    <row r="235" spans="1:21" ht="13.5" customHeight="1" x14ac:dyDescent="0.2">
      <c r="A235" s="1">
        <v>17</v>
      </c>
      <c r="B235" s="1">
        <v>4</v>
      </c>
      <c r="C235" s="1" t="str">
        <f t="shared" si="36"/>
        <v>น้ำถัง</v>
      </c>
      <c r="D235" s="1">
        <v>150</v>
      </c>
      <c r="E235" s="1">
        <v>15</v>
      </c>
      <c r="F235" s="6">
        <f t="shared" si="37"/>
        <v>2250</v>
      </c>
      <c r="G235" s="26">
        <f t="shared" si="38"/>
        <v>0</v>
      </c>
      <c r="H235" s="1">
        <v>17</v>
      </c>
      <c r="I235" s="1">
        <v>14</v>
      </c>
      <c r="J235" s="1" t="str">
        <f t="shared" si="39"/>
        <v>น้ำถัง</v>
      </c>
      <c r="K235" s="1">
        <v>150</v>
      </c>
      <c r="L235" s="7">
        <v>15</v>
      </c>
      <c r="M235" s="6">
        <f t="shared" si="40"/>
        <v>2250</v>
      </c>
      <c r="N235" s="26">
        <f t="shared" si="41"/>
        <v>0</v>
      </c>
      <c r="O235" s="1">
        <v>17</v>
      </c>
      <c r="P235" s="1">
        <v>24</v>
      </c>
      <c r="Q235" s="1" t="str">
        <f t="shared" si="42"/>
        <v>น้ำถัง</v>
      </c>
      <c r="R235" s="1">
        <v>150</v>
      </c>
      <c r="S235" s="7">
        <v>15</v>
      </c>
      <c r="T235" s="6">
        <f t="shared" si="43"/>
        <v>2250</v>
      </c>
      <c r="U235" s="26">
        <f t="shared" si="44"/>
        <v>0</v>
      </c>
    </row>
    <row r="236" spans="1:21" ht="13.5" customHeight="1" x14ac:dyDescent="0.2">
      <c r="A236" s="1">
        <v>18</v>
      </c>
      <c r="B236" s="1">
        <v>4</v>
      </c>
      <c r="C236" s="1">
        <f t="shared" si="36"/>
        <v>0</v>
      </c>
      <c r="D236" s="1">
        <v>150</v>
      </c>
      <c r="E236" s="1">
        <v>40</v>
      </c>
      <c r="F236" s="6">
        <f t="shared" si="37"/>
        <v>6000</v>
      </c>
      <c r="G236" s="26">
        <f t="shared" si="38"/>
        <v>6000</v>
      </c>
      <c r="H236" s="1">
        <v>18</v>
      </c>
      <c r="I236" s="1">
        <v>14</v>
      </c>
      <c r="J236" s="1">
        <f t="shared" si="39"/>
        <v>0</v>
      </c>
      <c r="K236" s="1">
        <v>180</v>
      </c>
      <c r="L236" s="7">
        <v>40</v>
      </c>
      <c r="M236" s="6">
        <f t="shared" si="40"/>
        <v>7200</v>
      </c>
      <c r="N236" s="26">
        <f t="shared" si="41"/>
        <v>7200</v>
      </c>
      <c r="O236" s="1">
        <v>18</v>
      </c>
      <c r="P236" s="1">
        <v>24</v>
      </c>
      <c r="Q236" s="1">
        <f t="shared" si="42"/>
        <v>0</v>
      </c>
      <c r="R236" s="1">
        <v>180</v>
      </c>
      <c r="S236" s="7">
        <v>40</v>
      </c>
      <c r="T236" s="6">
        <f t="shared" si="43"/>
        <v>7200</v>
      </c>
      <c r="U236" s="26">
        <f t="shared" si="44"/>
        <v>7200</v>
      </c>
    </row>
    <row r="237" spans="1:21" ht="13.5" customHeight="1" x14ac:dyDescent="0.2">
      <c r="A237" s="1">
        <v>19</v>
      </c>
      <c r="B237" s="1">
        <v>4</v>
      </c>
      <c r="C237" s="1" t="str">
        <f t="shared" si="36"/>
        <v>น้ำถ้วย</v>
      </c>
      <c r="D237" s="1">
        <v>50</v>
      </c>
      <c r="E237" s="1">
        <v>80</v>
      </c>
      <c r="F237" s="6">
        <f t="shared" si="37"/>
        <v>4000</v>
      </c>
      <c r="G237" s="26">
        <f t="shared" si="38"/>
        <v>0</v>
      </c>
      <c r="H237" s="1">
        <v>19</v>
      </c>
      <c r="I237" s="1">
        <v>14</v>
      </c>
      <c r="J237" s="1">
        <f t="shared" si="39"/>
        <v>0</v>
      </c>
      <c r="K237" s="1">
        <v>180</v>
      </c>
      <c r="L237" s="7">
        <v>40</v>
      </c>
      <c r="M237" s="6">
        <f t="shared" si="40"/>
        <v>7200</v>
      </c>
      <c r="N237" s="26">
        <f t="shared" si="41"/>
        <v>7200</v>
      </c>
      <c r="O237" s="1">
        <v>19</v>
      </c>
      <c r="P237" s="1">
        <v>24</v>
      </c>
      <c r="Q237" s="1">
        <f t="shared" si="42"/>
        <v>0</v>
      </c>
      <c r="R237" s="1">
        <v>180</v>
      </c>
      <c r="S237" s="7">
        <v>40</v>
      </c>
      <c r="T237" s="6">
        <f t="shared" si="43"/>
        <v>7200</v>
      </c>
      <c r="U237" s="26">
        <f t="shared" si="44"/>
        <v>7200</v>
      </c>
    </row>
    <row r="238" spans="1:21" ht="13.5" customHeight="1" x14ac:dyDescent="0.2">
      <c r="A238" s="1">
        <v>20</v>
      </c>
      <c r="B238" s="1">
        <v>4</v>
      </c>
      <c r="C238" s="1">
        <f t="shared" si="36"/>
        <v>0</v>
      </c>
      <c r="D238" s="1">
        <v>150</v>
      </c>
      <c r="E238" s="1">
        <v>40</v>
      </c>
      <c r="F238" s="6">
        <f t="shared" si="37"/>
        <v>6000</v>
      </c>
      <c r="G238" s="26">
        <f t="shared" si="38"/>
        <v>6000</v>
      </c>
      <c r="H238" s="1">
        <v>20</v>
      </c>
      <c r="I238" s="1">
        <v>14</v>
      </c>
      <c r="J238" s="1" t="str">
        <f t="shared" si="39"/>
        <v>น้ำถ้วย</v>
      </c>
      <c r="K238" s="1">
        <v>50</v>
      </c>
      <c r="L238" s="7">
        <v>80</v>
      </c>
      <c r="M238" s="6">
        <f t="shared" si="40"/>
        <v>4000</v>
      </c>
      <c r="N238" s="26">
        <f t="shared" si="41"/>
        <v>0</v>
      </c>
      <c r="O238" s="1">
        <v>20</v>
      </c>
      <c r="P238" s="1">
        <v>24</v>
      </c>
      <c r="Q238" s="1" t="str">
        <f t="shared" si="42"/>
        <v>น้ำถ้วย</v>
      </c>
      <c r="R238" s="1">
        <v>50</v>
      </c>
      <c r="S238" s="7">
        <v>80</v>
      </c>
      <c r="T238" s="6">
        <f t="shared" si="43"/>
        <v>4000</v>
      </c>
      <c r="U238" s="26">
        <f t="shared" si="44"/>
        <v>0</v>
      </c>
    </row>
    <row r="239" spans="1:21" ht="13.5" customHeight="1" x14ac:dyDescent="0.2">
      <c r="A239" s="1">
        <v>21</v>
      </c>
      <c r="B239" s="1">
        <v>5</v>
      </c>
      <c r="C239" s="1">
        <f t="shared" si="36"/>
        <v>0</v>
      </c>
      <c r="D239" s="1">
        <v>150</v>
      </c>
      <c r="E239" s="1">
        <v>40</v>
      </c>
      <c r="F239" s="6">
        <f t="shared" si="37"/>
        <v>6000</v>
      </c>
      <c r="G239" s="26">
        <f t="shared" si="38"/>
        <v>6000</v>
      </c>
      <c r="H239" s="1">
        <v>21</v>
      </c>
      <c r="I239" s="1">
        <v>15</v>
      </c>
      <c r="J239" s="1">
        <f t="shared" si="39"/>
        <v>0</v>
      </c>
      <c r="K239" s="1">
        <v>180</v>
      </c>
      <c r="L239" s="7">
        <v>40</v>
      </c>
      <c r="M239" s="6">
        <f t="shared" si="40"/>
        <v>7200</v>
      </c>
      <c r="N239" s="26">
        <f t="shared" si="41"/>
        <v>7200</v>
      </c>
      <c r="O239" s="1">
        <v>21</v>
      </c>
      <c r="P239" s="1">
        <v>25</v>
      </c>
      <c r="Q239" s="1">
        <f t="shared" si="42"/>
        <v>0</v>
      </c>
      <c r="R239" s="1">
        <v>180</v>
      </c>
      <c r="S239" s="7">
        <v>40</v>
      </c>
      <c r="T239" s="6">
        <f t="shared" si="43"/>
        <v>7200</v>
      </c>
      <c r="U239" s="26">
        <f t="shared" si="44"/>
        <v>7200</v>
      </c>
    </row>
    <row r="240" spans="1:21" ht="13.5" customHeight="1" x14ac:dyDescent="0.2">
      <c r="A240" s="1">
        <v>22</v>
      </c>
      <c r="B240" s="1">
        <v>5</v>
      </c>
      <c r="C240" s="1">
        <f t="shared" si="36"/>
        <v>0</v>
      </c>
      <c r="D240" s="1">
        <v>150</v>
      </c>
      <c r="E240" s="1">
        <v>40</v>
      </c>
      <c r="F240" s="6">
        <f t="shared" si="37"/>
        <v>6000</v>
      </c>
      <c r="G240" s="26">
        <f t="shared" si="38"/>
        <v>6000</v>
      </c>
      <c r="H240" s="1">
        <v>22</v>
      </c>
      <c r="I240" s="1">
        <v>15</v>
      </c>
      <c r="J240" s="1">
        <f t="shared" si="39"/>
        <v>0</v>
      </c>
      <c r="K240" s="1">
        <v>180</v>
      </c>
      <c r="L240" s="7">
        <v>40</v>
      </c>
      <c r="M240" s="6">
        <f t="shared" si="40"/>
        <v>7200</v>
      </c>
      <c r="N240" s="26">
        <f t="shared" si="41"/>
        <v>7200</v>
      </c>
      <c r="O240" s="1">
        <v>22</v>
      </c>
      <c r="P240" s="1">
        <v>25</v>
      </c>
      <c r="Q240" s="1">
        <f t="shared" si="42"/>
        <v>0</v>
      </c>
      <c r="R240" s="1">
        <v>180</v>
      </c>
      <c r="S240" s="7">
        <v>40</v>
      </c>
      <c r="T240" s="6">
        <f t="shared" si="43"/>
        <v>7200</v>
      </c>
      <c r="U240" s="26">
        <f t="shared" si="44"/>
        <v>7200</v>
      </c>
    </row>
    <row r="241" spans="1:21" ht="13.5" customHeight="1" x14ac:dyDescent="0.2">
      <c r="A241" s="1">
        <v>23</v>
      </c>
      <c r="B241" s="1">
        <v>5</v>
      </c>
      <c r="C241" s="1">
        <f t="shared" si="36"/>
        <v>0</v>
      </c>
      <c r="D241" s="1">
        <v>150</v>
      </c>
      <c r="E241" s="1">
        <v>40</v>
      </c>
      <c r="F241" s="6">
        <f t="shared" si="37"/>
        <v>6000</v>
      </c>
      <c r="G241" s="26">
        <f t="shared" si="38"/>
        <v>6000</v>
      </c>
      <c r="H241" s="1">
        <v>23</v>
      </c>
      <c r="I241" s="1">
        <v>15</v>
      </c>
      <c r="J241" s="1">
        <f t="shared" si="39"/>
        <v>0</v>
      </c>
      <c r="K241" s="1">
        <v>180</v>
      </c>
      <c r="L241" s="7">
        <v>40</v>
      </c>
      <c r="M241" s="6">
        <f t="shared" si="40"/>
        <v>7200</v>
      </c>
      <c r="N241" s="26">
        <f t="shared" si="41"/>
        <v>7200</v>
      </c>
      <c r="O241" s="1">
        <v>23</v>
      </c>
      <c r="P241" s="1">
        <v>25</v>
      </c>
      <c r="Q241" s="1">
        <f t="shared" si="42"/>
        <v>0</v>
      </c>
      <c r="R241" s="1">
        <v>180</v>
      </c>
      <c r="S241" s="7">
        <v>40</v>
      </c>
      <c r="T241" s="6">
        <f t="shared" si="43"/>
        <v>7200</v>
      </c>
      <c r="U241" s="26">
        <f t="shared" si="44"/>
        <v>7200</v>
      </c>
    </row>
    <row r="242" spans="1:21" ht="13.5" customHeight="1" x14ac:dyDescent="0.2">
      <c r="A242" s="1">
        <v>24</v>
      </c>
      <c r="B242" s="1">
        <v>5</v>
      </c>
      <c r="C242" s="1" t="str">
        <f t="shared" si="36"/>
        <v>น้ำถัง</v>
      </c>
      <c r="D242" s="1">
        <v>150</v>
      </c>
      <c r="E242" s="1">
        <v>15</v>
      </c>
      <c r="F242" s="6">
        <f t="shared" si="37"/>
        <v>2250</v>
      </c>
      <c r="G242" s="26">
        <f t="shared" si="38"/>
        <v>0</v>
      </c>
      <c r="H242" s="1">
        <v>24</v>
      </c>
      <c r="I242" s="1">
        <v>15</v>
      </c>
      <c r="J242" s="1" t="str">
        <f t="shared" si="39"/>
        <v>น้ำดื่ม PET</v>
      </c>
      <c r="K242" s="1">
        <v>40</v>
      </c>
      <c r="L242" s="7">
        <v>60</v>
      </c>
      <c r="M242" s="6">
        <f t="shared" si="40"/>
        <v>2400</v>
      </c>
      <c r="N242" s="26">
        <f t="shared" si="41"/>
        <v>0</v>
      </c>
      <c r="O242" s="1">
        <v>24</v>
      </c>
      <c r="P242" s="1">
        <v>25</v>
      </c>
      <c r="Q242" s="1" t="str">
        <f t="shared" si="42"/>
        <v>น้ำดื่ม PET</v>
      </c>
      <c r="R242" s="1">
        <v>40</v>
      </c>
      <c r="S242" s="7">
        <v>60</v>
      </c>
      <c r="T242" s="6">
        <f t="shared" si="43"/>
        <v>2400</v>
      </c>
      <c r="U242" s="26">
        <f t="shared" si="44"/>
        <v>0</v>
      </c>
    </row>
    <row r="243" spans="1:21" ht="13.5" customHeight="1" x14ac:dyDescent="0.2">
      <c r="A243" s="1">
        <v>25</v>
      </c>
      <c r="B243" s="1">
        <v>5</v>
      </c>
      <c r="C243" s="1" t="str">
        <f t="shared" si="36"/>
        <v>น้ำดื่มวันเวย์</v>
      </c>
      <c r="D243" s="1">
        <v>80</v>
      </c>
      <c r="E243" s="1">
        <v>45</v>
      </c>
      <c r="F243" s="6">
        <f t="shared" si="37"/>
        <v>3600</v>
      </c>
      <c r="G243" s="26">
        <f t="shared" si="38"/>
        <v>0</v>
      </c>
      <c r="H243" s="1">
        <v>25</v>
      </c>
      <c r="I243" s="1">
        <v>15</v>
      </c>
      <c r="J243" s="1" t="str">
        <f t="shared" si="39"/>
        <v>น้ำถัง</v>
      </c>
      <c r="K243" s="1">
        <v>150</v>
      </c>
      <c r="L243" s="7">
        <v>15</v>
      </c>
      <c r="M243" s="6">
        <f t="shared" si="40"/>
        <v>2250</v>
      </c>
      <c r="N243" s="26">
        <f t="shared" si="41"/>
        <v>0</v>
      </c>
      <c r="O243" s="1">
        <v>25</v>
      </c>
      <c r="P243" s="1">
        <v>25</v>
      </c>
      <c r="Q243" s="1" t="str">
        <f t="shared" si="42"/>
        <v>น้ำถัง</v>
      </c>
      <c r="R243" s="1">
        <v>150</v>
      </c>
      <c r="S243" s="7">
        <v>15</v>
      </c>
      <c r="T243" s="6">
        <f t="shared" si="43"/>
        <v>2250</v>
      </c>
      <c r="U243" s="26">
        <f t="shared" si="44"/>
        <v>0</v>
      </c>
    </row>
    <row r="244" spans="1:21" ht="13.5" customHeight="1" x14ac:dyDescent="0.2">
      <c r="A244" s="1">
        <v>26</v>
      </c>
      <c r="B244" s="1">
        <v>6</v>
      </c>
      <c r="C244" s="1" t="str">
        <f t="shared" si="36"/>
        <v>น้ำถัง</v>
      </c>
      <c r="D244" s="1">
        <v>150</v>
      </c>
      <c r="E244" s="1">
        <v>15</v>
      </c>
      <c r="F244" s="6">
        <f t="shared" si="37"/>
        <v>2250</v>
      </c>
      <c r="G244" s="26">
        <f t="shared" si="38"/>
        <v>0</v>
      </c>
      <c r="H244" s="1">
        <v>26</v>
      </c>
      <c r="I244" s="1">
        <v>16</v>
      </c>
      <c r="J244" s="1" t="str">
        <f t="shared" si="39"/>
        <v>น้ำดื่มวันเวย์</v>
      </c>
      <c r="K244" s="1">
        <v>80</v>
      </c>
      <c r="L244" s="7">
        <v>45</v>
      </c>
      <c r="M244" s="6">
        <f t="shared" si="40"/>
        <v>3600</v>
      </c>
      <c r="N244" s="26">
        <f t="shared" si="41"/>
        <v>0</v>
      </c>
      <c r="O244" s="1">
        <v>26</v>
      </c>
      <c r="P244" s="1">
        <v>26</v>
      </c>
      <c r="Q244" s="1" t="str">
        <f t="shared" si="42"/>
        <v>น้ำดื่มวันเวย์</v>
      </c>
      <c r="R244" s="1">
        <v>80</v>
      </c>
      <c r="S244" s="7">
        <v>45</v>
      </c>
      <c r="T244" s="6">
        <f t="shared" si="43"/>
        <v>3600</v>
      </c>
      <c r="U244" s="26">
        <f t="shared" si="44"/>
        <v>0</v>
      </c>
    </row>
    <row r="245" spans="1:21" ht="13.5" customHeight="1" x14ac:dyDescent="0.2">
      <c r="A245" s="1">
        <v>27</v>
      </c>
      <c r="B245" s="1">
        <v>6</v>
      </c>
      <c r="C245" s="1" t="str">
        <f t="shared" si="36"/>
        <v>น้ำดื่มวันเวย์</v>
      </c>
      <c r="D245" s="1">
        <v>80</v>
      </c>
      <c r="E245" s="1">
        <v>45</v>
      </c>
      <c r="F245" s="6">
        <f t="shared" si="37"/>
        <v>3600</v>
      </c>
      <c r="G245" s="26">
        <f t="shared" si="38"/>
        <v>0</v>
      </c>
      <c r="H245" s="1">
        <v>27</v>
      </c>
      <c r="I245" s="1">
        <v>16</v>
      </c>
      <c r="J245" s="1">
        <f t="shared" si="39"/>
        <v>0</v>
      </c>
      <c r="K245" s="1">
        <v>180</v>
      </c>
      <c r="L245" s="7">
        <v>40</v>
      </c>
      <c r="M245" s="6">
        <f t="shared" si="40"/>
        <v>7200</v>
      </c>
      <c r="N245" s="26">
        <f t="shared" si="41"/>
        <v>7200</v>
      </c>
      <c r="O245" s="1">
        <v>27</v>
      </c>
      <c r="P245" s="1">
        <v>26</v>
      </c>
      <c r="Q245" s="1">
        <f t="shared" si="42"/>
        <v>0</v>
      </c>
      <c r="R245" s="1">
        <v>180</v>
      </c>
      <c r="S245" s="7">
        <v>40</v>
      </c>
      <c r="T245" s="6">
        <f t="shared" si="43"/>
        <v>7200</v>
      </c>
      <c r="U245" s="26">
        <f t="shared" si="44"/>
        <v>7200</v>
      </c>
    </row>
    <row r="246" spans="1:21" ht="13.5" customHeight="1" x14ac:dyDescent="0.2">
      <c r="A246" s="1">
        <v>28</v>
      </c>
      <c r="B246" s="1">
        <v>6</v>
      </c>
      <c r="C246" s="1">
        <f t="shared" si="36"/>
        <v>0</v>
      </c>
      <c r="D246" s="1">
        <v>200</v>
      </c>
      <c r="E246" s="1">
        <v>40</v>
      </c>
      <c r="F246" s="6">
        <f t="shared" si="37"/>
        <v>8000</v>
      </c>
      <c r="G246" s="26">
        <f t="shared" si="38"/>
        <v>8000</v>
      </c>
      <c r="H246" s="1">
        <v>28</v>
      </c>
      <c r="I246" s="1">
        <v>16</v>
      </c>
      <c r="J246" s="1">
        <f t="shared" si="39"/>
        <v>0</v>
      </c>
      <c r="K246" s="1">
        <v>180</v>
      </c>
      <c r="L246" s="7">
        <v>40</v>
      </c>
      <c r="M246" s="6">
        <f t="shared" si="40"/>
        <v>7200</v>
      </c>
      <c r="N246" s="26">
        <f t="shared" si="41"/>
        <v>7200</v>
      </c>
      <c r="O246" s="1">
        <v>28</v>
      </c>
      <c r="P246" s="1">
        <v>26</v>
      </c>
      <c r="Q246" s="1">
        <f t="shared" si="42"/>
        <v>0</v>
      </c>
      <c r="R246" s="1">
        <v>180</v>
      </c>
      <c r="S246" s="7">
        <v>40</v>
      </c>
      <c r="T246" s="6">
        <f t="shared" si="43"/>
        <v>7200</v>
      </c>
      <c r="U246" s="26">
        <f t="shared" si="44"/>
        <v>7200</v>
      </c>
    </row>
    <row r="247" spans="1:21" ht="13.5" customHeight="1" x14ac:dyDescent="0.2">
      <c r="A247" s="1">
        <v>29</v>
      </c>
      <c r="B247" s="1">
        <v>6</v>
      </c>
      <c r="C247" s="1">
        <f t="shared" si="36"/>
        <v>0</v>
      </c>
      <c r="D247" s="1">
        <v>200</v>
      </c>
      <c r="E247" s="1">
        <v>40</v>
      </c>
      <c r="F247" s="6">
        <f t="shared" si="37"/>
        <v>8000</v>
      </c>
      <c r="G247" s="26">
        <f t="shared" si="38"/>
        <v>8000</v>
      </c>
      <c r="H247" s="1">
        <v>29</v>
      </c>
      <c r="I247" s="1">
        <v>16</v>
      </c>
      <c r="J247" s="1" t="str">
        <f t="shared" si="39"/>
        <v>น้ำถัง</v>
      </c>
      <c r="K247" s="1">
        <v>150</v>
      </c>
      <c r="L247" s="7">
        <v>15</v>
      </c>
      <c r="M247" s="6">
        <f t="shared" si="40"/>
        <v>2250</v>
      </c>
      <c r="N247" s="26">
        <f t="shared" si="41"/>
        <v>0</v>
      </c>
      <c r="O247" s="1">
        <v>29</v>
      </c>
      <c r="P247" s="1">
        <v>26</v>
      </c>
      <c r="Q247" s="1" t="str">
        <f t="shared" si="42"/>
        <v>น้ำถัง</v>
      </c>
      <c r="R247" s="1">
        <v>150</v>
      </c>
      <c r="S247" s="7">
        <v>15</v>
      </c>
      <c r="T247" s="6">
        <f t="shared" si="43"/>
        <v>2250</v>
      </c>
      <c r="U247" s="26">
        <f t="shared" si="44"/>
        <v>0</v>
      </c>
    </row>
    <row r="248" spans="1:21" ht="13.5" customHeight="1" x14ac:dyDescent="0.2">
      <c r="A248" s="1">
        <v>30</v>
      </c>
      <c r="B248" s="1">
        <v>6</v>
      </c>
      <c r="C248" s="1">
        <f t="shared" si="36"/>
        <v>0</v>
      </c>
      <c r="D248" s="1">
        <v>200</v>
      </c>
      <c r="E248" s="1">
        <v>40</v>
      </c>
      <c r="F248" s="6">
        <f t="shared" si="37"/>
        <v>8000</v>
      </c>
      <c r="G248" s="26">
        <f t="shared" si="38"/>
        <v>8000</v>
      </c>
      <c r="H248" s="1">
        <v>30</v>
      </c>
      <c r="I248" s="1">
        <v>16</v>
      </c>
      <c r="J248" s="1">
        <f t="shared" si="39"/>
        <v>0</v>
      </c>
      <c r="K248" s="1">
        <v>180</v>
      </c>
      <c r="L248" s="7">
        <v>40</v>
      </c>
      <c r="M248" s="6">
        <f t="shared" si="40"/>
        <v>7200</v>
      </c>
      <c r="N248" s="26">
        <f t="shared" si="41"/>
        <v>7200</v>
      </c>
      <c r="O248" s="1">
        <v>30</v>
      </c>
      <c r="P248" s="1">
        <v>26</v>
      </c>
      <c r="Q248" s="1">
        <f t="shared" si="42"/>
        <v>0</v>
      </c>
      <c r="R248" s="1">
        <v>180</v>
      </c>
      <c r="S248" s="7">
        <v>40</v>
      </c>
      <c r="T248" s="6">
        <f t="shared" si="43"/>
        <v>7200</v>
      </c>
      <c r="U248" s="26">
        <f t="shared" si="44"/>
        <v>7200</v>
      </c>
    </row>
    <row r="249" spans="1:21" ht="13.5" customHeight="1" x14ac:dyDescent="0.2">
      <c r="A249" s="1">
        <v>31</v>
      </c>
      <c r="B249" s="1">
        <v>7</v>
      </c>
      <c r="C249" s="1">
        <f t="shared" si="36"/>
        <v>0</v>
      </c>
      <c r="D249" s="1">
        <v>200</v>
      </c>
      <c r="E249" s="1">
        <v>40</v>
      </c>
      <c r="F249" s="6">
        <f t="shared" si="37"/>
        <v>8000</v>
      </c>
      <c r="G249" s="26">
        <f t="shared" si="38"/>
        <v>8000</v>
      </c>
      <c r="H249" s="1">
        <v>31</v>
      </c>
      <c r="I249" s="1">
        <v>17</v>
      </c>
      <c r="J249" s="1">
        <f t="shared" si="39"/>
        <v>0</v>
      </c>
      <c r="K249" s="1">
        <v>180</v>
      </c>
      <c r="L249" s="7">
        <v>40</v>
      </c>
      <c r="M249" s="6">
        <f t="shared" si="40"/>
        <v>7200</v>
      </c>
      <c r="N249" s="26">
        <f t="shared" si="41"/>
        <v>7200</v>
      </c>
      <c r="O249" s="1">
        <v>31</v>
      </c>
      <c r="P249" s="1">
        <v>27</v>
      </c>
      <c r="Q249" s="1">
        <f t="shared" si="42"/>
        <v>0</v>
      </c>
      <c r="R249" s="1">
        <v>180</v>
      </c>
      <c r="S249" s="7">
        <v>40</v>
      </c>
      <c r="T249" s="6">
        <f t="shared" si="43"/>
        <v>7200</v>
      </c>
      <c r="U249" s="26">
        <f t="shared" si="44"/>
        <v>7200</v>
      </c>
    </row>
    <row r="250" spans="1:21" ht="13.5" customHeight="1" x14ac:dyDescent="0.2">
      <c r="A250" s="1">
        <v>32</v>
      </c>
      <c r="B250" s="1">
        <v>7</v>
      </c>
      <c r="C250" s="1">
        <f t="shared" si="36"/>
        <v>0</v>
      </c>
      <c r="D250" s="1">
        <v>200</v>
      </c>
      <c r="E250" s="1">
        <v>40</v>
      </c>
      <c r="F250" s="6">
        <f t="shared" si="37"/>
        <v>8000</v>
      </c>
      <c r="G250" s="26">
        <f t="shared" si="38"/>
        <v>8000</v>
      </c>
      <c r="H250" s="1">
        <v>32</v>
      </c>
      <c r="I250" s="1">
        <v>17</v>
      </c>
      <c r="J250" s="1" t="str">
        <f t="shared" si="39"/>
        <v>น้ำถ้วย</v>
      </c>
      <c r="K250" s="1">
        <v>50</v>
      </c>
      <c r="L250" s="7">
        <v>80</v>
      </c>
      <c r="M250" s="6">
        <f t="shared" si="40"/>
        <v>4000</v>
      </c>
      <c r="N250" s="26">
        <f t="shared" si="41"/>
        <v>0</v>
      </c>
      <c r="O250" s="1">
        <v>32</v>
      </c>
      <c r="P250" s="1">
        <v>27</v>
      </c>
      <c r="Q250" s="1" t="str">
        <f t="shared" si="42"/>
        <v>น้ำถ้วย</v>
      </c>
      <c r="R250" s="1">
        <v>50</v>
      </c>
      <c r="S250" s="7">
        <v>80</v>
      </c>
      <c r="T250" s="6">
        <f t="shared" si="43"/>
        <v>4000</v>
      </c>
      <c r="U250" s="26">
        <f t="shared" si="44"/>
        <v>0</v>
      </c>
    </row>
    <row r="251" spans="1:21" ht="13.5" customHeight="1" x14ac:dyDescent="0.2">
      <c r="A251" s="1">
        <v>33</v>
      </c>
      <c r="B251" s="1">
        <v>7</v>
      </c>
      <c r="C251" s="1">
        <f t="shared" si="36"/>
        <v>0</v>
      </c>
      <c r="D251" s="1">
        <v>200</v>
      </c>
      <c r="E251" s="1">
        <v>40</v>
      </c>
      <c r="F251" s="6">
        <f t="shared" si="37"/>
        <v>8000</v>
      </c>
      <c r="G251" s="26">
        <f t="shared" si="38"/>
        <v>8000</v>
      </c>
      <c r="H251" s="1">
        <v>33</v>
      </c>
      <c r="I251" s="1">
        <v>17</v>
      </c>
      <c r="J251" s="1">
        <f t="shared" si="39"/>
        <v>0</v>
      </c>
      <c r="K251" s="1">
        <v>180</v>
      </c>
      <c r="L251" s="7">
        <v>40</v>
      </c>
      <c r="M251" s="6">
        <f t="shared" si="40"/>
        <v>7200</v>
      </c>
      <c r="N251" s="26">
        <f t="shared" si="41"/>
        <v>7200</v>
      </c>
      <c r="O251" s="1">
        <v>33</v>
      </c>
      <c r="P251" s="1">
        <v>27</v>
      </c>
      <c r="Q251" s="1">
        <f t="shared" si="42"/>
        <v>0</v>
      </c>
      <c r="R251" s="1">
        <v>180</v>
      </c>
      <c r="S251" s="7">
        <v>40</v>
      </c>
      <c r="T251" s="6">
        <f t="shared" si="43"/>
        <v>7200</v>
      </c>
      <c r="U251" s="26">
        <f t="shared" si="44"/>
        <v>7200</v>
      </c>
    </row>
    <row r="252" spans="1:21" ht="13.5" customHeight="1" x14ac:dyDescent="0.2">
      <c r="A252" s="1">
        <v>34</v>
      </c>
      <c r="B252" s="1">
        <v>7</v>
      </c>
      <c r="C252" s="1" t="str">
        <f t="shared" si="36"/>
        <v>น้ำดื่มวันเวย์</v>
      </c>
      <c r="D252" s="1">
        <v>80</v>
      </c>
      <c r="E252" s="1">
        <v>45</v>
      </c>
      <c r="F252" s="6">
        <f t="shared" si="37"/>
        <v>3600</v>
      </c>
      <c r="G252" s="26">
        <f t="shared" si="38"/>
        <v>0</v>
      </c>
      <c r="H252" s="1">
        <v>34</v>
      </c>
      <c r="I252" s="1">
        <v>17</v>
      </c>
      <c r="J252" s="1" t="str">
        <f t="shared" si="39"/>
        <v>น้ำถัง</v>
      </c>
      <c r="K252" s="1">
        <v>150</v>
      </c>
      <c r="L252" s="7">
        <v>15</v>
      </c>
      <c r="M252" s="6">
        <f t="shared" si="40"/>
        <v>2250</v>
      </c>
      <c r="N252" s="26">
        <f t="shared" si="41"/>
        <v>0</v>
      </c>
      <c r="O252" s="1">
        <v>34</v>
      </c>
      <c r="P252" s="1">
        <v>27</v>
      </c>
      <c r="Q252" s="1" t="str">
        <f t="shared" si="42"/>
        <v>น้ำถัง</v>
      </c>
      <c r="R252" s="1">
        <v>150</v>
      </c>
      <c r="S252" s="7">
        <v>15</v>
      </c>
      <c r="T252" s="6">
        <f t="shared" si="43"/>
        <v>2250</v>
      </c>
      <c r="U252" s="26">
        <f t="shared" si="44"/>
        <v>0</v>
      </c>
    </row>
    <row r="253" spans="1:21" ht="13.5" customHeight="1" x14ac:dyDescent="0.2">
      <c r="A253" s="1">
        <v>35</v>
      </c>
      <c r="B253" s="1">
        <v>7</v>
      </c>
      <c r="C253" s="1" t="str">
        <f t="shared" si="36"/>
        <v>น้ำถัง</v>
      </c>
      <c r="D253" s="1">
        <v>150</v>
      </c>
      <c r="E253" s="1">
        <v>15</v>
      </c>
      <c r="F253" s="6">
        <f t="shared" si="37"/>
        <v>2250</v>
      </c>
      <c r="G253" s="26">
        <f t="shared" si="38"/>
        <v>0</v>
      </c>
      <c r="H253" s="1">
        <v>35</v>
      </c>
      <c r="I253" s="1">
        <v>17</v>
      </c>
      <c r="J253" s="1">
        <f t="shared" si="39"/>
        <v>0</v>
      </c>
      <c r="K253" s="1">
        <v>180</v>
      </c>
      <c r="L253" s="7">
        <v>40</v>
      </c>
      <c r="M253" s="6">
        <f t="shared" si="40"/>
        <v>7200</v>
      </c>
      <c r="N253" s="26">
        <f t="shared" si="41"/>
        <v>7200</v>
      </c>
      <c r="O253" s="1">
        <v>35</v>
      </c>
      <c r="P253" s="1">
        <v>28</v>
      </c>
      <c r="Q253" s="1">
        <f t="shared" si="42"/>
        <v>0</v>
      </c>
      <c r="R253" s="1">
        <v>180</v>
      </c>
      <c r="S253" s="7">
        <v>40</v>
      </c>
      <c r="T253" s="6">
        <f t="shared" si="43"/>
        <v>7200</v>
      </c>
      <c r="U253" s="26">
        <f t="shared" si="44"/>
        <v>7200</v>
      </c>
    </row>
    <row r="254" spans="1:21" ht="13.5" customHeight="1" x14ac:dyDescent="0.2">
      <c r="A254" s="1">
        <v>36</v>
      </c>
      <c r="B254" s="1">
        <v>8</v>
      </c>
      <c r="C254" s="1">
        <f t="shared" si="36"/>
        <v>0</v>
      </c>
      <c r="D254" s="1">
        <v>200</v>
      </c>
      <c r="E254" s="1">
        <v>40</v>
      </c>
      <c r="F254" s="6">
        <f t="shared" si="37"/>
        <v>8000</v>
      </c>
      <c r="G254" s="26">
        <f t="shared" si="38"/>
        <v>8000</v>
      </c>
      <c r="H254" s="1">
        <v>36</v>
      </c>
      <c r="I254" s="1">
        <v>18</v>
      </c>
      <c r="J254" s="1" t="str">
        <f t="shared" si="39"/>
        <v>น้ำถัง</v>
      </c>
      <c r="K254" s="1">
        <v>150</v>
      </c>
      <c r="L254" s="7">
        <v>15</v>
      </c>
      <c r="M254" s="6">
        <f t="shared" si="40"/>
        <v>2250</v>
      </c>
      <c r="N254" s="26">
        <f t="shared" si="41"/>
        <v>0</v>
      </c>
      <c r="O254" s="1">
        <v>36</v>
      </c>
      <c r="P254" s="1">
        <v>28</v>
      </c>
      <c r="Q254" s="1" t="str">
        <f t="shared" si="42"/>
        <v>น้ำถัง</v>
      </c>
      <c r="R254" s="1">
        <v>150</v>
      </c>
      <c r="S254" s="7">
        <v>15</v>
      </c>
      <c r="T254" s="6">
        <f t="shared" si="43"/>
        <v>2250</v>
      </c>
      <c r="U254" s="26">
        <f t="shared" si="44"/>
        <v>0</v>
      </c>
    </row>
    <row r="255" spans="1:21" ht="13.5" customHeight="1" x14ac:dyDescent="0.2">
      <c r="A255" s="1">
        <v>37</v>
      </c>
      <c r="B255" s="1">
        <v>8</v>
      </c>
      <c r="C255" s="1" t="str">
        <f t="shared" si="36"/>
        <v>น้ำดื่มวันเวย์</v>
      </c>
      <c r="D255" s="1">
        <v>80</v>
      </c>
      <c r="E255" s="1">
        <v>45</v>
      </c>
      <c r="F255" s="6">
        <f t="shared" si="37"/>
        <v>3600</v>
      </c>
      <c r="G255" s="26">
        <f t="shared" si="38"/>
        <v>0</v>
      </c>
      <c r="H255" s="1">
        <v>37</v>
      </c>
      <c r="I255" s="1">
        <v>18</v>
      </c>
      <c r="J255" s="1" t="str">
        <f t="shared" si="39"/>
        <v>น้ำดื่ม PET</v>
      </c>
      <c r="K255" s="1">
        <v>40</v>
      </c>
      <c r="L255" s="7">
        <v>60</v>
      </c>
      <c r="M255" s="6">
        <f t="shared" si="40"/>
        <v>2400</v>
      </c>
      <c r="N255" s="26">
        <f t="shared" si="41"/>
        <v>0</v>
      </c>
      <c r="O255" s="1">
        <v>37</v>
      </c>
      <c r="P255" s="1">
        <v>28</v>
      </c>
      <c r="Q255" s="1" t="str">
        <f t="shared" si="42"/>
        <v>น้ำดื่ม PET</v>
      </c>
      <c r="R255" s="1">
        <v>40</v>
      </c>
      <c r="S255" s="7">
        <v>60</v>
      </c>
      <c r="T255" s="6">
        <f t="shared" si="43"/>
        <v>2400</v>
      </c>
      <c r="U255" s="26">
        <f t="shared" si="44"/>
        <v>0</v>
      </c>
    </row>
    <row r="256" spans="1:21" ht="13.5" customHeight="1" x14ac:dyDescent="0.2">
      <c r="A256" s="1">
        <v>38</v>
      </c>
      <c r="B256" s="1">
        <v>8</v>
      </c>
      <c r="C256" s="1" t="str">
        <f t="shared" si="36"/>
        <v>น้ำถัง</v>
      </c>
      <c r="D256" s="1">
        <v>150</v>
      </c>
      <c r="E256" s="1">
        <v>15</v>
      </c>
      <c r="F256" s="6">
        <f t="shared" si="37"/>
        <v>2250</v>
      </c>
      <c r="G256" s="26">
        <f t="shared" si="38"/>
        <v>0</v>
      </c>
      <c r="H256" s="1">
        <v>38</v>
      </c>
      <c r="I256" s="1">
        <v>18</v>
      </c>
      <c r="J256" s="1">
        <f t="shared" si="39"/>
        <v>0</v>
      </c>
      <c r="K256" s="1">
        <v>180</v>
      </c>
      <c r="L256" s="7">
        <v>40</v>
      </c>
      <c r="M256" s="6">
        <f t="shared" si="40"/>
        <v>7200</v>
      </c>
      <c r="N256" s="26">
        <f t="shared" si="41"/>
        <v>7200</v>
      </c>
      <c r="O256" s="1">
        <v>38</v>
      </c>
      <c r="P256" s="1">
        <v>28</v>
      </c>
      <c r="Q256" s="1">
        <f t="shared" si="42"/>
        <v>0</v>
      </c>
      <c r="R256" s="1">
        <v>180</v>
      </c>
      <c r="S256" s="7">
        <v>40</v>
      </c>
      <c r="T256" s="6">
        <f t="shared" si="43"/>
        <v>7200</v>
      </c>
      <c r="U256" s="26">
        <f t="shared" si="44"/>
        <v>7200</v>
      </c>
    </row>
    <row r="257" spans="1:22" ht="13.5" customHeight="1" x14ac:dyDescent="0.2">
      <c r="A257" s="1">
        <v>39</v>
      </c>
      <c r="B257" s="1">
        <v>8</v>
      </c>
      <c r="C257" s="1">
        <f t="shared" si="36"/>
        <v>0</v>
      </c>
      <c r="D257" s="1">
        <v>200</v>
      </c>
      <c r="E257" s="1">
        <v>40</v>
      </c>
      <c r="F257" s="6">
        <f t="shared" si="37"/>
        <v>8000</v>
      </c>
      <c r="G257" s="26">
        <f t="shared" si="38"/>
        <v>8000</v>
      </c>
      <c r="H257" s="1">
        <v>39</v>
      </c>
      <c r="I257" s="1">
        <v>18</v>
      </c>
      <c r="J257" s="1">
        <f t="shared" si="39"/>
        <v>0</v>
      </c>
      <c r="K257" s="1">
        <v>180</v>
      </c>
      <c r="L257" s="7">
        <v>40</v>
      </c>
      <c r="M257" s="6">
        <f t="shared" si="40"/>
        <v>7200</v>
      </c>
      <c r="N257" s="26">
        <f t="shared" si="41"/>
        <v>7200</v>
      </c>
      <c r="O257" s="1">
        <v>39</v>
      </c>
      <c r="P257" s="1">
        <v>29</v>
      </c>
      <c r="Q257" s="1">
        <f t="shared" si="42"/>
        <v>0</v>
      </c>
      <c r="R257" s="1">
        <v>180</v>
      </c>
      <c r="S257" s="7">
        <v>40</v>
      </c>
      <c r="T257" s="6">
        <f t="shared" si="43"/>
        <v>7200</v>
      </c>
      <c r="U257" s="26">
        <f t="shared" si="44"/>
        <v>7200</v>
      </c>
    </row>
    <row r="258" spans="1:22" ht="13.5" customHeight="1" x14ac:dyDescent="0.2">
      <c r="A258" s="1">
        <v>40</v>
      </c>
      <c r="B258" s="1">
        <v>8</v>
      </c>
      <c r="C258" s="1">
        <f t="shared" si="36"/>
        <v>0</v>
      </c>
      <c r="D258" s="1">
        <v>200</v>
      </c>
      <c r="E258" s="1">
        <v>40</v>
      </c>
      <c r="F258" s="6">
        <f t="shared" si="37"/>
        <v>8000</v>
      </c>
      <c r="G258" s="26">
        <f t="shared" si="38"/>
        <v>8000</v>
      </c>
      <c r="H258" s="1">
        <v>40</v>
      </c>
      <c r="I258" s="1">
        <v>18</v>
      </c>
      <c r="J258" s="1" t="str">
        <f t="shared" si="39"/>
        <v>น้ำถัง</v>
      </c>
      <c r="K258" s="1">
        <v>150</v>
      </c>
      <c r="L258" s="7">
        <v>15</v>
      </c>
      <c r="M258" s="6">
        <f t="shared" si="40"/>
        <v>2250</v>
      </c>
      <c r="N258" s="26">
        <f t="shared" si="41"/>
        <v>0</v>
      </c>
      <c r="O258" s="1">
        <v>40</v>
      </c>
      <c r="P258" s="1">
        <v>29</v>
      </c>
      <c r="Q258" s="1" t="str">
        <f t="shared" si="42"/>
        <v>น้ำถัง</v>
      </c>
      <c r="R258" s="1">
        <v>150</v>
      </c>
      <c r="S258" s="7">
        <v>15</v>
      </c>
      <c r="T258" s="6">
        <f t="shared" si="43"/>
        <v>2250</v>
      </c>
      <c r="U258" s="26">
        <f t="shared" si="44"/>
        <v>0</v>
      </c>
    </row>
    <row r="259" spans="1:22" ht="13.5" customHeight="1" x14ac:dyDescent="0.2">
      <c r="A259" s="1">
        <v>41</v>
      </c>
      <c r="B259" s="1">
        <v>9</v>
      </c>
      <c r="C259" s="1">
        <f t="shared" si="36"/>
        <v>0</v>
      </c>
      <c r="D259" s="1">
        <v>200</v>
      </c>
      <c r="E259" s="1">
        <v>40</v>
      </c>
      <c r="F259" s="6">
        <f t="shared" si="37"/>
        <v>8000</v>
      </c>
      <c r="G259" s="26">
        <f t="shared" si="38"/>
        <v>8000</v>
      </c>
      <c r="H259" s="1">
        <v>41</v>
      </c>
      <c r="I259" s="1">
        <v>19</v>
      </c>
      <c r="J259" s="1">
        <f t="shared" si="39"/>
        <v>0</v>
      </c>
      <c r="K259" s="1">
        <v>180</v>
      </c>
      <c r="L259" s="7">
        <v>40</v>
      </c>
      <c r="M259" s="6">
        <f t="shared" si="40"/>
        <v>7200</v>
      </c>
      <c r="N259" s="26">
        <f t="shared" si="41"/>
        <v>7200</v>
      </c>
      <c r="O259" s="1">
        <v>41</v>
      </c>
      <c r="P259" s="1">
        <v>29</v>
      </c>
      <c r="Q259" s="1">
        <f t="shared" si="42"/>
        <v>0</v>
      </c>
      <c r="R259" s="1">
        <v>180</v>
      </c>
      <c r="S259" s="7">
        <v>40</v>
      </c>
      <c r="T259" s="6">
        <f t="shared" si="43"/>
        <v>7200</v>
      </c>
      <c r="U259" s="26">
        <f t="shared" si="44"/>
        <v>7200</v>
      </c>
    </row>
    <row r="260" spans="1:22" ht="13.5" customHeight="1" x14ac:dyDescent="0.2">
      <c r="A260" s="1">
        <v>42</v>
      </c>
      <c r="B260" s="1">
        <v>9</v>
      </c>
      <c r="C260" s="1" t="str">
        <f t="shared" si="36"/>
        <v>น้ำดื่มวันเวย์</v>
      </c>
      <c r="D260" s="1">
        <v>80</v>
      </c>
      <c r="E260" s="1">
        <v>45</v>
      </c>
      <c r="F260" s="6">
        <f t="shared" si="37"/>
        <v>3600</v>
      </c>
      <c r="G260" s="26">
        <f t="shared" si="38"/>
        <v>0</v>
      </c>
      <c r="H260" s="1">
        <v>42</v>
      </c>
      <c r="I260" s="1">
        <v>19</v>
      </c>
      <c r="J260" s="1">
        <f t="shared" si="39"/>
        <v>0</v>
      </c>
      <c r="K260" s="1">
        <v>180</v>
      </c>
      <c r="L260" s="7">
        <v>40</v>
      </c>
      <c r="M260" s="6">
        <f t="shared" si="40"/>
        <v>7200</v>
      </c>
      <c r="N260" s="26">
        <f t="shared" si="41"/>
        <v>7200</v>
      </c>
      <c r="O260" s="1">
        <v>42</v>
      </c>
      <c r="P260" s="1">
        <v>29</v>
      </c>
      <c r="Q260" s="1">
        <f t="shared" si="42"/>
        <v>0</v>
      </c>
      <c r="R260" s="1">
        <v>180</v>
      </c>
      <c r="S260" s="7">
        <v>40</v>
      </c>
      <c r="T260" s="6">
        <f t="shared" si="43"/>
        <v>7200</v>
      </c>
      <c r="U260" s="26">
        <f t="shared" si="44"/>
        <v>7200</v>
      </c>
    </row>
    <row r="261" spans="1:22" ht="13.5" customHeight="1" x14ac:dyDescent="0.2">
      <c r="A261" s="1">
        <v>43</v>
      </c>
      <c r="B261" s="1">
        <v>9</v>
      </c>
      <c r="C261" s="1">
        <f t="shared" si="36"/>
        <v>0</v>
      </c>
      <c r="D261" s="1">
        <v>200</v>
      </c>
      <c r="E261" s="1">
        <v>40</v>
      </c>
      <c r="F261" s="6">
        <f t="shared" si="37"/>
        <v>8000</v>
      </c>
      <c r="G261" s="26">
        <f t="shared" si="38"/>
        <v>8000</v>
      </c>
      <c r="H261" s="1">
        <v>43</v>
      </c>
      <c r="I261" s="1">
        <v>19</v>
      </c>
      <c r="J261" s="1" t="str">
        <f t="shared" si="39"/>
        <v>น้ำถัง</v>
      </c>
      <c r="K261" s="1">
        <v>150</v>
      </c>
      <c r="L261" s="7">
        <v>15</v>
      </c>
      <c r="M261" s="6">
        <f t="shared" si="40"/>
        <v>2250</v>
      </c>
      <c r="N261" s="26">
        <f t="shared" si="41"/>
        <v>0</v>
      </c>
      <c r="O261" s="1">
        <v>43</v>
      </c>
      <c r="P261" s="1">
        <v>30</v>
      </c>
      <c r="Q261" s="1" t="str">
        <f t="shared" si="42"/>
        <v>น้ำถัง</v>
      </c>
      <c r="R261" s="1">
        <v>150</v>
      </c>
      <c r="S261" s="7">
        <v>15</v>
      </c>
      <c r="T261" s="6">
        <f t="shared" si="43"/>
        <v>2250</v>
      </c>
      <c r="U261" s="26">
        <f t="shared" si="44"/>
        <v>0</v>
      </c>
    </row>
    <row r="262" spans="1:22" ht="13.5" customHeight="1" x14ac:dyDescent="0.2">
      <c r="A262" s="1">
        <v>44</v>
      </c>
      <c r="B262" s="1">
        <v>9</v>
      </c>
      <c r="C262" s="1" t="str">
        <f t="shared" si="36"/>
        <v>น้ำดื่มวันเวย์</v>
      </c>
      <c r="D262" s="1">
        <v>80</v>
      </c>
      <c r="E262" s="1">
        <v>45</v>
      </c>
      <c r="F262" s="6">
        <f t="shared" si="37"/>
        <v>3600</v>
      </c>
      <c r="G262" s="26">
        <f t="shared" si="38"/>
        <v>0</v>
      </c>
      <c r="H262" s="1">
        <v>44</v>
      </c>
      <c r="I262" s="1">
        <v>19</v>
      </c>
      <c r="J262" s="1">
        <f t="shared" si="39"/>
        <v>0</v>
      </c>
      <c r="K262" s="1">
        <v>180</v>
      </c>
      <c r="L262" s="7">
        <v>40</v>
      </c>
      <c r="M262" s="6">
        <f t="shared" si="40"/>
        <v>7200</v>
      </c>
      <c r="N262" s="26">
        <f t="shared" si="41"/>
        <v>7200</v>
      </c>
      <c r="O262" s="1">
        <v>44</v>
      </c>
      <c r="P262" s="1">
        <v>30</v>
      </c>
      <c r="Q262" s="1">
        <f t="shared" si="42"/>
        <v>0</v>
      </c>
      <c r="R262" s="1">
        <v>180</v>
      </c>
      <c r="S262" s="7">
        <v>40</v>
      </c>
      <c r="T262" s="6">
        <f t="shared" si="43"/>
        <v>7200</v>
      </c>
      <c r="U262" s="26">
        <f t="shared" si="44"/>
        <v>7200</v>
      </c>
    </row>
    <row r="263" spans="1:22" ht="13.5" customHeight="1" x14ac:dyDescent="0.2">
      <c r="A263" s="1">
        <v>45</v>
      </c>
      <c r="B263" s="1">
        <v>9</v>
      </c>
      <c r="C263" s="1" t="str">
        <f t="shared" si="36"/>
        <v>น้ำถัง</v>
      </c>
      <c r="D263" s="1">
        <v>150</v>
      </c>
      <c r="E263" s="1">
        <v>15</v>
      </c>
      <c r="F263" s="6">
        <f t="shared" si="37"/>
        <v>2250</v>
      </c>
      <c r="G263" s="26">
        <f t="shared" si="38"/>
        <v>0</v>
      </c>
      <c r="H263" s="1">
        <v>45</v>
      </c>
      <c r="I263" s="1">
        <v>19</v>
      </c>
      <c r="J263" s="1" t="str">
        <f t="shared" si="39"/>
        <v>น้ำดื่มวันเวย์</v>
      </c>
      <c r="K263" s="1">
        <v>80</v>
      </c>
      <c r="L263" s="7">
        <v>45</v>
      </c>
      <c r="M263" s="6">
        <f t="shared" si="40"/>
        <v>3600</v>
      </c>
      <c r="N263" s="26">
        <f t="shared" si="41"/>
        <v>0</v>
      </c>
      <c r="O263" s="1">
        <v>45</v>
      </c>
      <c r="P263" s="1">
        <v>30</v>
      </c>
      <c r="Q263" s="1" t="str">
        <f t="shared" si="42"/>
        <v>น้ำดื่มวันเวย์</v>
      </c>
      <c r="R263" s="1">
        <v>80</v>
      </c>
      <c r="S263" s="7">
        <v>45</v>
      </c>
      <c r="T263" s="6">
        <f t="shared" si="43"/>
        <v>3600</v>
      </c>
      <c r="U263" s="26">
        <f t="shared" si="44"/>
        <v>0</v>
      </c>
    </row>
    <row r="264" spans="1:22" ht="13.5" customHeight="1" x14ac:dyDescent="0.2">
      <c r="A264" s="1">
        <v>46</v>
      </c>
      <c r="B264" s="1">
        <v>10</v>
      </c>
      <c r="C264" s="1">
        <f t="shared" si="36"/>
        <v>0</v>
      </c>
      <c r="D264" s="1">
        <v>200</v>
      </c>
      <c r="E264" s="1">
        <v>40</v>
      </c>
      <c r="F264" s="6">
        <f t="shared" si="37"/>
        <v>8000</v>
      </c>
      <c r="G264" s="26">
        <f t="shared" si="38"/>
        <v>8000</v>
      </c>
      <c r="H264" s="1">
        <v>46</v>
      </c>
      <c r="I264" s="1">
        <v>20</v>
      </c>
      <c r="J264" s="1">
        <f t="shared" si="39"/>
        <v>0</v>
      </c>
      <c r="K264" s="1">
        <v>180</v>
      </c>
      <c r="L264" s="7">
        <v>40</v>
      </c>
      <c r="M264" s="6">
        <f t="shared" si="40"/>
        <v>7200</v>
      </c>
      <c r="N264" s="26">
        <f t="shared" si="41"/>
        <v>7200</v>
      </c>
      <c r="O264" s="1">
        <v>46</v>
      </c>
      <c r="P264" s="1">
        <v>30</v>
      </c>
      <c r="Q264" s="1">
        <f t="shared" si="42"/>
        <v>0</v>
      </c>
      <c r="R264" s="1">
        <v>188</v>
      </c>
      <c r="S264" s="7">
        <v>40</v>
      </c>
      <c r="T264" s="6">
        <f t="shared" si="43"/>
        <v>7520</v>
      </c>
      <c r="U264" s="26">
        <f t="shared" si="44"/>
        <v>7520</v>
      </c>
    </row>
    <row r="265" spans="1:22" ht="13.5" customHeight="1" x14ac:dyDescent="0.2">
      <c r="A265" s="1">
        <v>47</v>
      </c>
      <c r="B265" s="1">
        <v>10</v>
      </c>
      <c r="C265" s="1" t="str">
        <f t="shared" si="36"/>
        <v>น้ำถัง</v>
      </c>
      <c r="D265" s="1">
        <v>150</v>
      </c>
      <c r="E265" s="1">
        <v>15</v>
      </c>
      <c r="F265" s="6">
        <f t="shared" si="37"/>
        <v>2250</v>
      </c>
      <c r="G265" s="26">
        <f t="shared" si="38"/>
        <v>0</v>
      </c>
      <c r="H265" s="1">
        <v>47</v>
      </c>
      <c r="I265" s="1">
        <v>20</v>
      </c>
      <c r="J265" s="1" t="str">
        <f t="shared" si="39"/>
        <v>น้ำถัง</v>
      </c>
      <c r="K265" s="1">
        <v>150</v>
      </c>
      <c r="L265" s="7">
        <v>15</v>
      </c>
      <c r="M265" s="6">
        <f t="shared" si="40"/>
        <v>2250</v>
      </c>
      <c r="N265" s="26">
        <f t="shared" si="41"/>
        <v>0</v>
      </c>
      <c r="O265" s="1">
        <v>47</v>
      </c>
      <c r="P265" s="1">
        <v>31</v>
      </c>
      <c r="Q265" s="1" t="str">
        <f t="shared" si="42"/>
        <v>น้ำถัง</v>
      </c>
      <c r="R265" s="1">
        <v>150</v>
      </c>
      <c r="S265" s="7">
        <v>15</v>
      </c>
      <c r="T265" s="6">
        <f t="shared" si="43"/>
        <v>2250</v>
      </c>
      <c r="U265" s="26">
        <f t="shared" si="44"/>
        <v>0</v>
      </c>
    </row>
    <row r="266" spans="1:22" ht="13.5" customHeight="1" x14ac:dyDescent="0.2">
      <c r="A266" s="1">
        <v>48</v>
      </c>
      <c r="B266" s="1">
        <v>10</v>
      </c>
      <c r="C266" s="1">
        <f t="shared" si="36"/>
        <v>0</v>
      </c>
      <c r="D266" s="1">
        <v>200</v>
      </c>
      <c r="E266" s="1">
        <v>40</v>
      </c>
      <c r="F266" s="6">
        <f t="shared" si="37"/>
        <v>8000</v>
      </c>
      <c r="G266" s="26">
        <f t="shared" si="38"/>
        <v>8000</v>
      </c>
      <c r="H266" s="1">
        <v>48</v>
      </c>
      <c r="I266" s="1">
        <v>20</v>
      </c>
      <c r="J266" s="1">
        <f t="shared" si="39"/>
        <v>0</v>
      </c>
      <c r="K266" s="1">
        <v>180</v>
      </c>
      <c r="L266" s="7">
        <v>40</v>
      </c>
      <c r="M266" s="6">
        <f t="shared" si="40"/>
        <v>7200</v>
      </c>
      <c r="N266" s="26">
        <f t="shared" si="41"/>
        <v>7200</v>
      </c>
      <c r="O266" s="1">
        <v>48</v>
      </c>
      <c r="P266" s="1">
        <v>31</v>
      </c>
      <c r="Q266" s="1">
        <f t="shared" si="42"/>
        <v>0</v>
      </c>
      <c r="R266" s="1">
        <v>200</v>
      </c>
      <c r="S266" s="7">
        <v>40</v>
      </c>
      <c r="T266" s="6">
        <f t="shared" si="43"/>
        <v>8000</v>
      </c>
      <c r="U266" s="26">
        <f t="shared" si="44"/>
        <v>8000</v>
      </c>
    </row>
    <row r="267" spans="1:22" ht="13.5" customHeight="1" x14ac:dyDescent="0.2">
      <c r="A267" s="1">
        <v>49</v>
      </c>
      <c r="B267" s="1">
        <v>10</v>
      </c>
      <c r="C267" s="1">
        <f t="shared" si="36"/>
        <v>0</v>
      </c>
      <c r="D267" s="1">
        <v>200</v>
      </c>
      <c r="E267" s="1">
        <v>40</v>
      </c>
      <c r="F267" s="6">
        <f t="shared" si="37"/>
        <v>8000</v>
      </c>
      <c r="G267" s="26">
        <f t="shared" si="38"/>
        <v>8000</v>
      </c>
      <c r="H267" s="1">
        <v>49</v>
      </c>
      <c r="I267" s="1">
        <v>20</v>
      </c>
      <c r="J267" s="1" t="str">
        <f t="shared" si="39"/>
        <v>น้ำดื่ม PET</v>
      </c>
      <c r="K267" s="1">
        <v>40</v>
      </c>
      <c r="L267" s="7">
        <v>60</v>
      </c>
      <c r="M267" s="6">
        <f t="shared" si="40"/>
        <v>2400</v>
      </c>
      <c r="N267" s="26">
        <f t="shared" si="41"/>
        <v>0</v>
      </c>
      <c r="O267" s="1">
        <v>49</v>
      </c>
      <c r="P267" s="1">
        <v>31</v>
      </c>
      <c r="Q267" s="1" t="str">
        <f t="shared" si="42"/>
        <v>น้ำดื่มวันเวย์</v>
      </c>
      <c r="R267" s="1">
        <v>80</v>
      </c>
      <c r="S267" s="7">
        <v>45</v>
      </c>
      <c r="T267" s="6">
        <f t="shared" si="43"/>
        <v>3600</v>
      </c>
      <c r="U267" s="26">
        <f t="shared" si="44"/>
        <v>0</v>
      </c>
    </row>
    <row r="268" spans="1:22" ht="13.5" customHeight="1" thickBot="1" x14ac:dyDescent="0.25">
      <c r="A268" s="3">
        <v>50</v>
      </c>
      <c r="B268" s="3">
        <v>10</v>
      </c>
      <c r="C268" s="1">
        <f t="shared" si="36"/>
        <v>0</v>
      </c>
      <c r="D268" s="1">
        <v>200</v>
      </c>
      <c r="E268" s="1">
        <v>40</v>
      </c>
      <c r="F268" s="10">
        <f t="shared" si="37"/>
        <v>8000</v>
      </c>
      <c r="G268" s="26">
        <f t="shared" si="38"/>
        <v>8000</v>
      </c>
      <c r="H268" s="1">
        <v>50</v>
      </c>
      <c r="I268" s="1">
        <v>20</v>
      </c>
      <c r="J268" s="1" t="str">
        <f t="shared" si="39"/>
        <v>น้ำดื่ม PET</v>
      </c>
      <c r="K268" s="1">
        <v>40</v>
      </c>
      <c r="L268" s="7">
        <v>60</v>
      </c>
      <c r="M268" s="8">
        <f t="shared" si="40"/>
        <v>2400</v>
      </c>
      <c r="N268" s="26">
        <f t="shared" si="41"/>
        <v>0</v>
      </c>
      <c r="O268" s="1">
        <v>50</v>
      </c>
      <c r="P268" s="1">
        <v>31</v>
      </c>
      <c r="Q268" s="1" t="str">
        <f t="shared" si="42"/>
        <v>น้ำถัง</v>
      </c>
      <c r="R268" s="1">
        <v>150</v>
      </c>
      <c r="S268" s="7">
        <v>15</v>
      </c>
      <c r="T268" s="8">
        <f t="shared" si="43"/>
        <v>2250</v>
      </c>
      <c r="U268" s="26">
        <f t="shared" si="44"/>
        <v>0</v>
      </c>
    </row>
    <row r="269" spans="1:22" ht="13.5" customHeight="1" thickBot="1" x14ac:dyDescent="0.25">
      <c r="F269" s="18">
        <f>SUM(F219:F268)</f>
        <v>263950</v>
      </c>
      <c r="G269" s="26">
        <f>SUM(G219:G268)</f>
        <v>204000</v>
      </c>
      <c r="K269" s="5"/>
      <c r="M269" s="9">
        <f>SUM(M219:M268)</f>
        <v>261150</v>
      </c>
      <c r="N269" s="26">
        <f>SUM(N219:N268)</f>
        <v>201600</v>
      </c>
      <c r="P269" s="16"/>
      <c r="T269" s="11">
        <f>SUM(T219:T268)</f>
        <v>263320</v>
      </c>
      <c r="U269" s="26">
        <f>SUM(U219:U268)</f>
        <v>202720</v>
      </c>
      <c r="V269" s="114">
        <f>G269+N269+U269</f>
        <v>608320</v>
      </c>
    </row>
    <row r="270" spans="1:22" ht="13.5" customHeight="1" thickBot="1" x14ac:dyDescent="0.25">
      <c r="Q270">
        <v>788420</v>
      </c>
      <c r="T270" s="13">
        <f>F269+M269+T269</f>
        <v>788420</v>
      </c>
      <c r="U270" s="26">
        <f>Q270-T270</f>
        <v>0</v>
      </c>
      <c r="V270" s="46">
        <f>V269/T270</f>
        <v>0.77156845336242108</v>
      </c>
    </row>
    <row r="271" spans="1:22" ht="25.5" customHeight="1" thickTop="1" x14ac:dyDescent="0.5">
      <c r="A271" s="158" t="s">
        <v>30</v>
      </c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05"/>
    </row>
    <row r="272" spans="1:22" ht="13.5" customHeight="1" x14ac:dyDescent="0.35">
      <c r="A272" s="14" t="s">
        <v>0</v>
      </c>
      <c r="B272" s="15" t="s">
        <v>7</v>
      </c>
      <c r="C272" s="15"/>
      <c r="D272" s="15" t="s">
        <v>1</v>
      </c>
      <c r="E272" s="14" t="s">
        <v>2</v>
      </c>
      <c r="F272" s="14" t="s">
        <v>3</v>
      </c>
      <c r="G272" s="111"/>
      <c r="H272" s="14" t="s">
        <v>0</v>
      </c>
      <c r="I272" s="15" t="s">
        <v>7</v>
      </c>
      <c r="J272" s="15"/>
      <c r="K272" s="15" t="s">
        <v>1</v>
      </c>
      <c r="L272" s="14" t="s">
        <v>2</v>
      </c>
      <c r="M272" s="14" t="s">
        <v>3</v>
      </c>
      <c r="N272" s="111"/>
      <c r="O272" s="15" t="s">
        <v>0</v>
      </c>
      <c r="P272" s="15" t="s">
        <v>7</v>
      </c>
      <c r="Q272" s="15"/>
      <c r="R272" s="15" t="s">
        <v>1</v>
      </c>
      <c r="S272" s="15" t="s">
        <v>2</v>
      </c>
      <c r="T272" s="15" t="s">
        <v>3</v>
      </c>
      <c r="U272" s="111"/>
    </row>
    <row r="273" spans="1:20" ht="13.5" customHeight="1" x14ac:dyDescent="0.2">
      <c r="A273" s="1">
        <v>1</v>
      </c>
      <c r="B273" s="1">
        <v>1</v>
      </c>
      <c r="C273" s="1"/>
      <c r="D273" s="1">
        <v>102</v>
      </c>
      <c r="E273" s="7">
        <v>40</v>
      </c>
      <c r="F273" s="6">
        <f>+D273*E273</f>
        <v>4080</v>
      </c>
      <c r="H273" s="1">
        <v>1</v>
      </c>
      <c r="I273" s="1">
        <v>11</v>
      </c>
      <c r="J273" s="1"/>
      <c r="K273" s="1">
        <v>77</v>
      </c>
      <c r="L273" s="1">
        <v>80</v>
      </c>
      <c r="M273" s="6">
        <f>+K273*L273</f>
        <v>6160</v>
      </c>
      <c r="O273" s="1">
        <v>1</v>
      </c>
      <c r="P273" s="1">
        <v>21</v>
      </c>
      <c r="Q273" s="1"/>
      <c r="R273" s="1">
        <v>148</v>
      </c>
      <c r="S273" s="7">
        <v>40</v>
      </c>
      <c r="T273" s="6">
        <f>+R273*S273</f>
        <v>5920</v>
      </c>
    </row>
    <row r="274" spans="1:20" ht="13.5" customHeight="1" x14ac:dyDescent="0.2">
      <c r="A274" s="1">
        <v>2</v>
      </c>
      <c r="B274" s="1">
        <v>1</v>
      </c>
      <c r="C274" s="1"/>
      <c r="D274" s="1">
        <v>124</v>
      </c>
      <c r="E274" s="7">
        <v>35</v>
      </c>
      <c r="F274" s="6">
        <f t="shared" ref="F274:F322" si="45">+D274*E274</f>
        <v>4340</v>
      </c>
      <c r="H274" s="1">
        <v>2</v>
      </c>
      <c r="I274" s="1">
        <v>11</v>
      </c>
      <c r="J274" s="1"/>
      <c r="K274" s="1">
        <v>149</v>
      </c>
      <c r="L274" s="1">
        <v>35</v>
      </c>
      <c r="M274" s="6">
        <f t="shared" ref="M274:M322" si="46">+K274*L274</f>
        <v>5215</v>
      </c>
      <c r="O274" s="1">
        <v>2</v>
      </c>
      <c r="P274" s="1">
        <v>21</v>
      </c>
      <c r="Q274" s="1"/>
      <c r="R274" s="1">
        <v>120</v>
      </c>
      <c r="S274" s="7">
        <v>35</v>
      </c>
      <c r="T274" s="6">
        <f t="shared" ref="T274:T322" si="47">+R274*S274</f>
        <v>4200</v>
      </c>
    </row>
    <row r="275" spans="1:20" ht="13.5" customHeight="1" x14ac:dyDescent="0.2">
      <c r="A275" s="1">
        <v>3</v>
      </c>
      <c r="B275" s="1">
        <v>1</v>
      </c>
      <c r="C275" s="1"/>
      <c r="D275" s="1">
        <v>304</v>
      </c>
      <c r="E275" s="7">
        <v>15</v>
      </c>
      <c r="F275" s="6">
        <f t="shared" si="45"/>
        <v>4560</v>
      </c>
      <c r="H275" s="1">
        <v>3</v>
      </c>
      <c r="I275" s="1">
        <v>11</v>
      </c>
      <c r="J275" s="1"/>
      <c r="K275" s="1">
        <v>403</v>
      </c>
      <c r="L275" s="1">
        <v>15</v>
      </c>
      <c r="M275" s="6">
        <f t="shared" si="46"/>
        <v>6045</v>
      </c>
      <c r="O275" s="1">
        <v>3</v>
      </c>
      <c r="P275" s="1">
        <v>21</v>
      </c>
      <c r="Q275" s="1"/>
      <c r="R275" s="1">
        <v>305</v>
      </c>
      <c r="S275" s="7">
        <v>15</v>
      </c>
      <c r="T275" s="6">
        <f t="shared" si="47"/>
        <v>4575</v>
      </c>
    </row>
    <row r="276" spans="1:20" ht="13.5" customHeight="1" x14ac:dyDescent="0.2">
      <c r="A276" s="1">
        <v>4</v>
      </c>
      <c r="B276" s="1">
        <v>1</v>
      </c>
      <c r="C276" s="1"/>
      <c r="D276" s="1">
        <v>45</v>
      </c>
      <c r="E276" s="24">
        <v>80</v>
      </c>
      <c r="F276" s="17">
        <f>+D276*E276</f>
        <v>3600</v>
      </c>
      <c r="H276" s="1">
        <v>4</v>
      </c>
      <c r="I276" s="1">
        <v>11</v>
      </c>
      <c r="J276" s="1"/>
      <c r="K276" s="1">
        <v>174</v>
      </c>
      <c r="L276" s="1">
        <v>40</v>
      </c>
      <c r="M276" s="6">
        <f t="shared" si="46"/>
        <v>6960</v>
      </c>
      <c r="O276" s="1">
        <v>4</v>
      </c>
      <c r="P276" s="1">
        <v>21</v>
      </c>
      <c r="Q276" s="1"/>
      <c r="R276" s="1">
        <v>54</v>
      </c>
      <c r="S276" s="7">
        <v>80</v>
      </c>
      <c r="T276" s="6">
        <f t="shared" si="47"/>
        <v>4320</v>
      </c>
    </row>
    <row r="277" spans="1:20" ht="13.5" customHeight="1" x14ac:dyDescent="0.2">
      <c r="A277" s="1">
        <v>5</v>
      </c>
      <c r="B277" s="1">
        <v>2</v>
      </c>
      <c r="C277" s="1"/>
      <c r="D277" s="1">
        <v>104</v>
      </c>
      <c r="E277" s="7">
        <v>40</v>
      </c>
      <c r="F277" s="6">
        <f t="shared" si="45"/>
        <v>4160</v>
      </c>
      <c r="H277" s="1">
        <v>5</v>
      </c>
      <c r="I277" s="1">
        <v>11</v>
      </c>
      <c r="J277" s="1"/>
      <c r="K277" s="1">
        <v>149</v>
      </c>
      <c r="L277" s="1">
        <v>35</v>
      </c>
      <c r="M277" s="6">
        <f t="shared" si="46"/>
        <v>5215</v>
      </c>
      <c r="O277" s="1">
        <v>5</v>
      </c>
      <c r="P277" s="1">
        <v>21</v>
      </c>
      <c r="Q277" s="1"/>
      <c r="R277" s="1">
        <v>118</v>
      </c>
      <c r="S277" s="7">
        <v>40</v>
      </c>
      <c r="T277" s="6">
        <f t="shared" si="47"/>
        <v>4720</v>
      </c>
    </row>
    <row r="278" spans="1:20" ht="13.5" customHeight="1" x14ac:dyDescent="0.2">
      <c r="A278" s="1">
        <v>6</v>
      </c>
      <c r="B278" s="1">
        <v>2</v>
      </c>
      <c r="C278" s="1"/>
      <c r="D278" s="1">
        <v>104</v>
      </c>
      <c r="E278" s="7">
        <v>40</v>
      </c>
      <c r="F278" s="6">
        <f t="shared" si="45"/>
        <v>4160</v>
      </c>
      <c r="H278" s="1">
        <v>6</v>
      </c>
      <c r="I278" s="1">
        <v>12</v>
      </c>
      <c r="J278" s="1"/>
      <c r="K278" s="1">
        <v>174</v>
      </c>
      <c r="L278" s="1">
        <v>40</v>
      </c>
      <c r="M278" s="6">
        <f t="shared" si="46"/>
        <v>6960</v>
      </c>
      <c r="O278" s="1">
        <v>6</v>
      </c>
      <c r="P278" s="1">
        <v>22</v>
      </c>
      <c r="Q278" s="1"/>
      <c r="R278" s="1">
        <v>109</v>
      </c>
      <c r="S278" s="7">
        <v>40</v>
      </c>
      <c r="T278" s="6">
        <f t="shared" si="47"/>
        <v>4360</v>
      </c>
    </row>
    <row r="279" spans="1:20" ht="13.5" customHeight="1" x14ac:dyDescent="0.2">
      <c r="A279" s="1">
        <v>7</v>
      </c>
      <c r="B279" s="1">
        <v>2</v>
      </c>
      <c r="C279" s="1"/>
      <c r="D279" s="1">
        <v>365</v>
      </c>
      <c r="E279" s="7">
        <v>15</v>
      </c>
      <c r="F279" s="6">
        <f t="shared" si="45"/>
        <v>5475</v>
      </c>
      <c r="H279" s="1">
        <v>7</v>
      </c>
      <c r="I279" s="1">
        <v>12</v>
      </c>
      <c r="J279" s="1"/>
      <c r="K279" s="1">
        <v>403</v>
      </c>
      <c r="L279" s="1">
        <v>15</v>
      </c>
      <c r="M279" s="6">
        <f t="shared" si="46"/>
        <v>6045</v>
      </c>
      <c r="O279" s="1">
        <v>7</v>
      </c>
      <c r="P279" s="1">
        <v>22</v>
      </c>
      <c r="Q279" s="1"/>
      <c r="R279" s="1">
        <v>335</v>
      </c>
      <c r="S279" s="7">
        <v>15</v>
      </c>
      <c r="T279" s="6">
        <f t="shared" si="47"/>
        <v>5025</v>
      </c>
    </row>
    <row r="280" spans="1:20" ht="13.5" customHeight="1" x14ac:dyDescent="0.2">
      <c r="A280" s="1">
        <v>8</v>
      </c>
      <c r="B280" s="1">
        <v>2</v>
      </c>
      <c r="C280" s="1"/>
      <c r="D280" s="1">
        <v>66</v>
      </c>
      <c r="E280" s="7">
        <v>60</v>
      </c>
      <c r="F280" s="6">
        <f t="shared" si="45"/>
        <v>3960</v>
      </c>
      <c r="H280" s="1">
        <v>8</v>
      </c>
      <c r="I280" s="1">
        <v>12</v>
      </c>
      <c r="J280" s="1"/>
      <c r="K280" s="1">
        <v>116</v>
      </c>
      <c r="L280" s="1">
        <v>60</v>
      </c>
      <c r="M280" s="6">
        <f t="shared" si="46"/>
        <v>6960</v>
      </c>
      <c r="O280" s="1">
        <v>8</v>
      </c>
      <c r="P280" s="1">
        <v>22</v>
      </c>
      <c r="Q280" s="1"/>
      <c r="R280" s="1">
        <v>69</v>
      </c>
      <c r="S280" s="7">
        <v>60</v>
      </c>
      <c r="T280" s="6">
        <f t="shared" si="47"/>
        <v>4140</v>
      </c>
    </row>
    <row r="281" spans="1:20" ht="13.5" customHeight="1" x14ac:dyDescent="0.2">
      <c r="A281" s="1">
        <v>9</v>
      </c>
      <c r="B281" s="1">
        <v>2</v>
      </c>
      <c r="C281" s="1"/>
      <c r="D281" s="1">
        <v>125</v>
      </c>
      <c r="E281" s="7">
        <v>35</v>
      </c>
      <c r="F281" s="6">
        <f t="shared" si="45"/>
        <v>4375</v>
      </c>
      <c r="H281" s="1">
        <v>9</v>
      </c>
      <c r="I281" s="1">
        <v>12</v>
      </c>
      <c r="J281" s="1"/>
      <c r="K281" s="1">
        <v>174</v>
      </c>
      <c r="L281" s="1">
        <v>40</v>
      </c>
      <c r="M281" s="6">
        <f t="shared" si="46"/>
        <v>6960</v>
      </c>
      <c r="O281" s="1">
        <v>9</v>
      </c>
      <c r="P281" s="1">
        <v>22</v>
      </c>
      <c r="Q281" s="1"/>
      <c r="R281" s="1">
        <v>140</v>
      </c>
      <c r="S281" s="7">
        <v>35</v>
      </c>
      <c r="T281" s="6">
        <f t="shared" si="47"/>
        <v>4900</v>
      </c>
    </row>
    <row r="282" spans="1:20" ht="13.5" customHeight="1" x14ac:dyDescent="0.2">
      <c r="A282" s="1">
        <v>10</v>
      </c>
      <c r="B282" s="1">
        <v>2</v>
      </c>
      <c r="C282" s="1"/>
      <c r="D282" s="1">
        <v>104</v>
      </c>
      <c r="E282" s="7">
        <v>40</v>
      </c>
      <c r="F282" s="6">
        <f t="shared" si="45"/>
        <v>4160</v>
      </c>
      <c r="H282" s="1">
        <v>10</v>
      </c>
      <c r="I282" s="1">
        <v>12</v>
      </c>
      <c r="J282" s="1"/>
      <c r="K282" s="1">
        <v>149</v>
      </c>
      <c r="L282" s="1">
        <v>35</v>
      </c>
      <c r="M282" s="6">
        <f t="shared" si="46"/>
        <v>5215</v>
      </c>
      <c r="O282" s="1">
        <v>10</v>
      </c>
      <c r="P282" s="1">
        <v>22</v>
      </c>
      <c r="Q282" s="1"/>
      <c r="R282" s="1">
        <v>118</v>
      </c>
      <c r="S282" s="7">
        <v>40</v>
      </c>
      <c r="T282" s="6">
        <f t="shared" si="47"/>
        <v>4720</v>
      </c>
    </row>
    <row r="283" spans="1:20" ht="13.5" customHeight="1" x14ac:dyDescent="0.2">
      <c r="A283" s="1">
        <v>11</v>
      </c>
      <c r="B283" s="1">
        <v>3</v>
      </c>
      <c r="C283" s="1"/>
      <c r="D283" s="1">
        <v>104</v>
      </c>
      <c r="E283" s="7">
        <v>40</v>
      </c>
      <c r="F283" s="6">
        <f t="shared" si="45"/>
        <v>4160</v>
      </c>
      <c r="H283" s="1">
        <v>11</v>
      </c>
      <c r="I283" s="1">
        <v>13</v>
      </c>
      <c r="J283" s="1"/>
      <c r="K283" s="1">
        <v>464</v>
      </c>
      <c r="L283" s="1">
        <v>15</v>
      </c>
      <c r="M283" s="6">
        <f t="shared" si="46"/>
        <v>6960</v>
      </c>
      <c r="O283" s="1">
        <v>11</v>
      </c>
      <c r="P283" s="1">
        <v>23</v>
      </c>
      <c r="Q283" s="1"/>
      <c r="R283" s="1">
        <v>128</v>
      </c>
      <c r="S283" s="7">
        <v>40</v>
      </c>
      <c r="T283" s="6">
        <f t="shared" si="47"/>
        <v>5120</v>
      </c>
    </row>
    <row r="284" spans="1:20" ht="13.5" customHeight="1" x14ac:dyDescent="0.2">
      <c r="A284" s="1">
        <v>12</v>
      </c>
      <c r="B284" s="1">
        <v>3</v>
      </c>
      <c r="C284" s="1"/>
      <c r="D284" s="1">
        <v>344</v>
      </c>
      <c r="E284" s="7">
        <v>15</v>
      </c>
      <c r="F284" s="6">
        <f t="shared" si="45"/>
        <v>5160</v>
      </c>
      <c r="H284" s="1">
        <v>12</v>
      </c>
      <c r="I284" s="1">
        <v>13</v>
      </c>
      <c r="J284" s="1"/>
      <c r="K284" s="1">
        <v>174</v>
      </c>
      <c r="L284" s="1">
        <v>40</v>
      </c>
      <c r="M284" s="6">
        <f t="shared" si="46"/>
        <v>6960</v>
      </c>
      <c r="O284" s="1">
        <v>12</v>
      </c>
      <c r="P284" s="1">
        <v>23</v>
      </c>
      <c r="Q284" s="1"/>
      <c r="R284" s="1">
        <v>345</v>
      </c>
      <c r="S284" s="7">
        <v>15</v>
      </c>
      <c r="T284" s="6">
        <f t="shared" si="47"/>
        <v>5175</v>
      </c>
    </row>
    <row r="285" spans="1:20" ht="13.5" customHeight="1" x14ac:dyDescent="0.2">
      <c r="A285" s="1">
        <v>13</v>
      </c>
      <c r="B285" s="1">
        <v>3</v>
      </c>
      <c r="C285" s="1"/>
      <c r="D285" s="1">
        <v>108</v>
      </c>
      <c r="E285" s="7">
        <v>45</v>
      </c>
      <c r="F285" s="6">
        <f t="shared" si="45"/>
        <v>4860</v>
      </c>
      <c r="H285" s="1">
        <v>13</v>
      </c>
      <c r="I285" s="1">
        <v>13</v>
      </c>
      <c r="J285" s="1"/>
      <c r="K285" s="1">
        <v>155</v>
      </c>
      <c r="L285" s="1">
        <v>45</v>
      </c>
      <c r="M285" s="6">
        <f t="shared" si="46"/>
        <v>6975</v>
      </c>
      <c r="O285" s="1">
        <v>13</v>
      </c>
      <c r="P285" s="1">
        <v>23</v>
      </c>
      <c r="Q285" s="1"/>
      <c r="R285" s="1">
        <v>132</v>
      </c>
      <c r="S285" s="7">
        <v>45</v>
      </c>
      <c r="T285" s="6">
        <f t="shared" si="47"/>
        <v>5940</v>
      </c>
    </row>
    <row r="286" spans="1:20" ht="13.5" customHeight="1" x14ac:dyDescent="0.2">
      <c r="A286" s="1">
        <v>14</v>
      </c>
      <c r="B286" s="1">
        <v>3</v>
      </c>
      <c r="C286" s="1"/>
      <c r="D286" s="1">
        <v>124</v>
      </c>
      <c r="E286" s="7">
        <v>35</v>
      </c>
      <c r="F286" s="6">
        <f t="shared" si="45"/>
        <v>4340</v>
      </c>
      <c r="H286" s="1">
        <v>14</v>
      </c>
      <c r="I286" s="1">
        <v>13</v>
      </c>
      <c r="J286" s="1"/>
      <c r="K286" s="1">
        <v>149</v>
      </c>
      <c r="L286" s="1">
        <v>35</v>
      </c>
      <c r="M286" s="6">
        <f t="shared" si="46"/>
        <v>5215</v>
      </c>
      <c r="O286" s="1">
        <v>14</v>
      </c>
      <c r="P286" s="1">
        <v>23</v>
      </c>
      <c r="Q286" s="1"/>
      <c r="R286" s="1">
        <v>145</v>
      </c>
      <c r="S286" s="7">
        <v>35</v>
      </c>
      <c r="T286" s="6">
        <f t="shared" si="47"/>
        <v>5075</v>
      </c>
    </row>
    <row r="287" spans="1:20" ht="13.5" customHeight="1" x14ac:dyDescent="0.2">
      <c r="A287" s="1">
        <v>15</v>
      </c>
      <c r="B287" s="1">
        <v>3</v>
      </c>
      <c r="C287" s="1"/>
      <c r="D287" s="1">
        <v>104</v>
      </c>
      <c r="E287" s="7">
        <v>40</v>
      </c>
      <c r="F287" s="6">
        <f t="shared" si="45"/>
        <v>4160</v>
      </c>
      <c r="H287" s="1">
        <v>15</v>
      </c>
      <c r="I287" s="1">
        <v>13</v>
      </c>
      <c r="J287" s="1"/>
      <c r="K287" s="1">
        <v>463</v>
      </c>
      <c r="L287" s="1">
        <v>15</v>
      </c>
      <c r="M287" s="6">
        <f t="shared" si="46"/>
        <v>6945</v>
      </c>
      <c r="O287" s="1">
        <v>15</v>
      </c>
      <c r="P287" s="1">
        <v>23</v>
      </c>
      <c r="Q287" s="1"/>
      <c r="R287" s="1">
        <v>128</v>
      </c>
      <c r="S287" s="7">
        <v>40</v>
      </c>
      <c r="T287" s="6">
        <f t="shared" si="47"/>
        <v>5120</v>
      </c>
    </row>
    <row r="288" spans="1:20" ht="13.5" customHeight="1" x14ac:dyDescent="0.2">
      <c r="A288" s="1">
        <v>16</v>
      </c>
      <c r="B288" s="1">
        <v>4</v>
      </c>
      <c r="C288" s="1"/>
      <c r="D288" s="1">
        <v>104</v>
      </c>
      <c r="E288" s="7">
        <v>40</v>
      </c>
      <c r="F288" s="6">
        <f t="shared" si="45"/>
        <v>4160</v>
      </c>
      <c r="H288" s="1">
        <v>16</v>
      </c>
      <c r="I288" s="1">
        <v>14</v>
      </c>
      <c r="J288" s="1"/>
      <c r="K288" s="1">
        <v>174</v>
      </c>
      <c r="L288" s="1">
        <v>40</v>
      </c>
      <c r="M288" s="6">
        <f t="shared" si="46"/>
        <v>6960</v>
      </c>
      <c r="O288" s="1">
        <v>16</v>
      </c>
      <c r="P288" s="1">
        <v>24</v>
      </c>
      <c r="Q288" s="1"/>
      <c r="R288" s="1">
        <v>108</v>
      </c>
      <c r="S288" s="7">
        <v>40</v>
      </c>
      <c r="T288" s="6">
        <f t="shared" si="47"/>
        <v>4320</v>
      </c>
    </row>
    <row r="289" spans="1:20" ht="13.5" customHeight="1" x14ac:dyDescent="0.2">
      <c r="A289" s="1">
        <v>17</v>
      </c>
      <c r="B289" s="1">
        <v>4</v>
      </c>
      <c r="C289" s="1"/>
      <c r="D289" s="1">
        <v>365</v>
      </c>
      <c r="E289" s="7">
        <v>15</v>
      </c>
      <c r="F289" s="6">
        <f t="shared" si="45"/>
        <v>5475</v>
      </c>
      <c r="H289" s="1">
        <v>17</v>
      </c>
      <c r="I289" s="1">
        <v>14</v>
      </c>
      <c r="J289" s="1"/>
      <c r="K289" s="1">
        <v>463</v>
      </c>
      <c r="L289" s="1">
        <v>15</v>
      </c>
      <c r="M289" s="6">
        <f t="shared" si="46"/>
        <v>6945</v>
      </c>
      <c r="O289" s="1">
        <v>17</v>
      </c>
      <c r="P289" s="1">
        <v>24</v>
      </c>
      <c r="Q289" s="1"/>
      <c r="R289" s="1">
        <v>345</v>
      </c>
      <c r="S289" s="7">
        <v>15</v>
      </c>
      <c r="T289" s="6">
        <f t="shared" si="47"/>
        <v>5175</v>
      </c>
    </row>
    <row r="290" spans="1:20" ht="13.5" customHeight="1" x14ac:dyDescent="0.2">
      <c r="A290" s="1">
        <v>18</v>
      </c>
      <c r="B290" s="1">
        <v>4</v>
      </c>
      <c r="C290" s="1"/>
      <c r="D290" s="1">
        <v>94</v>
      </c>
      <c r="E290" s="7">
        <v>40</v>
      </c>
      <c r="F290" s="6">
        <f t="shared" si="45"/>
        <v>3760</v>
      </c>
      <c r="H290" s="1">
        <v>18</v>
      </c>
      <c r="I290" s="1">
        <v>14</v>
      </c>
      <c r="J290" s="1"/>
      <c r="K290" s="1">
        <v>174</v>
      </c>
      <c r="L290" s="1">
        <v>40</v>
      </c>
      <c r="M290" s="6">
        <f t="shared" si="46"/>
        <v>6960</v>
      </c>
      <c r="O290" s="1">
        <v>18</v>
      </c>
      <c r="P290" s="1">
        <v>24</v>
      </c>
      <c r="Q290" s="1"/>
      <c r="R290" s="1">
        <v>128</v>
      </c>
      <c r="S290" s="7">
        <v>40</v>
      </c>
      <c r="T290" s="6">
        <f t="shared" si="47"/>
        <v>5120</v>
      </c>
    </row>
    <row r="291" spans="1:20" ht="13.5" customHeight="1" x14ac:dyDescent="0.2">
      <c r="A291" s="1">
        <v>19</v>
      </c>
      <c r="B291" s="1">
        <v>4</v>
      </c>
      <c r="C291" s="1"/>
      <c r="D291" s="1">
        <v>145</v>
      </c>
      <c r="E291" s="7">
        <v>35</v>
      </c>
      <c r="F291" s="6">
        <f t="shared" si="45"/>
        <v>5075</v>
      </c>
      <c r="H291" s="1">
        <v>19</v>
      </c>
      <c r="I291" s="1">
        <v>14</v>
      </c>
      <c r="J291" s="1"/>
      <c r="K291" s="1">
        <v>87</v>
      </c>
      <c r="L291" s="1">
        <v>80</v>
      </c>
      <c r="M291" s="6">
        <f t="shared" si="46"/>
        <v>6960</v>
      </c>
      <c r="O291" s="1">
        <v>19</v>
      </c>
      <c r="P291" s="1">
        <v>24</v>
      </c>
      <c r="Q291" s="1"/>
      <c r="R291" s="1">
        <v>125</v>
      </c>
      <c r="S291" s="7">
        <v>35</v>
      </c>
      <c r="T291" s="6">
        <f t="shared" si="47"/>
        <v>4375</v>
      </c>
    </row>
    <row r="292" spans="1:20" ht="13.5" customHeight="1" x14ac:dyDescent="0.2">
      <c r="A292" s="1">
        <v>20</v>
      </c>
      <c r="B292" s="1">
        <v>4</v>
      </c>
      <c r="C292" s="1"/>
      <c r="D292" s="1">
        <v>66</v>
      </c>
      <c r="E292" s="7">
        <v>60</v>
      </c>
      <c r="F292" s="6">
        <f t="shared" si="45"/>
        <v>3960</v>
      </c>
      <c r="H292" s="1">
        <v>20</v>
      </c>
      <c r="I292" s="1">
        <v>14</v>
      </c>
      <c r="J292" s="1"/>
      <c r="K292" s="1">
        <v>149</v>
      </c>
      <c r="L292" s="1">
        <v>35</v>
      </c>
      <c r="M292" s="6">
        <f t="shared" si="46"/>
        <v>5215</v>
      </c>
      <c r="O292" s="1">
        <v>20</v>
      </c>
      <c r="P292" s="1">
        <v>24</v>
      </c>
      <c r="Q292" s="1"/>
      <c r="R292" s="1">
        <v>54</v>
      </c>
      <c r="S292" s="7">
        <v>80</v>
      </c>
      <c r="T292" s="6">
        <f t="shared" si="47"/>
        <v>4320</v>
      </c>
    </row>
    <row r="293" spans="1:20" ht="13.5" customHeight="1" x14ac:dyDescent="0.2">
      <c r="A293" s="1">
        <v>21</v>
      </c>
      <c r="B293" s="1">
        <v>5</v>
      </c>
      <c r="C293" s="1"/>
      <c r="D293" s="1">
        <v>116</v>
      </c>
      <c r="E293" s="7">
        <v>35</v>
      </c>
      <c r="F293" s="6">
        <f t="shared" si="45"/>
        <v>4060</v>
      </c>
      <c r="H293" s="1">
        <v>21</v>
      </c>
      <c r="I293" s="1">
        <v>15</v>
      </c>
      <c r="J293" s="1"/>
      <c r="K293" s="1">
        <v>174</v>
      </c>
      <c r="L293" s="1">
        <v>40</v>
      </c>
      <c r="M293" s="6">
        <f t="shared" si="46"/>
        <v>6960</v>
      </c>
      <c r="O293" s="1">
        <v>21</v>
      </c>
      <c r="P293" s="1">
        <v>25</v>
      </c>
      <c r="Q293" s="1"/>
      <c r="R293" s="1">
        <v>130</v>
      </c>
      <c r="S293" s="7">
        <v>35</v>
      </c>
      <c r="T293" s="6">
        <f t="shared" si="47"/>
        <v>4550</v>
      </c>
    </row>
    <row r="294" spans="1:20" ht="13.5" customHeight="1" x14ac:dyDescent="0.2">
      <c r="A294" s="1">
        <v>22</v>
      </c>
      <c r="B294" s="1">
        <v>5</v>
      </c>
      <c r="C294" s="1"/>
      <c r="D294" s="1">
        <v>104</v>
      </c>
      <c r="E294" s="7">
        <v>40</v>
      </c>
      <c r="F294" s="6">
        <f t="shared" si="45"/>
        <v>4160</v>
      </c>
      <c r="H294" s="1">
        <v>22</v>
      </c>
      <c r="I294" s="1">
        <v>15</v>
      </c>
      <c r="J294" s="1"/>
      <c r="K294" s="1">
        <v>149</v>
      </c>
      <c r="L294" s="1">
        <v>35</v>
      </c>
      <c r="M294" s="6">
        <f t="shared" si="46"/>
        <v>5215</v>
      </c>
      <c r="O294" s="1">
        <v>22</v>
      </c>
      <c r="P294" s="1">
        <v>25</v>
      </c>
      <c r="Q294" s="1"/>
      <c r="R294" s="1">
        <v>108</v>
      </c>
      <c r="S294" s="7">
        <v>40</v>
      </c>
      <c r="T294" s="6">
        <f t="shared" si="47"/>
        <v>4320</v>
      </c>
    </row>
    <row r="295" spans="1:20" ht="13.5" customHeight="1" x14ac:dyDescent="0.2">
      <c r="A295" s="1">
        <v>23</v>
      </c>
      <c r="B295" s="1">
        <v>5</v>
      </c>
      <c r="C295" s="1"/>
      <c r="D295" s="1">
        <v>104</v>
      </c>
      <c r="E295" s="7">
        <v>40</v>
      </c>
      <c r="F295" s="6">
        <f t="shared" si="45"/>
        <v>4160</v>
      </c>
      <c r="H295" s="1">
        <v>23</v>
      </c>
      <c r="I295" s="1">
        <v>15</v>
      </c>
      <c r="J295" s="1"/>
      <c r="K295" s="1">
        <v>174</v>
      </c>
      <c r="L295" s="1">
        <v>40</v>
      </c>
      <c r="M295" s="6">
        <f t="shared" si="46"/>
        <v>6960</v>
      </c>
      <c r="O295" s="1">
        <v>23</v>
      </c>
      <c r="P295" s="1">
        <v>25</v>
      </c>
      <c r="Q295" s="1"/>
      <c r="R295" s="1">
        <v>128</v>
      </c>
      <c r="S295" s="7">
        <v>40</v>
      </c>
      <c r="T295" s="6">
        <f t="shared" si="47"/>
        <v>5120</v>
      </c>
    </row>
    <row r="296" spans="1:20" ht="13.5" customHeight="1" x14ac:dyDescent="0.2">
      <c r="A296" s="1">
        <v>24</v>
      </c>
      <c r="B296" s="1">
        <v>5</v>
      </c>
      <c r="C296" s="1"/>
      <c r="D296" s="1">
        <v>108</v>
      </c>
      <c r="E296" s="7">
        <v>45</v>
      </c>
      <c r="F296" s="6">
        <f t="shared" si="45"/>
        <v>4860</v>
      </c>
      <c r="H296" s="1">
        <v>24</v>
      </c>
      <c r="I296" s="1">
        <v>15</v>
      </c>
      <c r="J296" s="1"/>
      <c r="K296" s="1">
        <v>463</v>
      </c>
      <c r="L296" s="1">
        <v>15</v>
      </c>
      <c r="M296" s="6">
        <f t="shared" si="46"/>
        <v>6945</v>
      </c>
      <c r="O296" s="1">
        <v>24</v>
      </c>
      <c r="P296" s="1">
        <v>25</v>
      </c>
      <c r="Q296" s="1"/>
      <c r="R296" s="1">
        <v>79</v>
      </c>
      <c r="S296" s="7">
        <v>60</v>
      </c>
      <c r="T296" s="6">
        <f t="shared" si="47"/>
        <v>4740</v>
      </c>
    </row>
    <row r="297" spans="1:20" ht="13.5" customHeight="1" x14ac:dyDescent="0.2">
      <c r="A297" s="1">
        <v>25</v>
      </c>
      <c r="B297" s="1">
        <v>5</v>
      </c>
      <c r="C297" s="1"/>
      <c r="D297" s="1">
        <v>304</v>
      </c>
      <c r="E297" s="7">
        <v>15</v>
      </c>
      <c r="F297" s="6">
        <f t="shared" si="45"/>
        <v>4560</v>
      </c>
      <c r="H297" s="1">
        <v>25</v>
      </c>
      <c r="I297" s="1">
        <v>15</v>
      </c>
      <c r="J297" s="1"/>
      <c r="K297" s="1">
        <v>116</v>
      </c>
      <c r="L297" s="1">
        <v>60</v>
      </c>
      <c r="M297" s="6">
        <f t="shared" si="46"/>
        <v>6960</v>
      </c>
      <c r="O297" s="1">
        <v>25</v>
      </c>
      <c r="P297" s="1">
        <v>25</v>
      </c>
      <c r="Q297" s="1"/>
      <c r="R297" s="1">
        <v>345</v>
      </c>
      <c r="S297" s="7">
        <v>15</v>
      </c>
      <c r="T297" s="6">
        <f t="shared" si="47"/>
        <v>5175</v>
      </c>
    </row>
    <row r="298" spans="1:20" ht="13.5" customHeight="1" x14ac:dyDescent="0.2">
      <c r="A298" s="1">
        <v>26</v>
      </c>
      <c r="B298" s="1">
        <v>6</v>
      </c>
      <c r="C298" s="1"/>
      <c r="D298" s="1">
        <v>66</v>
      </c>
      <c r="E298" s="7">
        <v>60</v>
      </c>
      <c r="F298" s="6">
        <f t="shared" si="45"/>
        <v>3960</v>
      </c>
      <c r="H298" s="1">
        <v>26</v>
      </c>
      <c r="I298" s="1">
        <v>16</v>
      </c>
      <c r="J298" s="1"/>
      <c r="K298" s="1">
        <v>403</v>
      </c>
      <c r="L298" s="1">
        <v>15</v>
      </c>
      <c r="M298" s="6">
        <f t="shared" si="46"/>
        <v>6045</v>
      </c>
      <c r="O298" s="1">
        <v>26</v>
      </c>
      <c r="P298" s="1">
        <v>26</v>
      </c>
      <c r="Q298" s="1"/>
      <c r="R298" s="1">
        <v>112</v>
      </c>
      <c r="S298" s="7">
        <v>45</v>
      </c>
      <c r="T298" s="6">
        <f t="shared" si="47"/>
        <v>5040</v>
      </c>
    </row>
    <row r="299" spans="1:20" ht="13.5" customHeight="1" x14ac:dyDescent="0.2">
      <c r="A299" s="1">
        <v>27</v>
      </c>
      <c r="B299" s="1">
        <v>6</v>
      </c>
      <c r="C299" s="1"/>
      <c r="D299" s="1">
        <v>115</v>
      </c>
      <c r="E299" s="7">
        <v>35</v>
      </c>
      <c r="F299" s="6">
        <f t="shared" si="45"/>
        <v>4025</v>
      </c>
      <c r="H299" s="1">
        <v>27</v>
      </c>
      <c r="I299" s="1">
        <v>16</v>
      </c>
      <c r="J299" s="1"/>
      <c r="K299" s="1">
        <v>115</v>
      </c>
      <c r="L299" s="1">
        <v>45</v>
      </c>
      <c r="M299" s="6">
        <f t="shared" si="46"/>
        <v>5175</v>
      </c>
      <c r="O299" s="1">
        <v>27</v>
      </c>
      <c r="P299" s="1">
        <v>26</v>
      </c>
      <c r="Q299" s="1"/>
      <c r="R299" s="1">
        <v>130</v>
      </c>
      <c r="S299" s="7">
        <v>35</v>
      </c>
      <c r="T299" s="6">
        <f t="shared" si="47"/>
        <v>4550</v>
      </c>
    </row>
    <row r="300" spans="1:20" ht="13.5" customHeight="1" x14ac:dyDescent="0.2">
      <c r="A300" s="1">
        <v>28</v>
      </c>
      <c r="B300" s="1">
        <v>6</v>
      </c>
      <c r="C300" s="1"/>
      <c r="D300" s="1">
        <v>104</v>
      </c>
      <c r="E300" s="7">
        <v>40</v>
      </c>
      <c r="F300" s="6">
        <f t="shared" si="45"/>
        <v>4160</v>
      </c>
      <c r="H300" s="1">
        <v>28</v>
      </c>
      <c r="I300" s="1">
        <v>16</v>
      </c>
      <c r="J300" s="1"/>
      <c r="K300" s="1">
        <v>109</v>
      </c>
      <c r="L300" s="1">
        <v>35</v>
      </c>
      <c r="M300" s="6">
        <f t="shared" si="46"/>
        <v>3815</v>
      </c>
      <c r="O300" s="1">
        <v>28</v>
      </c>
      <c r="P300" s="1">
        <v>26</v>
      </c>
      <c r="Q300" s="1"/>
      <c r="R300" s="1">
        <v>108</v>
      </c>
      <c r="S300" s="7">
        <v>40</v>
      </c>
      <c r="T300" s="6">
        <f t="shared" si="47"/>
        <v>4320</v>
      </c>
    </row>
    <row r="301" spans="1:20" ht="13.5" customHeight="1" x14ac:dyDescent="0.2">
      <c r="A301" s="1">
        <v>29</v>
      </c>
      <c r="B301" s="1">
        <v>6</v>
      </c>
      <c r="C301" s="1"/>
      <c r="D301" s="1">
        <v>334</v>
      </c>
      <c r="E301" s="7">
        <v>15</v>
      </c>
      <c r="F301" s="6">
        <f t="shared" si="45"/>
        <v>5010</v>
      </c>
      <c r="H301" s="1">
        <v>29</v>
      </c>
      <c r="I301" s="1">
        <v>16</v>
      </c>
      <c r="J301" s="1"/>
      <c r="K301" s="1">
        <v>124</v>
      </c>
      <c r="L301" s="1">
        <v>40</v>
      </c>
      <c r="M301" s="6">
        <f t="shared" si="46"/>
        <v>4960</v>
      </c>
      <c r="O301" s="1">
        <v>29</v>
      </c>
      <c r="P301" s="1">
        <v>26</v>
      </c>
      <c r="Q301" s="1"/>
      <c r="R301" s="1">
        <v>345</v>
      </c>
      <c r="S301" s="7">
        <v>15</v>
      </c>
      <c r="T301" s="6">
        <f t="shared" si="47"/>
        <v>5175</v>
      </c>
    </row>
    <row r="302" spans="1:20" ht="13.5" customHeight="1" x14ac:dyDescent="0.2">
      <c r="A302" s="1">
        <v>30</v>
      </c>
      <c r="B302" s="1">
        <v>6</v>
      </c>
      <c r="C302" s="1"/>
      <c r="D302" s="1">
        <v>124</v>
      </c>
      <c r="E302" s="7">
        <v>35</v>
      </c>
      <c r="F302" s="6">
        <f t="shared" si="45"/>
        <v>4340</v>
      </c>
      <c r="H302" s="1">
        <v>30</v>
      </c>
      <c r="I302" s="1">
        <v>16</v>
      </c>
      <c r="J302" s="1"/>
      <c r="K302" s="1">
        <v>109</v>
      </c>
      <c r="L302" s="1">
        <v>35</v>
      </c>
      <c r="M302" s="6">
        <f t="shared" si="46"/>
        <v>3815</v>
      </c>
      <c r="O302" s="1">
        <v>30</v>
      </c>
      <c r="P302" s="1">
        <v>26</v>
      </c>
      <c r="Q302" s="1"/>
      <c r="R302" s="1">
        <v>130</v>
      </c>
      <c r="S302" s="7">
        <v>35</v>
      </c>
      <c r="T302" s="6">
        <f t="shared" si="47"/>
        <v>4550</v>
      </c>
    </row>
    <row r="303" spans="1:20" ht="13.5" customHeight="1" x14ac:dyDescent="0.2">
      <c r="A303" s="1">
        <v>31</v>
      </c>
      <c r="B303" s="1">
        <v>7</v>
      </c>
      <c r="C303" s="1"/>
      <c r="D303" s="1">
        <v>104</v>
      </c>
      <c r="E303" s="7">
        <v>40</v>
      </c>
      <c r="F303" s="6">
        <f t="shared" si="45"/>
        <v>4160</v>
      </c>
      <c r="H303" s="1">
        <v>31</v>
      </c>
      <c r="I303" s="1">
        <v>17</v>
      </c>
      <c r="J303" s="1"/>
      <c r="K303" s="1">
        <v>124</v>
      </c>
      <c r="L303" s="1">
        <v>40</v>
      </c>
      <c r="M303" s="6">
        <f t="shared" si="46"/>
        <v>4960</v>
      </c>
      <c r="O303" s="1">
        <v>31</v>
      </c>
      <c r="P303" s="1">
        <v>27</v>
      </c>
      <c r="Q303" s="1"/>
      <c r="R303" s="1">
        <v>108</v>
      </c>
      <c r="S303" s="7">
        <v>40</v>
      </c>
      <c r="T303" s="6">
        <f t="shared" si="47"/>
        <v>4320</v>
      </c>
    </row>
    <row r="304" spans="1:20" ht="13.5" customHeight="1" x14ac:dyDescent="0.2">
      <c r="A304" s="1">
        <v>32</v>
      </c>
      <c r="B304" s="1">
        <v>7</v>
      </c>
      <c r="C304" s="1"/>
      <c r="D304" s="1">
        <v>108</v>
      </c>
      <c r="E304" s="7">
        <v>45</v>
      </c>
      <c r="F304" s="6">
        <f t="shared" si="45"/>
        <v>4860</v>
      </c>
      <c r="H304" s="1">
        <v>32</v>
      </c>
      <c r="I304" s="1">
        <v>17</v>
      </c>
      <c r="J304" s="1"/>
      <c r="K304" s="1">
        <v>124</v>
      </c>
      <c r="L304" s="1">
        <v>40</v>
      </c>
      <c r="M304" s="6">
        <f t="shared" si="46"/>
        <v>4960</v>
      </c>
      <c r="O304" s="1">
        <v>32</v>
      </c>
      <c r="P304" s="1">
        <v>27</v>
      </c>
      <c r="Q304" s="1"/>
      <c r="R304" s="1">
        <v>79</v>
      </c>
      <c r="S304" s="7">
        <v>60</v>
      </c>
      <c r="T304" s="6">
        <f t="shared" si="47"/>
        <v>4740</v>
      </c>
    </row>
    <row r="305" spans="1:20" ht="13.5" customHeight="1" x14ac:dyDescent="0.2">
      <c r="A305" s="1">
        <v>33</v>
      </c>
      <c r="B305" s="1">
        <v>7</v>
      </c>
      <c r="C305" s="1"/>
      <c r="D305" s="1">
        <v>124</v>
      </c>
      <c r="E305" s="7">
        <v>35</v>
      </c>
      <c r="F305" s="6">
        <f t="shared" si="45"/>
        <v>4340</v>
      </c>
      <c r="H305" s="1">
        <v>33</v>
      </c>
      <c r="I305" s="1">
        <v>17</v>
      </c>
      <c r="J305" s="1"/>
      <c r="K305" s="1">
        <v>109</v>
      </c>
      <c r="L305" s="1">
        <v>35</v>
      </c>
      <c r="M305" s="6">
        <f t="shared" si="46"/>
        <v>3815</v>
      </c>
      <c r="O305" s="1">
        <v>33</v>
      </c>
      <c r="P305" s="1">
        <v>27</v>
      </c>
      <c r="Q305" s="1"/>
      <c r="R305" s="1">
        <v>140</v>
      </c>
      <c r="S305" s="7">
        <v>35</v>
      </c>
      <c r="T305" s="6">
        <f t="shared" si="47"/>
        <v>4900</v>
      </c>
    </row>
    <row r="306" spans="1:20" ht="13.5" customHeight="1" x14ac:dyDescent="0.2">
      <c r="A306" s="1">
        <v>34</v>
      </c>
      <c r="B306" s="1">
        <v>7</v>
      </c>
      <c r="C306" s="1"/>
      <c r="D306" s="1">
        <v>334</v>
      </c>
      <c r="E306" s="7">
        <v>15</v>
      </c>
      <c r="F306" s="6">
        <f t="shared" si="45"/>
        <v>5010</v>
      </c>
      <c r="H306" s="1">
        <v>34</v>
      </c>
      <c r="I306" s="1">
        <v>17</v>
      </c>
      <c r="J306" s="1"/>
      <c r="K306" s="1">
        <v>57</v>
      </c>
      <c r="L306" s="1">
        <v>80</v>
      </c>
      <c r="M306" s="6">
        <f t="shared" si="46"/>
        <v>4560</v>
      </c>
      <c r="O306" s="1">
        <v>34</v>
      </c>
      <c r="P306" s="1">
        <v>27</v>
      </c>
      <c r="Q306" s="1"/>
      <c r="R306" s="1">
        <v>305</v>
      </c>
      <c r="S306" s="7">
        <v>15</v>
      </c>
      <c r="T306" s="6">
        <f t="shared" si="47"/>
        <v>4575</v>
      </c>
    </row>
    <row r="307" spans="1:20" ht="13.5" customHeight="1" x14ac:dyDescent="0.2">
      <c r="A307" s="1">
        <v>35</v>
      </c>
      <c r="B307" s="1">
        <v>7</v>
      </c>
      <c r="C307" s="1"/>
      <c r="D307" s="1">
        <v>104</v>
      </c>
      <c r="E307" s="7">
        <v>40</v>
      </c>
      <c r="F307" s="6">
        <f t="shared" si="45"/>
        <v>4160</v>
      </c>
      <c r="H307" s="1">
        <v>35</v>
      </c>
      <c r="I307" s="1">
        <v>17</v>
      </c>
      <c r="J307" s="1"/>
      <c r="K307" s="1">
        <v>354</v>
      </c>
      <c r="L307" s="1">
        <v>15</v>
      </c>
      <c r="M307" s="6">
        <f t="shared" si="46"/>
        <v>5310</v>
      </c>
      <c r="O307" s="1">
        <v>35</v>
      </c>
      <c r="P307" s="1">
        <v>27</v>
      </c>
      <c r="Q307" s="1"/>
      <c r="R307" s="1">
        <v>88</v>
      </c>
      <c r="S307" s="7">
        <v>40</v>
      </c>
      <c r="T307" s="6">
        <f t="shared" si="47"/>
        <v>3520</v>
      </c>
    </row>
    <row r="308" spans="1:20" ht="13.5" customHeight="1" x14ac:dyDescent="0.2">
      <c r="A308" s="1">
        <v>36</v>
      </c>
      <c r="B308" s="1">
        <v>8</v>
      </c>
      <c r="C308" s="1"/>
      <c r="D308" s="1">
        <v>334</v>
      </c>
      <c r="E308" s="7">
        <v>15</v>
      </c>
      <c r="F308" s="6">
        <f t="shared" si="45"/>
        <v>5010</v>
      </c>
      <c r="H308" s="1">
        <v>36</v>
      </c>
      <c r="I308" s="1">
        <v>18</v>
      </c>
      <c r="J308" s="1"/>
      <c r="K308" s="1">
        <v>109</v>
      </c>
      <c r="L308" s="1">
        <v>35</v>
      </c>
      <c r="M308" s="6">
        <f t="shared" si="46"/>
        <v>3815</v>
      </c>
      <c r="O308" s="1">
        <v>36</v>
      </c>
      <c r="P308" s="1">
        <v>28</v>
      </c>
      <c r="Q308" s="1"/>
      <c r="R308" s="1">
        <v>305</v>
      </c>
      <c r="S308" s="7">
        <v>15</v>
      </c>
      <c r="T308" s="6">
        <f t="shared" si="47"/>
        <v>4575</v>
      </c>
    </row>
    <row r="309" spans="1:20" ht="13.5" customHeight="1" x14ac:dyDescent="0.2">
      <c r="A309" s="1">
        <v>37</v>
      </c>
      <c r="B309" s="1">
        <v>8</v>
      </c>
      <c r="C309" s="1"/>
      <c r="D309" s="1">
        <v>56</v>
      </c>
      <c r="E309" s="7">
        <v>60</v>
      </c>
      <c r="F309" s="6">
        <f t="shared" si="45"/>
        <v>3360</v>
      </c>
      <c r="H309" s="1">
        <v>37</v>
      </c>
      <c r="I309" s="1">
        <v>18</v>
      </c>
      <c r="J309" s="1"/>
      <c r="K309" s="1">
        <v>76</v>
      </c>
      <c r="L309" s="1">
        <v>60</v>
      </c>
      <c r="M309" s="6">
        <f t="shared" si="46"/>
        <v>4560</v>
      </c>
      <c r="O309" s="1">
        <v>37</v>
      </c>
      <c r="P309" s="1">
        <v>28</v>
      </c>
      <c r="Q309" s="1"/>
      <c r="R309" s="1">
        <v>64</v>
      </c>
      <c r="S309" s="7">
        <v>80</v>
      </c>
      <c r="T309" s="6">
        <f t="shared" si="47"/>
        <v>5120</v>
      </c>
    </row>
    <row r="310" spans="1:20" ht="13.5" customHeight="1" x14ac:dyDescent="0.2">
      <c r="A310" s="1">
        <v>38</v>
      </c>
      <c r="B310" s="1">
        <v>8</v>
      </c>
      <c r="C310" s="1"/>
      <c r="D310" s="1">
        <v>94</v>
      </c>
      <c r="E310" s="7">
        <v>40</v>
      </c>
      <c r="F310" s="6">
        <f t="shared" si="45"/>
        <v>3760</v>
      </c>
      <c r="H310" s="1">
        <v>38</v>
      </c>
      <c r="I310" s="1">
        <v>18</v>
      </c>
      <c r="J310" s="1"/>
      <c r="K310" s="1">
        <v>403</v>
      </c>
      <c r="L310" s="1">
        <v>15</v>
      </c>
      <c r="M310" s="6">
        <f t="shared" si="46"/>
        <v>6045</v>
      </c>
      <c r="O310" s="1">
        <v>38</v>
      </c>
      <c r="P310" s="1">
        <v>28</v>
      </c>
      <c r="Q310" s="1"/>
      <c r="R310" s="1">
        <v>108</v>
      </c>
      <c r="S310" s="7">
        <v>40</v>
      </c>
      <c r="T310" s="6">
        <f t="shared" si="47"/>
        <v>4320</v>
      </c>
    </row>
    <row r="311" spans="1:20" ht="13.5" customHeight="1" x14ac:dyDescent="0.2">
      <c r="A311" s="1">
        <v>39</v>
      </c>
      <c r="B311" s="1">
        <v>8</v>
      </c>
      <c r="C311" s="1"/>
      <c r="D311" s="1">
        <v>114</v>
      </c>
      <c r="E311" s="7">
        <v>35</v>
      </c>
      <c r="F311" s="6">
        <f t="shared" si="45"/>
        <v>3990</v>
      </c>
      <c r="H311" s="1">
        <v>39</v>
      </c>
      <c r="I311" s="1">
        <v>18</v>
      </c>
      <c r="J311" s="1"/>
      <c r="K311" s="1">
        <v>154</v>
      </c>
      <c r="L311" s="1">
        <v>40</v>
      </c>
      <c r="M311" s="6">
        <f t="shared" si="46"/>
        <v>6160</v>
      </c>
      <c r="O311" s="1">
        <v>39</v>
      </c>
      <c r="P311" s="1">
        <v>28</v>
      </c>
      <c r="Q311" s="1"/>
      <c r="R311" s="1">
        <v>120</v>
      </c>
      <c r="S311" s="7">
        <v>35</v>
      </c>
      <c r="T311" s="6">
        <f t="shared" si="47"/>
        <v>4200</v>
      </c>
    </row>
    <row r="312" spans="1:20" ht="13.5" customHeight="1" x14ac:dyDescent="0.2">
      <c r="A312" s="1">
        <v>40</v>
      </c>
      <c r="B312" s="1">
        <v>8</v>
      </c>
      <c r="C312" s="1"/>
      <c r="D312" s="1">
        <v>304</v>
      </c>
      <c r="E312" s="7">
        <v>15</v>
      </c>
      <c r="F312" s="6">
        <f t="shared" si="45"/>
        <v>4560</v>
      </c>
      <c r="H312" s="1">
        <v>40</v>
      </c>
      <c r="I312" s="1">
        <v>18</v>
      </c>
      <c r="J312" s="1"/>
      <c r="K312" s="1">
        <v>154</v>
      </c>
      <c r="L312" s="1">
        <v>40</v>
      </c>
      <c r="M312" s="6">
        <f t="shared" si="46"/>
        <v>6160</v>
      </c>
      <c r="O312" s="1">
        <v>40</v>
      </c>
      <c r="P312" s="1">
        <v>28</v>
      </c>
      <c r="Q312" s="1"/>
      <c r="R312" s="1">
        <v>305</v>
      </c>
      <c r="S312" s="7">
        <v>15</v>
      </c>
      <c r="T312" s="6">
        <f t="shared" si="47"/>
        <v>4575</v>
      </c>
    </row>
    <row r="313" spans="1:20" ht="13.5" customHeight="1" x14ac:dyDescent="0.2">
      <c r="A313" s="1">
        <v>41</v>
      </c>
      <c r="B313" s="1">
        <v>9</v>
      </c>
      <c r="C313" s="1"/>
      <c r="D313" s="1">
        <v>94</v>
      </c>
      <c r="E313" s="7">
        <v>40</v>
      </c>
      <c r="F313" s="6">
        <f t="shared" si="45"/>
        <v>3760</v>
      </c>
      <c r="H313" s="1">
        <v>41</v>
      </c>
      <c r="I313" s="1">
        <v>19</v>
      </c>
      <c r="J313" s="1"/>
      <c r="K313" s="1">
        <v>129</v>
      </c>
      <c r="L313" s="1">
        <v>35</v>
      </c>
      <c r="M313" s="6">
        <f t="shared" si="46"/>
        <v>4515</v>
      </c>
      <c r="O313" s="1">
        <v>41</v>
      </c>
      <c r="P313" s="1">
        <v>29</v>
      </c>
      <c r="Q313" s="1"/>
      <c r="R313" s="1">
        <v>128</v>
      </c>
      <c r="S313" s="7">
        <v>40</v>
      </c>
      <c r="T313" s="6">
        <f t="shared" si="47"/>
        <v>5120</v>
      </c>
    </row>
    <row r="314" spans="1:20" ht="13.5" customHeight="1" x14ac:dyDescent="0.2">
      <c r="A314" s="1">
        <v>42</v>
      </c>
      <c r="B314" s="1">
        <v>9</v>
      </c>
      <c r="C314" s="1"/>
      <c r="D314" s="1">
        <v>104</v>
      </c>
      <c r="E314" s="7">
        <v>40</v>
      </c>
      <c r="F314" s="6">
        <f t="shared" si="45"/>
        <v>4160</v>
      </c>
      <c r="H314" s="1">
        <v>42</v>
      </c>
      <c r="I314" s="1">
        <v>19</v>
      </c>
      <c r="J314" s="1"/>
      <c r="K314" s="1">
        <v>135</v>
      </c>
      <c r="L314" s="1">
        <v>45</v>
      </c>
      <c r="M314" s="6">
        <f t="shared" si="46"/>
        <v>6075</v>
      </c>
      <c r="O314" s="1">
        <v>42</v>
      </c>
      <c r="P314" s="1">
        <v>29</v>
      </c>
      <c r="Q314" s="1"/>
      <c r="R314" s="1">
        <v>108</v>
      </c>
      <c r="S314" s="7">
        <v>40</v>
      </c>
      <c r="T314" s="6">
        <f t="shared" si="47"/>
        <v>4320</v>
      </c>
    </row>
    <row r="315" spans="1:20" ht="13.5" customHeight="1" x14ac:dyDescent="0.2">
      <c r="A315" s="1">
        <v>43</v>
      </c>
      <c r="B315" s="1">
        <v>9</v>
      </c>
      <c r="C315" s="1"/>
      <c r="D315" s="1">
        <v>324</v>
      </c>
      <c r="E315" s="7">
        <v>15</v>
      </c>
      <c r="F315" s="6">
        <f t="shared" si="45"/>
        <v>4860</v>
      </c>
      <c r="H315" s="1">
        <v>43</v>
      </c>
      <c r="I315" s="1">
        <v>19</v>
      </c>
      <c r="J315" s="1"/>
      <c r="K315" s="1">
        <v>154</v>
      </c>
      <c r="L315" s="1">
        <v>40</v>
      </c>
      <c r="M315" s="6">
        <f t="shared" si="46"/>
        <v>6160</v>
      </c>
      <c r="O315" s="1">
        <v>43</v>
      </c>
      <c r="P315" s="1">
        <v>29</v>
      </c>
      <c r="Q315" s="1"/>
      <c r="R315" s="1">
        <v>301</v>
      </c>
      <c r="S315" s="7">
        <v>15</v>
      </c>
      <c r="T315" s="6">
        <f t="shared" si="47"/>
        <v>4515</v>
      </c>
    </row>
    <row r="316" spans="1:20" ht="13.5" customHeight="1" x14ac:dyDescent="0.2">
      <c r="A316" s="1">
        <v>44</v>
      </c>
      <c r="B316" s="1">
        <v>9</v>
      </c>
      <c r="C316" s="1"/>
      <c r="D316" s="1">
        <v>94</v>
      </c>
      <c r="E316" s="7">
        <v>35</v>
      </c>
      <c r="F316" s="6">
        <f t="shared" si="45"/>
        <v>3290</v>
      </c>
      <c r="H316" s="1">
        <v>44</v>
      </c>
      <c r="I316" s="1">
        <v>19</v>
      </c>
      <c r="J316" s="1"/>
      <c r="K316" s="1">
        <v>57</v>
      </c>
      <c r="L316" s="1">
        <v>80</v>
      </c>
      <c r="M316" s="6">
        <f t="shared" si="46"/>
        <v>4560</v>
      </c>
      <c r="O316" s="1">
        <v>44</v>
      </c>
      <c r="P316" s="1">
        <v>29</v>
      </c>
      <c r="Q316" s="1"/>
      <c r="R316" s="1">
        <v>109</v>
      </c>
      <c r="S316" s="7">
        <v>35</v>
      </c>
      <c r="T316" s="6">
        <f t="shared" si="47"/>
        <v>3815</v>
      </c>
    </row>
    <row r="317" spans="1:20" ht="13.5" customHeight="1" x14ac:dyDescent="0.2">
      <c r="A317" s="1">
        <v>45</v>
      </c>
      <c r="B317" s="1">
        <v>9</v>
      </c>
      <c r="C317" s="1"/>
      <c r="D317" s="1">
        <v>108</v>
      </c>
      <c r="E317" s="7">
        <v>45</v>
      </c>
      <c r="F317" s="6">
        <f t="shared" si="45"/>
        <v>4860</v>
      </c>
      <c r="H317" s="1">
        <v>45</v>
      </c>
      <c r="I317" s="1">
        <v>19</v>
      </c>
      <c r="J317" s="1"/>
      <c r="K317" s="1">
        <v>404</v>
      </c>
      <c r="L317" s="1">
        <v>15</v>
      </c>
      <c r="M317" s="6">
        <f t="shared" si="46"/>
        <v>6060</v>
      </c>
      <c r="O317" s="1">
        <v>45</v>
      </c>
      <c r="P317" s="1">
        <v>29</v>
      </c>
      <c r="Q317" s="1"/>
      <c r="R317" s="1">
        <v>59</v>
      </c>
      <c r="S317" s="7">
        <v>60</v>
      </c>
      <c r="T317" s="6">
        <f t="shared" si="47"/>
        <v>3540</v>
      </c>
    </row>
    <row r="318" spans="1:20" ht="13.5" customHeight="1" x14ac:dyDescent="0.2">
      <c r="A318" s="1">
        <v>46</v>
      </c>
      <c r="B318" s="1">
        <v>10</v>
      </c>
      <c r="C318" s="1"/>
      <c r="D318" s="1">
        <v>104</v>
      </c>
      <c r="E318" s="7">
        <v>40</v>
      </c>
      <c r="F318" s="6">
        <f t="shared" si="45"/>
        <v>4160</v>
      </c>
      <c r="H318" s="1">
        <v>46</v>
      </c>
      <c r="I318" s="1">
        <v>20</v>
      </c>
      <c r="J318" s="1"/>
      <c r="K318" s="1">
        <v>129</v>
      </c>
      <c r="L318" s="1">
        <v>35</v>
      </c>
      <c r="M318" s="6">
        <f t="shared" si="46"/>
        <v>4515</v>
      </c>
      <c r="O318" s="1">
        <v>46</v>
      </c>
      <c r="P318" s="1">
        <v>30</v>
      </c>
      <c r="Q318" s="1"/>
      <c r="R318" s="1">
        <v>109</v>
      </c>
      <c r="S318" s="7">
        <v>40</v>
      </c>
      <c r="T318" s="6">
        <f t="shared" si="47"/>
        <v>4360</v>
      </c>
    </row>
    <row r="319" spans="1:20" ht="13.5" customHeight="1" x14ac:dyDescent="0.2">
      <c r="A319" s="1">
        <v>47</v>
      </c>
      <c r="B319" s="1">
        <v>10</v>
      </c>
      <c r="C319" s="1"/>
      <c r="D319" s="1">
        <v>324</v>
      </c>
      <c r="E319" s="7">
        <v>15</v>
      </c>
      <c r="F319" s="6">
        <f t="shared" si="45"/>
        <v>4860</v>
      </c>
      <c r="H319" s="1">
        <v>47</v>
      </c>
      <c r="I319" s="1">
        <v>20</v>
      </c>
      <c r="J319" s="1"/>
      <c r="K319" s="1">
        <v>404</v>
      </c>
      <c r="L319" s="1">
        <v>15</v>
      </c>
      <c r="M319" s="6">
        <f t="shared" si="46"/>
        <v>6060</v>
      </c>
      <c r="O319" s="1">
        <v>47</v>
      </c>
      <c r="P319" s="1">
        <v>30</v>
      </c>
      <c r="Q319" s="1"/>
      <c r="R319" s="1">
        <v>305</v>
      </c>
      <c r="S319" s="7">
        <v>15</v>
      </c>
      <c r="T319" s="6">
        <f t="shared" si="47"/>
        <v>4575</v>
      </c>
    </row>
    <row r="320" spans="1:20" ht="13.5" customHeight="1" x14ac:dyDescent="0.2">
      <c r="A320" s="1">
        <v>48</v>
      </c>
      <c r="B320" s="1">
        <v>10</v>
      </c>
      <c r="C320" s="1"/>
      <c r="D320" s="1">
        <v>104</v>
      </c>
      <c r="E320" s="7">
        <v>40</v>
      </c>
      <c r="F320" s="6">
        <f t="shared" si="45"/>
        <v>4160</v>
      </c>
      <c r="H320" s="1">
        <v>48</v>
      </c>
      <c r="I320" s="1">
        <v>20</v>
      </c>
      <c r="J320" s="1"/>
      <c r="K320" s="1">
        <v>124</v>
      </c>
      <c r="L320" s="1">
        <v>40</v>
      </c>
      <c r="M320" s="6">
        <f t="shared" si="46"/>
        <v>4960</v>
      </c>
      <c r="O320" s="1">
        <v>48</v>
      </c>
      <c r="P320" s="1">
        <v>30</v>
      </c>
      <c r="Q320" s="1"/>
      <c r="R320" s="1">
        <v>107</v>
      </c>
      <c r="S320" s="7">
        <v>40</v>
      </c>
      <c r="T320" s="6">
        <f t="shared" si="47"/>
        <v>4280</v>
      </c>
    </row>
    <row r="321" spans="1:21" ht="13.5" customHeight="1" x14ac:dyDescent="0.2">
      <c r="A321" s="1">
        <v>49</v>
      </c>
      <c r="B321" s="1">
        <v>10</v>
      </c>
      <c r="C321" s="1"/>
      <c r="D321" s="1">
        <v>114</v>
      </c>
      <c r="E321" s="7">
        <v>35</v>
      </c>
      <c r="F321" s="6">
        <f t="shared" si="45"/>
        <v>3990</v>
      </c>
      <c r="H321" s="1">
        <v>49</v>
      </c>
      <c r="I321" s="1">
        <v>20</v>
      </c>
      <c r="J321" s="1"/>
      <c r="K321" s="1">
        <v>124</v>
      </c>
      <c r="L321" s="1">
        <v>40</v>
      </c>
      <c r="M321" s="6">
        <f t="shared" si="46"/>
        <v>4960</v>
      </c>
      <c r="O321" s="1">
        <v>49</v>
      </c>
      <c r="P321" s="1">
        <v>30</v>
      </c>
      <c r="Q321" s="1"/>
      <c r="R321" s="1">
        <v>291</v>
      </c>
      <c r="S321" s="7">
        <v>15</v>
      </c>
      <c r="T321" s="6">
        <f t="shared" si="47"/>
        <v>4365</v>
      </c>
    </row>
    <row r="322" spans="1:21" ht="13.5" customHeight="1" thickBot="1" x14ac:dyDescent="0.25">
      <c r="A322" s="1">
        <v>50</v>
      </c>
      <c r="B322" s="3">
        <v>10</v>
      </c>
      <c r="C322" s="3"/>
      <c r="D322" s="1">
        <v>123</v>
      </c>
      <c r="E322" s="7">
        <v>35</v>
      </c>
      <c r="F322" s="8">
        <f t="shared" si="45"/>
        <v>4305</v>
      </c>
      <c r="H322" s="1">
        <v>50</v>
      </c>
      <c r="I322" s="1">
        <v>20</v>
      </c>
      <c r="J322" s="3"/>
      <c r="K322" s="1">
        <v>125</v>
      </c>
      <c r="L322" s="1">
        <v>45</v>
      </c>
      <c r="M322" s="8">
        <f t="shared" si="46"/>
        <v>5625</v>
      </c>
      <c r="O322" s="3">
        <v>50</v>
      </c>
      <c r="P322" s="1">
        <v>30</v>
      </c>
      <c r="Q322" s="3"/>
      <c r="R322" s="1">
        <v>127</v>
      </c>
      <c r="S322" s="7">
        <v>40</v>
      </c>
      <c r="T322" s="10">
        <f t="shared" si="47"/>
        <v>5080</v>
      </c>
    </row>
    <row r="323" spans="1:21" ht="13.5" customHeight="1" thickBot="1" x14ac:dyDescent="0.25">
      <c r="D323" s="5"/>
      <c r="F323" s="25">
        <f>SUM(F273:F322)</f>
        <v>216890</v>
      </c>
      <c r="M323" s="11">
        <f>SUM(M273:M322)</f>
        <v>288515</v>
      </c>
      <c r="T323" s="11">
        <f>SUM(T273:T322)</f>
        <v>232975</v>
      </c>
    </row>
    <row r="324" spans="1:21" ht="13.5" customHeight="1" thickBot="1" x14ac:dyDescent="0.25">
      <c r="M324">
        <v>738380</v>
      </c>
      <c r="T324" s="21">
        <f>F323+M323+T323</f>
        <v>738380</v>
      </c>
    </row>
    <row r="325" spans="1:21" ht="24.75" customHeight="1" thickTop="1" x14ac:dyDescent="0.5">
      <c r="A325" s="158" t="s">
        <v>31</v>
      </c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05"/>
    </row>
    <row r="326" spans="1:21" ht="13.5" customHeight="1" x14ac:dyDescent="0.35">
      <c r="A326" s="15" t="s">
        <v>0</v>
      </c>
      <c r="B326" s="15" t="s">
        <v>7</v>
      </c>
      <c r="C326" s="15"/>
      <c r="D326" s="15" t="s">
        <v>1</v>
      </c>
      <c r="E326" s="15" t="s">
        <v>2</v>
      </c>
      <c r="F326" s="15" t="s">
        <v>3</v>
      </c>
      <c r="G326" s="111"/>
      <c r="H326" s="14" t="s">
        <v>0</v>
      </c>
      <c r="I326" s="15" t="s">
        <v>7</v>
      </c>
      <c r="J326" s="15"/>
      <c r="K326" s="15" t="s">
        <v>1</v>
      </c>
      <c r="L326" s="14" t="s">
        <v>2</v>
      </c>
      <c r="M326" s="14" t="s">
        <v>3</v>
      </c>
      <c r="N326" s="111"/>
      <c r="O326" s="14" t="s">
        <v>0</v>
      </c>
      <c r="P326" s="15" t="s">
        <v>7</v>
      </c>
      <c r="Q326" s="15"/>
      <c r="R326" s="15" t="s">
        <v>1</v>
      </c>
      <c r="S326" s="14" t="s">
        <v>2</v>
      </c>
      <c r="T326" s="14" t="s">
        <v>3</v>
      </c>
      <c r="U326" s="111"/>
    </row>
    <row r="327" spans="1:21" ht="13.5" customHeight="1" x14ac:dyDescent="0.2">
      <c r="A327" s="1">
        <v>1</v>
      </c>
      <c r="B327" s="1">
        <v>1</v>
      </c>
      <c r="C327" s="1"/>
      <c r="D327" s="1">
        <v>120</v>
      </c>
      <c r="E327" s="1">
        <v>35</v>
      </c>
      <c r="F327" s="6">
        <f>+D327*E327</f>
        <v>4200</v>
      </c>
      <c r="H327" s="1">
        <v>1</v>
      </c>
      <c r="I327" s="1">
        <v>11</v>
      </c>
      <c r="J327" s="1"/>
      <c r="K327" s="1">
        <v>186</v>
      </c>
      <c r="L327" s="1">
        <v>35</v>
      </c>
      <c r="M327" s="6">
        <f>+K327*L327</f>
        <v>6510</v>
      </c>
      <c r="O327" s="1">
        <v>1</v>
      </c>
      <c r="P327" s="1">
        <v>21</v>
      </c>
      <c r="Q327" s="1"/>
      <c r="R327" s="1">
        <v>155</v>
      </c>
      <c r="S327" s="1">
        <v>35</v>
      </c>
      <c r="T327" s="6">
        <f>+R327*S327</f>
        <v>5425</v>
      </c>
    </row>
    <row r="328" spans="1:21" ht="13.5" customHeight="1" x14ac:dyDescent="0.2">
      <c r="A328" s="1">
        <v>2</v>
      </c>
      <c r="B328" s="1">
        <v>1</v>
      </c>
      <c r="C328" s="1"/>
      <c r="D328" s="1">
        <v>120</v>
      </c>
      <c r="E328" s="1">
        <v>35</v>
      </c>
      <c r="F328" s="6">
        <f t="shared" ref="F328:F376" si="48">+D328*E328</f>
        <v>4200</v>
      </c>
      <c r="H328" s="1">
        <v>2</v>
      </c>
      <c r="I328" s="1">
        <v>11</v>
      </c>
      <c r="J328" s="1"/>
      <c r="K328" s="1">
        <v>186</v>
      </c>
      <c r="L328" s="1">
        <v>35</v>
      </c>
      <c r="M328" s="6">
        <f t="shared" ref="M328:M376" si="49">+K328*L328</f>
        <v>6510</v>
      </c>
      <c r="O328" s="1">
        <v>2</v>
      </c>
      <c r="P328" s="1">
        <v>21</v>
      </c>
      <c r="Q328" s="1"/>
      <c r="R328" s="1">
        <v>154</v>
      </c>
      <c r="S328" s="1">
        <v>35</v>
      </c>
      <c r="T328" s="6">
        <f t="shared" ref="T328:T376" si="50">+R328*S328</f>
        <v>5390</v>
      </c>
    </row>
    <row r="329" spans="1:21" ht="13.5" customHeight="1" x14ac:dyDescent="0.2">
      <c r="A329" s="1">
        <v>3</v>
      </c>
      <c r="B329" s="1">
        <v>1</v>
      </c>
      <c r="C329" s="1"/>
      <c r="D329" s="1">
        <v>299</v>
      </c>
      <c r="E329" s="1">
        <v>15</v>
      </c>
      <c r="F329" s="6">
        <f t="shared" si="48"/>
        <v>4485</v>
      </c>
      <c r="H329" s="1">
        <v>3</v>
      </c>
      <c r="I329" s="1">
        <v>11</v>
      </c>
      <c r="J329" s="1"/>
      <c r="K329" s="1">
        <v>100</v>
      </c>
      <c r="L329" s="1">
        <v>40</v>
      </c>
      <c r="M329" s="6">
        <f t="shared" si="49"/>
        <v>4000</v>
      </c>
      <c r="O329" s="1">
        <v>3</v>
      </c>
      <c r="P329" s="1">
        <v>21</v>
      </c>
      <c r="Q329" s="1"/>
      <c r="R329" s="1">
        <v>366</v>
      </c>
      <c r="S329" s="1">
        <v>15</v>
      </c>
      <c r="T329" s="6">
        <f t="shared" si="50"/>
        <v>5490</v>
      </c>
    </row>
    <row r="330" spans="1:21" ht="13.5" customHeight="1" x14ac:dyDescent="0.2">
      <c r="A330" s="1">
        <v>4</v>
      </c>
      <c r="B330" s="1">
        <v>1</v>
      </c>
      <c r="C330" s="1"/>
      <c r="D330" s="1">
        <v>120</v>
      </c>
      <c r="E330" s="1">
        <v>40</v>
      </c>
      <c r="F330" s="6">
        <f t="shared" si="48"/>
        <v>4800</v>
      </c>
      <c r="H330" s="1">
        <v>4</v>
      </c>
      <c r="I330" s="1">
        <v>11</v>
      </c>
      <c r="J330" s="1"/>
      <c r="K330" s="1">
        <v>300</v>
      </c>
      <c r="L330" s="1">
        <v>15</v>
      </c>
      <c r="M330" s="6">
        <f t="shared" si="49"/>
        <v>4500</v>
      </c>
      <c r="O330" s="1">
        <v>4</v>
      </c>
      <c r="P330" s="1">
        <v>21</v>
      </c>
      <c r="Q330" s="1"/>
      <c r="R330" s="1">
        <v>68</v>
      </c>
      <c r="S330" s="1">
        <v>80</v>
      </c>
      <c r="T330" s="6">
        <f t="shared" si="50"/>
        <v>5440</v>
      </c>
    </row>
    <row r="331" spans="1:21" ht="13.5" customHeight="1" x14ac:dyDescent="0.2">
      <c r="A331" s="1">
        <v>5</v>
      </c>
      <c r="B331" s="1">
        <v>2</v>
      </c>
      <c r="C331" s="1"/>
      <c r="D331" s="1">
        <v>120</v>
      </c>
      <c r="E331" s="1">
        <v>35</v>
      </c>
      <c r="F331" s="6">
        <f t="shared" si="48"/>
        <v>4200</v>
      </c>
      <c r="H331" s="1">
        <v>5</v>
      </c>
      <c r="I331" s="1">
        <v>11</v>
      </c>
      <c r="J331" s="1"/>
      <c r="K331" s="1">
        <v>165</v>
      </c>
      <c r="L331" s="1">
        <v>40</v>
      </c>
      <c r="M331" s="6">
        <f t="shared" si="49"/>
        <v>6600</v>
      </c>
      <c r="O331" s="1">
        <v>5</v>
      </c>
      <c r="P331" s="1">
        <v>21</v>
      </c>
      <c r="Q331" s="1"/>
      <c r="R331" s="1">
        <v>155</v>
      </c>
      <c r="S331" s="1">
        <v>35</v>
      </c>
      <c r="T331" s="6">
        <f t="shared" si="50"/>
        <v>5425</v>
      </c>
    </row>
    <row r="332" spans="1:21" ht="13.5" customHeight="1" x14ac:dyDescent="0.2">
      <c r="A332" s="1">
        <v>6</v>
      </c>
      <c r="B332" s="1">
        <v>2</v>
      </c>
      <c r="C332" s="1"/>
      <c r="D332" s="1">
        <v>100</v>
      </c>
      <c r="E332" s="1">
        <v>40</v>
      </c>
      <c r="F332" s="6">
        <f t="shared" si="48"/>
        <v>4000</v>
      </c>
      <c r="H332" s="1">
        <v>6</v>
      </c>
      <c r="I332" s="1">
        <v>12</v>
      </c>
      <c r="J332" s="1"/>
      <c r="K332" s="1">
        <v>186</v>
      </c>
      <c r="L332" s="1">
        <v>35</v>
      </c>
      <c r="M332" s="6">
        <f t="shared" si="49"/>
        <v>6510</v>
      </c>
      <c r="O332" s="1">
        <v>6</v>
      </c>
      <c r="P332" s="1">
        <v>22</v>
      </c>
      <c r="Q332" s="1"/>
      <c r="R332" s="1">
        <v>135</v>
      </c>
      <c r="S332" s="1">
        <v>40</v>
      </c>
      <c r="T332" s="6">
        <f t="shared" si="50"/>
        <v>5400</v>
      </c>
    </row>
    <row r="333" spans="1:21" ht="13.5" customHeight="1" x14ac:dyDescent="0.2">
      <c r="A333" s="1">
        <v>7</v>
      </c>
      <c r="B333" s="1">
        <v>2</v>
      </c>
      <c r="C333" s="1"/>
      <c r="D333" s="1">
        <v>300</v>
      </c>
      <c r="E333" s="1">
        <v>15</v>
      </c>
      <c r="F333" s="6">
        <f t="shared" si="48"/>
        <v>4500</v>
      </c>
      <c r="H333" s="1">
        <v>7</v>
      </c>
      <c r="I333" s="1">
        <v>12</v>
      </c>
      <c r="J333" s="1"/>
      <c r="K333" s="1">
        <v>186</v>
      </c>
      <c r="L333" s="1">
        <v>35</v>
      </c>
      <c r="M333" s="6">
        <f t="shared" si="49"/>
        <v>6510</v>
      </c>
      <c r="O333" s="1">
        <v>7</v>
      </c>
      <c r="P333" s="1">
        <v>22</v>
      </c>
      <c r="Q333" s="1"/>
      <c r="R333" s="1">
        <v>300</v>
      </c>
      <c r="S333" s="1">
        <v>15</v>
      </c>
      <c r="T333" s="6">
        <f t="shared" si="50"/>
        <v>4500</v>
      </c>
    </row>
    <row r="334" spans="1:21" ht="13.5" customHeight="1" x14ac:dyDescent="0.2">
      <c r="A334" s="1">
        <v>8</v>
      </c>
      <c r="B334" s="1">
        <v>2</v>
      </c>
      <c r="C334" s="1"/>
      <c r="D334" s="1">
        <v>120</v>
      </c>
      <c r="E334" s="1">
        <v>35</v>
      </c>
      <c r="F334" s="6">
        <f t="shared" si="48"/>
        <v>4200</v>
      </c>
      <c r="H334" s="1">
        <v>8</v>
      </c>
      <c r="I334" s="1">
        <v>12</v>
      </c>
      <c r="J334" s="1"/>
      <c r="K334" s="1">
        <v>51</v>
      </c>
      <c r="L334" s="1">
        <v>80</v>
      </c>
      <c r="M334" s="6">
        <f t="shared" si="49"/>
        <v>4080</v>
      </c>
      <c r="O334" s="1">
        <v>8</v>
      </c>
      <c r="P334" s="1">
        <v>22</v>
      </c>
      <c r="Q334" s="1"/>
      <c r="R334" s="1">
        <v>155</v>
      </c>
      <c r="S334" s="1">
        <v>35</v>
      </c>
      <c r="T334" s="6">
        <f t="shared" si="50"/>
        <v>5425</v>
      </c>
    </row>
    <row r="335" spans="1:21" ht="13.5" customHeight="1" x14ac:dyDescent="0.2">
      <c r="A335" s="1">
        <v>9</v>
      </c>
      <c r="B335" s="1">
        <v>2</v>
      </c>
      <c r="C335" s="1"/>
      <c r="D335" s="1">
        <v>129</v>
      </c>
      <c r="E335" s="1">
        <v>40</v>
      </c>
      <c r="F335" s="6">
        <f t="shared" si="48"/>
        <v>5160</v>
      </c>
      <c r="H335" s="1">
        <v>9</v>
      </c>
      <c r="I335" s="1">
        <v>12</v>
      </c>
      <c r="J335" s="1"/>
      <c r="K335" s="1">
        <v>300</v>
      </c>
      <c r="L335" s="1">
        <v>15</v>
      </c>
      <c r="M335" s="6">
        <f t="shared" si="49"/>
        <v>4500</v>
      </c>
      <c r="O335" s="1">
        <v>9</v>
      </c>
      <c r="P335" s="1">
        <v>22</v>
      </c>
      <c r="Q335" s="1"/>
      <c r="R335" s="1">
        <v>50</v>
      </c>
      <c r="S335" s="1">
        <v>60</v>
      </c>
      <c r="T335" s="6">
        <f t="shared" si="50"/>
        <v>3000</v>
      </c>
    </row>
    <row r="336" spans="1:21" ht="13.5" customHeight="1" x14ac:dyDescent="0.2">
      <c r="A336" s="1">
        <v>10</v>
      </c>
      <c r="B336" s="1">
        <v>2</v>
      </c>
      <c r="C336" s="1"/>
      <c r="D336" s="1">
        <v>120</v>
      </c>
      <c r="E336" s="1">
        <v>35</v>
      </c>
      <c r="F336" s="6">
        <f t="shared" si="48"/>
        <v>4200</v>
      </c>
      <c r="H336" s="1">
        <v>10</v>
      </c>
      <c r="I336" s="1">
        <v>12</v>
      </c>
      <c r="J336" s="1"/>
      <c r="K336" s="1">
        <v>186</v>
      </c>
      <c r="L336" s="1">
        <v>35</v>
      </c>
      <c r="M336" s="6">
        <f t="shared" si="49"/>
        <v>6510</v>
      </c>
      <c r="O336" s="1">
        <v>10</v>
      </c>
      <c r="P336" s="1">
        <v>22</v>
      </c>
      <c r="Q336" s="1"/>
      <c r="R336" s="1">
        <v>155</v>
      </c>
      <c r="S336" s="1">
        <v>35</v>
      </c>
      <c r="T336" s="6">
        <f t="shared" si="50"/>
        <v>5425</v>
      </c>
    </row>
    <row r="337" spans="1:20" ht="13.5" customHeight="1" x14ac:dyDescent="0.2">
      <c r="A337" s="1">
        <v>11</v>
      </c>
      <c r="B337" s="1">
        <v>3</v>
      </c>
      <c r="C337" s="1"/>
      <c r="D337" s="1">
        <v>300</v>
      </c>
      <c r="E337" s="1">
        <v>15</v>
      </c>
      <c r="F337" s="6">
        <f t="shared" si="48"/>
        <v>4500</v>
      </c>
      <c r="H337" s="1">
        <v>11</v>
      </c>
      <c r="I337" s="1">
        <v>13</v>
      </c>
      <c r="J337" s="1"/>
      <c r="K337" s="1">
        <v>185</v>
      </c>
      <c r="L337" s="1">
        <v>35</v>
      </c>
      <c r="M337" s="6">
        <f t="shared" si="49"/>
        <v>6475</v>
      </c>
      <c r="O337" s="1">
        <v>11</v>
      </c>
      <c r="P337" s="1">
        <v>23</v>
      </c>
      <c r="Q337" s="1"/>
      <c r="R337" s="1">
        <v>300</v>
      </c>
      <c r="S337" s="1">
        <v>15</v>
      </c>
      <c r="T337" s="6">
        <f t="shared" si="50"/>
        <v>4500</v>
      </c>
    </row>
    <row r="338" spans="1:20" ht="13.5" customHeight="1" x14ac:dyDescent="0.2">
      <c r="A338" s="1">
        <v>12</v>
      </c>
      <c r="B338" s="1">
        <v>3</v>
      </c>
      <c r="C338" s="1"/>
      <c r="D338" s="1">
        <v>120</v>
      </c>
      <c r="E338" s="1">
        <v>40</v>
      </c>
      <c r="F338" s="6">
        <f t="shared" si="48"/>
        <v>4800</v>
      </c>
      <c r="H338" s="1">
        <v>12</v>
      </c>
      <c r="I338" s="1">
        <v>13</v>
      </c>
      <c r="J338" s="1"/>
      <c r="K338" s="1">
        <v>162</v>
      </c>
      <c r="L338" s="1">
        <v>40</v>
      </c>
      <c r="M338" s="6">
        <f t="shared" si="49"/>
        <v>6480</v>
      </c>
      <c r="O338" s="1">
        <v>12</v>
      </c>
      <c r="P338" s="1">
        <v>23</v>
      </c>
      <c r="Q338" s="1"/>
      <c r="R338" s="1">
        <v>50</v>
      </c>
      <c r="S338" s="1">
        <v>80</v>
      </c>
      <c r="T338" s="6">
        <f t="shared" si="50"/>
        <v>4000</v>
      </c>
    </row>
    <row r="339" spans="1:20" ht="13.5" customHeight="1" x14ac:dyDescent="0.2">
      <c r="A339" s="1">
        <v>13</v>
      </c>
      <c r="B339" s="1">
        <v>3</v>
      </c>
      <c r="C339" s="1"/>
      <c r="D339" s="1">
        <v>120</v>
      </c>
      <c r="E339" s="1">
        <v>35</v>
      </c>
      <c r="F339" s="6">
        <f t="shared" si="48"/>
        <v>4200</v>
      </c>
      <c r="H339" s="1">
        <v>13</v>
      </c>
      <c r="I339" s="1">
        <v>13</v>
      </c>
      <c r="J339" s="1"/>
      <c r="K339" s="1">
        <v>185</v>
      </c>
      <c r="L339" s="1">
        <v>35</v>
      </c>
      <c r="M339" s="6">
        <f t="shared" si="49"/>
        <v>6475</v>
      </c>
      <c r="O339" s="1">
        <v>13</v>
      </c>
      <c r="P339" s="1">
        <v>23</v>
      </c>
      <c r="Q339" s="1"/>
      <c r="R339" s="1">
        <v>155</v>
      </c>
      <c r="S339" s="1">
        <v>35</v>
      </c>
      <c r="T339" s="6">
        <f t="shared" si="50"/>
        <v>5425</v>
      </c>
    </row>
    <row r="340" spans="1:20" ht="13.5" customHeight="1" x14ac:dyDescent="0.2">
      <c r="A340" s="1">
        <v>14</v>
      </c>
      <c r="B340" s="1">
        <v>3</v>
      </c>
      <c r="C340" s="1"/>
      <c r="D340" s="1">
        <v>120</v>
      </c>
      <c r="E340" s="1">
        <v>35</v>
      </c>
      <c r="F340" s="6">
        <f t="shared" si="48"/>
        <v>4200</v>
      </c>
      <c r="H340" s="1">
        <v>14</v>
      </c>
      <c r="I340" s="1">
        <v>13</v>
      </c>
      <c r="J340" s="1"/>
      <c r="K340" s="1">
        <v>100</v>
      </c>
      <c r="L340" s="1">
        <v>40</v>
      </c>
      <c r="M340" s="6">
        <f t="shared" si="49"/>
        <v>4000</v>
      </c>
      <c r="O340" s="1">
        <v>14</v>
      </c>
      <c r="P340" s="1">
        <v>23</v>
      </c>
      <c r="Q340" s="1"/>
      <c r="R340" s="1">
        <v>154</v>
      </c>
      <c r="S340" s="1">
        <v>35</v>
      </c>
      <c r="T340" s="6">
        <f t="shared" si="50"/>
        <v>5390</v>
      </c>
    </row>
    <row r="341" spans="1:20" ht="13.5" customHeight="1" x14ac:dyDescent="0.2">
      <c r="A341" s="1">
        <v>15</v>
      </c>
      <c r="B341" s="1">
        <v>3</v>
      </c>
      <c r="C341" s="1"/>
      <c r="D341" s="1">
        <v>300</v>
      </c>
      <c r="E341" s="1">
        <v>15</v>
      </c>
      <c r="F341" s="6">
        <f t="shared" si="48"/>
        <v>4500</v>
      </c>
      <c r="H341" s="1">
        <v>15</v>
      </c>
      <c r="I341" s="1">
        <v>13</v>
      </c>
      <c r="J341" s="1"/>
      <c r="K341" s="1">
        <v>300</v>
      </c>
      <c r="L341" s="1">
        <v>15</v>
      </c>
      <c r="M341" s="6">
        <f t="shared" si="49"/>
        <v>4500</v>
      </c>
      <c r="O341" s="1">
        <v>15</v>
      </c>
      <c r="P341" s="1">
        <v>23</v>
      </c>
      <c r="Q341" s="1"/>
      <c r="R341" s="1">
        <v>300</v>
      </c>
      <c r="S341" s="1">
        <v>15</v>
      </c>
      <c r="T341" s="6">
        <f t="shared" si="50"/>
        <v>4500</v>
      </c>
    </row>
    <row r="342" spans="1:20" ht="13.5" customHeight="1" x14ac:dyDescent="0.2">
      <c r="A342" s="1">
        <v>16</v>
      </c>
      <c r="B342" s="1">
        <v>4</v>
      </c>
      <c r="C342" s="1"/>
      <c r="D342" s="1">
        <v>129</v>
      </c>
      <c r="E342" s="1">
        <v>40</v>
      </c>
      <c r="F342" s="6">
        <f t="shared" si="48"/>
        <v>5160</v>
      </c>
      <c r="H342" s="1">
        <v>16</v>
      </c>
      <c r="I342" s="1">
        <v>14</v>
      </c>
      <c r="J342" s="1"/>
      <c r="K342" s="1">
        <v>162</v>
      </c>
      <c r="L342" s="1">
        <v>40</v>
      </c>
      <c r="M342" s="6">
        <f t="shared" si="49"/>
        <v>6480</v>
      </c>
      <c r="O342" s="1">
        <v>16</v>
      </c>
      <c r="P342" s="1">
        <v>24</v>
      </c>
      <c r="Q342" s="1"/>
      <c r="R342" s="1">
        <v>135</v>
      </c>
      <c r="S342" s="1">
        <v>40</v>
      </c>
      <c r="T342" s="6">
        <f t="shared" si="50"/>
        <v>5400</v>
      </c>
    </row>
    <row r="343" spans="1:20" ht="13.5" customHeight="1" x14ac:dyDescent="0.2">
      <c r="A343" s="1">
        <v>17</v>
      </c>
      <c r="B343" s="1">
        <v>4</v>
      </c>
      <c r="C343" s="1"/>
      <c r="D343" s="1">
        <v>300</v>
      </c>
      <c r="E343" s="1">
        <v>15</v>
      </c>
      <c r="F343" s="6">
        <f t="shared" si="48"/>
        <v>4500</v>
      </c>
      <c r="H343" s="1">
        <v>17</v>
      </c>
      <c r="I343" s="1">
        <v>14</v>
      </c>
      <c r="J343" s="1"/>
      <c r="K343" s="1">
        <v>186</v>
      </c>
      <c r="L343" s="1">
        <v>35</v>
      </c>
      <c r="M343" s="6">
        <f t="shared" si="49"/>
        <v>6510</v>
      </c>
      <c r="O343" s="1">
        <v>17</v>
      </c>
      <c r="P343" s="1">
        <v>24</v>
      </c>
      <c r="Q343" s="1"/>
      <c r="R343" s="1">
        <v>300</v>
      </c>
      <c r="S343" s="1">
        <v>15</v>
      </c>
      <c r="T343" s="6">
        <f t="shared" si="50"/>
        <v>4500</v>
      </c>
    </row>
    <row r="344" spans="1:20" ht="13.5" customHeight="1" x14ac:dyDescent="0.2">
      <c r="A344" s="1">
        <v>18</v>
      </c>
      <c r="B344" s="1">
        <v>4</v>
      </c>
      <c r="C344" s="1"/>
      <c r="D344" s="1">
        <v>149</v>
      </c>
      <c r="E344" s="1">
        <v>40</v>
      </c>
      <c r="F344" s="6">
        <f t="shared" si="48"/>
        <v>5960</v>
      </c>
      <c r="H344" s="1">
        <v>18</v>
      </c>
      <c r="I344" s="1">
        <v>14</v>
      </c>
      <c r="J344" s="1"/>
      <c r="K344" s="1">
        <v>185</v>
      </c>
      <c r="L344" s="1">
        <v>35</v>
      </c>
      <c r="M344" s="6">
        <f t="shared" si="49"/>
        <v>6475</v>
      </c>
      <c r="O344" s="1">
        <v>18</v>
      </c>
      <c r="P344" s="1">
        <v>24</v>
      </c>
      <c r="Q344" s="1"/>
      <c r="R344" s="1">
        <v>135</v>
      </c>
      <c r="S344" s="1">
        <v>40</v>
      </c>
      <c r="T344" s="6">
        <f t="shared" si="50"/>
        <v>5400</v>
      </c>
    </row>
    <row r="345" spans="1:20" ht="13.5" customHeight="1" x14ac:dyDescent="0.2">
      <c r="A345" s="1">
        <v>19</v>
      </c>
      <c r="B345" s="1">
        <v>4</v>
      </c>
      <c r="C345" s="1"/>
      <c r="D345" s="1">
        <v>120</v>
      </c>
      <c r="E345" s="1">
        <v>35</v>
      </c>
      <c r="F345" s="6">
        <f t="shared" si="48"/>
        <v>4200</v>
      </c>
      <c r="H345" s="1">
        <v>19</v>
      </c>
      <c r="I345" s="1">
        <v>14</v>
      </c>
      <c r="J345" s="1"/>
      <c r="K345" s="1">
        <v>300</v>
      </c>
      <c r="L345" s="1">
        <v>15</v>
      </c>
      <c r="M345" s="6">
        <f t="shared" si="49"/>
        <v>4500</v>
      </c>
      <c r="O345" s="1">
        <v>19</v>
      </c>
      <c r="P345" s="1">
        <v>24</v>
      </c>
      <c r="Q345" s="1"/>
      <c r="R345" s="1">
        <v>155</v>
      </c>
      <c r="S345" s="1">
        <v>35</v>
      </c>
      <c r="T345" s="6">
        <f t="shared" si="50"/>
        <v>5425</v>
      </c>
    </row>
    <row r="346" spans="1:20" ht="13.5" customHeight="1" x14ac:dyDescent="0.2">
      <c r="A346" s="1">
        <v>20</v>
      </c>
      <c r="B346" s="1">
        <v>4</v>
      </c>
      <c r="C346" s="1"/>
      <c r="D346" s="1">
        <v>120</v>
      </c>
      <c r="E346" s="1">
        <v>35</v>
      </c>
      <c r="F346" s="6">
        <f t="shared" si="48"/>
        <v>4200</v>
      </c>
      <c r="H346" s="1">
        <v>20</v>
      </c>
      <c r="I346" s="1">
        <v>14</v>
      </c>
      <c r="J346" s="1"/>
      <c r="K346" s="1">
        <v>100</v>
      </c>
      <c r="L346" s="1">
        <v>40</v>
      </c>
      <c r="M346" s="6">
        <f t="shared" si="49"/>
        <v>4000</v>
      </c>
      <c r="O346" s="1">
        <v>20</v>
      </c>
      <c r="P346" s="1">
        <v>24</v>
      </c>
      <c r="Q346" s="1"/>
      <c r="R346" s="1">
        <v>154</v>
      </c>
      <c r="S346" s="1">
        <v>35</v>
      </c>
      <c r="T346" s="6">
        <f t="shared" si="50"/>
        <v>5390</v>
      </c>
    </row>
    <row r="347" spans="1:20" ht="13.5" customHeight="1" x14ac:dyDescent="0.2">
      <c r="A347" s="1">
        <v>21</v>
      </c>
      <c r="B347" s="1">
        <v>5</v>
      </c>
      <c r="C347" s="1"/>
      <c r="D347" s="1">
        <v>100</v>
      </c>
      <c r="E347" s="1">
        <v>40</v>
      </c>
      <c r="F347" s="6">
        <f t="shared" si="48"/>
        <v>4000</v>
      </c>
      <c r="H347" s="1">
        <v>21</v>
      </c>
      <c r="I347" s="1">
        <v>15</v>
      </c>
      <c r="J347" s="1"/>
      <c r="K347" s="1">
        <v>186</v>
      </c>
      <c r="L347" s="1">
        <v>35</v>
      </c>
      <c r="M347" s="6">
        <f t="shared" si="49"/>
        <v>6510</v>
      </c>
      <c r="O347" s="1">
        <v>21</v>
      </c>
      <c r="P347" s="1">
        <v>25</v>
      </c>
      <c r="Q347" s="1"/>
      <c r="R347" s="1">
        <v>135</v>
      </c>
      <c r="S347" s="1">
        <v>40</v>
      </c>
      <c r="T347" s="6">
        <f t="shared" si="50"/>
        <v>5400</v>
      </c>
    </row>
    <row r="348" spans="1:20" ht="13.5" customHeight="1" x14ac:dyDescent="0.2">
      <c r="A348" s="1">
        <v>22</v>
      </c>
      <c r="B348" s="1">
        <v>5</v>
      </c>
      <c r="C348" s="1"/>
      <c r="D348" s="1">
        <v>120</v>
      </c>
      <c r="E348" s="1">
        <v>35</v>
      </c>
      <c r="F348" s="6">
        <f t="shared" si="48"/>
        <v>4200</v>
      </c>
      <c r="H348" s="1">
        <v>22</v>
      </c>
      <c r="I348" s="1">
        <v>15</v>
      </c>
      <c r="J348" s="1"/>
      <c r="K348" s="1">
        <v>185</v>
      </c>
      <c r="L348" s="1">
        <v>35</v>
      </c>
      <c r="M348" s="6">
        <f t="shared" si="49"/>
        <v>6475</v>
      </c>
      <c r="O348" s="1">
        <v>22</v>
      </c>
      <c r="P348" s="1">
        <v>25</v>
      </c>
      <c r="Q348" s="1"/>
      <c r="R348" s="1">
        <v>155</v>
      </c>
      <c r="S348" s="1">
        <v>35</v>
      </c>
      <c r="T348" s="6">
        <f t="shared" si="50"/>
        <v>5425</v>
      </c>
    </row>
    <row r="349" spans="1:20" ht="13.5" customHeight="1" x14ac:dyDescent="0.2">
      <c r="A349" s="1">
        <v>23</v>
      </c>
      <c r="B349" s="1">
        <v>5</v>
      </c>
      <c r="C349" s="1"/>
      <c r="D349" s="1">
        <v>150</v>
      </c>
      <c r="E349" s="1">
        <v>40</v>
      </c>
      <c r="F349" s="6">
        <f t="shared" si="48"/>
        <v>6000</v>
      </c>
      <c r="H349" s="1">
        <v>23</v>
      </c>
      <c r="I349" s="1">
        <v>15</v>
      </c>
      <c r="J349" s="1"/>
      <c r="K349" s="1">
        <v>300</v>
      </c>
      <c r="L349" s="1">
        <v>15</v>
      </c>
      <c r="M349" s="6">
        <f t="shared" si="49"/>
        <v>4500</v>
      </c>
      <c r="O349" s="1">
        <v>23</v>
      </c>
      <c r="P349" s="1">
        <v>25</v>
      </c>
      <c r="Q349" s="1"/>
      <c r="R349" s="1">
        <v>135</v>
      </c>
      <c r="S349" s="1">
        <v>40</v>
      </c>
      <c r="T349" s="6">
        <f t="shared" si="50"/>
        <v>5400</v>
      </c>
    </row>
    <row r="350" spans="1:20" ht="13.5" customHeight="1" x14ac:dyDescent="0.2">
      <c r="A350" s="1">
        <v>24</v>
      </c>
      <c r="B350" s="1">
        <v>5</v>
      </c>
      <c r="C350" s="1"/>
      <c r="D350" s="1">
        <v>300</v>
      </c>
      <c r="E350" s="1">
        <v>15</v>
      </c>
      <c r="F350" s="6">
        <f t="shared" si="48"/>
        <v>4500</v>
      </c>
      <c r="H350" s="1">
        <v>24</v>
      </c>
      <c r="I350" s="1">
        <v>15</v>
      </c>
      <c r="J350" s="1"/>
      <c r="K350" s="1">
        <v>140</v>
      </c>
      <c r="L350" s="1">
        <v>35</v>
      </c>
      <c r="M350" s="6">
        <f t="shared" si="49"/>
        <v>4900</v>
      </c>
      <c r="O350" s="1">
        <v>24</v>
      </c>
      <c r="P350" s="1">
        <v>25</v>
      </c>
      <c r="Q350" s="1"/>
      <c r="R350" s="1">
        <v>361</v>
      </c>
      <c r="S350" s="1">
        <v>15</v>
      </c>
      <c r="T350" s="6">
        <f t="shared" si="50"/>
        <v>5415</v>
      </c>
    </row>
    <row r="351" spans="1:20" ht="13.5" customHeight="1" x14ac:dyDescent="0.2">
      <c r="A351" s="1">
        <v>25</v>
      </c>
      <c r="B351" s="1">
        <v>5</v>
      </c>
      <c r="C351" s="1"/>
      <c r="D351" s="1">
        <v>120</v>
      </c>
      <c r="E351" s="1">
        <v>35</v>
      </c>
      <c r="F351" s="6">
        <f t="shared" si="48"/>
        <v>4200</v>
      </c>
      <c r="H351" s="1">
        <v>25</v>
      </c>
      <c r="I351" s="1">
        <v>15</v>
      </c>
      <c r="J351" s="1"/>
      <c r="K351" s="1">
        <v>120</v>
      </c>
      <c r="L351" s="1">
        <v>40</v>
      </c>
      <c r="M351" s="6">
        <f t="shared" si="49"/>
        <v>4800</v>
      </c>
      <c r="O351" s="1">
        <v>25</v>
      </c>
      <c r="P351" s="1">
        <v>25</v>
      </c>
      <c r="Q351" s="1"/>
      <c r="R351" s="1">
        <v>154</v>
      </c>
      <c r="S351" s="1">
        <v>35</v>
      </c>
      <c r="T351" s="6">
        <f t="shared" si="50"/>
        <v>5390</v>
      </c>
    </row>
    <row r="352" spans="1:20" ht="13.5" customHeight="1" x14ac:dyDescent="0.2">
      <c r="A352" s="1">
        <v>26</v>
      </c>
      <c r="B352" s="1">
        <v>6</v>
      </c>
      <c r="C352" s="1"/>
      <c r="D352" s="1">
        <v>300</v>
      </c>
      <c r="E352" s="1">
        <v>15</v>
      </c>
      <c r="F352" s="6">
        <f t="shared" si="48"/>
        <v>4500</v>
      </c>
      <c r="H352" s="1">
        <v>26</v>
      </c>
      <c r="I352" s="1">
        <v>16</v>
      </c>
      <c r="J352" s="1"/>
      <c r="K352" s="1">
        <v>140</v>
      </c>
      <c r="L352" s="1">
        <v>35</v>
      </c>
      <c r="M352" s="6">
        <f t="shared" si="49"/>
        <v>4900</v>
      </c>
      <c r="O352" s="1">
        <v>26</v>
      </c>
      <c r="P352" s="1">
        <v>26</v>
      </c>
      <c r="Q352" s="1"/>
      <c r="R352" s="1">
        <v>300</v>
      </c>
      <c r="S352" s="1">
        <v>15</v>
      </c>
      <c r="T352" s="6">
        <f t="shared" si="50"/>
        <v>4500</v>
      </c>
    </row>
    <row r="353" spans="1:20" ht="13.5" customHeight="1" x14ac:dyDescent="0.2">
      <c r="A353" s="1">
        <v>27</v>
      </c>
      <c r="B353" s="1">
        <v>6</v>
      </c>
      <c r="C353" s="1"/>
      <c r="D353" s="1">
        <v>120</v>
      </c>
      <c r="E353" s="1">
        <v>35</v>
      </c>
      <c r="F353" s="6">
        <f t="shared" si="48"/>
        <v>4200</v>
      </c>
      <c r="H353" s="1">
        <v>27</v>
      </c>
      <c r="I353" s="1">
        <v>16</v>
      </c>
      <c r="J353" s="1"/>
      <c r="K353" s="1">
        <v>50</v>
      </c>
      <c r="L353" s="1">
        <v>60</v>
      </c>
      <c r="M353" s="6">
        <f t="shared" si="49"/>
        <v>3000</v>
      </c>
      <c r="O353" s="1">
        <v>27</v>
      </c>
      <c r="P353" s="1">
        <v>26</v>
      </c>
      <c r="Q353" s="1"/>
      <c r="R353" s="1">
        <v>155</v>
      </c>
      <c r="S353" s="1">
        <v>35</v>
      </c>
      <c r="T353" s="6">
        <f t="shared" si="50"/>
        <v>5425</v>
      </c>
    </row>
    <row r="354" spans="1:20" ht="13.5" customHeight="1" x14ac:dyDescent="0.2">
      <c r="A354" s="1">
        <v>28</v>
      </c>
      <c r="B354" s="1">
        <v>6</v>
      </c>
      <c r="C354" s="1"/>
      <c r="D354" s="1">
        <v>120</v>
      </c>
      <c r="E354" s="1">
        <v>35</v>
      </c>
      <c r="F354" s="6">
        <f t="shared" si="48"/>
        <v>4200</v>
      </c>
      <c r="H354" s="1">
        <v>28</v>
      </c>
      <c r="I354" s="1">
        <v>16</v>
      </c>
      <c r="J354" s="1"/>
      <c r="K354" s="1">
        <v>300</v>
      </c>
      <c r="L354" s="1">
        <v>15</v>
      </c>
      <c r="M354" s="6">
        <f t="shared" si="49"/>
        <v>4500</v>
      </c>
      <c r="O354" s="1">
        <v>28</v>
      </c>
      <c r="P354" s="1">
        <v>26</v>
      </c>
      <c r="Q354" s="1"/>
      <c r="R354" s="1">
        <v>154</v>
      </c>
      <c r="S354" s="1">
        <v>35</v>
      </c>
      <c r="T354" s="6">
        <f t="shared" si="50"/>
        <v>5390</v>
      </c>
    </row>
    <row r="355" spans="1:20" ht="13.5" customHeight="1" x14ac:dyDescent="0.2">
      <c r="A355" s="1">
        <v>29</v>
      </c>
      <c r="B355" s="1">
        <v>6</v>
      </c>
      <c r="C355" s="1"/>
      <c r="D355" s="1">
        <v>150</v>
      </c>
      <c r="E355" s="1">
        <v>40</v>
      </c>
      <c r="F355" s="6">
        <f t="shared" si="48"/>
        <v>6000</v>
      </c>
      <c r="H355" s="1">
        <v>29</v>
      </c>
      <c r="I355" s="1">
        <v>16</v>
      </c>
      <c r="J355" s="1"/>
      <c r="K355" s="1">
        <v>100</v>
      </c>
      <c r="L355" s="1">
        <v>40</v>
      </c>
      <c r="M355" s="6">
        <f t="shared" si="49"/>
        <v>4000</v>
      </c>
      <c r="O355" s="1">
        <v>29</v>
      </c>
      <c r="P355" s="1">
        <v>26</v>
      </c>
      <c r="Q355" s="1"/>
      <c r="R355" s="1">
        <v>50</v>
      </c>
      <c r="S355" s="1">
        <v>60</v>
      </c>
      <c r="T355" s="6">
        <f t="shared" si="50"/>
        <v>3000</v>
      </c>
    </row>
    <row r="356" spans="1:20" ht="13.5" customHeight="1" x14ac:dyDescent="0.2">
      <c r="A356" s="1">
        <v>30</v>
      </c>
      <c r="B356" s="1">
        <v>6</v>
      </c>
      <c r="C356" s="1"/>
      <c r="D356" s="1">
        <v>120</v>
      </c>
      <c r="E356" s="1">
        <v>35</v>
      </c>
      <c r="F356" s="6">
        <f t="shared" si="48"/>
        <v>4200</v>
      </c>
      <c r="H356" s="1">
        <v>30</v>
      </c>
      <c r="I356" s="1">
        <v>16</v>
      </c>
      <c r="J356" s="1"/>
      <c r="K356" s="1">
        <v>140</v>
      </c>
      <c r="L356" s="1">
        <v>35</v>
      </c>
      <c r="M356" s="6">
        <f t="shared" si="49"/>
        <v>4900</v>
      </c>
      <c r="O356" s="1">
        <v>30</v>
      </c>
      <c r="P356" s="1">
        <v>26</v>
      </c>
      <c r="Q356" s="1"/>
      <c r="R356" s="1">
        <v>154</v>
      </c>
      <c r="S356" s="1">
        <v>35</v>
      </c>
      <c r="T356" s="6">
        <f t="shared" si="50"/>
        <v>5390</v>
      </c>
    </row>
    <row r="357" spans="1:20" ht="13.5" customHeight="1" x14ac:dyDescent="0.2">
      <c r="A357" s="1">
        <v>31</v>
      </c>
      <c r="B357" s="1">
        <v>7</v>
      </c>
      <c r="C357" s="1"/>
      <c r="D357" s="1">
        <v>150</v>
      </c>
      <c r="E357" s="1">
        <v>40</v>
      </c>
      <c r="F357" s="6">
        <f t="shared" si="48"/>
        <v>6000</v>
      </c>
      <c r="H357" s="1">
        <v>31</v>
      </c>
      <c r="I357" s="1">
        <v>17</v>
      </c>
      <c r="J357" s="1"/>
      <c r="K357" s="1">
        <v>140</v>
      </c>
      <c r="L357" s="1">
        <v>35</v>
      </c>
      <c r="M357" s="6">
        <f t="shared" si="49"/>
        <v>4900</v>
      </c>
      <c r="O357" s="1">
        <v>31</v>
      </c>
      <c r="P357" s="1">
        <v>27</v>
      </c>
      <c r="Q357" s="1"/>
      <c r="R357" s="1">
        <v>100</v>
      </c>
      <c r="S357" s="1">
        <v>45</v>
      </c>
      <c r="T357" s="6">
        <f t="shared" si="50"/>
        <v>4500</v>
      </c>
    </row>
    <row r="358" spans="1:20" ht="13.5" customHeight="1" x14ac:dyDescent="0.2">
      <c r="A358" s="1">
        <v>32</v>
      </c>
      <c r="B358" s="1">
        <v>7</v>
      </c>
      <c r="C358" s="1"/>
      <c r="D358" s="1">
        <v>150</v>
      </c>
      <c r="E358" s="1">
        <v>40</v>
      </c>
      <c r="F358" s="6">
        <f t="shared" si="48"/>
        <v>6000</v>
      </c>
      <c r="H358" s="1">
        <v>32</v>
      </c>
      <c r="I358" s="1">
        <v>17</v>
      </c>
      <c r="J358" s="1"/>
      <c r="K358" s="1">
        <v>59</v>
      </c>
      <c r="L358" s="1">
        <v>60</v>
      </c>
      <c r="M358" s="17">
        <f t="shared" si="49"/>
        <v>3540</v>
      </c>
      <c r="O358" s="1">
        <v>32</v>
      </c>
      <c r="P358" s="1">
        <v>27</v>
      </c>
      <c r="Q358" s="1"/>
      <c r="R358" s="1">
        <v>115</v>
      </c>
      <c r="S358" s="1">
        <v>40</v>
      </c>
      <c r="T358" s="6">
        <f t="shared" si="50"/>
        <v>4600</v>
      </c>
    </row>
    <row r="359" spans="1:20" ht="13.5" customHeight="1" x14ac:dyDescent="0.2">
      <c r="A359" s="1">
        <v>33</v>
      </c>
      <c r="B359" s="1">
        <v>7</v>
      </c>
      <c r="C359" s="1"/>
      <c r="D359" s="1">
        <v>120</v>
      </c>
      <c r="E359" s="1">
        <v>35</v>
      </c>
      <c r="F359" s="6">
        <f t="shared" si="48"/>
        <v>4200</v>
      </c>
      <c r="H359" s="1">
        <v>33</v>
      </c>
      <c r="I359" s="1">
        <v>17</v>
      </c>
      <c r="J359" s="1"/>
      <c r="K359" s="1">
        <v>140</v>
      </c>
      <c r="L359" s="1">
        <v>35</v>
      </c>
      <c r="M359" s="6">
        <f t="shared" si="49"/>
        <v>4900</v>
      </c>
      <c r="O359" s="1">
        <v>33</v>
      </c>
      <c r="P359" s="1">
        <v>27</v>
      </c>
      <c r="Q359" s="1"/>
      <c r="R359" s="1">
        <v>119</v>
      </c>
      <c r="S359" s="1">
        <v>35</v>
      </c>
      <c r="T359" s="6">
        <f t="shared" si="50"/>
        <v>4165</v>
      </c>
    </row>
    <row r="360" spans="1:20" ht="13.5" customHeight="1" x14ac:dyDescent="0.2">
      <c r="A360" s="1">
        <v>34</v>
      </c>
      <c r="B360" s="1">
        <v>7</v>
      </c>
      <c r="C360" s="1"/>
      <c r="D360" s="1">
        <v>120</v>
      </c>
      <c r="E360" s="1">
        <v>35</v>
      </c>
      <c r="F360" s="6">
        <f t="shared" si="48"/>
        <v>4200</v>
      </c>
      <c r="H360" s="1">
        <v>34</v>
      </c>
      <c r="I360" s="1">
        <v>17</v>
      </c>
      <c r="J360" s="1"/>
      <c r="K360" s="1">
        <v>300</v>
      </c>
      <c r="L360" s="1">
        <v>15</v>
      </c>
      <c r="M360" s="6">
        <f t="shared" si="49"/>
        <v>4500</v>
      </c>
      <c r="O360" s="1">
        <v>34</v>
      </c>
      <c r="P360" s="1">
        <v>27</v>
      </c>
      <c r="Q360" s="1"/>
      <c r="R360" s="1">
        <v>120</v>
      </c>
      <c r="S360" s="1">
        <v>35</v>
      </c>
      <c r="T360" s="6">
        <f t="shared" si="50"/>
        <v>4200</v>
      </c>
    </row>
    <row r="361" spans="1:20" ht="13.5" customHeight="1" x14ac:dyDescent="0.2">
      <c r="A361" s="1">
        <v>35</v>
      </c>
      <c r="B361" s="1">
        <v>7</v>
      </c>
      <c r="C361" s="1"/>
      <c r="D361" s="1">
        <v>300</v>
      </c>
      <c r="E361" s="1">
        <v>15</v>
      </c>
      <c r="F361" s="6">
        <f t="shared" si="48"/>
        <v>4500</v>
      </c>
      <c r="H361" s="1">
        <v>35</v>
      </c>
      <c r="I361" s="1">
        <v>17</v>
      </c>
      <c r="J361" s="1"/>
      <c r="K361" s="1">
        <v>185</v>
      </c>
      <c r="L361" s="1">
        <v>35</v>
      </c>
      <c r="M361" s="6">
        <f t="shared" si="49"/>
        <v>6475</v>
      </c>
      <c r="O361" s="1">
        <v>35</v>
      </c>
      <c r="P361" s="1">
        <v>28</v>
      </c>
      <c r="Q361" s="1"/>
      <c r="R361" s="1">
        <v>300</v>
      </c>
      <c r="S361" s="1">
        <v>15</v>
      </c>
      <c r="T361" s="6">
        <f t="shared" si="50"/>
        <v>4500</v>
      </c>
    </row>
    <row r="362" spans="1:20" ht="13.5" customHeight="1" x14ac:dyDescent="0.2">
      <c r="A362" s="1">
        <v>36</v>
      </c>
      <c r="B362" s="1">
        <v>8</v>
      </c>
      <c r="C362" s="1"/>
      <c r="D362" s="1">
        <v>120</v>
      </c>
      <c r="E362" s="1">
        <v>35</v>
      </c>
      <c r="F362" s="6">
        <f t="shared" si="48"/>
        <v>4200</v>
      </c>
      <c r="H362" s="1">
        <v>36</v>
      </c>
      <c r="I362" s="1">
        <v>18</v>
      </c>
      <c r="J362" s="1"/>
      <c r="K362" s="1">
        <v>26</v>
      </c>
      <c r="L362" s="1">
        <v>80</v>
      </c>
      <c r="M362" s="6">
        <f t="shared" si="49"/>
        <v>2080</v>
      </c>
      <c r="O362" s="1">
        <v>36</v>
      </c>
      <c r="P362" s="1">
        <v>28</v>
      </c>
      <c r="Q362" s="1"/>
      <c r="R362" s="1">
        <v>120</v>
      </c>
      <c r="S362" s="1">
        <v>35</v>
      </c>
      <c r="T362" s="6">
        <f t="shared" si="50"/>
        <v>4200</v>
      </c>
    </row>
    <row r="363" spans="1:20" ht="13.5" customHeight="1" x14ac:dyDescent="0.2">
      <c r="A363" s="1">
        <v>37</v>
      </c>
      <c r="B363" s="1">
        <v>8</v>
      </c>
      <c r="C363" s="1"/>
      <c r="D363" s="1">
        <v>120</v>
      </c>
      <c r="E363" s="1">
        <v>35</v>
      </c>
      <c r="F363" s="6">
        <f t="shared" si="48"/>
        <v>4200</v>
      </c>
      <c r="H363" s="1">
        <v>37</v>
      </c>
      <c r="I363" s="1">
        <v>18</v>
      </c>
      <c r="J363" s="1"/>
      <c r="K363" s="1">
        <v>300</v>
      </c>
      <c r="L363" s="1">
        <v>15</v>
      </c>
      <c r="M363" s="6">
        <f t="shared" si="49"/>
        <v>4500</v>
      </c>
      <c r="O363" s="1">
        <v>37</v>
      </c>
      <c r="P363" s="1">
        <v>28</v>
      </c>
      <c r="Q363" s="1"/>
      <c r="R363" s="1">
        <v>120</v>
      </c>
      <c r="S363" s="1">
        <v>35</v>
      </c>
      <c r="T363" s="6">
        <f t="shared" si="50"/>
        <v>4200</v>
      </c>
    </row>
    <row r="364" spans="1:20" ht="13.5" customHeight="1" x14ac:dyDescent="0.2">
      <c r="A364" s="1">
        <v>38</v>
      </c>
      <c r="B364" s="1">
        <v>8</v>
      </c>
      <c r="C364" s="1"/>
      <c r="D364" s="1">
        <v>300</v>
      </c>
      <c r="E364" s="1">
        <v>15</v>
      </c>
      <c r="F364" s="6">
        <f t="shared" si="48"/>
        <v>4500</v>
      </c>
      <c r="H364" s="1">
        <v>38</v>
      </c>
      <c r="I364" s="1">
        <v>18</v>
      </c>
      <c r="J364" s="1"/>
      <c r="K364" s="1">
        <v>140</v>
      </c>
      <c r="L364" s="1">
        <v>35</v>
      </c>
      <c r="M364" s="6">
        <f t="shared" si="49"/>
        <v>4900</v>
      </c>
      <c r="O364" s="1">
        <v>38</v>
      </c>
      <c r="P364" s="1">
        <v>28</v>
      </c>
      <c r="Q364" s="1"/>
      <c r="R364" s="1">
        <v>300</v>
      </c>
      <c r="S364" s="1">
        <v>15</v>
      </c>
      <c r="T364" s="6">
        <f t="shared" si="50"/>
        <v>4500</v>
      </c>
    </row>
    <row r="365" spans="1:20" ht="13.5" customHeight="1" x14ac:dyDescent="0.2">
      <c r="A365" s="1">
        <v>39</v>
      </c>
      <c r="B365" s="1">
        <v>8</v>
      </c>
      <c r="C365" s="1"/>
      <c r="D365" s="1">
        <v>100</v>
      </c>
      <c r="E365" s="1">
        <v>40</v>
      </c>
      <c r="F365" s="6">
        <f t="shared" si="48"/>
        <v>4000</v>
      </c>
      <c r="H365" s="1">
        <v>39</v>
      </c>
      <c r="I365" s="1">
        <v>18</v>
      </c>
      <c r="J365" s="1"/>
      <c r="K365" s="1">
        <v>58</v>
      </c>
      <c r="L365" s="1">
        <v>60</v>
      </c>
      <c r="M365" s="6">
        <f t="shared" si="49"/>
        <v>3480</v>
      </c>
      <c r="O365" s="1">
        <v>39</v>
      </c>
      <c r="P365" s="1">
        <v>29</v>
      </c>
      <c r="Q365" s="1"/>
      <c r="R365" s="1">
        <v>100</v>
      </c>
      <c r="S365" s="1">
        <v>45</v>
      </c>
      <c r="T365" s="6">
        <f t="shared" si="50"/>
        <v>4500</v>
      </c>
    </row>
    <row r="366" spans="1:20" ht="13.5" customHeight="1" x14ac:dyDescent="0.2">
      <c r="A366" s="1">
        <v>40</v>
      </c>
      <c r="B366" s="1">
        <v>8</v>
      </c>
      <c r="C366" s="1"/>
      <c r="D366" s="1">
        <v>100</v>
      </c>
      <c r="E366" s="1">
        <v>40</v>
      </c>
      <c r="F366" s="6">
        <f t="shared" si="48"/>
        <v>4000</v>
      </c>
      <c r="H366" s="1">
        <v>40</v>
      </c>
      <c r="I366" s="1">
        <v>18</v>
      </c>
      <c r="J366" s="1"/>
      <c r="K366" s="1">
        <v>100</v>
      </c>
      <c r="L366" s="1">
        <v>40</v>
      </c>
      <c r="M366" s="6">
        <f t="shared" si="49"/>
        <v>4000</v>
      </c>
      <c r="O366" s="1">
        <v>40</v>
      </c>
      <c r="P366" s="1">
        <v>29</v>
      </c>
      <c r="Q366" s="1"/>
      <c r="R366" s="1">
        <v>120</v>
      </c>
      <c r="S366" s="1">
        <v>40</v>
      </c>
      <c r="T366" s="6">
        <f t="shared" si="50"/>
        <v>4800</v>
      </c>
    </row>
    <row r="367" spans="1:20" ht="13.5" customHeight="1" x14ac:dyDescent="0.2">
      <c r="A367" s="1">
        <v>41</v>
      </c>
      <c r="B367" s="1">
        <v>9</v>
      </c>
      <c r="C367" s="1"/>
      <c r="D367" s="1">
        <v>120</v>
      </c>
      <c r="E367" s="1">
        <v>35</v>
      </c>
      <c r="F367" s="6">
        <f t="shared" si="48"/>
        <v>4200</v>
      </c>
      <c r="H367" s="1">
        <v>41</v>
      </c>
      <c r="I367" s="1">
        <v>19</v>
      </c>
      <c r="J367" s="1"/>
      <c r="K367" s="1">
        <v>140</v>
      </c>
      <c r="L367" s="1">
        <v>35</v>
      </c>
      <c r="M367" s="6">
        <f t="shared" si="49"/>
        <v>4900</v>
      </c>
      <c r="O367" s="1">
        <v>41</v>
      </c>
      <c r="P367" s="1">
        <v>29</v>
      </c>
      <c r="Q367" s="1"/>
      <c r="R367" s="1">
        <v>120</v>
      </c>
      <c r="S367" s="1">
        <v>35</v>
      </c>
      <c r="T367" s="6">
        <f t="shared" si="50"/>
        <v>4200</v>
      </c>
    </row>
    <row r="368" spans="1:20" ht="13.5" customHeight="1" x14ac:dyDescent="0.2">
      <c r="A368" s="1">
        <v>42</v>
      </c>
      <c r="B368" s="1">
        <v>9</v>
      </c>
      <c r="C368" s="1"/>
      <c r="D368" s="1">
        <v>120</v>
      </c>
      <c r="E368" s="1">
        <v>35</v>
      </c>
      <c r="F368" s="6">
        <f t="shared" si="48"/>
        <v>4200</v>
      </c>
      <c r="H368" s="1">
        <v>42</v>
      </c>
      <c r="I368" s="1">
        <v>19</v>
      </c>
      <c r="J368" s="1"/>
      <c r="K368" s="1">
        <v>140</v>
      </c>
      <c r="L368" s="1">
        <v>35</v>
      </c>
      <c r="M368" s="6">
        <f t="shared" si="49"/>
        <v>4900</v>
      </c>
      <c r="O368" s="1">
        <v>42</v>
      </c>
      <c r="P368" s="1">
        <v>29</v>
      </c>
      <c r="Q368" s="1"/>
      <c r="R368" s="1">
        <v>120</v>
      </c>
      <c r="S368" s="1">
        <v>35</v>
      </c>
      <c r="T368" s="6">
        <f t="shared" si="50"/>
        <v>4200</v>
      </c>
    </row>
    <row r="369" spans="1:21" ht="13.5" customHeight="1" x14ac:dyDescent="0.2">
      <c r="A369" s="1">
        <v>43</v>
      </c>
      <c r="B369" s="1">
        <v>9</v>
      </c>
      <c r="C369" s="1"/>
      <c r="D369" s="1">
        <v>100</v>
      </c>
      <c r="E369" s="1">
        <v>40</v>
      </c>
      <c r="F369" s="6">
        <f t="shared" si="48"/>
        <v>4000</v>
      </c>
      <c r="H369" s="1">
        <v>43</v>
      </c>
      <c r="I369" s="1">
        <v>19</v>
      </c>
      <c r="J369" s="1"/>
      <c r="K369" s="1">
        <v>100</v>
      </c>
      <c r="L369" s="1">
        <v>45</v>
      </c>
      <c r="M369" s="6">
        <f t="shared" si="49"/>
        <v>4500</v>
      </c>
      <c r="O369" s="1">
        <v>43</v>
      </c>
      <c r="P369" s="1">
        <v>30</v>
      </c>
      <c r="Q369" s="1"/>
      <c r="R369" s="1">
        <v>120</v>
      </c>
      <c r="S369" s="1">
        <v>40</v>
      </c>
      <c r="T369" s="6">
        <f t="shared" si="50"/>
        <v>4800</v>
      </c>
    </row>
    <row r="370" spans="1:21" ht="13.5" customHeight="1" x14ac:dyDescent="0.2">
      <c r="A370" s="1">
        <v>44</v>
      </c>
      <c r="B370" s="1">
        <v>9</v>
      </c>
      <c r="C370" s="1"/>
      <c r="D370" s="1">
        <v>120</v>
      </c>
      <c r="E370" s="1">
        <v>35</v>
      </c>
      <c r="F370" s="6">
        <f t="shared" si="48"/>
        <v>4200</v>
      </c>
      <c r="H370" s="1">
        <v>44</v>
      </c>
      <c r="I370" s="1">
        <v>19</v>
      </c>
      <c r="J370" s="1"/>
      <c r="K370" s="1">
        <v>140</v>
      </c>
      <c r="L370" s="1">
        <v>35</v>
      </c>
      <c r="M370" s="6">
        <f t="shared" si="49"/>
        <v>4900</v>
      </c>
      <c r="O370" s="1">
        <v>44</v>
      </c>
      <c r="P370" s="1">
        <v>30</v>
      </c>
      <c r="Q370" s="1"/>
      <c r="R370" s="1">
        <v>120</v>
      </c>
      <c r="S370" s="1">
        <v>35</v>
      </c>
      <c r="T370" s="6">
        <f t="shared" si="50"/>
        <v>4200</v>
      </c>
    </row>
    <row r="371" spans="1:21" ht="13.5" customHeight="1" x14ac:dyDescent="0.2">
      <c r="A371" s="1">
        <v>45</v>
      </c>
      <c r="B371" s="1">
        <v>9</v>
      </c>
      <c r="C371" s="1"/>
      <c r="D371" s="1">
        <v>300</v>
      </c>
      <c r="E371" s="1">
        <v>15</v>
      </c>
      <c r="F371" s="6">
        <f t="shared" si="48"/>
        <v>4500</v>
      </c>
      <c r="H371" s="1">
        <v>45</v>
      </c>
      <c r="I371" s="1">
        <v>19</v>
      </c>
      <c r="J371" s="1"/>
      <c r="K371" s="1">
        <v>140</v>
      </c>
      <c r="L371" s="1">
        <v>35</v>
      </c>
      <c r="M371" s="6">
        <f t="shared" si="49"/>
        <v>4900</v>
      </c>
      <c r="O371" s="1">
        <v>45</v>
      </c>
      <c r="P371" s="1">
        <v>30</v>
      </c>
      <c r="Q371" s="1"/>
      <c r="R371" s="1">
        <v>300</v>
      </c>
      <c r="S371" s="1">
        <v>15</v>
      </c>
      <c r="T371" s="6">
        <f t="shared" si="50"/>
        <v>4500</v>
      </c>
    </row>
    <row r="372" spans="1:21" ht="13.5" customHeight="1" x14ac:dyDescent="0.2">
      <c r="A372" s="1">
        <v>46</v>
      </c>
      <c r="B372" s="1">
        <v>10</v>
      </c>
      <c r="C372" s="1"/>
      <c r="D372" s="1">
        <v>120</v>
      </c>
      <c r="E372" s="1">
        <v>35</v>
      </c>
      <c r="F372" s="6">
        <f t="shared" si="48"/>
        <v>4200</v>
      </c>
      <c r="H372" s="1">
        <v>46</v>
      </c>
      <c r="I372" s="1">
        <v>20</v>
      </c>
      <c r="J372" s="1"/>
      <c r="K372" s="1">
        <v>300</v>
      </c>
      <c r="L372" s="1">
        <v>15</v>
      </c>
      <c r="M372" s="6">
        <f t="shared" si="49"/>
        <v>4500</v>
      </c>
      <c r="O372" s="1">
        <v>46</v>
      </c>
      <c r="P372" s="1">
        <v>30</v>
      </c>
      <c r="Q372" s="1"/>
      <c r="R372" s="1">
        <v>120</v>
      </c>
      <c r="S372" s="1">
        <v>35</v>
      </c>
      <c r="T372" s="6">
        <f t="shared" si="50"/>
        <v>4200</v>
      </c>
    </row>
    <row r="373" spans="1:21" ht="13.5" customHeight="1" x14ac:dyDescent="0.2">
      <c r="A373" s="1">
        <v>47</v>
      </c>
      <c r="B373" s="1">
        <v>10</v>
      </c>
      <c r="C373" s="1"/>
      <c r="D373" s="1">
        <v>300</v>
      </c>
      <c r="E373" s="1">
        <v>15</v>
      </c>
      <c r="F373" s="6">
        <f t="shared" si="48"/>
        <v>4500</v>
      </c>
      <c r="H373" s="1">
        <v>47</v>
      </c>
      <c r="I373" s="1">
        <v>20</v>
      </c>
      <c r="J373" s="1"/>
      <c r="K373" s="1">
        <v>58</v>
      </c>
      <c r="L373" s="1">
        <v>60</v>
      </c>
      <c r="M373" s="6">
        <f t="shared" si="49"/>
        <v>3480</v>
      </c>
      <c r="O373" s="1">
        <v>47</v>
      </c>
      <c r="P373" s="1">
        <v>31</v>
      </c>
      <c r="Q373" s="1"/>
      <c r="R373" s="1">
        <v>300</v>
      </c>
      <c r="S373" s="1">
        <v>15</v>
      </c>
      <c r="T373" s="6">
        <f t="shared" si="50"/>
        <v>4500</v>
      </c>
    </row>
    <row r="374" spans="1:21" ht="13.5" customHeight="1" x14ac:dyDescent="0.2">
      <c r="A374" s="1">
        <v>48</v>
      </c>
      <c r="B374" s="1">
        <v>10</v>
      </c>
      <c r="C374" s="1"/>
      <c r="D374" s="1">
        <v>100</v>
      </c>
      <c r="E374" s="1">
        <v>40</v>
      </c>
      <c r="F374" s="6">
        <f t="shared" si="48"/>
        <v>4000</v>
      </c>
      <c r="H374" s="1">
        <v>48</v>
      </c>
      <c r="I374" s="1">
        <v>20</v>
      </c>
      <c r="J374" s="1"/>
      <c r="K374" s="1">
        <v>140</v>
      </c>
      <c r="L374" s="1">
        <v>35</v>
      </c>
      <c r="M374" s="6">
        <f t="shared" si="49"/>
        <v>4900</v>
      </c>
      <c r="O374" s="1">
        <v>48</v>
      </c>
      <c r="P374" s="1">
        <v>31</v>
      </c>
      <c r="Q374" s="1"/>
      <c r="R374" s="1">
        <v>100</v>
      </c>
      <c r="S374" s="1">
        <v>45</v>
      </c>
      <c r="T374" s="6">
        <f t="shared" si="50"/>
        <v>4500</v>
      </c>
    </row>
    <row r="375" spans="1:21" ht="13.5" customHeight="1" x14ac:dyDescent="0.2">
      <c r="A375" s="1">
        <v>49</v>
      </c>
      <c r="B375" s="1">
        <v>10</v>
      </c>
      <c r="C375" s="1"/>
      <c r="D375" s="1">
        <v>100</v>
      </c>
      <c r="E375" s="1">
        <v>40</v>
      </c>
      <c r="F375" s="6">
        <f t="shared" si="48"/>
        <v>4000</v>
      </c>
      <c r="H375" s="1">
        <v>49</v>
      </c>
      <c r="I375" s="1">
        <v>20</v>
      </c>
      <c r="J375" s="1"/>
      <c r="K375" s="1">
        <v>100</v>
      </c>
      <c r="L375" s="1">
        <v>45</v>
      </c>
      <c r="M375" s="6">
        <f t="shared" si="49"/>
        <v>4500</v>
      </c>
      <c r="O375" s="1">
        <v>49</v>
      </c>
      <c r="P375" s="1">
        <v>31</v>
      </c>
      <c r="Q375" s="1"/>
      <c r="R375" s="1">
        <v>120</v>
      </c>
      <c r="S375" s="1">
        <v>40</v>
      </c>
      <c r="T375" s="6">
        <f t="shared" si="50"/>
        <v>4800</v>
      </c>
    </row>
    <row r="376" spans="1:21" ht="13.5" customHeight="1" thickBot="1" x14ac:dyDescent="0.25">
      <c r="A376" s="3">
        <v>50</v>
      </c>
      <c r="B376" s="3">
        <v>10</v>
      </c>
      <c r="C376" s="3"/>
      <c r="D376" s="1">
        <v>120</v>
      </c>
      <c r="E376" s="1">
        <v>35</v>
      </c>
      <c r="F376" s="10">
        <f t="shared" si="48"/>
        <v>4200</v>
      </c>
      <c r="H376" s="1">
        <v>50</v>
      </c>
      <c r="I376" s="1">
        <v>20</v>
      </c>
      <c r="J376" s="3"/>
      <c r="K376" s="1">
        <v>300</v>
      </c>
      <c r="L376" s="4">
        <v>15</v>
      </c>
      <c r="M376" s="8">
        <f t="shared" si="49"/>
        <v>4500</v>
      </c>
      <c r="O376" s="1">
        <v>50</v>
      </c>
      <c r="P376" s="1">
        <v>31</v>
      </c>
      <c r="Q376" s="3"/>
      <c r="R376" s="1">
        <v>120</v>
      </c>
      <c r="S376" s="1">
        <v>35</v>
      </c>
      <c r="T376" s="8">
        <f t="shared" si="50"/>
        <v>4200</v>
      </c>
    </row>
    <row r="377" spans="1:21" ht="13.5" customHeight="1" thickBot="1" x14ac:dyDescent="0.25">
      <c r="F377" s="11">
        <f>SUM(F327:F376)</f>
        <v>223965</v>
      </c>
      <c r="K377" s="5"/>
      <c r="M377" s="25">
        <f>SUM(M327:M376)</f>
        <v>249865</v>
      </c>
      <c r="T377" s="11">
        <f>SUM(T327:T376)</f>
        <v>239850</v>
      </c>
    </row>
    <row r="378" spans="1:21" ht="13.5" customHeight="1" thickBot="1" x14ac:dyDescent="0.25">
      <c r="M378" s="51">
        <f>666990.65+46689.35</f>
        <v>713680</v>
      </c>
      <c r="T378" s="21">
        <f>F377+M377+T377</f>
        <v>713680</v>
      </c>
    </row>
    <row r="379" spans="1:21" ht="24" customHeight="1" thickTop="1" x14ac:dyDescent="0.5">
      <c r="A379" s="158" t="s">
        <v>32</v>
      </c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05"/>
    </row>
    <row r="380" spans="1:21" ht="13.5" customHeight="1" x14ac:dyDescent="0.35">
      <c r="A380" s="14" t="s">
        <v>0</v>
      </c>
      <c r="B380" s="15" t="s">
        <v>7</v>
      </c>
      <c r="C380" s="15"/>
      <c r="D380" s="15" t="s">
        <v>1</v>
      </c>
      <c r="E380" s="14" t="s">
        <v>2</v>
      </c>
      <c r="F380" s="14" t="s">
        <v>3</v>
      </c>
      <c r="G380" s="111"/>
      <c r="H380" s="14" t="s">
        <v>0</v>
      </c>
      <c r="I380" s="15" t="s">
        <v>7</v>
      </c>
      <c r="J380" s="15"/>
      <c r="K380" s="15" t="s">
        <v>1</v>
      </c>
      <c r="L380" s="14" t="s">
        <v>2</v>
      </c>
      <c r="M380" s="14" t="s">
        <v>3</v>
      </c>
      <c r="N380" s="111"/>
      <c r="O380" s="15" t="s">
        <v>0</v>
      </c>
      <c r="P380" s="15" t="s">
        <v>7</v>
      </c>
      <c r="Q380" s="15"/>
      <c r="R380" s="15" t="s">
        <v>1</v>
      </c>
      <c r="S380" s="15" t="s">
        <v>2</v>
      </c>
      <c r="T380" s="15" t="s">
        <v>3</v>
      </c>
      <c r="U380" s="111"/>
    </row>
    <row r="381" spans="1:21" ht="13.5" customHeight="1" x14ac:dyDescent="0.2">
      <c r="A381" s="1">
        <v>1</v>
      </c>
      <c r="B381" s="1">
        <v>1</v>
      </c>
      <c r="C381" s="1"/>
      <c r="D381" s="1">
        <v>120</v>
      </c>
      <c r="E381" s="1">
        <v>35</v>
      </c>
      <c r="F381" s="6">
        <f>+D381*E381</f>
        <v>4200</v>
      </c>
      <c r="H381" s="1">
        <v>1</v>
      </c>
      <c r="I381" s="1">
        <v>11</v>
      </c>
      <c r="J381" s="1"/>
      <c r="K381" s="1">
        <v>120</v>
      </c>
      <c r="L381" s="1">
        <v>35</v>
      </c>
      <c r="M381" s="6">
        <f>+K381*L381</f>
        <v>4200</v>
      </c>
      <c r="O381" s="1">
        <v>1</v>
      </c>
      <c r="P381" s="1">
        <v>21</v>
      </c>
      <c r="Q381" s="1"/>
      <c r="R381" s="1">
        <v>110</v>
      </c>
      <c r="S381" s="7">
        <v>40</v>
      </c>
      <c r="T381" s="6">
        <f>+R381*S381</f>
        <v>4400</v>
      </c>
    </row>
    <row r="382" spans="1:21" ht="13.5" customHeight="1" x14ac:dyDescent="0.2">
      <c r="A382" s="1">
        <v>2</v>
      </c>
      <c r="B382" s="1">
        <v>1</v>
      </c>
      <c r="C382" s="1"/>
      <c r="D382" s="1">
        <v>120</v>
      </c>
      <c r="E382" s="1">
        <v>35</v>
      </c>
      <c r="F382" s="6">
        <f t="shared" ref="F382:F430" si="51">+D382*E382</f>
        <v>4200</v>
      </c>
      <c r="H382" s="1">
        <v>2</v>
      </c>
      <c r="I382" s="1">
        <v>11</v>
      </c>
      <c r="J382" s="1"/>
      <c r="K382" s="1">
        <v>120</v>
      </c>
      <c r="L382" s="1">
        <v>35</v>
      </c>
      <c r="M382" s="6">
        <f t="shared" ref="M382:M430" si="52">+K382*L382</f>
        <v>4200</v>
      </c>
      <c r="O382" s="1">
        <v>2</v>
      </c>
      <c r="P382" s="1">
        <v>21</v>
      </c>
      <c r="Q382" s="1"/>
      <c r="R382" s="1">
        <v>120</v>
      </c>
      <c r="S382" s="7">
        <v>35</v>
      </c>
      <c r="T382" s="6">
        <f t="shared" ref="T382:T430" si="53">+R382*S382</f>
        <v>4200</v>
      </c>
    </row>
    <row r="383" spans="1:21" ht="13.5" customHeight="1" x14ac:dyDescent="0.2">
      <c r="A383" s="1">
        <v>3</v>
      </c>
      <c r="B383" s="1">
        <v>1</v>
      </c>
      <c r="C383" s="1"/>
      <c r="D383" s="1">
        <v>110</v>
      </c>
      <c r="E383" s="1">
        <v>40</v>
      </c>
      <c r="F383" s="6">
        <f t="shared" si="51"/>
        <v>4400</v>
      </c>
      <c r="H383" s="1">
        <v>3</v>
      </c>
      <c r="I383" s="1">
        <v>11</v>
      </c>
      <c r="J383" s="1"/>
      <c r="K383" s="1">
        <v>393</v>
      </c>
      <c r="L383" s="1">
        <v>15</v>
      </c>
      <c r="M383" s="6">
        <f t="shared" si="52"/>
        <v>5895</v>
      </c>
      <c r="O383" s="1">
        <v>3</v>
      </c>
      <c r="P383" s="1">
        <v>21</v>
      </c>
      <c r="Q383" s="1"/>
      <c r="R383" s="1">
        <v>360</v>
      </c>
      <c r="S383" s="7">
        <v>15</v>
      </c>
      <c r="T383" s="6">
        <f t="shared" si="53"/>
        <v>5400</v>
      </c>
    </row>
    <row r="384" spans="1:21" ht="13.5" customHeight="1" x14ac:dyDescent="0.2">
      <c r="A384" s="1">
        <v>4</v>
      </c>
      <c r="B384" s="1">
        <v>1</v>
      </c>
      <c r="C384" s="1"/>
      <c r="D384" s="1">
        <v>400</v>
      </c>
      <c r="E384" s="1">
        <v>15</v>
      </c>
      <c r="F384" s="6">
        <f t="shared" si="51"/>
        <v>6000</v>
      </c>
      <c r="H384" s="1">
        <v>4</v>
      </c>
      <c r="I384" s="1">
        <v>11</v>
      </c>
      <c r="J384" s="1"/>
      <c r="K384" s="1">
        <v>110</v>
      </c>
      <c r="L384" s="1">
        <v>40</v>
      </c>
      <c r="M384" s="6">
        <f t="shared" si="52"/>
        <v>4400</v>
      </c>
      <c r="O384" s="1">
        <v>4</v>
      </c>
      <c r="P384" s="1">
        <v>21</v>
      </c>
      <c r="Q384" s="1"/>
      <c r="R384" s="1">
        <v>120</v>
      </c>
      <c r="S384" s="7">
        <v>35</v>
      </c>
      <c r="T384" s="6">
        <f t="shared" si="53"/>
        <v>4200</v>
      </c>
    </row>
    <row r="385" spans="1:20" ht="13.5" customHeight="1" x14ac:dyDescent="0.2">
      <c r="A385" s="1">
        <v>5</v>
      </c>
      <c r="B385" s="1">
        <v>2</v>
      </c>
      <c r="C385" s="1"/>
      <c r="D385" s="1">
        <v>110</v>
      </c>
      <c r="E385" s="1">
        <v>40</v>
      </c>
      <c r="F385" s="6">
        <f t="shared" si="51"/>
        <v>4400</v>
      </c>
      <c r="H385" s="1">
        <v>5</v>
      </c>
      <c r="I385" s="1">
        <v>11</v>
      </c>
      <c r="J385" s="1"/>
      <c r="K385" s="1">
        <v>120</v>
      </c>
      <c r="L385" s="1">
        <v>35</v>
      </c>
      <c r="M385" s="6">
        <f t="shared" si="52"/>
        <v>4200</v>
      </c>
      <c r="O385" s="1">
        <v>5</v>
      </c>
      <c r="P385" s="1">
        <v>21</v>
      </c>
      <c r="Q385" s="1"/>
      <c r="R385" s="1">
        <v>70</v>
      </c>
      <c r="S385" s="7">
        <v>80</v>
      </c>
      <c r="T385" s="6">
        <f t="shared" si="53"/>
        <v>5600</v>
      </c>
    </row>
    <row r="386" spans="1:20" ht="13.5" customHeight="1" x14ac:dyDescent="0.2">
      <c r="A386" s="1">
        <v>6</v>
      </c>
      <c r="B386" s="1">
        <v>2</v>
      </c>
      <c r="C386" s="1"/>
      <c r="D386" s="1">
        <v>120</v>
      </c>
      <c r="E386" s="1">
        <v>35</v>
      </c>
      <c r="F386" s="6">
        <f t="shared" si="51"/>
        <v>4200</v>
      </c>
      <c r="H386" s="1">
        <v>6</v>
      </c>
      <c r="I386" s="1">
        <v>12</v>
      </c>
      <c r="J386" s="1"/>
      <c r="K386" s="1">
        <v>74</v>
      </c>
      <c r="L386" s="1">
        <v>80</v>
      </c>
      <c r="M386" s="6">
        <f t="shared" si="52"/>
        <v>5920</v>
      </c>
      <c r="O386" s="1">
        <v>6</v>
      </c>
      <c r="P386" s="1">
        <v>22</v>
      </c>
      <c r="Q386" s="1"/>
      <c r="R386" s="1">
        <v>110</v>
      </c>
      <c r="S386" s="7">
        <v>40</v>
      </c>
      <c r="T386" s="6">
        <f t="shared" si="53"/>
        <v>4400</v>
      </c>
    </row>
    <row r="387" spans="1:20" ht="13.5" customHeight="1" x14ac:dyDescent="0.2">
      <c r="A387" s="1">
        <v>7</v>
      </c>
      <c r="B387" s="1">
        <v>2</v>
      </c>
      <c r="C387" s="1"/>
      <c r="D387" s="1">
        <v>120</v>
      </c>
      <c r="E387" s="1">
        <v>35</v>
      </c>
      <c r="F387" s="6">
        <f t="shared" si="51"/>
        <v>4200</v>
      </c>
      <c r="H387" s="1">
        <v>7</v>
      </c>
      <c r="I387" s="1">
        <v>12</v>
      </c>
      <c r="J387" s="1"/>
      <c r="K387" s="1">
        <v>393</v>
      </c>
      <c r="L387" s="1">
        <v>15</v>
      </c>
      <c r="M387" s="6">
        <f t="shared" si="52"/>
        <v>5895</v>
      </c>
      <c r="O387" s="1">
        <v>7</v>
      </c>
      <c r="P387" s="1">
        <v>22</v>
      </c>
      <c r="Q387" s="1"/>
      <c r="R387" s="1">
        <v>400</v>
      </c>
      <c r="S387" s="7">
        <v>15</v>
      </c>
      <c r="T387" s="6">
        <f t="shared" si="53"/>
        <v>6000</v>
      </c>
    </row>
    <row r="388" spans="1:20" ht="13.5" customHeight="1" x14ac:dyDescent="0.2">
      <c r="A388" s="1">
        <v>8</v>
      </c>
      <c r="B388" s="1">
        <v>2</v>
      </c>
      <c r="C388" s="1"/>
      <c r="D388" s="1">
        <v>110</v>
      </c>
      <c r="E388" s="1">
        <v>40</v>
      </c>
      <c r="F388" s="6">
        <f t="shared" si="51"/>
        <v>4400</v>
      </c>
      <c r="H388" s="1">
        <v>8</v>
      </c>
      <c r="I388" s="1">
        <v>12</v>
      </c>
      <c r="J388" s="1"/>
      <c r="K388" s="1">
        <v>120</v>
      </c>
      <c r="L388" s="1">
        <v>35</v>
      </c>
      <c r="M388" s="6">
        <f t="shared" si="52"/>
        <v>4200</v>
      </c>
      <c r="O388" s="1">
        <v>8</v>
      </c>
      <c r="P388" s="1">
        <v>22</v>
      </c>
      <c r="Q388" s="1"/>
      <c r="R388" s="1">
        <v>120</v>
      </c>
      <c r="S388" s="7">
        <v>35</v>
      </c>
      <c r="T388" s="6">
        <f t="shared" si="53"/>
        <v>4200</v>
      </c>
    </row>
    <row r="389" spans="1:20" ht="13.5" customHeight="1" x14ac:dyDescent="0.2">
      <c r="A389" s="1">
        <v>9</v>
      </c>
      <c r="B389" s="1">
        <v>2</v>
      </c>
      <c r="C389" s="1"/>
      <c r="D389" s="1">
        <v>397</v>
      </c>
      <c r="E389" s="1">
        <v>15</v>
      </c>
      <c r="F389" s="6">
        <f t="shared" si="51"/>
        <v>5955</v>
      </c>
      <c r="H389" s="1">
        <v>9</v>
      </c>
      <c r="I389" s="1">
        <v>12</v>
      </c>
      <c r="J389" s="1"/>
      <c r="K389" s="1">
        <v>110</v>
      </c>
      <c r="L389" s="1">
        <v>40</v>
      </c>
      <c r="M389" s="6">
        <f t="shared" si="52"/>
        <v>4400</v>
      </c>
      <c r="O389" s="1">
        <v>9</v>
      </c>
      <c r="P389" s="1">
        <v>22</v>
      </c>
      <c r="Q389" s="1"/>
      <c r="R389" s="1">
        <v>120</v>
      </c>
      <c r="S389" s="7">
        <v>35</v>
      </c>
      <c r="T389" s="6">
        <f t="shared" si="53"/>
        <v>4200</v>
      </c>
    </row>
    <row r="390" spans="1:20" ht="13.5" customHeight="1" x14ac:dyDescent="0.2">
      <c r="A390" s="1">
        <v>10</v>
      </c>
      <c r="B390" s="1">
        <v>2</v>
      </c>
      <c r="C390" s="1"/>
      <c r="D390" s="1">
        <v>120</v>
      </c>
      <c r="E390" s="1">
        <v>35</v>
      </c>
      <c r="F390" s="6">
        <f t="shared" si="51"/>
        <v>4200</v>
      </c>
      <c r="H390" s="1">
        <v>10</v>
      </c>
      <c r="I390" s="1">
        <v>12</v>
      </c>
      <c r="J390" s="1"/>
      <c r="K390" s="1">
        <v>120</v>
      </c>
      <c r="L390" s="1">
        <v>35</v>
      </c>
      <c r="M390" s="6">
        <f t="shared" si="52"/>
        <v>4200</v>
      </c>
      <c r="O390" s="1">
        <v>10</v>
      </c>
      <c r="P390" s="1">
        <v>22</v>
      </c>
      <c r="Q390" s="1"/>
      <c r="R390" s="1">
        <v>89</v>
      </c>
      <c r="S390" s="7">
        <v>60</v>
      </c>
      <c r="T390" s="6">
        <f t="shared" si="53"/>
        <v>5340</v>
      </c>
    </row>
    <row r="391" spans="1:20" ht="13.5" customHeight="1" x14ac:dyDescent="0.2">
      <c r="A391" s="1">
        <v>11</v>
      </c>
      <c r="B391" s="1">
        <v>3</v>
      </c>
      <c r="C391" s="1"/>
      <c r="D391" s="1">
        <v>120</v>
      </c>
      <c r="E391" s="1">
        <v>35</v>
      </c>
      <c r="F391" s="6">
        <f t="shared" si="51"/>
        <v>4200</v>
      </c>
      <c r="H391" s="1">
        <v>11</v>
      </c>
      <c r="I391" s="1">
        <v>13</v>
      </c>
      <c r="J391" s="1"/>
      <c r="K391" s="1">
        <v>393</v>
      </c>
      <c r="L391" s="1">
        <v>15</v>
      </c>
      <c r="M391" s="6">
        <f t="shared" si="52"/>
        <v>5895</v>
      </c>
      <c r="O391" s="1">
        <v>11</v>
      </c>
      <c r="P391" s="1">
        <v>23</v>
      </c>
      <c r="Q391" s="1"/>
      <c r="R391" s="1">
        <v>110</v>
      </c>
      <c r="S391" s="7">
        <v>40</v>
      </c>
      <c r="T391" s="6">
        <f t="shared" si="53"/>
        <v>4400</v>
      </c>
    </row>
    <row r="392" spans="1:20" ht="13.5" customHeight="1" x14ac:dyDescent="0.2">
      <c r="A392" s="1">
        <v>12</v>
      </c>
      <c r="B392" s="1">
        <v>3</v>
      </c>
      <c r="C392" s="1"/>
      <c r="D392" s="1">
        <v>75</v>
      </c>
      <c r="E392" s="1">
        <v>80</v>
      </c>
      <c r="F392" s="6">
        <f t="shared" si="51"/>
        <v>6000</v>
      </c>
      <c r="H392" s="1">
        <v>12</v>
      </c>
      <c r="I392" s="1">
        <v>13</v>
      </c>
      <c r="J392" s="1"/>
      <c r="K392" s="1">
        <v>98</v>
      </c>
      <c r="L392" s="1">
        <v>60</v>
      </c>
      <c r="M392" s="6">
        <f t="shared" si="52"/>
        <v>5880</v>
      </c>
      <c r="O392" s="1">
        <v>12</v>
      </c>
      <c r="P392" s="1">
        <v>23</v>
      </c>
      <c r="Q392" s="1"/>
      <c r="R392" s="1">
        <v>358</v>
      </c>
      <c r="S392" s="7">
        <v>15</v>
      </c>
      <c r="T392" s="6">
        <f t="shared" si="53"/>
        <v>5370</v>
      </c>
    </row>
    <row r="393" spans="1:20" ht="13.5" customHeight="1" x14ac:dyDescent="0.2">
      <c r="A393" s="1">
        <v>13</v>
      </c>
      <c r="B393" s="1">
        <v>3</v>
      </c>
      <c r="C393" s="1"/>
      <c r="D393" s="1">
        <v>120</v>
      </c>
      <c r="E393" s="1">
        <v>35</v>
      </c>
      <c r="F393" s="6">
        <f t="shared" si="51"/>
        <v>4200</v>
      </c>
      <c r="H393" s="1">
        <v>13</v>
      </c>
      <c r="I393" s="1">
        <v>13</v>
      </c>
      <c r="J393" s="1"/>
      <c r="K393" s="1">
        <v>120</v>
      </c>
      <c r="L393" s="1">
        <v>35</v>
      </c>
      <c r="M393" s="6">
        <f t="shared" si="52"/>
        <v>4200</v>
      </c>
      <c r="O393" s="1">
        <v>13</v>
      </c>
      <c r="P393" s="1">
        <v>23</v>
      </c>
      <c r="Q393" s="1"/>
      <c r="R393" s="1">
        <v>120</v>
      </c>
      <c r="S393" s="7">
        <v>35</v>
      </c>
      <c r="T393" s="6">
        <f t="shared" si="53"/>
        <v>4200</v>
      </c>
    </row>
    <row r="394" spans="1:20" ht="13.5" customHeight="1" x14ac:dyDescent="0.2">
      <c r="A394" s="1">
        <v>14</v>
      </c>
      <c r="B394" s="1">
        <v>3</v>
      </c>
      <c r="C394" s="1"/>
      <c r="D394" s="1">
        <v>110</v>
      </c>
      <c r="E394" s="1">
        <v>40</v>
      </c>
      <c r="F394" s="6">
        <f t="shared" si="51"/>
        <v>4400</v>
      </c>
      <c r="H394" s="1">
        <v>14</v>
      </c>
      <c r="I394" s="1">
        <v>13</v>
      </c>
      <c r="J394" s="1"/>
      <c r="K394" s="1">
        <v>120</v>
      </c>
      <c r="L394" s="1">
        <v>35</v>
      </c>
      <c r="M394" s="6">
        <f t="shared" si="52"/>
        <v>4200</v>
      </c>
      <c r="O394" s="1">
        <v>14</v>
      </c>
      <c r="P394" s="1">
        <v>23</v>
      </c>
      <c r="Q394" s="1"/>
      <c r="R394" s="1">
        <v>120</v>
      </c>
      <c r="S394" s="7">
        <v>35</v>
      </c>
      <c r="T394" s="6">
        <f t="shared" si="53"/>
        <v>4200</v>
      </c>
    </row>
    <row r="395" spans="1:20" ht="13.5" customHeight="1" x14ac:dyDescent="0.2">
      <c r="A395" s="1">
        <v>15</v>
      </c>
      <c r="B395" s="1">
        <v>3</v>
      </c>
      <c r="C395" s="1"/>
      <c r="D395" s="1">
        <v>396</v>
      </c>
      <c r="E395" s="1">
        <v>15</v>
      </c>
      <c r="F395" s="6">
        <f t="shared" si="51"/>
        <v>5940</v>
      </c>
      <c r="H395" s="1">
        <v>15</v>
      </c>
      <c r="I395" s="1">
        <v>13</v>
      </c>
      <c r="J395" s="1"/>
      <c r="K395" s="1">
        <v>393</v>
      </c>
      <c r="L395" s="1">
        <v>15</v>
      </c>
      <c r="M395" s="6">
        <f t="shared" si="52"/>
        <v>5895</v>
      </c>
      <c r="O395" s="1">
        <v>15</v>
      </c>
      <c r="P395" s="1">
        <v>23</v>
      </c>
      <c r="Q395" s="1"/>
      <c r="R395" s="1">
        <v>119</v>
      </c>
      <c r="S395" s="7">
        <v>45</v>
      </c>
      <c r="T395" s="6">
        <f t="shared" si="53"/>
        <v>5355</v>
      </c>
    </row>
    <row r="396" spans="1:20" ht="13.5" customHeight="1" x14ac:dyDescent="0.2">
      <c r="A396" s="1">
        <v>16</v>
      </c>
      <c r="B396" s="1">
        <v>4</v>
      </c>
      <c r="C396" s="1"/>
      <c r="D396" s="1">
        <v>99</v>
      </c>
      <c r="E396" s="1">
        <v>60</v>
      </c>
      <c r="F396" s="6">
        <f t="shared" si="51"/>
        <v>5940</v>
      </c>
      <c r="H396" s="1">
        <v>16</v>
      </c>
      <c r="I396" s="1">
        <v>14</v>
      </c>
      <c r="J396" s="1"/>
      <c r="K396" s="1">
        <v>131</v>
      </c>
      <c r="L396" s="1">
        <v>45</v>
      </c>
      <c r="M396" s="6">
        <f t="shared" si="52"/>
        <v>5895</v>
      </c>
      <c r="O396" s="1">
        <v>16</v>
      </c>
      <c r="P396" s="1">
        <v>24</v>
      </c>
      <c r="Q396" s="1"/>
      <c r="R396" s="1">
        <v>110</v>
      </c>
      <c r="S396" s="7">
        <v>40</v>
      </c>
      <c r="T396" s="6">
        <f t="shared" si="53"/>
        <v>4400</v>
      </c>
    </row>
    <row r="397" spans="1:20" ht="13.5" customHeight="1" x14ac:dyDescent="0.2">
      <c r="A397" s="1">
        <v>17</v>
      </c>
      <c r="B397" s="1">
        <v>4</v>
      </c>
      <c r="C397" s="1"/>
      <c r="D397" s="1">
        <v>120</v>
      </c>
      <c r="E397" s="1">
        <v>35</v>
      </c>
      <c r="F397" s="6">
        <f t="shared" si="51"/>
        <v>4200</v>
      </c>
      <c r="H397" s="1">
        <v>17</v>
      </c>
      <c r="I397" s="1">
        <v>14</v>
      </c>
      <c r="J397" s="1"/>
      <c r="K397" s="1">
        <v>393</v>
      </c>
      <c r="L397" s="1">
        <v>15</v>
      </c>
      <c r="M397" s="6">
        <f t="shared" si="52"/>
        <v>5895</v>
      </c>
      <c r="O397" s="1">
        <v>17</v>
      </c>
      <c r="P397" s="1">
        <v>24</v>
      </c>
      <c r="Q397" s="1"/>
      <c r="R397" s="1">
        <v>358</v>
      </c>
      <c r="S397" s="7">
        <v>15</v>
      </c>
      <c r="T397" s="6">
        <f t="shared" si="53"/>
        <v>5370</v>
      </c>
    </row>
    <row r="398" spans="1:20" ht="13.5" customHeight="1" x14ac:dyDescent="0.2">
      <c r="A398" s="1">
        <v>18</v>
      </c>
      <c r="B398" s="1">
        <v>4</v>
      </c>
      <c r="C398" s="1"/>
      <c r="D398" s="1">
        <v>120</v>
      </c>
      <c r="E398" s="1">
        <v>35</v>
      </c>
      <c r="F398" s="6">
        <f t="shared" si="51"/>
        <v>4200</v>
      </c>
      <c r="H398" s="1">
        <v>18</v>
      </c>
      <c r="I398" s="1">
        <v>14</v>
      </c>
      <c r="J398" s="1"/>
      <c r="K398" s="1">
        <v>110</v>
      </c>
      <c r="L398" s="1">
        <v>40</v>
      </c>
      <c r="M398" s="6">
        <f t="shared" si="52"/>
        <v>4400</v>
      </c>
      <c r="O398" s="1">
        <v>18</v>
      </c>
      <c r="P398" s="1">
        <v>24</v>
      </c>
      <c r="Q398" s="1"/>
      <c r="R398" s="1">
        <v>110</v>
      </c>
      <c r="S398" s="7">
        <v>40</v>
      </c>
      <c r="T398" s="6">
        <f t="shared" si="53"/>
        <v>4400</v>
      </c>
    </row>
    <row r="399" spans="1:20" ht="13.5" customHeight="1" x14ac:dyDescent="0.2">
      <c r="A399" s="1">
        <v>19</v>
      </c>
      <c r="B399" s="1">
        <v>4</v>
      </c>
      <c r="C399" s="1"/>
      <c r="D399" s="1">
        <v>306</v>
      </c>
      <c r="E399" s="1">
        <v>15</v>
      </c>
      <c r="F399" s="6">
        <f t="shared" si="51"/>
        <v>4590</v>
      </c>
      <c r="H399" s="1">
        <v>19</v>
      </c>
      <c r="I399" s="1">
        <v>14</v>
      </c>
      <c r="J399" s="1"/>
      <c r="K399" s="1">
        <v>120</v>
      </c>
      <c r="L399" s="1">
        <v>35</v>
      </c>
      <c r="M399" s="6">
        <f t="shared" si="52"/>
        <v>4200</v>
      </c>
      <c r="O399" s="1">
        <v>19</v>
      </c>
      <c r="P399" s="1">
        <v>24</v>
      </c>
      <c r="Q399" s="1"/>
      <c r="R399" s="1">
        <v>120</v>
      </c>
      <c r="S399" s="7">
        <v>35</v>
      </c>
      <c r="T399" s="6">
        <f t="shared" si="53"/>
        <v>4200</v>
      </c>
    </row>
    <row r="400" spans="1:20" ht="13.5" customHeight="1" x14ac:dyDescent="0.2">
      <c r="A400" s="1">
        <v>20</v>
      </c>
      <c r="B400" s="1">
        <v>4</v>
      </c>
      <c r="C400" s="1"/>
      <c r="D400" s="1">
        <v>100</v>
      </c>
      <c r="E400" s="1">
        <v>45</v>
      </c>
      <c r="F400" s="6">
        <f t="shared" si="51"/>
        <v>4500</v>
      </c>
      <c r="H400" s="1">
        <v>20</v>
      </c>
      <c r="I400" s="1">
        <v>14</v>
      </c>
      <c r="J400" s="1"/>
      <c r="K400" s="1">
        <v>120</v>
      </c>
      <c r="L400" s="1">
        <v>35</v>
      </c>
      <c r="M400" s="6">
        <f t="shared" si="52"/>
        <v>4200</v>
      </c>
      <c r="O400" s="1">
        <v>20</v>
      </c>
      <c r="P400" s="1">
        <v>24</v>
      </c>
      <c r="Q400" s="1"/>
      <c r="R400" s="1">
        <v>120</v>
      </c>
      <c r="S400" s="7">
        <v>35</v>
      </c>
      <c r="T400" s="6">
        <f t="shared" si="53"/>
        <v>4200</v>
      </c>
    </row>
    <row r="401" spans="1:20" ht="13.5" customHeight="1" x14ac:dyDescent="0.2">
      <c r="A401" s="1">
        <v>21</v>
      </c>
      <c r="B401" s="1">
        <v>5</v>
      </c>
      <c r="C401" s="1"/>
      <c r="D401" s="1">
        <v>120</v>
      </c>
      <c r="E401" s="1">
        <v>35</v>
      </c>
      <c r="F401" s="6">
        <f t="shared" si="51"/>
        <v>4200</v>
      </c>
      <c r="H401" s="1">
        <v>21</v>
      </c>
      <c r="I401" s="1">
        <v>15</v>
      </c>
      <c r="J401" s="1"/>
      <c r="K401" s="1">
        <v>74</v>
      </c>
      <c r="L401" s="1">
        <v>80</v>
      </c>
      <c r="M401" s="6">
        <f t="shared" si="52"/>
        <v>5920</v>
      </c>
      <c r="O401" s="1">
        <v>21</v>
      </c>
      <c r="P401" s="1">
        <v>25</v>
      </c>
      <c r="Q401" s="1"/>
      <c r="R401" s="1">
        <v>120</v>
      </c>
      <c r="S401" s="7">
        <v>35</v>
      </c>
      <c r="T401" s="6">
        <f t="shared" si="53"/>
        <v>4200</v>
      </c>
    </row>
    <row r="402" spans="1:20" ht="13.5" customHeight="1" x14ac:dyDescent="0.2">
      <c r="A402" s="1">
        <v>22</v>
      </c>
      <c r="B402" s="1">
        <v>5</v>
      </c>
      <c r="C402" s="1"/>
      <c r="D402" s="1">
        <v>120</v>
      </c>
      <c r="E402" s="1">
        <v>35</v>
      </c>
      <c r="F402" s="6">
        <f t="shared" si="51"/>
        <v>4200</v>
      </c>
      <c r="H402" s="1">
        <v>22</v>
      </c>
      <c r="I402" s="1">
        <v>15</v>
      </c>
      <c r="J402" s="1"/>
      <c r="K402" s="1">
        <v>120</v>
      </c>
      <c r="L402" s="1">
        <v>35</v>
      </c>
      <c r="M402" s="6">
        <f t="shared" si="52"/>
        <v>4200</v>
      </c>
      <c r="O402" s="1">
        <v>22</v>
      </c>
      <c r="P402" s="1">
        <v>25</v>
      </c>
      <c r="Q402" s="1"/>
      <c r="R402" s="1">
        <v>70</v>
      </c>
      <c r="S402" s="7">
        <v>80</v>
      </c>
      <c r="T402" s="6">
        <f t="shared" si="53"/>
        <v>5600</v>
      </c>
    </row>
    <row r="403" spans="1:20" ht="13.5" customHeight="1" x14ac:dyDescent="0.2">
      <c r="A403" s="1">
        <v>23</v>
      </c>
      <c r="B403" s="1">
        <v>5</v>
      </c>
      <c r="C403" s="1"/>
      <c r="D403" s="1">
        <v>306</v>
      </c>
      <c r="E403" s="1">
        <v>15</v>
      </c>
      <c r="F403" s="6">
        <f t="shared" si="51"/>
        <v>4590</v>
      </c>
      <c r="H403" s="1">
        <v>23</v>
      </c>
      <c r="I403" s="1">
        <v>15</v>
      </c>
      <c r="J403" s="1"/>
      <c r="K403" s="1">
        <v>78</v>
      </c>
      <c r="L403" s="1">
        <v>60</v>
      </c>
      <c r="M403" s="6">
        <f t="shared" si="52"/>
        <v>4680</v>
      </c>
      <c r="O403" s="1">
        <v>23</v>
      </c>
      <c r="P403" s="1">
        <v>25</v>
      </c>
      <c r="Q403" s="1"/>
      <c r="R403" s="1">
        <v>110</v>
      </c>
      <c r="S403" s="7">
        <v>40</v>
      </c>
      <c r="T403" s="6">
        <f t="shared" si="53"/>
        <v>4400</v>
      </c>
    </row>
    <row r="404" spans="1:20" ht="13.5" customHeight="1" x14ac:dyDescent="0.2">
      <c r="A404" s="1">
        <v>24</v>
      </c>
      <c r="B404" s="1">
        <v>5</v>
      </c>
      <c r="C404" s="1"/>
      <c r="D404" s="1">
        <v>120</v>
      </c>
      <c r="E404" s="1">
        <v>35</v>
      </c>
      <c r="F404" s="6">
        <f t="shared" si="51"/>
        <v>4200</v>
      </c>
      <c r="H404" s="1">
        <v>24</v>
      </c>
      <c r="I404" s="1">
        <v>15</v>
      </c>
      <c r="J404" s="1"/>
      <c r="K404" s="1">
        <v>393</v>
      </c>
      <c r="L404" s="1">
        <v>15</v>
      </c>
      <c r="M404" s="6">
        <f t="shared" si="52"/>
        <v>5895</v>
      </c>
      <c r="O404" s="1">
        <v>24</v>
      </c>
      <c r="P404" s="1">
        <v>25</v>
      </c>
      <c r="Q404" s="1"/>
      <c r="R404" s="1">
        <v>120</v>
      </c>
      <c r="S404" s="7">
        <v>35</v>
      </c>
      <c r="T404" s="6">
        <f t="shared" si="53"/>
        <v>4200</v>
      </c>
    </row>
    <row r="405" spans="1:20" ht="13.5" customHeight="1" x14ac:dyDescent="0.2">
      <c r="A405" s="1">
        <v>25</v>
      </c>
      <c r="B405" s="1">
        <v>5</v>
      </c>
      <c r="C405" s="1"/>
      <c r="D405" s="1">
        <v>70</v>
      </c>
      <c r="E405" s="1">
        <v>60</v>
      </c>
      <c r="F405" s="6">
        <f t="shared" si="51"/>
        <v>4200</v>
      </c>
      <c r="H405" s="1">
        <v>25</v>
      </c>
      <c r="I405" s="1">
        <v>15</v>
      </c>
      <c r="J405" s="1"/>
      <c r="K405" s="1">
        <v>120</v>
      </c>
      <c r="L405" s="1">
        <v>35</v>
      </c>
      <c r="M405" s="6">
        <f t="shared" si="52"/>
        <v>4200</v>
      </c>
      <c r="O405" s="1">
        <v>25</v>
      </c>
      <c r="P405" s="1">
        <v>25</v>
      </c>
      <c r="Q405" s="1"/>
      <c r="R405" s="1">
        <v>358</v>
      </c>
      <c r="S405" s="7">
        <v>15</v>
      </c>
      <c r="T405" s="6">
        <f t="shared" si="53"/>
        <v>5370</v>
      </c>
    </row>
    <row r="406" spans="1:20" ht="13.5" customHeight="1" x14ac:dyDescent="0.2">
      <c r="A406" s="1">
        <v>26</v>
      </c>
      <c r="B406" s="1">
        <v>6</v>
      </c>
      <c r="C406" s="1"/>
      <c r="D406" s="1">
        <v>120</v>
      </c>
      <c r="E406" s="1">
        <v>35</v>
      </c>
      <c r="F406" s="6">
        <f t="shared" si="51"/>
        <v>4200</v>
      </c>
      <c r="H406" s="1">
        <v>26</v>
      </c>
      <c r="I406" s="1">
        <v>16</v>
      </c>
      <c r="J406" s="1"/>
      <c r="K406" s="1">
        <v>393</v>
      </c>
      <c r="L406" s="1">
        <v>15</v>
      </c>
      <c r="M406" s="6">
        <f t="shared" si="52"/>
        <v>5895</v>
      </c>
      <c r="O406" s="1">
        <v>26</v>
      </c>
      <c r="P406" s="1">
        <v>26</v>
      </c>
      <c r="Q406" s="1"/>
      <c r="R406" s="1">
        <v>120</v>
      </c>
      <c r="S406" s="7">
        <v>35</v>
      </c>
      <c r="T406" s="6">
        <f t="shared" si="53"/>
        <v>4200</v>
      </c>
    </row>
    <row r="407" spans="1:20" ht="13.5" customHeight="1" x14ac:dyDescent="0.2">
      <c r="A407" s="1">
        <v>27</v>
      </c>
      <c r="B407" s="1">
        <v>6</v>
      </c>
      <c r="C407" s="1"/>
      <c r="D407" s="1">
        <v>64</v>
      </c>
      <c r="E407" s="1">
        <v>80</v>
      </c>
      <c r="F407" s="6">
        <f t="shared" si="51"/>
        <v>5120</v>
      </c>
      <c r="H407" s="1">
        <v>27</v>
      </c>
      <c r="I407" s="1">
        <v>16</v>
      </c>
      <c r="J407" s="1"/>
      <c r="K407" s="1">
        <v>120</v>
      </c>
      <c r="L407" s="1">
        <v>35</v>
      </c>
      <c r="M407" s="6">
        <f t="shared" si="52"/>
        <v>4200</v>
      </c>
      <c r="O407" s="1">
        <v>27</v>
      </c>
      <c r="P407" s="1">
        <v>26</v>
      </c>
      <c r="Q407" s="1"/>
      <c r="R407" s="1">
        <v>120</v>
      </c>
      <c r="S407" s="7">
        <v>35</v>
      </c>
      <c r="T407" s="6">
        <f t="shared" si="53"/>
        <v>4200</v>
      </c>
    </row>
    <row r="408" spans="1:20" ht="13.5" customHeight="1" x14ac:dyDescent="0.2">
      <c r="A408" s="1">
        <v>28</v>
      </c>
      <c r="B408" s="1">
        <v>6</v>
      </c>
      <c r="C408" s="1"/>
      <c r="D408" s="1">
        <v>400</v>
      </c>
      <c r="E408" s="1">
        <v>15</v>
      </c>
      <c r="F408" s="6">
        <f t="shared" si="51"/>
        <v>6000</v>
      </c>
      <c r="H408" s="1">
        <v>28</v>
      </c>
      <c r="I408" s="1">
        <v>16</v>
      </c>
      <c r="J408" s="1"/>
      <c r="K408" s="1">
        <v>120</v>
      </c>
      <c r="L408" s="1">
        <v>35</v>
      </c>
      <c r="M408" s="6">
        <f t="shared" si="52"/>
        <v>4200</v>
      </c>
      <c r="O408" s="1">
        <v>28</v>
      </c>
      <c r="P408" s="1">
        <v>26</v>
      </c>
      <c r="Q408" s="1"/>
      <c r="R408" s="1">
        <v>89</v>
      </c>
      <c r="S408" s="7">
        <v>60</v>
      </c>
      <c r="T408" s="6">
        <f t="shared" si="53"/>
        <v>5340</v>
      </c>
    </row>
    <row r="409" spans="1:20" ht="13.5" customHeight="1" x14ac:dyDescent="0.2">
      <c r="A409" s="1">
        <v>29</v>
      </c>
      <c r="B409" s="1">
        <v>6</v>
      </c>
      <c r="C409" s="1"/>
      <c r="D409" s="1">
        <v>110</v>
      </c>
      <c r="E409" s="1">
        <v>40</v>
      </c>
      <c r="F409" s="6">
        <f t="shared" si="51"/>
        <v>4400</v>
      </c>
      <c r="H409" s="1">
        <v>29</v>
      </c>
      <c r="I409" s="1">
        <v>16</v>
      </c>
      <c r="J409" s="1"/>
      <c r="K409" s="1">
        <v>80</v>
      </c>
      <c r="L409" s="1">
        <v>45</v>
      </c>
      <c r="M409" s="6">
        <f t="shared" si="52"/>
        <v>3600</v>
      </c>
      <c r="O409" s="1">
        <v>29</v>
      </c>
      <c r="P409" s="1">
        <v>26</v>
      </c>
      <c r="Q409" s="1"/>
      <c r="R409" s="1">
        <v>358</v>
      </c>
      <c r="S409" s="7">
        <v>15</v>
      </c>
      <c r="T409" s="6">
        <f t="shared" si="53"/>
        <v>5370</v>
      </c>
    </row>
    <row r="410" spans="1:20" ht="13.5" customHeight="1" x14ac:dyDescent="0.2">
      <c r="A410" s="1">
        <v>30</v>
      </c>
      <c r="B410" s="1">
        <v>6</v>
      </c>
      <c r="C410" s="1"/>
      <c r="D410" s="1">
        <v>120</v>
      </c>
      <c r="E410" s="1">
        <v>35</v>
      </c>
      <c r="F410" s="6">
        <f t="shared" si="51"/>
        <v>4200</v>
      </c>
      <c r="H410" s="1">
        <v>30</v>
      </c>
      <c r="I410" s="1">
        <v>16</v>
      </c>
      <c r="J410" s="1"/>
      <c r="K410" s="1">
        <v>120</v>
      </c>
      <c r="L410" s="1">
        <v>35</v>
      </c>
      <c r="M410" s="6">
        <f t="shared" si="52"/>
        <v>4200</v>
      </c>
      <c r="O410" s="1">
        <v>30</v>
      </c>
      <c r="P410" s="1">
        <v>26</v>
      </c>
      <c r="Q410" s="1"/>
      <c r="R410" s="1">
        <v>120</v>
      </c>
      <c r="S410" s="7">
        <v>35</v>
      </c>
      <c r="T410" s="6">
        <f t="shared" si="53"/>
        <v>4200</v>
      </c>
    </row>
    <row r="411" spans="1:20" ht="13.5" customHeight="1" x14ac:dyDescent="0.2">
      <c r="A411" s="1">
        <v>31</v>
      </c>
      <c r="B411" s="1">
        <v>7</v>
      </c>
      <c r="C411" s="1"/>
      <c r="D411" s="1">
        <v>120</v>
      </c>
      <c r="E411" s="1">
        <v>35</v>
      </c>
      <c r="F411" s="6">
        <f t="shared" si="51"/>
        <v>4200</v>
      </c>
      <c r="H411" s="1">
        <v>31</v>
      </c>
      <c r="I411" s="1">
        <v>17</v>
      </c>
      <c r="J411" s="1"/>
      <c r="K411" s="1">
        <v>110</v>
      </c>
      <c r="L411" s="1">
        <v>40</v>
      </c>
      <c r="M411" s="6">
        <f t="shared" si="52"/>
        <v>4400</v>
      </c>
      <c r="O411" s="1">
        <v>31</v>
      </c>
      <c r="P411" s="1">
        <v>27</v>
      </c>
      <c r="Q411" s="1"/>
      <c r="R411" s="1">
        <v>110</v>
      </c>
      <c r="S411" s="7">
        <v>40</v>
      </c>
      <c r="T411" s="6">
        <f t="shared" si="53"/>
        <v>4400</v>
      </c>
    </row>
    <row r="412" spans="1:20" ht="13.5" customHeight="1" x14ac:dyDescent="0.2">
      <c r="A412" s="1">
        <v>32</v>
      </c>
      <c r="B412" s="1">
        <v>7</v>
      </c>
      <c r="C412" s="1"/>
      <c r="D412" s="1">
        <v>100</v>
      </c>
      <c r="E412" s="1">
        <v>45</v>
      </c>
      <c r="F412" s="6">
        <f t="shared" si="51"/>
        <v>4500</v>
      </c>
      <c r="H412" s="1">
        <v>32</v>
      </c>
      <c r="I412" s="1">
        <v>17</v>
      </c>
      <c r="J412" s="1"/>
      <c r="K412" s="1">
        <v>110</v>
      </c>
      <c r="L412" s="1">
        <v>40</v>
      </c>
      <c r="M412" s="6">
        <f t="shared" si="52"/>
        <v>4400</v>
      </c>
      <c r="O412" s="1">
        <v>32</v>
      </c>
      <c r="P412" s="1">
        <v>27</v>
      </c>
      <c r="Q412" s="1"/>
      <c r="R412" s="1">
        <v>120</v>
      </c>
      <c r="S412" s="7">
        <v>35</v>
      </c>
      <c r="T412" s="6">
        <f t="shared" si="53"/>
        <v>4200</v>
      </c>
    </row>
    <row r="413" spans="1:20" ht="13.5" customHeight="1" x14ac:dyDescent="0.2">
      <c r="A413" s="1">
        <v>33</v>
      </c>
      <c r="B413" s="1">
        <v>7</v>
      </c>
      <c r="C413" s="1"/>
      <c r="D413" s="1">
        <v>120</v>
      </c>
      <c r="E413" s="1">
        <v>35</v>
      </c>
      <c r="F413" s="6">
        <f t="shared" si="51"/>
        <v>4200</v>
      </c>
      <c r="H413" s="1">
        <v>33</v>
      </c>
      <c r="I413" s="1">
        <v>17</v>
      </c>
      <c r="J413" s="1"/>
      <c r="K413" s="1">
        <v>120</v>
      </c>
      <c r="L413" s="1">
        <v>35</v>
      </c>
      <c r="M413" s="6">
        <f t="shared" si="52"/>
        <v>4200</v>
      </c>
      <c r="O413" s="1">
        <v>33</v>
      </c>
      <c r="P413" s="1">
        <v>27</v>
      </c>
      <c r="Q413" s="1"/>
      <c r="R413" s="1">
        <v>120</v>
      </c>
      <c r="S413" s="7">
        <v>35</v>
      </c>
      <c r="T413" s="6">
        <f t="shared" si="53"/>
        <v>4200</v>
      </c>
    </row>
    <row r="414" spans="1:20" ht="13.5" customHeight="1" x14ac:dyDescent="0.2">
      <c r="A414" s="1">
        <v>34</v>
      </c>
      <c r="B414" s="1">
        <v>7</v>
      </c>
      <c r="C414" s="1"/>
      <c r="D414" s="1">
        <v>396</v>
      </c>
      <c r="E414" s="1">
        <v>15</v>
      </c>
      <c r="F414" s="6">
        <f t="shared" si="51"/>
        <v>5940</v>
      </c>
      <c r="H414" s="1">
        <v>34</v>
      </c>
      <c r="I414" s="1">
        <v>17</v>
      </c>
      <c r="J414" s="1"/>
      <c r="K414" s="1">
        <v>120</v>
      </c>
      <c r="L414" s="1">
        <v>35</v>
      </c>
      <c r="M414" s="6">
        <f t="shared" si="52"/>
        <v>4200</v>
      </c>
      <c r="O414" s="1">
        <v>34</v>
      </c>
      <c r="P414" s="1">
        <v>27</v>
      </c>
      <c r="Q414" s="1"/>
      <c r="R414" s="1">
        <v>358</v>
      </c>
      <c r="S414" s="7">
        <v>15</v>
      </c>
      <c r="T414" s="6">
        <f t="shared" si="53"/>
        <v>5370</v>
      </c>
    </row>
    <row r="415" spans="1:20" ht="13.5" customHeight="1" x14ac:dyDescent="0.2">
      <c r="A415" s="1">
        <v>35</v>
      </c>
      <c r="B415" s="1">
        <v>7</v>
      </c>
      <c r="C415" s="1"/>
      <c r="D415" s="1">
        <v>120</v>
      </c>
      <c r="E415" s="1">
        <v>35</v>
      </c>
      <c r="F415" s="6">
        <f t="shared" si="51"/>
        <v>4200</v>
      </c>
      <c r="H415" s="1">
        <v>35</v>
      </c>
      <c r="I415" s="1">
        <v>17</v>
      </c>
      <c r="J415" s="1"/>
      <c r="K415" s="1">
        <v>393</v>
      </c>
      <c r="L415" s="1">
        <v>15</v>
      </c>
      <c r="M415" s="6">
        <f t="shared" si="52"/>
        <v>5895</v>
      </c>
      <c r="O415" s="1">
        <v>35</v>
      </c>
      <c r="P415" s="1">
        <v>28</v>
      </c>
      <c r="Q415" s="1"/>
      <c r="R415" s="1">
        <v>100</v>
      </c>
      <c r="S415" s="7">
        <v>45</v>
      </c>
      <c r="T415" s="6">
        <f t="shared" si="53"/>
        <v>4500</v>
      </c>
    </row>
    <row r="416" spans="1:20" ht="13.5" customHeight="1" x14ac:dyDescent="0.2">
      <c r="A416" s="1">
        <v>36</v>
      </c>
      <c r="B416" s="1">
        <v>8</v>
      </c>
      <c r="C416" s="1"/>
      <c r="D416" s="1">
        <v>110</v>
      </c>
      <c r="E416" s="1">
        <v>40</v>
      </c>
      <c r="F416" s="6">
        <f t="shared" si="51"/>
        <v>4400</v>
      </c>
      <c r="H416" s="1">
        <v>36</v>
      </c>
      <c r="I416" s="1">
        <v>18</v>
      </c>
      <c r="J416" s="1"/>
      <c r="K416" s="1">
        <v>120</v>
      </c>
      <c r="L416" s="1">
        <v>35</v>
      </c>
      <c r="M416" s="6">
        <f t="shared" si="52"/>
        <v>4200</v>
      </c>
      <c r="O416" s="1">
        <v>36</v>
      </c>
      <c r="P416" s="1">
        <v>28</v>
      </c>
      <c r="Q416" s="1"/>
      <c r="R416" s="1">
        <v>358</v>
      </c>
      <c r="S416" s="7">
        <v>15</v>
      </c>
      <c r="T416" s="6">
        <f t="shared" si="53"/>
        <v>5370</v>
      </c>
    </row>
    <row r="417" spans="1:24" ht="13.5" customHeight="1" x14ac:dyDescent="0.2">
      <c r="A417" s="1">
        <v>37</v>
      </c>
      <c r="B417" s="1">
        <v>8</v>
      </c>
      <c r="C417" s="1"/>
      <c r="D417" s="1">
        <v>400</v>
      </c>
      <c r="E417" s="1">
        <v>15</v>
      </c>
      <c r="F417" s="6">
        <f t="shared" si="51"/>
        <v>6000</v>
      </c>
      <c r="H417" s="1">
        <v>37</v>
      </c>
      <c r="I417" s="1">
        <v>18</v>
      </c>
      <c r="J417" s="1"/>
      <c r="K417" s="1">
        <v>120</v>
      </c>
      <c r="L417" s="1">
        <v>35</v>
      </c>
      <c r="M417" s="6">
        <f t="shared" si="52"/>
        <v>4200</v>
      </c>
      <c r="O417" s="1">
        <v>37</v>
      </c>
      <c r="P417" s="1">
        <v>28</v>
      </c>
      <c r="Q417" s="1"/>
      <c r="R417" s="1">
        <v>120</v>
      </c>
      <c r="S417" s="7">
        <v>35</v>
      </c>
      <c r="T417" s="6">
        <f t="shared" si="53"/>
        <v>4200</v>
      </c>
    </row>
    <row r="418" spans="1:24" ht="13.5" customHeight="1" x14ac:dyDescent="0.2">
      <c r="A418" s="1">
        <v>38</v>
      </c>
      <c r="B418" s="1">
        <v>8</v>
      </c>
      <c r="C418" s="1"/>
      <c r="D418" s="1">
        <v>120</v>
      </c>
      <c r="E418" s="1">
        <v>35</v>
      </c>
      <c r="F418" s="6">
        <f t="shared" si="51"/>
        <v>4200</v>
      </c>
      <c r="H418" s="1">
        <v>38</v>
      </c>
      <c r="I418" s="1">
        <v>18</v>
      </c>
      <c r="J418" s="1"/>
      <c r="K418" s="1">
        <v>400</v>
      </c>
      <c r="L418" s="1">
        <v>15</v>
      </c>
      <c r="M418" s="6">
        <f t="shared" si="52"/>
        <v>6000</v>
      </c>
      <c r="O418" s="1">
        <v>38</v>
      </c>
      <c r="P418" s="1">
        <v>28</v>
      </c>
      <c r="Q418" s="1"/>
      <c r="R418" s="1">
        <v>110</v>
      </c>
      <c r="S418" s="7">
        <v>40</v>
      </c>
      <c r="T418" s="6">
        <f t="shared" si="53"/>
        <v>4400</v>
      </c>
    </row>
    <row r="419" spans="1:24" ht="13.5" customHeight="1" x14ac:dyDescent="0.2">
      <c r="A419" s="1">
        <v>39</v>
      </c>
      <c r="B419" s="1">
        <v>8</v>
      </c>
      <c r="C419" s="1"/>
      <c r="D419" s="1">
        <v>110</v>
      </c>
      <c r="E419" s="1">
        <v>40</v>
      </c>
      <c r="F419" s="6">
        <f t="shared" si="51"/>
        <v>4400</v>
      </c>
      <c r="H419" s="1">
        <v>39</v>
      </c>
      <c r="I419" s="1">
        <v>18</v>
      </c>
      <c r="J419" s="1"/>
      <c r="K419" s="1">
        <v>100</v>
      </c>
      <c r="L419" s="1">
        <v>45</v>
      </c>
      <c r="M419" s="6">
        <f t="shared" si="52"/>
        <v>4500</v>
      </c>
      <c r="O419" s="1">
        <v>39</v>
      </c>
      <c r="P419" s="1">
        <v>29</v>
      </c>
      <c r="Q419" s="1"/>
      <c r="R419" s="1">
        <v>120</v>
      </c>
      <c r="S419" s="7">
        <v>35</v>
      </c>
      <c r="T419" s="6">
        <f t="shared" si="53"/>
        <v>4200</v>
      </c>
    </row>
    <row r="420" spans="1:24" ht="13.5" customHeight="1" x14ac:dyDescent="0.2">
      <c r="A420" s="1">
        <v>40</v>
      </c>
      <c r="B420" s="1">
        <v>8</v>
      </c>
      <c r="C420" s="1"/>
      <c r="D420" s="1">
        <v>90</v>
      </c>
      <c r="E420" s="1">
        <v>60</v>
      </c>
      <c r="F420" s="6">
        <f t="shared" si="51"/>
        <v>5400</v>
      </c>
      <c r="H420" s="1">
        <v>40</v>
      </c>
      <c r="I420" s="1">
        <v>18</v>
      </c>
      <c r="J420" s="1"/>
      <c r="K420" s="1">
        <v>120</v>
      </c>
      <c r="L420" s="1">
        <v>40</v>
      </c>
      <c r="M420" s="6">
        <f t="shared" si="52"/>
        <v>4800</v>
      </c>
      <c r="O420" s="1">
        <v>40</v>
      </c>
      <c r="P420" s="1">
        <v>29</v>
      </c>
      <c r="Q420" s="1"/>
      <c r="R420" s="1">
        <v>362</v>
      </c>
      <c r="S420" s="7">
        <v>15</v>
      </c>
      <c r="T420" s="6">
        <f t="shared" si="53"/>
        <v>5430</v>
      </c>
    </row>
    <row r="421" spans="1:24" ht="13.5" customHeight="1" x14ac:dyDescent="0.2">
      <c r="A421" s="1">
        <v>41</v>
      </c>
      <c r="B421" s="1">
        <v>9</v>
      </c>
      <c r="C421" s="1"/>
      <c r="D421" s="1">
        <v>120</v>
      </c>
      <c r="E421" s="1">
        <v>35</v>
      </c>
      <c r="F421" s="6">
        <f t="shared" si="51"/>
        <v>4200</v>
      </c>
      <c r="H421" s="1">
        <v>41</v>
      </c>
      <c r="I421" s="1">
        <v>19</v>
      </c>
      <c r="J421" s="1"/>
      <c r="K421" s="1">
        <v>120</v>
      </c>
      <c r="L421" s="1">
        <v>35</v>
      </c>
      <c r="M421" s="6">
        <f t="shared" si="52"/>
        <v>4200</v>
      </c>
      <c r="O421" s="1">
        <v>41</v>
      </c>
      <c r="P421" s="1">
        <v>29</v>
      </c>
      <c r="Q421" s="1"/>
      <c r="R421" s="1">
        <v>91</v>
      </c>
      <c r="S421" s="7">
        <v>60</v>
      </c>
      <c r="T421" s="6">
        <f t="shared" si="53"/>
        <v>5460</v>
      </c>
    </row>
    <row r="422" spans="1:24" ht="13.5" customHeight="1" x14ac:dyDescent="0.2">
      <c r="A422" s="1">
        <v>42</v>
      </c>
      <c r="B422" s="1">
        <v>9</v>
      </c>
      <c r="C422" s="1"/>
      <c r="D422" s="1">
        <v>120</v>
      </c>
      <c r="E422" s="1">
        <v>35</v>
      </c>
      <c r="F422" s="6">
        <f t="shared" si="51"/>
        <v>4200</v>
      </c>
      <c r="H422" s="1">
        <v>42</v>
      </c>
      <c r="I422" s="1">
        <v>19</v>
      </c>
      <c r="J422" s="1"/>
      <c r="K422" s="1">
        <v>120</v>
      </c>
      <c r="L422" s="1">
        <v>35</v>
      </c>
      <c r="M422" s="6">
        <f t="shared" si="52"/>
        <v>4200</v>
      </c>
      <c r="O422" s="1">
        <v>42</v>
      </c>
      <c r="P422" s="1">
        <v>29</v>
      </c>
      <c r="Q422" s="1"/>
      <c r="R422" s="1">
        <v>110</v>
      </c>
      <c r="S422" s="7">
        <v>40</v>
      </c>
      <c r="T422" s="6">
        <f t="shared" si="53"/>
        <v>4400</v>
      </c>
    </row>
    <row r="423" spans="1:24" ht="13.5" customHeight="1" x14ac:dyDescent="0.2">
      <c r="A423" s="1">
        <v>43</v>
      </c>
      <c r="B423" s="1">
        <v>9</v>
      </c>
      <c r="C423" s="1"/>
      <c r="D423" s="1">
        <v>90</v>
      </c>
      <c r="E423" s="1">
        <v>60</v>
      </c>
      <c r="F423" s="6">
        <f t="shared" si="51"/>
        <v>5400</v>
      </c>
      <c r="H423" s="1">
        <v>43</v>
      </c>
      <c r="I423" s="1">
        <v>19</v>
      </c>
      <c r="J423" s="1"/>
      <c r="K423" s="1">
        <v>90</v>
      </c>
      <c r="L423" s="1">
        <v>60</v>
      </c>
      <c r="M423" s="6">
        <f t="shared" si="52"/>
        <v>5400</v>
      </c>
      <c r="O423" s="1">
        <v>43</v>
      </c>
      <c r="P423" s="1">
        <v>30</v>
      </c>
      <c r="Q423" s="1"/>
      <c r="R423" s="1">
        <v>158</v>
      </c>
      <c r="S423" s="7">
        <v>15</v>
      </c>
      <c r="T423" s="6">
        <f t="shared" si="53"/>
        <v>2370</v>
      </c>
    </row>
    <row r="424" spans="1:24" ht="13.5" customHeight="1" x14ac:dyDescent="0.2">
      <c r="A424" s="1">
        <v>44</v>
      </c>
      <c r="B424" s="1">
        <v>9</v>
      </c>
      <c r="C424" s="1"/>
      <c r="D424" s="1">
        <v>120</v>
      </c>
      <c r="E424" s="1">
        <v>35</v>
      </c>
      <c r="F424" s="6">
        <f t="shared" si="51"/>
        <v>4200</v>
      </c>
      <c r="H424" s="1">
        <v>44</v>
      </c>
      <c r="I424" s="1">
        <v>19</v>
      </c>
      <c r="J424" s="1"/>
      <c r="K424" s="1">
        <v>120</v>
      </c>
      <c r="L424" s="1">
        <v>35</v>
      </c>
      <c r="M424" s="6">
        <f t="shared" si="52"/>
        <v>4200</v>
      </c>
      <c r="O424" s="1">
        <v>44</v>
      </c>
      <c r="P424" s="1">
        <v>30</v>
      </c>
      <c r="Q424" s="1"/>
      <c r="R424" s="1">
        <v>120</v>
      </c>
      <c r="S424" s="7">
        <v>35</v>
      </c>
      <c r="T424" s="6">
        <f t="shared" si="53"/>
        <v>4200</v>
      </c>
    </row>
    <row r="425" spans="1:24" ht="13.5" customHeight="1" x14ac:dyDescent="0.2">
      <c r="A425" s="1">
        <v>45</v>
      </c>
      <c r="B425" s="1">
        <v>9</v>
      </c>
      <c r="C425" s="1"/>
      <c r="D425" s="1">
        <v>120</v>
      </c>
      <c r="E425" s="1">
        <v>35</v>
      </c>
      <c r="F425" s="6">
        <f t="shared" si="51"/>
        <v>4200</v>
      </c>
      <c r="H425" s="1">
        <v>45</v>
      </c>
      <c r="I425" s="1">
        <v>19</v>
      </c>
      <c r="J425" s="1"/>
      <c r="K425" s="1">
        <v>400</v>
      </c>
      <c r="L425" s="1">
        <v>15</v>
      </c>
      <c r="M425" s="6">
        <f t="shared" si="52"/>
        <v>6000</v>
      </c>
      <c r="O425" s="1">
        <v>45</v>
      </c>
      <c r="P425" s="1">
        <v>30</v>
      </c>
      <c r="Q425" s="1"/>
      <c r="R425" s="1">
        <v>120</v>
      </c>
      <c r="S425" s="7">
        <v>35</v>
      </c>
      <c r="T425" s="6">
        <f t="shared" si="53"/>
        <v>4200</v>
      </c>
    </row>
    <row r="426" spans="1:24" ht="13.5" customHeight="1" x14ac:dyDescent="0.2">
      <c r="A426" s="1">
        <v>46</v>
      </c>
      <c r="B426" s="1">
        <v>10</v>
      </c>
      <c r="C426" s="1"/>
      <c r="D426" s="1">
        <v>397</v>
      </c>
      <c r="E426" s="1">
        <v>15</v>
      </c>
      <c r="F426" s="6">
        <f t="shared" si="51"/>
        <v>5955</v>
      </c>
      <c r="H426" s="1">
        <v>46</v>
      </c>
      <c r="I426" s="1">
        <v>20</v>
      </c>
      <c r="J426" s="1"/>
      <c r="K426" s="1">
        <v>120</v>
      </c>
      <c r="L426" s="1">
        <v>35</v>
      </c>
      <c r="M426" s="6">
        <f t="shared" si="52"/>
        <v>4200</v>
      </c>
      <c r="O426" s="1">
        <v>46</v>
      </c>
      <c r="P426" s="1">
        <v>30</v>
      </c>
      <c r="Q426" s="1"/>
      <c r="R426" s="1">
        <v>100</v>
      </c>
      <c r="S426" s="7">
        <v>45</v>
      </c>
      <c r="T426" s="6">
        <f t="shared" si="53"/>
        <v>4500</v>
      </c>
    </row>
    <row r="427" spans="1:24" ht="13.5" customHeight="1" x14ac:dyDescent="0.2">
      <c r="A427" s="1">
        <v>47</v>
      </c>
      <c r="B427" s="1">
        <v>10</v>
      </c>
      <c r="C427" s="1"/>
      <c r="D427" s="1">
        <v>110</v>
      </c>
      <c r="E427" s="1">
        <v>40</v>
      </c>
      <c r="F427" s="6">
        <f t="shared" si="51"/>
        <v>4400</v>
      </c>
      <c r="H427" s="1">
        <v>47</v>
      </c>
      <c r="I427" s="1">
        <v>20</v>
      </c>
      <c r="J427" s="1"/>
      <c r="K427" s="1">
        <v>390</v>
      </c>
      <c r="L427" s="1">
        <v>15</v>
      </c>
      <c r="M427" s="6">
        <f t="shared" si="52"/>
        <v>5850</v>
      </c>
      <c r="O427" s="1">
        <v>47</v>
      </c>
      <c r="P427" s="1">
        <v>31</v>
      </c>
      <c r="Q427" s="1"/>
      <c r="R427" s="1">
        <v>360</v>
      </c>
      <c r="S427" s="7">
        <v>15</v>
      </c>
      <c r="T427" s="6">
        <f t="shared" si="53"/>
        <v>5400</v>
      </c>
      <c r="X427" s="107"/>
    </row>
    <row r="428" spans="1:24" ht="13.5" customHeight="1" x14ac:dyDescent="0.2">
      <c r="A428" s="1">
        <v>48</v>
      </c>
      <c r="B428" s="1">
        <v>10</v>
      </c>
      <c r="C428" s="1"/>
      <c r="D428" s="1">
        <v>120</v>
      </c>
      <c r="E428" s="1">
        <v>35</v>
      </c>
      <c r="F428" s="6">
        <f t="shared" si="51"/>
        <v>4200</v>
      </c>
      <c r="H428" s="1">
        <v>48</v>
      </c>
      <c r="I428" s="1">
        <v>20</v>
      </c>
      <c r="J428" s="1"/>
      <c r="K428" s="1">
        <v>110</v>
      </c>
      <c r="L428" s="1">
        <v>40</v>
      </c>
      <c r="M428" s="6">
        <f t="shared" si="52"/>
        <v>4400</v>
      </c>
      <c r="O428" s="1">
        <v>48</v>
      </c>
      <c r="P428" s="1">
        <v>31</v>
      </c>
      <c r="Q428" s="1"/>
      <c r="R428" s="1">
        <v>110</v>
      </c>
      <c r="S428" s="7">
        <v>40</v>
      </c>
      <c r="T428" s="6">
        <f t="shared" si="53"/>
        <v>4400</v>
      </c>
    </row>
    <row r="429" spans="1:24" ht="13.5" customHeight="1" x14ac:dyDescent="0.2">
      <c r="A429" s="1">
        <v>49</v>
      </c>
      <c r="B429" s="1">
        <v>10</v>
      </c>
      <c r="C429" s="1"/>
      <c r="D429" s="1">
        <v>110</v>
      </c>
      <c r="E429" s="1">
        <v>40</v>
      </c>
      <c r="F429" s="6">
        <f t="shared" si="51"/>
        <v>4400</v>
      </c>
      <c r="H429" s="1">
        <v>49</v>
      </c>
      <c r="I429" s="1">
        <v>20</v>
      </c>
      <c r="J429" s="1"/>
      <c r="K429" s="1">
        <v>110</v>
      </c>
      <c r="L429" s="1">
        <v>40</v>
      </c>
      <c r="M429" s="6">
        <f t="shared" si="52"/>
        <v>4400</v>
      </c>
      <c r="O429" s="1">
        <v>49</v>
      </c>
      <c r="P429" s="1">
        <v>31</v>
      </c>
      <c r="Q429" s="1"/>
      <c r="R429" s="1">
        <v>120</v>
      </c>
      <c r="S429" s="7">
        <v>35</v>
      </c>
      <c r="T429" s="6">
        <f t="shared" si="53"/>
        <v>4200</v>
      </c>
    </row>
    <row r="430" spans="1:24" ht="13.5" customHeight="1" thickBot="1" x14ac:dyDescent="0.25">
      <c r="A430" s="1">
        <v>100</v>
      </c>
      <c r="B430" s="3">
        <v>10</v>
      </c>
      <c r="C430" s="3"/>
      <c r="D430" s="1">
        <v>396</v>
      </c>
      <c r="E430" s="4">
        <v>15</v>
      </c>
      <c r="F430" s="8">
        <f t="shared" si="51"/>
        <v>5940</v>
      </c>
      <c r="H430" s="1">
        <v>100</v>
      </c>
      <c r="I430" s="1">
        <v>20</v>
      </c>
      <c r="J430" s="3"/>
      <c r="K430" s="1">
        <v>120</v>
      </c>
      <c r="L430" s="1">
        <v>35</v>
      </c>
      <c r="M430" s="8">
        <f t="shared" si="52"/>
        <v>4200</v>
      </c>
      <c r="O430" s="3">
        <v>50</v>
      </c>
      <c r="P430" s="1">
        <v>31</v>
      </c>
      <c r="Q430" s="3"/>
      <c r="R430" s="1">
        <v>120</v>
      </c>
      <c r="S430" s="7">
        <v>35</v>
      </c>
      <c r="T430" s="10">
        <f t="shared" si="53"/>
        <v>4200</v>
      </c>
    </row>
    <row r="431" spans="1:24" ht="13.5" customHeight="1" thickBot="1" x14ac:dyDescent="0.25">
      <c r="D431" s="5"/>
      <c r="F431" s="9">
        <f>SUM(F381:F430)</f>
        <v>234170</v>
      </c>
      <c r="M431" s="11">
        <f>SUM(M381:M430)</f>
        <v>239005</v>
      </c>
      <c r="T431" s="11">
        <f>SUM(T381:T430)</f>
        <v>230715</v>
      </c>
    </row>
    <row r="432" spans="1:24" ht="13.5" customHeight="1" thickBot="1" x14ac:dyDescent="0.25">
      <c r="M432" s="51">
        <f>657841.12+46048.88</f>
        <v>703890</v>
      </c>
      <c r="T432" s="13">
        <f>F431+M431+T431</f>
        <v>703890</v>
      </c>
    </row>
    <row r="433" spans="1:22" ht="21.75" customHeight="1" thickTop="1" x14ac:dyDescent="0.5">
      <c r="A433" s="157" t="s">
        <v>33</v>
      </c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04"/>
    </row>
    <row r="434" spans="1:22" ht="13.5" customHeight="1" x14ac:dyDescent="0.35">
      <c r="A434" s="15" t="s">
        <v>0</v>
      </c>
      <c r="B434" s="15" t="s">
        <v>6</v>
      </c>
      <c r="C434" s="15"/>
      <c r="D434" s="15" t="s">
        <v>1</v>
      </c>
      <c r="E434" s="15" t="s">
        <v>2</v>
      </c>
      <c r="F434" s="15" t="s">
        <v>3</v>
      </c>
      <c r="G434" s="112"/>
      <c r="H434" s="14" t="s">
        <v>0</v>
      </c>
      <c r="I434" s="14" t="s">
        <v>6</v>
      </c>
      <c r="J434" s="15"/>
      <c r="K434" s="15" t="s">
        <v>1</v>
      </c>
      <c r="L434" s="14" t="s">
        <v>2</v>
      </c>
      <c r="M434" s="14" t="s">
        <v>3</v>
      </c>
      <c r="N434" s="112"/>
      <c r="O434" s="14" t="s">
        <v>0</v>
      </c>
      <c r="P434" s="14" t="s">
        <v>6</v>
      </c>
      <c r="Q434" s="15"/>
      <c r="R434" s="15" t="s">
        <v>1</v>
      </c>
      <c r="S434" s="14" t="s">
        <v>2</v>
      </c>
      <c r="T434" s="14" t="s">
        <v>3</v>
      </c>
      <c r="U434" s="112"/>
    </row>
    <row r="435" spans="1:22" ht="13.5" customHeight="1" x14ac:dyDescent="0.2">
      <c r="A435" s="1">
        <v>1</v>
      </c>
      <c r="B435" s="1">
        <v>1</v>
      </c>
      <c r="C435" s="1"/>
      <c r="D435" s="1">
        <v>200</v>
      </c>
      <c r="E435" s="1">
        <v>35</v>
      </c>
      <c r="F435" s="6">
        <f>+D435*E435</f>
        <v>7000</v>
      </c>
      <c r="G435" s="113">
        <f>IF(E435=15,F435,IF(E435=45,F435,IF(E435=60,F435,IF(E435=80,F435,0))))</f>
        <v>0</v>
      </c>
      <c r="H435" s="1">
        <v>1</v>
      </c>
      <c r="I435" s="1">
        <v>11</v>
      </c>
      <c r="J435" s="1"/>
      <c r="K435" s="1">
        <v>130</v>
      </c>
      <c r="L435" s="7">
        <v>40</v>
      </c>
      <c r="M435" s="6">
        <f>+K435*L435</f>
        <v>5200</v>
      </c>
      <c r="N435" s="113">
        <f>IF(L435=15,M435,IF(L435=45,M435,IF(L435=60,M435,IF(L435=80,M435,0))))</f>
        <v>0</v>
      </c>
      <c r="O435" s="1">
        <v>1</v>
      </c>
      <c r="P435" s="1">
        <v>21</v>
      </c>
      <c r="Q435" s="1"/>
      <c r="R435" s="1">
        <v>141</v>
      </c>
      <c r="S435" s="1">
        <v>35</v>
      </c>
      <c r="T435" s="6">
        <f>+R435*S435</f>
        <v>4935</v>
      </c>
      <c r="U435" s="113">
        <f>IF(S435=15,T435,IF(S435=45,T435,IF(S435=60,T435,IF(S435=80,T435,0))))</f>
        <v>0</v>
      </c>
      <c r="V435" s="46">
        <f>IF(S435=15,T435,IF(S435=45,T435,IF(S435=60,T435,IF(S435=80,T435,0))))</f>
        <v>0</v>
      </c>
    </row>
    <row r="436" spans="1:22" ht="13.5" customHeight="1" x14ac:dyDescent="0.2">
      <c r="A436" s="1">
        <v>2</v>
      </c>
      <c r="B436" s="1">
        <v>1</v>
      </c>
      <c r="C436" s="1"/>
      <c r="D436" s="1">
        <v>200</v>
      </c>
      <c r="E436" s="1">
        <v>35</v>
      </c>
      <c r="F436" s="6">
        <f t="shared" ref="F436:F484" si="54">+D436*E436</f>
        <v>7000</v>
      </c>
      <c r="G436" s="113">
        <f t="shared" ref="G436:G484" si="55">IF(E436=15,F436,IF(E436=45,F436,IF(E436=60,F436,IF(E436=80,F436,0))))</f>
        <v>0</v>
      </c>
      <c r="H436" s="1">
        <v>2</v>
      </c>
      <c r="I436" s="1">
        <v>11</v>
      </c>
      <c r="J436" s="1"/>
      <c r="K436" s="1">
        <v>200</v>
      </c>
      <c r="L436" s="7">
        <v>35</v>
      </c>
      <c r="M436" s="6">
        <f t="shared" ref="M436:M484" si="56">+K436*L436</f>
        <v>7000</v>
      </c>
      <c r="N436" s="113">
        <f t="shared" ref="N436:N484" si="57">IF(L436=15,M436,IF(L436=45,M436,IF(L436=60,M436,IF(L436=80,M436,0))))</f>
        <v>0</v>
      </c>
      <c r="O436" s="1">
        <v>2</v>
      </c>
      <c r="P436" s="1">
        <v>21</v>
      </c>
      <c r="Q436" s="1"/>
      <c r="R436" s="1">
        <v>142</v>
      </c>
      <c r="S436" s="1">
        <v>35</v>
      </c>
      <c r="T436" s="6">
        <f t="shared" ref="T436:T484" si="58">+R436*S436</f>
        <v>4970</v>
      </c>
      <c r="U436" s="113">
        <f t="shared" ref="U436:U484" si="59">IF(S436=15,T436,IF(S436=45,T436,IF(S436=60,T436,IF(S436=80,T436,0))))</f>
        <v>0</v>
      </c>
      <c r="V436" s="46">
        <f t="shared" ref="V436:V484" si="60">IF(S436=15,T436,IF(S436=45,T436,IF(S436=60,T436,IF(S436=80,T436,0))))</f>
        <v>0</v>
      </c>
    </row>
    <row r="437" spans="1:22" ht="13.5" customHeight="1" x14ac:dyDescent="0.2">
      <c r="A437" s="1">
        <v>3</v>
      </c>
      <c r="B437" s="1">
        <v>1</v>
      </c>
      <c r="C437" s="1"/>
      <c r="D437" s="1">
        <v>200</v>
      </c>
      <c r="E437" s="1">
        <v>15</v>
      </c>
      <c r="F437" s="6">
        <f t="shared" si="54"/>
        <v>3000</v>
      </c>
      <c r="G437" s="113">
        <f t="shared" si="55"/>
        <v>3000</v>
      </c>
      <c r="H437" s="1">
        <v>3</v>
      </c>
      <c r="I437" s="1">
        <v>11</v>
      </c>
      <c r="J437" s="1"/>
      <c r="K437" s="1">
        <v>200</v>
      </c>
      <c r="L437" s="7">
        <v>15</v>
      </c>
      <c r="M437" s="6">
        <f t="shared" si="56"/>
        <v>3000</v>
      </c>
      <c r="N437" s="113">
        <f t="shared" si="57"/>
        <v>3000</v>
      </c>
      <c r="O437" s="1">
        <v>3</v>
      </c>
      <c r="P437" s="1">
        <v>21</v>
      </c>
      <c r="Q437" s="1"/>
      <c r="R437" s="1">
        <v>200</v>
      </c>
      <c r="S437" s="1">
        <v>15</v>
      </c>
      <c r="T437" s="6">
        <f t="shared" si="58"/>
        <v>3000</v>
      </c>
      <c r="U437" s="113">
        <f t="shared" si="59"/>
        <v>3000</v>
      </c>
      <c r="V437" s="46">
        <f t="shared" si="60"/>
        <v>3000</v>
      </c>
    </row>
    <row r="438" spans="1:22" ht="13.5" customHeight="1" x14ac:dyDescent="0.2">
      <c r="A438" s="1">
        <v>4</v>
      </c>
      <c r="B438" s="1">
        <v>1</v>
      </c>
      <c r="C438" s="1"/>
      <c r="D438" s="1">
        <v>134</v>
      </c>
      <c r="E438" s="1">
        <v>40</v>
      </c>
      <c r="F438" s="6">
        <f t="shared" si="54"/>
        <v>5360</v>
      </c>
      <c r="G438" s="113">
        <f t="shared" si="55"/>
        <v>0</v>
      </c>
      <c r="H438" s="1">
        <v>4</v>
      </c>
      <c r="I438" s="1">
        <v>11</v>
      </c>
      <c r="J438" s="1"/>
      <c r="K438" s="1">
        <v>200</v>
      </c>
      <c r="L438" s="7">
        <v>35</v>
      </c>
      <c r="M438" s="6">
        <f t="shared" si="56"/>
        <v>7000</v>
      </c>
      <c r="N438" s="113">
        <f t="shared" si="57"/>
        <v>0</v>
      </c>
      <c r="O438" s="1">
        <v>4</v>
      </c>
      <c r="P438" s="1">
        <v>21</v>
      </c>
      <c r="Q438" s="1"/>
      <c r="R438" s="1">
        <v>20</v>
      </c>
      <c r="S438" s="1">
        <v>80</v>
      </c>
      <c r="T438" s="6">
        <f t="shared" si="58"/>
        <v>1600</v>
      </c>
      <c r="U438" s="113">
        <f t="shared" si="59"/>
        <v>1600</v>
      </c>
      <c r="V438" s="46">
        <f t="shared" si="60"/>
        <v>1600</v>
      </c>
    </row>
    <row r="439" spans="1:22" ht="13.5" customHeight="1" x14ac:dyDescent="0.2">
      <c r="A439" s="1">
        <v>5</v>
      </c>
      <c r="B439" s="1">
        <v>2</v>
      </c>
      <c r="C439" s="1"/>
      <c r="D439" s="1">
        <v>200</v>
      </c>
      <c r="E439" s="1">
        <v>35</v>
      </c>
      <c r="F439" s="6">
        <f t="shared" si="54"/>
        <v>7000</v>
      </c>
      <c r="G439" s="113">
        <f t="shared" si="55"/>
        <v>0</v>
      </c>
      <c r="H439" s="1">
        <v>5</v>
      </c>
      <c r="I439" s="1">
        <v>11</v>
      </c>
      <c r="J439" s="1"/>
      <c r="K439" s="1">
        <v>30</v>
      </c>
      <c r="L439" s="7">
        <v>45</v>
      </c>
      <c r="M439" s="6">
        <f t="shared" si="56"/>
        <v>1350</v>
      </c>
      <c r="N439" s="113">
        <f t="shared" si="57"/>
        <v>1350</v>
      </c>
      <c r="O439" s="1">
        <v>5</v>
      </c>
      <c r="P439" s="1">
        <v>21</v>
      </c>
      <c r="Q439" s="1"/>
      <c r="R439" s="1">
        <v>141</v>
      </c>
      <c r="S439" s="1">
        <v>35</v>
      </c>
      <c r="T439" s="6">
        <f t="shared" si="58"/>
        <v>4935</v>
      </c>
      <c r="U439" s="113">
        <f t="shared" si="59"/>
        <v>0</v>
      </c>
      <c r="V439" s="46">
        <f t="shared" si="60"/>
        <v>0</v>
      </c>
    </row>
    <row r="440" spans="1:22" ht="13.5" customHeight="1" x14ac:dyDescent="0.2">
      <c r="A440" s="1">
        <v>6</v>
      </c>
      <c r="B440" s="1">
        <v>2</v>
      </c>
      <c r="C440" s="1"/>
      <c r="D440" s="1">
        <v>134</v>
      </c>
      <c r="E440" s="1">
        <v>40</v>
      </c>
      <c r="F440" s="6">
        <f t="shared" si="54"/>
        <v>5360</v>
      </c>
      <c r="G440" s="113">
        <f t="shared" si="55"/>
        <v>0</v>
      </c>
      <c r="H440" s="1">
        <v>6</v>
      </c>
      <c r="I440" s="1">
        <v>12</v>
      </c>
      <c r="J440" s="1"/>
      <c r="K440" s="1">
        <v>130</v>
      </c>
      <c r="L440" s="7">
        <v>40</v>
      </c>
      <c r="M440" s="6">
        <f t="shared" si="56"/>
        <v>5200</v>
      </c>
      <c r="N440" s="113">
        <f t="shared" si="57"/>
        <v>0</v>
      </c>
      <c r="O440" s="1">
        <v>6</v>
      </c>
      <c r="P440" s="1">
        <v>22</v>
      </c>
      <c r="Q440" s="1"/>
      <c r="R440" s="1">
        <v>123</v>
      </c>
      <c r="S440" s="1">
        <v>40</v>
      </c>
      <c r="T440" s="6">
        <f t="shared" si="58"/>
        <v>4920</v>
      </c>
      <c r="U440" s="113">
        <f t="shared" si="59"/>
        <v>0</v>
      </c>
      <c r="V440" s="46">
        <f t="shared" si="60"/>
        <v>0</v>
      </c>
    </row>
    <row r="441" spans="1:22" ht="13.5" customHeight="1" x14ac:dyDescent="0.2">
      <c r="A441" s="1">
        <v>7</v>
      </c>
      <c r="B441" s="1">
        <v>2</v>
      </c>
      <c r="C441" s="1"/>
      <c r="D441" s="1">
        <v>200</v>
      </c>
      <c r="E441" s="1">
        <v>15</v>
      </c>
      <c r="F441" s="6">
        <f t="shared" si="54"/>
        <v>3000</v>
      </c>
      <c r="G441" s="113">
        <f t="shared" si="55"/>
        <v>3000</v>
      </c>
      <c r="H441" s="1">
        <v>7</v>
      </c>
      <c r="I441" s="1">
        <v>12</v>
      </c>
      <c r="J441" s="1"/>
      <c r="K441" s="1">
        <v>200</v>
      </c>
      <c r="L441" s="7">
        <v>15</v>
      </c>
      <c r="M441" s="6">
        <f t="shared" si="56"/>
        <v>3000</v>
      </c>
      <c r="N441" s="113">
        <f t="shared" si="57"/>
        <v>3000</v>
      </c>
      <c r="O441" s="1">
        <v>7</v>
      </c>
      <c r="P441" s="1">
        <v>22</v>
      </c>
      <c r="Q441" s="1"/>
      <c r="R441" s="1">
        <v>200</v>
      </c>
      <c r="S441" s="1">
        <v>15</v>
      </c>
      <c r="T441" s="6">
        <f t="shared" si="58"/>
        <v>3000</v>
      </c>
      <c r="U441" s="113">
        <f t="shared" si="59"/>
        <v>3000</v>
      </c>
      <c r="V441" s="46">
        <f t="shared" si="60"/>
        <v>3000</v>
      </c>
    </row>
    <row r="442" spans="1:22" ht="13.5" customHeight="1" x14ac:dyDescent="0.2">
      <c r="A442" s="1">
        <v>8</v>
      </c>
      <c r="B442" s="1">
        <v>2</v>
      </c>
      <c r="C442" s="1"/>
      <c r="D442" s="1">
        <v>200</v>
      </c>
      <c r="E442" s="1">
        <v>35</v>
      </c>
      <c r="F442" s="6">
        <f t="shared" si="54"/>
        <v>7000</v>
      </c>
      <c r="G442" s="113">
        <f t="shared" si="55"/>
        <v>0</v>
      </c>
      <c r="H442" s="1">
        <v>8</v>
      </c>
      <c r="I442" s="1">
        <v>12</v>
      </c>
      <c r="J442" s="1"/>
      <c r="K442" s="1">
        <v>200</v>
      </c>
      <c r="L442" s="7">
        <v>35</v>
      </c>
      <c r="M442" s="6">
        <f t="shared" si="56"/>
        <v>7000</v>
      </c>
      <c r="N442" s="113">
        <f t="shared" si="57"/>
        <v>0</v>
      </c>
      <c r="O442" s="1">
        <v>8</v>
      </c>
      <c r="P442" s="1">
        <v>22</v>
      </c>
      <c r="Q442" s="1"/>
      <c r="R442" s="1">
        <v>141</v>
      </c>
      <c r="S442" s="1">
        <v>35</v>
      </c>
      <c r="T442" s="6">
        <f t="shared" si="58"/>
        <v>4935</v>
      </c>
      <c r="U442" s="113">
        <f t="shared" si="59"/>
        <v>0</v>
      </c>
      <c r="V442" s="46">
        <f t="shared" si="60"/>
        <v>0</v>
      </c>
    </row>
    <row r="443" spans="1:22" ht="13.5" customHeight="1" x14ac:dyDescent="0.2">
      <c r="A443" s="1">
        <v>9</v>
      </c>
      <c r="B443" s="1">
        <v>2</v>
      </c>
      <c r="C443" s="1"/>
      <c r="D443" s="1">
        <v>20</v>
      </c>
      <c r="E443" s="1">
        <v>80</v>
      </c>
      <c r="F443" s="6">
        <f t="shared" si="54"/>
        <v>1600</v>
      </c>
      <c r="G443" s="113">
        <f t="shared" si="55"/>
        <v>1600</v>
      </c>
      <c r="H443" s="1">
        <v>9</v>
      </c>
      <c r="I443" s="1">
        <v>12</v>
      </c>
      <c r="J443" s="1"/>
      <c r="K443" s="1">
        <v>200</v>
      </c>
      <c r="L443" s="7">
        <v>35</v>
      </c>
      <c r="M443" s="6">
        <f t="shared" si="56"/>
        <v>7000</v>
      </c>
      <c r="N443" s="113">
        <f t="shared" si="57"/>
        <v>0</v>
      </c>
      <c r="O443" s="1">
        <v>9</v>
      </c>
      <c r="P443" s="1">
        <v>22</v>
      </c>
      <c r="Q443" s="1"/>
      <c r="R443" s="1">
        <v>25</v>
      </c>
      <c r="S443" s="1">
        <v>60</v>
      </c>
      <c r="T443" s="6">
        <f t="shared" si="58"/>
        <v>1500</v>
      </c>
      <c r="U443" s="113">
        <f t="shared" si="59"/>
        <v>1500</v>
      </c>
      <c r="V443" s="46">
        <f t="shared" si="60"/>
        <v>1500</v>
      </c>
    </row>
    <row r="444" spans="1:22" ht="13.5" customHeight="1" x14ac:dyDescent="0.2">
      <c r="A444" s="1">
        <v>10</v>
      </c>
      <c r="B444" s="1">
        <v>2</v>
      </c>
      <c r="C444" s="1"/>
      <c r="D444" s="1">
        <v>200</v>
      </c>
      <c r="E444" s="1">
        <v>35</v>
      </c>
      <c r="F444" s="6">
        <f t="shared" si="54"/>
        <v>7000</v>
      </c>
      <c r="G444" s="113">
        <f t="shared" si="55"/>
        <v>0</v>
      </c>
      <c r="H444" s="1">
        <v>10</v>
      </c>
      <c r="I444" s="1">
        <v>12</v>
      </c>
      <c r="J444" s="1"/>
      <c r="K444" s="1">
        <v>25</v>
      </c>
      <c r="L444" s="7">
        <v>60</v>
      </c>
      <c r="M444" s="6">
        <f t="shared" si="56"/>
        <v>1500</v>
      </c>
      <c r="N444" s="113">
        <f t="shared" si="57"/>
        <v>1500</v>
      </c>
      <c r="O444" s="1">
        <v>10</v>
      </c>
      <c r="P444" s="1">
        <v>22</v>
      </c>
      <c r="Q444" s="1"/>
      <c r="R444" s="1">
        <v>141</v>
      </c>
      <c r="S444" s="1">
        <v>35</v>
      </c>
      <c r="T444" s="6">
        <f t="shared" si="58"/>
        <v>4935</v>
      </c>
      <c r="U444" s="113">
        <f t="shared" si="59"/>
        <v>0</v>
      </c>
      <c r="V444" s="46">
        <f t="shared" si="60"/>
        <v>0</v>
      </c>
    </row>
    <row r="445" spans="1:22" ht="13.5" customHeight="1" x14ac:dyDescent="0.2">
      <c r="A445" s="1">
        <v>11</v>
      </c>
      <c r="B445" s="1">
        <v>3</v>
      </c>
      <c r="C445" s="1"/>
      <c r="D445" s="1">
        <v>200</v>
      </c>
      <c r="E445" s="1">
        <v>15</v>
      </c>
      <c r="F445" s="6">
        <f t="shared" si="54"/>
        <v>3000</v>
      </c>
      <c r="G445" s="113">
        <f t="shared" si="55"/>
        <v>3000</v>
      </c>
      <c r="H445" s="1">
        <v>11</v>
      </c>
      <c r="I445" s="1">
        <v>13</v>
      </c>
      <c r="J445" s="1"/>
      <c r="K445" s="1">
        <v>130</v>
      </c>
      <c r="L445" s="7">
        <v>40</v>
      </c>
      <c r="M445" s="6">
        <f t="shared" si="56"/>
        <v>5200</v>
      </c>
      <c r="N445" s="113">
        <f t="shared" si="57"/>
        <v>0</v>
      </c>
      <c r="O445" s="1">
        <v>11</v>
      </c>
      <c r="P445" s="1">
        <v>23</v>
      </c>
      <c r="Q445" s="1"/>
      <c r="R445" s="1">
        <v>200</v>
      </c>
      <c r="S445" s="1">
        <v>15</v>
      </c>
      <c r="T445" s="6">
        <f t="shared" si="58"/>
        <v>3000</v>
      </c>
      <c r="U445" s="113">
        <f t="shared" si="59"/>
        <v>3000</v>
      </c>
      <c r="V445" s="46">
        <f t="shared" si="60"/>
        <v>3000</v>
      </c>
    </row>
    <row r="446" spans="1:22" ht="13.5" customHeight="1" x14ac:dyDescent="0.2">
      <c r="A446" s="1">
        <v>12</v>
      </c>
      <c r="B446" s="1">
        <v>3</v>
      </c>
      <c r="C446" s="1"/>
      <c r="D446" s="1">
        <v>134</v>
      </c>
      <c r="E446" s="1">
        <v>40</v>
      </c>
      <c r="F446" s="6">
        <f t="shared" si="54"/>
        <v>5360</v>
      </c>
      <c r="G446" s="113">
        <f t="shared" si="55"/>
        <v>0</v>
      </c>
      <c r="H446" s="1">
        <v>12</v>
      </c>
      <c r="I446" s="1">
        <v>13</v>
      </c>
      <c r="J446" s="1"/>
      <c r="K446" s="1">
        <v>200</v>
      </c>
      <c r="L446" s="7">
        <v>15</v>
      </c>
      <c r="M446" s="6">
        <f t="shared" si="56"/>
        <v>3000</v>
      </c>
      <c r="N446" s="113">
        <f t="shared" si="57"/>
        <v>3000</v>
      </c>
      <c r="O446" s="1">
        <v>12</v>
      </c>
      <c r="P446" s="1">
        <v>23</v>
      </c>
      <c r="Q446" s="1"/>
      <c r="R446" s="1">
        <v>124</v>
      </c>
      <c r="S446" s="1">
        <v>40</v>
      </c>
      <c r="T446" s="6">
        <f t="shared" si="58"/>
        <v>4960</v>
      </c>
      <c r="U446" s="113">
        <f t="shared" si="59"/>
        <v>0</v>
      </c>
      <c r="V446" s="46">
        <f t="shared" si="60"/>
        <v>0</v>
      </c>
    </row>
    <row r="447" spans="1:22" ht="13.5" customHeight="1" x14ac:dyDescent="0.2">
      <c r="A447" s="1">
        <v>13</v>
      </c>
      <c r="B447" s="1">
        <v>3</v>
      </c>
      <c r="C447" s="1"/>
      <c r="D447" s="1">
        <v>200</v>
      </c>
      <c r="E447" s="1">
        <v>35</v>
      </c>
      <c r="F447" s="6">
        <f t="shared" si="54"/>
        <v>7000</v>
      </c>
      <c r="G447" s="113">
        <f t="shared" si="55"/>
        <v>0</v>
      </c>
      <c r="H447" s="1">
        <v>13</v>
      </c>
      <c r="I447" s="1">
        <v>13</v>
      </c>
      <c r="J447" s="1"/>
      <c r="K447" s="1">
        <v>200</v>
      </c>
      <c r="L447" s="7">
        <v>35</v>
      </c>
      <c r="M447" s="6">
        <f t="shared" si="56"/>
        <v>7000</v>
      </c>
      <c r="N447" s="113">
        <f t="shared" si="57"/>
        <v>0</v>
      </c>
      <c r="O447" s="1">
        <v>13</v>
      </c>
      <c r="P447" s="1">
        <v>23</v>
      </c>
      <c r="Q447" s="1"/>
      <c r="R447" s="1">
        <v>142</v>
      </c>
      <c r="S447" s="1">
        <v>35</v>
      </c>
      <c r="T447" s="6">
        <f t="shared" si="58"/>
        <v>4970</v>
      </c>
      <c r="U447" s="113">
        <f t="shared" si="59"/>
        <v>0</v>
      </c>
      <c r="V447" s="46">
        <f t="shared" si="60"/>
        <v>0</v>
      </c>
    </row>
    <row r="448" spans="1:22" ht="13.5" customHeight="1" x14ac:dyDescent="0.2">
      <c r="A448" s="1">
        <v>14</v>
      </c>
      <c r="B448" s="1">
        <v>3</v>
      </c>
      <c r="C448" s="1"/>
      <c r="D448" s="1">
        <v>200</v>
      </c>
      <c r="E448" s="1">
        <v>35</v>
      </c>
      <c r="F448" s="6">
        <f t="shared" si="54"/>
        <v>7000</v>
      </c>
      <c r="G448" s="113">
        <f t="shared" si="55"/>
        <v>0</v>
      </c>
      <c r="H448" s="1">
        <v>14</v>
      </c>
      <c r="I448" s="1">
        <v>13</v>
      </c>
      <c r="J448" s="1"/>
      <c r="K448" s="1">
        <v>200</v>
      </c>
      <c r="L448" s="7">
        <v>35</v>
      </c>
      <c r="M448" s="6">
        <f t="shared" si="56"/>
        <v>7000</v>
      </c>
      <c r="N448" s="113">
        <f t="shared" si="57"/>
        <v>0</v>
      </c>
      <c r="O448" s="1">
        <v>14</v>
      </c>
      <c r="P448" s="1">
        <v>23</v>
      </c>
      <c r="Q448" s="1"/>
      <c r="R448" s="1">
        <v>141</v>
      </c>
      <c r="S448" s="1">
        <v>35</v>
      </c>
      <c r="T448" s="6">
        <f t="shared" si="58"/>
        <v>4935</v>
      </c>
      <c r="U448" s="113">
        <f t="shared" si="59"/>
        <v>0</v>
      </c>
      <c r="V448" s="46">
        <f t="shared" si="60"/>
        <v>0</v>
      </c>
    </row>
    <row r="449" spans="1:22" ht="13.5" customHeight="1" x14ac:dyDescent="0.2">
      <c r="A449" s="1">
        <v>15</v>
      </c>
      <c r="B449" s="1">
        <v>3</v>
      </c>
      <c r="C449" s="1"/>
      <c r="D449" s="1">
        <v>200</v>
      </c>
      <c r="E449" s="1">
        <v>15</v>
      </c>
      <c r="F449" s="6">
        <f t="shared" si="54"/>
        <v>3000</v>
      </c>
      <c r="G449" s="113">
        <f t="shared" si="55"/>
        <v>3000</v>
      </c>
      <c r="H449" s="1">
        <v>15</v>
      </c>
      <c r="I449" s="1">
        <v>13</v>
      </c>
      <c r="J449" s="1"/>
      <c r="K449" s="1">
        <v>20</v>
      </c>
      <c r="L449" s="7">
        <v>80</v>
      </c>
      <c r="M449" s="6">
        <f t="shared" si="56"/>
        <v>1600</v>
      </c>
      <c r="N449" s="113">
        <f t="shared" si="57"/>
        <v>1600</v>
      </c>
      <c r="O449" s="1">
        <v>15</v>
      </c>
      <c r="P449" s="1">
        <v>23</v>
      </c>
      <c r="Q449" s="1"/>
      <c r="R449" s="1">
        <v>200</v>
      </c>
      <c r="S449" s="1">
        <v>15</v>
      </c>
      <c r="T449" s="6">
        <f t="shared" si="58"/>
        <v>3000</v>
      </c>
      <c r="U449" s="113">
        <f t="shared" si="59"/>
        <v>3000</v>
      </c>
      <c r="V449" s="46">
        <f t="shared" si="60"/>
        <v>3000</v>
      </c>
    </row>
    <row r="450" spans="1:22" ht="13.5" customHeight="1" x14ac:dyDescent="0.2">
      <c r="A450" s="1">
        <v>16</v>
      </c>
      <c r="B450" s="1">
        <v>4</v>
      </c>
      <c r="C450" s="1"/>
      <c r="D450" s="1">
        <v>25</v>
      </c>
      <c r="E450" s="1">
        <v>60</v>
      </c>
      <c r="F450" s="6">
        <f t="shared" si="54"/>
        <v>1500</v>
      </c>
      <c r="G450" s="113">
        <f t="shared" si="55"/>
        <v>1500</v>
      </c>
      <c r="H450" s="1">
        <v>16</v>
      </c>
      <c r="I450" s="1">
        <v>14</v>
      </c>
      <c r="J450" s="1"/>
      <c r="K450" s="1">
        <v>129</v>
      </c>
      <c r="L450" s="7">
        <v>40</v>
      </c>
      <c r="M450" s="6">
        <f t="shared" si="56"/>
        <v>5160</v>
      </c>
      <c r="N450" s="113">
        <f t="shared" si="57"/>
        <v>0</v>
      </c>
      <c r="O450" s="1">
        <v>16</v>
      </c>
      <c r="P450" s="1">
        <v>24</v>
      </c>
      <c r="Q450" s="1"/>
      <c r="R450" s="1">
        <v>30</v>
      </c>
      <c r="S450" s="1">
        <v>45</v>
      </c>
      <c r="T450" s="6">
        <f t="shared" si="58"/>
        <v>1350</v>
      </c>
      <c r="U450" s="113">
        <f t="shared" si="59"/>
        <v>1350</v>
      </c>
      <c r="V450" s="46">
        <f t="shared" si="60"/>
        <v>1350</v>
      </c>
    </row>
    <row r="451" spans="1:22" ht="13.5" customHeight="1" x14ac:dyDescent="0.2">
      <c r="A451" s="1">
        <v>17</v>
      </c>
      <c r="B451" s="1">
        <v>4</v>
      </c>
      <c r="C451" s="1"/>
      <c r="D451" s="1">
        <v>200</v>
      </c>
      <c r="E451" s="1">
        <v>15</v>
      </c>
      <c r="F451" s="6">
        <f t="shared" si="54"/>
        <v>3000</v>
      </c>
      <c r="G451" s="113">
        <f t="shared" si="55"/>
        <v>3000</v>
      </c>
      <c r="H451" s="1">
        <v>17</v>
      </c>
      <c r="I451" s="1">
        <v>14</v>
      </c>
      <c r="J451" s="1"/>
      <c r="K451" s="1">
        <v>200</v>
      </c>
      <c r="L451" s="7">
        <v>15</v>
      </c>
      <c r="M451" s="6">
        <f t="shared" si="56"/>
        <v>3000</v>
      </c>
      <c r="N451" s="113">
        <f t="shared" si="57"/>
        <v>3000</v>
      </c>
      <c r="O451" s="1">
        <v>17</v>
      </c>
      <c r="P451" s="1">
        <v>24</v>
      </c>
      <c r="Q451" s="1"/>
      <c r="R451" s="1">
        <v>200</v>
      </c>
      <c r="S451" s="1">
        <v>15</v>
      </c>
      <c r="T451" s="6">
        <f t="shared" si="58"/>
        <v>3000</v>
      </c>
      <c r="U451" s="113">
        <f t="shared" si="59"/>
        <v>3000</v>
      </c>
      <c r="V451" s="46">
        <f t="shared" si="60"/>
        <v>3000</v>
      </c>
    </row>
    <row r="452" spans="1:22" ht="13.5" customHeight="1" x14ac:dyDescent="0.2">
      <c r="A452" s="1">
        <v>18</v>
      </c>
      <c r="B452" s="1">
        <v>4</v>
      </c>
      <c r="C452" s="1"/>
      <c r="D452" s="1">
        <v>133</v>
      </c>
      <c r="E452" s="1">
        <v>40</v>
      </c>
      <c r="F452" s="6">
        <f t="shared" si="54"/>
        <v>5320</v>
      </c>
      <c r="G452" s="113">
        <f t="shared" si="55"/>
        <v>0</v>
      </c>
      <c r="H452" s="1">
        <v>18</v>
      </c>
      <c r="I452" s="1">
        <v>14</v>
      </c>
      <c r="J452" s="1"/>
      <c r="K452" s="1">
        <v>128</v>
      </c>
      <c r="L452" s="7">
        <v>40</v>
      </c>
      <c r="M452" s="6">
        <f t="shared" si="56"/>
        <v>5120</v>
      </c>
      <c r="N452" s="113">
        <f t="shared" si="57"/>
        <v>0</v>
      </c>
      <c r="O452" s="1">
        <v>18</v>
      </c>
      <c r="P452" s="1">
        <v>24</v>
      </c>
      <c r="Q452" s="1"/>
      <c r="R452" s="1">
        <v>123</v>
      </c>
      <c r="S452" s="1">
        <v>40</v>
      </c>
      <c r="T452" s="6">
        <f t="shared" si="58"/>
        <v>4920</v>
      </c>
      <c r="U452" s="113">
        <f t="shared" si="59"/>
        <v>0</v>
      </c>
      <c r="V452" s="46">
        <f t="shared" si="60"/>
        <v>0</v>
      </c>
    </row>
    <row r="453" spans="1:22" ht="13.5" customHeight="1" x14ac:dyDescent="0.2">
      <c r="A453" s="1">
        <v>19</v>
      </c>
      <c r="B453" s="1">
        <v>4</v>
      </c>
      <c r="C453" s="1"/>
      <c r="D453" s="1">
        <v>200</v>
      </c>
      <c r="E453" s="1">
        <v>35</v>
      </c>
      <c r="F453" s="6">
        <f t="shared" si="54"/>
        <v>7000</v>
      </c>
      <c r="G453" s="113">
        <f t="shared" si="55"/>
        <v>0</v>
      </c>
      <c r="H453" s="1">
        <v>19</v>
      </c>
      <c r="I453" s="1">
        <v>14</v>
      </c>
      <c r="J453" s="1"/>
      <c r="K453" s="1">
        <v>200</v>
      </c>
      <c r="L453" s="7">
        <v>35</v>
      </c>
      <c r="M453" s="6">
        <f t="shared" si="56"/>
        <v>7000</v>
      </c>
      <c r="N453" s="113">
        <f t="shared" si="57"/>
        <v>0</v>
      </c>
      <c r="O453" s="1">
        <v>19</v>
      </c>
      <c r="P453" s="1">
        <v>24</v>
      </c>
      <c r="Q453" s="1"/>
      <c r="R453" s="1">
        <v>141</v>
      </c>
      <c r="S453" s="1">
        <v>35</v>
      </c>
      <c r="T453" s="6">
        <f t="shared" si="58"/>
        <v>4935</v>
      </c>
      <c r="U453" s="113">
        <f t="shared" si="59"/>
        <v>0</v>
      </c>
      <c r="V453" s="46">
        <f t="shared" si="60"/>
        <v>0</v>
      </c>
    </row>
    <row r="454" spans="1:22" ht="13.5" customHeight="1" x14ac:dyDescent="0.2">
      <c r="A454" s="1">
        <v>20</v>
      </c>
      <c r="B454" s="1">
        <v>4</v>
      </c>
      <c r="C454" s="1"/>
      <c r="D454" s="1">
        <v>200</v>
      </c>
      <c r="E454" s="1">
        <v>35</v>
      </c>
      <c r="F454" s="6">
        <f t="shared" si="54"/>
        <v>7000</v>
      </c>
      <c r="G454" s="113">
        <f t="shared" si="55"/>
        <v>0</v>
      </c>
      <c r="H454" s="1">
        <v>20</v>
      </c>
      <c r="I454" s="1">
        <v>14</v>
      </c>
      <c r="J454" s="1"/>
      <c r="K454" s="1">
        <v>200</v>
      </c>
      <c r="L454" s="7">
        <v>35</v>
      </c>
      <c r="M454" s="6">
        <f t="shared" si="56"/>
        <v>7000</v>
      </c>
      <c r="N454" s="113">
        <f t="shared" si="57"/>
        <v>0</v>
      </c>
      <c r="O454" s="1">
        <v>20</v>
      </c>
      <c r="P454" s="1">
        <v>24</v>
      </c>
      <c r="Q454" s="1"/>
      <c r="R454" s="1">
        <v>141</v>
      </c>
      <c r="S454" s="1">
        <v>35</v>
      </c>
      <c r="T454" s="6">
        <f t="shared" si="58"/>
        <v>4935</v>
      </c>
      <c r="U454" s="113">
        <f t="shared" si="59"/>
        <v>0</v>
      </c>
      <c r="V454" s="46">
        <f t="shared" si="60"/>
        <v>0</v>
      </c>
    </row>
    <row r="455" spans="1:22" ht="13.5" customHeight="1" x14ac:dyDescent="0.2">
      <c r="A455" s="1">
        <v>21</v>
      </c>
      <c r="B455" s="1">
        <v>5</v>
      </c>
      <c r="C455" s="1"/>
      <c r="D455" s="1">
        <v>25</v>
      </c>
      <c r="E455" s="1">
        <v>60</v>
      </c>
      <c r="F455" s="6">
        <f t="shared" si="54"/>
        <v>1500</v>
      </c>
      <c r="G455" s="113">
        <f t="shared" si="55"/>
        <v>1500</v>
      </c>
      <c r="H455" s="1">
        <v>21</v>
      </c>
      <c r="I455" s="1">
        <v>15</v>
      </c>
      <c r="J455" s="1"/>
      <c r="K455" s="1">
        <v>200</v>
      </c>
      <c r="L455" s="7">
        <v>35</v>
      </c>
      <c r="M455" s="6">
        <f t="shared" si="56"/>
        <v>7000</v>
      </c>
      <c r="N455" s="113">
        <f t="shared" si="57"/>
        <v>0</v>
      </c>
      <c r="O455" s="1">
        <v>21</v>
      </c>
      <c r="P455" s="1">
        <v>25</v>
      </c>
      <c r="Q455" s="1"/>
      <c r="R455" s="1">
        <v>123</v>
      </c>
      <c r="S455" s="1">
        <v>40</v>
      </c>
      <c r="T455" s="6">
        <f t="shared" si="58"/>
        <v>4920</v>
      </c>
      <c r="U455" s="113">
        <f t="shared" si="59"/>
        <v>0</v>
      </c>
      <c r="V455" s="46">
        <f t="shared" si="60"/>
        <v>0</v>
      </c>
    </row>
    <row r="456" spans="1:22" ht="13.5" customHeight="1" x14ac:dyDescent="0.2">
      <c r="A456" s="1">
        <v>22</v>
      </c>
      <c r="B456" s="1">
        <v>5</v>
      </c>
      <c r="C456" s="1"/>
      <c r="D456" s="1">
        <v>200</v>
      </c>
      <c r="E456" s="1">
        <v>35</v>
      </c>
      <c r="F456" s="6">
        <f t="shared" si="54"/>
        <v>7000</v>
      </c>
      <c r="G456" s="113">
        <f t="shared" si="55"/>
        <v>0</v>
      </c>
      <c r="H456" s="1">
        <v>22</v>
      </c>
      <c r="I456" s="1">
        <v>15</v>
      </c>
      <c r="J456" s="1"/>
      <c r="K456" s="1">
        <v>129</v>
      </c>
      <c r="L456" s="7">
        <v>40</v>
      </c>
      <c r="M456" s="6">
        <f t="shared" si="56"/>
        <v>5160</v>
      </c>
      <c r="N456" s="113">
        <f t="shared" si="57"/>
        <v>0</v>
      </c>
      <c r="O456" s="1">
        <v>22</v>
      </c>
      <c r="P456" s="1">
        <v>25</v>
      </c>
      <c r="Q456" s="1"/>
      <c r="R456" s="1">
        <v>142</v>
      </c>
      <c r="S456" s="1">
        <v>35</v>
      </c>
      <c r="T456" s="6">
        <f t="shared" si="58"/>
        <v>4970</v>
      </c>
      <c r="U456" s="113">
        <f t="shared" si="59"/>
        <v>0</v>
      </c>
      <c r="V456" s="46">
        <f t="shared" si="60"/>
        <v>0</v>
      </c>
    </row>
    <row r="457" spans="1:22" ht="13.5" customHeight="1" x14ac:dyDescent="0.2">
      <c r="A457" s="1">
        <v>23</v>
      </c>
      <c r="B457" s="1">
        <v>5</v>
      </c>
      <c r="C457" s="1"/>
      <c r="D457" s="1">
        <v>135</v>
      </c>
      <c r="E457" s="1">
        <v>40</v>
      </c>
      <c r="F457" s="6">
        <f t="shared" si="54"/>
        <v>5400</v>
      </c>
      <c r="G457" s="113">
        <f t="shared" si="55"/>
        <v>0</v>
      </c>
      <c r="H457" s="1">
        <v>23</v>
      </c>
      <c r="I457" s="1">
        <v>15</v>
      </c>
      <c r="J457" s="1"/>
      <c r="K457" s="1">
        <v>30</v>
      </c>
      <c r="L457" s="7">
        <v>45</v>
      </c>
      <c r="M457" s="6">
        <f t="shared" si="56"/>
        <v>1350</v>
      </c>
      <c r="N457" s="113">
        <f t="shared" si="57"/>
        <v>1350</v>
      </c>
      <c r="O457" s="1">
        <v>23</v>
      </c>
      <c r="P457" s="1">
        <v>25</v>
      </c>
      <c r="Q457" s="1"/>
      <c r="R457" s="1">
        <v>20</v>
      </c>
      <c r="S457" s="1">
        <v>80</v>
      </c>
      <c r="T457" s="6">
        <f t="shared" si="58"/>
        <v>1600</v>
      </c>
      <c r="U457" s="113">
        <f t="shared" si="59"/>
        <v>1600</v>
      </c>
      <c r="V457" s="46">
        <f t="shared" si="60"/>
        <v>1600</v>
      </c>
    </row>
    <row r="458" spans="1:22" ht="13.5" customHeight="1" x14ac:dyDescent="0.2">
      <c r="A458" s="1">
        <v>24</v>
      </c>
      <c r="B458" s="1">
        <v>5</v>
      </c>
      <c r="C458" s="1"/>
      <c r="D458" s="1">
        <v>200</v>
      </c>
      <c r="E458" s="1">
        <v>15</v>
      </c>
      <c r="F458" s="6">
        <f t="shared" si="54"/>
        <v>3000</v>
      </c>
      <c r="G458" s="113">
        <f t="shared" si="55"/>
        <v>3000</v>
      </c>
      <c r="H458" s="1">
        <v>24</v>
      </c>
      <c r="I458" s="1">
        <v>15</v>
      </c>
      <c r="J458" s="1"/>
      <c r="K458" s="1">
        <v>200</v>
      </c>
      <c r="L458" s="7">
        <v>35</v>
      </c>
      <c r="M458" s="6">
        <f t="shared" si="56"/>
        <v>7000</v>
      </c>
      <c r="N458" s="113">
        <f t="shared" si="57"/>
        <v>0</v>
      </c>
      <c r="O458" s="1">
        <v>24</v>
      </c>
      <c r="P458" s="1">
        <v>25</v>
      </c>
      <c r="Q458" s="1"/>
      <c r="R458" s="1">
        <v>200</v>
      </c>
      <c r="S458" s="1">
        <v>15</v>
      </c>
      <c r="T458" s="6">
        <f t="shared" si="58"/>
        <v>3000</v>
      </c>
      <c r="U458" s="113">
        <f t="shared" si="59"/>
        <v>3000</v>
      </c>
      <c r="V458" s="46">
        <f t="shared" si="60"/>
        <v>3000</v>
      </c>
    </row>
    <row r="459" spans="1:22" ht="13.5" customHeight="1" x14ac:dyDescent="0.2">
      <c r="A459" s="1">
        <v>25</v>
      </c>
      <c r="B459" s="1">
        <v>5</v>
      </c>
      <c r="C459" s="1"/>
      <c r="D459" s="1">
        <v>200</v>
      </c>
      <c r="E459" s="1">
        <v>35</v>
      </c>
      <c r="F459" s="6">
        <f t="shared" si="54"/>
        <v>7000</v>
      </c>
      <c r="G459" s="113">
        <f t="shared" si="55"/>
        <v>0</v>
      </c>
      <c r="H459" s="1">
        <v>25</v>
      </c>
      <c r="I459" s="1">
        <v>15</v>
      </c>
      <c r="J459" s="1"/>
      <c r="K459" s="1">
        <v>200</v>
      </c>
      <c r="L459" s="7">
        <v>15</v>
      </c>
      <c r="M459" s="6">
        <f t="shared" si="56"/>
        <v>3000</v>
      </c>
      <c r="N459" s="113">
        <f t="shared" si="57"/>
        <v>3000</v>
      </c>
      <c r="O459" s="1">
        <v>25</v>
      </c>
      <c r="P459" s="1">
        <v>25</v>
      </c>
      <c r="Q459" s="1"/>
      <c r="R459" s="1">
        <v>142</v>
      </c>
      <c r="S459" s="1">
        <v>35</v>
      </c>
      <c r="T459" s="6">
        <f t="shared" si="58"/>
        <v>4970</v>
      </c>
      <c r="U459" s="113">
        <f t="shared" si="59"/>
        <v>0</v>
      </c>
      <c r="V459" s="46">
        <f t="shared" si="60"/>
        <v>0</v>
      </c>
    </row>
    <row r="460" spans="1:22" ht="13.5" customHeight="1" x14ac:dyDescent="0.2">
      <c r="A460" s="1">
        <v>26</v>
      </c>
      <c r="B460" s="1">
        <v>6</v>
      </c>
      <c r="C460" s="1"/>
      <c r="D460" s="1">
        <v>200</v>
      </c>
      <c r="E460" s="1">
        <v>15</v>
      </c>
      <c r="F460" s="6">
        <f t="shared" si="54"/>
        <v>3000</v>
      </c>
      <c r="G460" s="113">
        <f t="shared" si="55"/>
        <v>3000</v>
      </c>
      <c r="H460" s="1">
        <v>26</v>
      </c>
      <c r="I460" s="1">
        <v>16</v>
      </c>
      <c r="J460" s="1"/>
      <c r="K460" s="1">
        <v>200</v>
      </c>
      <c r="L460" s="7">
        <v>35</v>
      </c>
      <c r="M460" s="6">
        <f t="shared" si="56"/>
        <v>7000</v>
      </c>
      <c r="N460" s="113">
        <f t="shared" si="57"/>
        <v>0</v>
      </c>
      <c r="O460" s="1">
        <v>26</v>
      </c>
      <c r="P460" s="1">
        <v>26</v>
      </c>
      <c r="Q460" s="1"/>
      <c r="R460" s="1">
        <v>200</v>
      </c>
      <c r="S460" s="1">
        <v>15</v>
      </c>
      <c r="T460" s="6">
        <f t="shared" si="58"/>
        <v>3000</v>
      </c>
      <c r="U460" s="113">
        <f t="shared" si="59"/>
        <v>3000</v>
      </c>
      <c r="V460" s="46">
        <f t="shared" si="60"/>
        <v>3000</v>
      </c>
    </row>
    <row r="461" spans="1:22" ht="13.5" customHeight="1" x14ac:dyDescent="0.2">
      <c r="A461" s="1">
        <v>27</v>
      </c>
      <c r="B461" s="1">
        <v>6</v>
      </c>
      <c r="C461" s="1"/>
      <c r="D461" s="1">
        <v>200</v>
      </c>
      <c r="E461" s="1">
        <v>35</v>
      </c>
      <c r="F461" s="6">
        <f t="shared" si="54"/>
        <v>7000</v>
      </c>
      <c r="G461" s="113">
        <f t="shared" si="55"/>
        <v>0</v>
      </c>
      <c r="H461" s="1">
        <v>27</v>
      </c>
      <c r="I461" s="1">
        <v>16</v>
      </c>
      <c r="J461" s="1"/>
      <c r="K461" s="1">
        <v>200</v>
      </c>
      <c r="L461" s="7">
        <v>35</v>
      </c>
      <c r="M461" s="6">
        <f t="shared" si="56"/>
        <v>7000</v>
      </c>
      <c r="N461" s="113">
        <f t="shared" si="57"/>
        <v>0</v>
      </c>
      <c r="O461" s="1">
        <v>27</v>
      </c>
      <c r="P461" s="1">
        <v>26</v>
      </c>
      <c r="Q461" s="1"/>
      <c r="R461" s="1">
        <v>141</v>
      </c>
      <c r="S461" s="1">
        <v>35</v>
      </c>
      <c r="T461" s="6">
        <f t="shared" si="58"/>
        <v>4935</v>
      </c>
      <c r="U461" s="113">
        <f t="shared" si="59"/>
        <v>0</v>
      </c>
      <c r="V461" s="46">
        <f t="shared" si="60"/>
        <v>0</v>
      </c>
    </row>
    <row r="462" spans="1:22" ht="13.5" customHeight="1" x14ac:dyDescent="0.2">
      <c r="A462" s="1">
        <v>28</v>
      </c>
      <c r="B462" s="1">
        <v>6</v>
      </c>
      <c r="C462" s="1"/>
      <c r="D462" s="1">
        <v>200</v>
      </c>
      <c r="E462" s="1">
        <v>35</v>
      </c>
      <c r="F462" s="6">
        <f t="shared" si="54"/>
        <v>7000</v>
      </c>
      <c r="G462" s="113">
        <f t="shared" si="55"/>
        <v>0</v>
      </c>
      <c r="H462" s="1">
        <v>28</v>
      </c>
      <c r="I462" s="1">
        <v>16</v>
      </c>
      <c r="J462" s="1"/>
      <c r="K462" s="1">
        <v>25</v>
      </c>
      <c r="L462" s="7">
        <v>60</v>
      </c>
      <c r="M462" s="6">
        <f t="shared" si="56"/>
        <v>1500</v>
      </c>
      <c r="N462" s="113">
        <f t="shared" si="57"/>
        <v>1500</v>
      </c>
      <c r="O462" s="1">
        <v>28</v>
      </c>
      <c r="P462" s="1">
        <v>26</v>
      </c>
      <c r="Q462" s="1"/>
      <c r="R462" s="1">
        <v>141</v>
      </c>
      <c r="S462" s="1">
        <v>35</v>
      </c>
      <c r="T462" s="6">
        <f t="shared" si="58"/>
        <v>4935</v>
      </c>
      <c r="U462" s="113">
        <f t="shared" si="59"/>
        <v>0</v>
      </c>
      <c r="V462" s="46">
        <f t="shared" si="60"/>
        <v>0</v>
      </c>
    </row>
    <row r="463" spans="1:22" ht="13.5" customHeight="1" x14ac:dyDescent="0.2">
      <c r="A463" s="1">
        <v>29</v>
      </c>
      <c r="B463" s="1">
        <v>6</v>
      </c>
      <c r="C463" s="1"/>
      <c r="D463" s="1">
        <v>134</v>
      </c>
      <c r="E463" s="1">
        <v>40</v>
      </c>
      <c r="F463" s="6">
        <f t="shared" si="54"/>
        <v>5360</v>
      </c>
      <c r="G463" s="113">
        <f t="shared" si="55"/>
        <v>0</v>
      </c>
      <c r="H463" s="1">
        <v>29</v>
      </c>
      <c r="I463" s="1">
        <v>16</v>
      </c>
      <c r="J463" s="1"/>
      <c r="K463" s="1">
        <v>200</v>
      </c>
      <c r="L463" s="7">
        <v>15</v>
      </c>
      <c r="M463" s="6">
        <f t="shared" si="56"/>
        <v>3000</v>
      </c>
      <c r="N463" s="113">
        <f t="shared" si="57"/>
        <v>3000</v>
      </c>
      <c r="O463" s="1">
        <v>29</v>
      </c>
      <c r="P463" s="1">
        <v>26</v>
      </c>
      <c r="Q463" s="1"/>
      <c r="R463" s="1">
        <v>124</v>
      </c>
      <c r="S463" s="1">
        <v>40</v>
      </c>
      <c r="T463" s="6">
        <f t="shared" si="58"/>
        <v>4960</v>
      </c>
      <c r="U463" s="113">
        <f t="shared" si="59"/>
        <v>0</v>
      </c>
      <c r="V463" s="46">
        <f t="shared" si="60"/>
        <v>0</v>
      </c>
    </row>
    <row r="464" spans="1:22" ht="13.5" customHeight="1" x14ac:dyDescent="0.2">
      <c r="A464" s="1">
        <v>30</v>
      </c>
      <c r="B464" s="1">
        <v>6</v>
      </c>
      <c r="C464" s="1"/>
      <c r="D464" s="1">
        <v>200</v>
      </c>
      <c r="E464" s="1">
        <v>35</v>
      </c>
      <c r="F464" s="6">
        <f t="shared" si="54"/>
        <v>7000</v>
      </c>
      <c r="G464" s="113">
        <f t="shared" si="55"/>
        <v>0</v>
      </c>
      <c r="H464" s="1">
        <v>30</v>
      </c>
      <c r="I464" s="1">
        <v>16</v>
      </c>
      <c r="J464" s="1"/>
      <c r="K464" s="1">
        <v>200</v>
      </c>
      <c r="L464" s="7">
        <v>35</v>
      </c>
      <c r="M464" s="6">
        <f t="shared" si="56"/>
        <v>7000</v>
      </c>
      <c r="N464" s="113">
        <f t="shared" si="57"/>
        <v>0</v>
      </c>
      <c r="O464" s="1">
        <v>30</v>
      </c>
      <c r="P464" s="1">
        <v>26</v>
      </c>
      <c r="Q464" s="1"/>
      <c r="R464" s="1">
        <v>141</v>
      </c>
      <c r="S464" s="1">
        <v>35</v>
      </c>
      <c r="T464" s="6">
        <f t="shared" si="58"/>
        <v>4935</v>
      </c>
      <c r="U464" s="113">
        <f t="shared" si="59"/>
        <v>0</v>
      </c>
      <c r="V464" s="46">
        <f t="shared" si="60"/>
        <v>0</v>
      </c>
    </row>
    <row r="465" spans="1:22" ht="13.5" customHeight="1" x14ac:dyDescent="0.2">
      <c r="A465" s="1">
        <v>31</v>
      </c>
      <c r="B465" s="1">
        <v>7</v>
      </c>
      <c r="C465" s="1"/>
      <c r="D465" s="1">
        <v>134</v>
      </c>
      <c r="E465" s="1">
        <v>40</v>
      </c>
      <c r="F465" s="6">
        <f t="shared" si="54"/>
        <v>5360</v>
      </c>
      <c r="G465" s="113">
        <f t="shared" si="55"/>
        <v>0</v>
      </c>
      <c r="H465" s="1">
        <v>31</v>
      </c>
      <c r="I465" s="1">
        <v>17</v>
      </c>
      <c r="J465" s="1"/>
      <c r="K465" s="1">
        <v>130</v>
      </c>
      <c r="L465" s="7">
        <v>40</v>
      </c>
      <c r="M465" s="6">
        <f t="shared" si="56"/>
        <v>5200</v>
      </c>
      <c r="N465" s="113">
        <f t="shared" si="57"/>
        <v>0</v>
      </c>
      <c r="O465" s="1">
        <v>31</v>
      </c>
      <c r="P465" s="1">
        <v>27</v>
      </c>
      <c r="Q465" s="1"/>
      <c r="R465" s="1">
        <v>123</v>
      </c>
      <c r="S465" s="1">
        <v>40</v>
      </c>
      <c r="T465" s="6">
        <f t="shared" si="58"/>
        <v>4920</v>
      </c>
      <c r="U465" s="113">
        <f t="shared" si="59"/>
        <v>0</v>
      </c>
      <c r="V465" s="46">
        <f t="shared" si="60"/>
        <v>0</v>
      </c>
    </row>
    <row r="466" spans="1:22" ht="13.5" customHeight="1" x14ac:dyDescent="0.2">
      <c r="A466" s="1">
        <v>32</v>
      </c>
      <c r="B466" s="1">
        <v>7</v>
      </c>
      <c r="C466" s="1"/>
      <c r="D466" s="1">
        <v>135</v>
      </c>
      <c r="E466" s="1">
        <v>40</v>
      </c>
      <c r="F466" s="6">
        <f t="shared" si="54"/>
        <v>5400</v>
      </c>
      <c r="G466" s="113">
        <f t="shared" si="55"/>
        <v>0</v>
      </c>
      <c r="H466" s="1">
        <v>32</v>
      </c>
      <c r="I466" s="1">
        <v>17</v>
      </c>
      <c r="J466" s="1"/>
      <c r="K466" s="1">
        <v>200</v>
      </c>
      <c r="L466" s="7">
        <v>35</v>
      </c>
      <c r="M466" s="6">
        <f t="shared" si="56"/>
        <v>7000</v>
      </c>
      <c r="N466" s="113">
        <f t="shared" si="57"/>
        <v>0</v>
      </c>
      <c r="O466" s="1">
        <v>32</v>
      </c>
      <c r="P466" s="1">
        <v>27</v>
      </c>
      <c r="Q466" s="1"/>
      <c r="R466" s="1">
        <v>25</v>
      </c>
      <c r="S466" s="1">
        <v>60</v>
      </c>
      <c r="T466" s="6">
        <f t="shared" si="58"/>
        <v>1500</v>
      </c>
      <c r="U466" s="113">
        <f t="shared" si="59"/>
        <v>1500</v>
      </c>
      <c r="V466" s="46">
        <f t="shared" si="60"/>
        <v>1500</v>
      </c>
    </row>
    <row r="467" spans="1:22" ht="13.5" customHeight="1" x14ac:dyDescent="0.2">
      <c r="A467" s="1">
        <v>33</v>
      </c>
      <c r="B467" s="1">
        <v>7</v>
      </c>
      <c r="C467" s="1"/>
      <c r="D467" s="1">
        <v>200</v>
      </c>
      <c r="E467" s="1">
        <v>35</v>
      </c>
      <c r="F467" s="6">
        <f t="shared" si="54"/>
        <v>7000</v>
      </c>
      <c r="G467" s="113">
        <f t="shared" si="55"/>
        <v>0</v>
      </c>
      <c r="H467" s="1">
        <v>33</v>
      </c>
      <c r="I467" s="1">
        <v>17</v>
      </c>
      <c r="J467" s="1"/>
      <c r="K467" s="1">
        <v>200</v>
      </c>
      <c r="L467" s="7">
        <v>35</v>
      </c>
      <c r="M467" s="6">
        <f t="shared" si="56"/>
        <v>7000</v>
      </c>
      <c r="N467" s="113">
        <f t="shared" si="57"/>
        <v>0</v>
      </c>
      <c r="O467" s="1">
        <v>33</v>
      </c>
      <c r="P467" s="1">
        <v>27</v>
      </c>
      <c r="Q467" s="1"/>
      <c r="R467" s="1">
        <v>140</v>
      </c>
      <c r="S467" s="1">
        <v>35</v>
      </c>
      <c r="T467" s="6">
        <f t="shared" si="58"/>
        <v>4900</v>
      </c>
      <c r="U467" s="113">
        <f t="shared" si="59"/>
        <v>0</v>
      </c>
      <c r="V467" s="46">
        <f t="shared" si="60"/>
        <v>0</v>
      </c>
    </row>
    <row r="468" spans="1:22" ht="13.5" customHeight="1" x14ac:dyDescent="0.2">
      <c r="A468" s="1">
        <v>34</v>
      </c>
      <c r="B468" s="1">
        <v>7</v>
      </c>
      <c r="C468" s="1"/>
      <c r="D468" s="1">
        <v>200</v>
      </c>
      <c r="E468" s="1">
        <v>35</v>
      </c>
      <c r="F468" s="6">
        <f t="shared" si="54"/>
        <v>7000</v>
      </c>
      <c r="G468" s="113">
        <f t="shared" si="55"/>
        <v>0</v>
      </c>
      <c r="H468" s="1">
        <v>34</v>
      </c>
      <c r="I468" s="1">
        <v>17</v>
      </c>
      <c r="J468" s="1"/>
      <c r="K468" s="1">
        <v>200</v>
      </c>
      <c r="L468" s="7">
        <v>15</v>
      </c>
      <c r="M468" s="6">
        <f t="shared" si="56"/>
        <v>3000</v>
      </c>
      <c r="N468" s="113">
        <f t="shared" si="57"/>
        <v>3000</v>
      </c>
      <c r="O468" s="1">
        <v>34</v>
      </c>
      <c r="P468" s="1">
        <v>27</v>
      </c>
      <c r="Q468" s="1"/>
      <c r="R468" s="1">
        <v>100</v>
      </c>
      <c r="S468" s="1">
        <v>35</v>
      </c>
      <c r="T468" s="6">
        <f t="shared" si="58"/>
        <v>3500</v>
      </c>
      <c r="U468" s="113">
        <f t="shared" si="59"/>
        <v>0</v>
      </c>
      <c r="V468" s="46">
        <f t="shared" si="60"/>
        <v>0</v>
      </c>
    </row>
    <row r="469" spans="1:22" ht="13.5" customHeight="1" x14ac:dyDescent="0.2">
      <c r="A469" s="1">
        <v>35</v>
      </c>
      <c r="B469" s="1">
        <v>7</v>
      </c>
      <c r="C469" s="1"/>
      <c r="D469" s="1">
        <v>200</v>
      </c>
      <c r="E469" s="1">
        <v>15</v>
      </c>
      <c r="F469" s="6">
        <f t="shared" si="54"/>
        <v>3000</v>
      </c>
      <c r="G469" s="113">
        <f t="shared" si="55"/>
        <v>3000</v>
      </c>
      <c r="H469" s="1">
        <v>35</v>
      </c>
      <c r="I469" s="1">
        <v>17</v>
      </c>
      <c r="J469" s="1"/>
      <c r="K469" s="1">
        <v>130</v>
      </c>
      <c r="L469" s="7">
        <v>40</v>
      </c>
      <c r="M469" s="6">
        <f t="shared" si="56"/>
        <v>5200</v>
      </c>
      <c r="N469" s="113">
        <f t="shared" si="57"/>
        <v>0</v>
      </c>
      <c r="O469" s="1">
        <v>35</v>
      </c>
      <c r="P469" s="1">
        <v>27</v>
      </c>
      <c r="Q469" s="1"/>
      <c r="R469" s="1">
        <v>200</v>
      </c>
      <c r="S469" s="1">
        <v>15</v>
      </c>
      <c r="T469" s="6">
        <f t="shared" si="58"/>
        <v>3000</v>
      </c>
      <c r="U469" s="113">
        <f t="shared" si="59"/>
        <v>3000</v>
      </c>
      <c r="V469" s="46">
        <f t="shared" si="60"/>
        <v>3000</v>
      </c>
    </row>
    <row r="470" spans="1:22" ht="13.5" customHeight="1" x14ac:dyDescent="0.2">
      <c r="A470" s="1">
        <v>36</v>
      </c>
      <c r="B470" s="1">
        <v>8</v>
      </c>
      <c r="C470" s="1"/>
      <c r="D470" s="1">
        <v>200</v>
      </c>
      <c r="E470" s="1">
        <v>35</v>
      </c>
      <c r="F470" s="6">
        <f t="shared" si="54"/>
        <v>7000</v>
      </c>
      <c r="G470" s="113">
        <f t="shared" si="55"/>
        <v>0</v>
      </c>
      <c r="H470" s="1">
        <v>36</v>
      </c>
      <c r="I470" s="1">
        <v>18</v>
      </c>
      <c r="J470" s="1"/>
      <c r="K470" s="1">
        <v>200</v>
      </c>
      <c r="L470" s="7">
        <v>15</v>
      </c>
      <c r="M470" s="6">
        <f t="shared" si="56"/>
        <v>3000</v>
      </c>
      <c r="N470" s="113">
        <f t="shared" si="57"/>
        <v>3000</v>
      </c>
      <c r="O470" s="1">
        <v>36</v>
      </c>
      <c r="P470" s="1">
        <v>28</v>
      </c>
      <c r="Q470" s="1"/>
      <c r="R470" s="1">
        <v>100</v>
      </c>
      <c r="S470" s="1">
        <v>35</v>
      </c>
      <c r="T470" s="6">
        <f t="shared" si="58"/>
        <v>3500</v>
      </c>
      <c r="U470" s="113">
        <f t="shared" si="59"/>
        <v>0</v>
      </c>
      <c r="V470" s="46">
        <f t="shared" si="60"/>
        <v>0</v>
      </c>
    </row>
    <row r="471" spans="1:22" ht="13.5" customHeight="1" x14ac:dyDescent="0.2">
      <c r="A471" s="1">
        <v>37</v>
      </c>
      <c r="B471" s="1">
        <v>8</v>
      </c>
      <c r="C471" s="1"/>
      <c r="D471" s="1">
        <v>200</v>
      </c>
      <c r="E471" s="1">
        <v>35</v>
      </c>
      <c r="F471" s="6">
        <f t="shared" si="54"/>
        <v>7000</v>
      </c>
      <c r="G471" s="113">
        <f t="shared" si="55"/>
        <v>0</v>
      </c>
      <c r="H471" s="1">
        <v>37</v>
      </c>
      <c r="I471" s="1">
        <v>18</v>
      </c>
      <c r="J471" s="1"/>
      <c r="K471" s="1">
        <v>200</v>
      </c>
      <c r="L471" s="7">
        <v>35</v>
      </c>
      <c r="M471" s="6">
        <f t="shared" si="56"/>
        <v>7000</v>
      </c>
      <c r="N471" s="113">
        <f t="shared" si="57"/>
        <v>0</v>
      </c>
      <c r="O471" s="1">
        <v>37</v>
      </c>
      <c r="P471" s="1">
        <v>28</v>
      </c>
      <c r="Q471" s="1"/>
      <c r="R471" s="1">
        <v>100</v>
      </c>
      <c r="S471" s="1">
        <v>35</v>
      </c>
      <c r="T471" s="6">
        <f t="shared" si="58"/>
        <v>3500</v>
      </c>
      <c r="U471" s="113">
        <f t="shared" si="59"/>
        <v>0</v>
      </c>
      <c r="V471" s="46">
        <f t="shared" si="60"/>
        <v>0</v>
      </c>
    </row>
    <row r="472" spans="1:22" ht="13.5" customHeight="1" x14ac:dyDescent="0.2">
      <c r="A472" s="1">
        <v>38</v>
      </c>
      <c r="B472" s="1">
        <v>8</v>
      </c>
      <c r="C472" s="1"/>
      <c r="D472" s="1">
        <v>200</v>
      </c>
      <c r="E472" s="1">
        <v>15</v>
      </c>
      <c r="F472" s="6">
        <f t="shared" si="54"/>
        <v>3000</v>
      </c>
      <c r="G472" s="113">
        <f t="shared" si="55"/>
        <v>3000</v>
      </c>
      <c r="H472" s="1">
        <v>38</v>
      </c>
      <c r="I472" s="1">
        <v>18</v>
      </c>
      <c r="J472" s="1"/>
      <c r="K472" s="1">
        <v>30</v>
      </c>
      <c r="L472" s="7">
        <v>45</v>
      </c>
      <c r="M472" s="6">
        <f t="shared" si="56"/>
        <v>1350</v>
      </c>
      <c r="N472" s="113">
        <f t="shared" si="57"/>
        <v>1350</v>
      </c>
      <c r="O472" s="1">
        <v>38</v>
      </c>
      <c r="P472" s="1">
        <v>28</v>
      </c>
      <c r="Q472" s="1"/>
      <c r="R472" s="1">
        <v>200</v>
      </c>
      <c r="S472" s="1">
        <v>15</v>
      </c>
      <c r="T472" s="6">
        <f t="shared" si="58"/>
        <v>3000</v>
      </c>
      <c r="U472" s="113">
        <f t="shared" si="59"/>
        <v>3000</v>
      </c>
      <c r="V472" s="46">
        <f t="shared" si="60"/>
        <v>3000</v>
      </c>
    </row>
    <row r="473" spans="1:22" ht="13.5" customHeight="1" x14ac:dyDescent="0.2">
      <c r="A473" s="1">
        <v>39</v>
      </c>
      <c r="B473" s="1">
        <v>8</v>
      </c>
      <c r="C473" s="1"/>
      <c r="D473" s="1">
        <v>20</v>
      </c>
      <c r="E473" s="1">
        <v>80</v>
      </c>
      <c r="F473" s="6">
        <f t="shared" si="54"/>
        <v>1600</v>
      </c>
      <c r="G473" s="113">
        <f t="shared" si="55"/>
        <v>1600</v>
      </c>
      <c r="H473" s="1">
        <v>39</v>
      </c>
      <c r="I473" s="1">
        <v>18</v>
      </c>
      <c r="J473" s="1"/>
      <c r="K473" s="1">
        <v>200</v>
      </c>
      <c r="L473" s="7">
        <v>35</v>
      </c>
      <c r="M473" s="6">
        <f t="shared" si="56"/>
        <v>7000</v>
      </c>
      <c r="N473" s="113">
        <f t="shared" si="57"/>
        <v>0</v>
      </c>
      <c r="O473" s="1">
        <v>39</v>
      </c>
      <c r="P473" s="1">
        <v>28</v>
      </c>
      <c r="Q473" s="1"/>
      <c r="R473" s="1">
        <v>99</v>
      </c>
      <c r="S473" s="1">
        <v>40</v>
      </c>
      <c r="T473" s="6">
        <f t="shared" si="58"/>
        <v>3960</v>
      </c>
      <c r="U473" s="113">
        <f t="shared" si="59"/>
        <v>0</v>
      </c>
      <c r="V473" s="46">
        <f t="shared" si="60"/>
        <v>0</v>
      </c>
    </row>
    <row r="474" spans="1:22" ht="13.5" customHeight="1" x14ac:dyDescent="0.2">
      <c r="A474" s="1">
        <v>40</v>
      </c>
      <c r="B474" s="1">
        <v>8</v>
      </c>
      <c r="C474" s="1"/>
      <c r="D474" s="1">
        <v>30</v>
      </c>
      <c r="E474" s="1">
        <v>45</v>
      </c>
      <c r="F474" s="6">
        <f t="shared" si="54"/>
        <v>1350</v>
      </c>
      <c r="G474" s="113">
        <f t="shared" si="55"/>
        <v>1350</v>
      </c>
      <c r="H474" s="1">
        <v>40</v>
      </c>
      <c r="I474" s="1">
        <v>18</v>
      </c>
      <c r="J474" s="1"/>
      <c r="K474" s="1">
        <v>200</v>
      </c>
      <c r="L474" s="7">
        <v>15</v>
      </c>
      <c r="M474" s="6">
        <f t="shared" si="56"/>
        <v>3000</v>
      </c>
      <c r="N474" s="113">
        <f t="shared" si="57"/>
        <v>3000</v>
      </c>
      <c r="O474" s="1">
        <v>40</v>
      </c>
      <c r="P474" s="1">
        <v>28</v>
      </c>
      <c r="Q474" s="1"/>
      <c r="R474" s="1">
        <v>30</v>
      </c>
      <c r="S474" s="1">
        <v>45</v>
      </c>
      <c r="T474" s="6">
        <f t="shared" si="58"/>
        <v>1350</v>
      </c>
      <c r="U474" s="113">
        <f t="shared" si="59"/>
        <v>1350</v>
      </c>
      <c r="V474" s="46">
        <f t="shared" si="60"/>
        <v>1350</v>
      </c>
    </row>
    <row r="475" spans="1:22" ht="13.5" customHeight="1" x14ac:dyDescent="0.2">
      <c r="A475" s="1">
        <v>41</v>
      </c>
      <c r="B475" s="1">
        <v>9</v>
      </c>
      <c r="C475" s="1"/>
      <c r="D475" s="1">
        <v>200</v>
      </c>
      <c r="E475" s="1">
        <v>35</v>
      </c>
      <c r="F475" s="6">
        <f t="shared" si="54"/>
        <v>7000</v>
      </c>
      <c r="G475" s="113">
        <f t="shared" si="55"/>
        <v>0</v>
      </c>
      <c r="H475" s="1">
        <v>41</v>
      </c>
      <c r="I475" s="1">
        <v>19</v>
      </c>
      <c r="J475" s="1"/>
      <c r="K475" s="1">
        <v>130</v>
      </c>
      <c r="L475" s="7">
        <v>40</v>
      </c>
      <c r="M475" s="6">
        <f t="shared" si="56"/>
        <v>5200</v>
      </c>
      <c r="N475" s="113">
        <f t="shared" si="57"/>
        <v>0</v>
      </c>
      <c r="O475" s="1">
        <v>41</v>
      </c>
      <c r="P475" s="1">
        <v>29</v>
      </c>
      <c r="Q475" s="1"/>
      <c r="R475" s="1">
        <v>120</v>
      </c>
      <c r="S475" s="1">
        <v>35</v>
      </c>
      <c r="T475" s="6">
        <f t="shared" si="58"/>
        <v>4200</v>
      </c>
      <c r="U475" s="113">
        <f t="shared" si="59"/>
        <v>0</v>
      </c>
      <c r="V475" s="46">
        <f t="shared" si="60"/>
        <v>0</v>
      </c>
    </row>
    <row r="476" spans="1:22" ht="13.5" customHeight="1" x14ac:dyDescent="0.2">
      <c r="A476" s="1">
        <v>42</v>
      </c>
      <c r="B476" s="1">
        <v>9</v>
      </c>
      <c r="C476" s="1"/>
      <c r="D476" s="1">
        <v>200</v>
      </c>
      <c r="E476" s="1">
        <v>35</v>
      </c>
      <c r="F476" s="6">
        <f t="shared" si="54"/>
        <v>7000</v>
      </c>
      <c r="G476" s="113">
        <f t="shared" si="55"/>
        <v>0</v>
      </c>
      <c r="H476" s="1">
        <v>42</v>
      </c>
      <c r="I476" s="1">
        <v>19</v>
      </c>
      <c r="J476" s="1"/>
      <c r="K476" s="1">
        <v>20</v>
      </c>
      <c r="L476" s="7">
        <v>80</v>
      </c>
      <c r="M476" s="6">
        <f t="shared" si="56"/>
        <v>1600</v>
      </c>
      <c r="N476" s="113">
        <f t="shared" si="57"/>
        <v>1600</v>
      </c>
      <c r="O476" s="1">
        <v>42</v>
      </c>
      <c r="P476" s="1">
        <v>29</v>
      </c>
      <c r="Q476" s="1"/>
      <c r="R476" s="1">
        <v>120</v>
      </c>
      <c r="S476" s="1">
        <v>35</v>
      </c>
      <c r="T476" s="6">
        <f t="shared" si="58"/>
        <v>4200</v>
      </c>
      <c r="U476" s="113">
        <f t="shared" si="59"/>
        <v>0</v>
      </c>
      <c r="V476" s="46">
        <f t="shared" si="60"/>
        <v>0</v>
      </c>
    </row>
    <row r="477" spans="1:22" ht="13.5" customHeight="1" x14ac:dyDescent="0.2">
      <c r="A477" s="1">
        <v>43</v>
      </c>
      <c r="B477" s="1">
        <v>9</v>
      </c>
      <c r="C477" s="1"/>
      <c r="D477" s="1">
        <v>25</v>
      </c>
      <c r="E477" s="1">
        <v>60</v>
      </c>
      <c r="F477" s="6">
        <f t="shared" si="54"/>
        <v>1500</v>
      </c>
      <c r="G477" s="113">
        <f t="shared" si="55"/>
        <v>1500</v>
      </c>
      <c r="H477" s="1">
        <v>43</v>
      </c>
      <c r="I477" s="1">
        <v>19</v>
      </c>
      <c r="J477" s="1"/>
      <c r="K477" s="1">
        <v>200</v>
      </c>
      <c r="L477" s="7">
        <v>15</v>
      </c>
      <c r="M477" s="6">
        <f t="shared" si="56"/>
        <v>3000</v>
      </c>
      <c r="N477" s="113">
        <f t="shared" si="57"/>
        <v>3000</v>
      </c>
      <c r="O477" s="1">
        <v>43</v>
      </c>
      <c r="P477" s="1">
        <v>29</v>
      </c>
      <c r="Q477" s="1"/>
      <c r="R477" s="1">
        <v>120</v>
      </c>
      <c r="S477" s="1">
        <v>40</v>
      </c>
      <c r="T477" s="6">
        <f t="shared" si="58"/>
        <v>4800</v>
      </c>
      <c r="U477" s="113">
        <f t="shared" si="59"/>
        <v>0</v>
      </c>
      <c r="V477" s="46">
        <f t="shared" si="60"/>
        <v>0</v>
      </c>
    </row>
    <row r="478" spans="1:22" ht="13.5" customHeight="1" x14ac:dyDescent="0.2">
      <c r="A478" s="1">
        <v>44</v>
      </c>
      <c r="B478" s="1">
        <v>9</v>
      </c>
      <c r="C478" s="1"/>
      <c r="D478" s="1">
        <v>200</v>
      </c>
      <c r="E478" s="1">
        <v>35</v>
      </c>
      <c r="F478" s="6">
        <f t="shared" si="54"/>
        <v>7000</v>
      </c>
      <c r="G478" s="113">
        <f t="shared" si="55"/>
        <v>0</v>
      </c>
      <c r="H478" s="1">
        <v>44</v>
      </c>
      <c r="I478" s="1">
        <v>19</v>
      </c>
      <c r="J478" s="1"/>
      <c r="K478" s="1">
        <v>200</v>
      </c>
      <c r="L478" s="7">
        <v>35</v>
      </c>
      <c r="M478" s="6">
        <f t="shared" si="56"/>
        <v>7000</v>
      </c>
      <c r="N478" s="113">
        <f t="shared" si="57"/>
        <v>0</v>
      </c>
      <c r="O478" s="1">
        <v>44</v>
      </c>
      <c r="P478" s="1">
        <v>29</v>
      </c>
      <c r="Q478" s="1"/>
      <c r="R478" s="1">
        <v>120</v>
      </c>
      <c r="S478" s="1">
        <v>35</v>
      </c>
      <c r="T478" s="6">
        <f t="shared" si="58"/>
        <v>4200</v>
      </c>
      <c r="U478" s="113">
        <f t="shared" si="59"/>
        <v>0</v>
      </c>
      <c r="V478" s="46">
        <f t="shared" si="60"/>
        <v>0</v>
      </c>
    </row>
    <row r="479" spans="1:22" ht="13.5" customHeight="1" x14ac:dyDescent="0.2">
      <c r="A479" s="1">
        <v>45</v>
      </c>
      <c r="B479" s="1">
        <v>9</v>
      </c>
      <c r="C479" s="1"/>
      <c r="D479" s="1">
        <v>200</v>
      </c>
      <c r="E479" s="1">
        <v>15</v>
      </c>
      <c r="F479" s="6">
        <f t="shared" si="54"/>
        <v>3000</v>
      </c>
      <c r="G479" s="113">
        <f t="shared" si="55"/>
        <v>3000</v>
      </c>
      <c r="H479" s="1">
        <v>45</v>
      </c>
      <c r="I479" s="1">
        <v>19</v>
      </c>
      <c r="J479" s="1"/>
      <c r="K479" s="1">
        <v>200</v>
      </c>
      <c r="L479" s="7">
        <v>35</v>
      </c>
      <c r="M479" s="6">
        <f t="shared" si="56"/>
        <v>7000</v>
      </c>
      <c r="N479" s="113">
        <f t="shared" si="57"/>
        <v>0</v>
      </c>
      <c r="O479" s="1">
        <v>45</v>
      </c>
      <c r="P479" s="1">
        <v>29</v>
      </c>
      <c r="Q479" s="1"/>
      <c r="R479" s="1">
        <v>200</v>
      </c>
      <c r="S479" s="1">
        <v>15</v>
      </c>
      <c r="T479" s="6">
        <f t="shared" si="58"/>
        <v>3000</v>
      </c>
      <c r="U479" s="113">
        <f t="shared" si="59"/>
        <v>3000</v>
      </c>
      <c r="V479" s="46">
        <f t="shared" si="60"/>
        <v>3000</v>
      </c>
    </row>
    <row r="480" spans="1:22" ht="13.5" customHeight="1" x14ac:dyDescent="0.2">
      <c r="A480" s="1">
        <v>46</v>
      </c>
      <c r="B480" s="1">
        <v>10</v>
      </c>
      <c r="C480" s="1"/>
      <c r="D480" s="1">
        <v>200</v>
      </c>
      <c r="E480" s="1">
        <v>35</v>
      </c>
      <c r="F480" s="6">
        <f t="shared" si="54"/>
        <v>7000</v>
      </c>
      <c r="G480" s="113">
        <f t="shared" si="55"/>
        <v>0</v>
      </c>
      <c r="H480" s="1">
        <v>46</v>
      </c>
      <c r="I480" s="1">
        <v>20</v>
      </c>
      <c r="J480" s="1"/>
      <c r="K480" s="1">
        <v>129</v>
      </c>
      <c r="L480" s="7">
        <v>40</v>
      </c>
      <c r="M480" s="6">
        <f t="shared" si="56"/>
        <v>5160</v>
      </c>
      <c r="N480" s="113">
        <f t="shared" si="57"/>
        <v>0</v>
      </c>
      <c r="O480" s="1">
        <v>46</v>
      </c>
      <c r="P480" s="1">
        <v>30</v>
      </c>
      <c r="Q480" s="1"/>
      <c r="R480" s="1">
        <v>120</v>
      </c>
      <c r="S480" s="1">
        <v>35</v>
      </c>
      <c r="T480" s="6">
        <f t="shared" si="58"/>
        <v>4200</v>
      </c>
      <c r="U480" s="113">
        <f t="shared" si="59"/>
        <v>0</v>
      </c>
      <c r="V480" s="46">
        <f t="shared" si="60"/>
        <v>0</v>
      </c>
    </row>
    <row r="481" spans="1:23" ht="13.5" customHeight="1" x14ac:dyDescent="0.2">
      <c r="A481" s="1">
        <v>47</v>
      </c>
      <c r="B481" s="1">
        <v>10</v>
      </c>
      <c r="C481" s="1"/>
      <c r="D481" s="1">
        <v>200</v>
      </c>
      <c r="E481" s="1">
        <v>15</v>
      </c>
      <c r="F481" s="6">
        <f t="shared" si="54"/>
        <v>3000</v>
      </c>
      <c r="G481" s="113">
        <f t="shared" si="55"/>
        <v>3000</v>
      </c>
      <c r="H481" s="1">
        <v>47</v>
      </c>
      <c r="I481" s="1">
        <v>20</v>
      </c>
      <c r="J481" s="1"/>
      <c r="K481" s="1">
        <v>200</v>
      </c>
      <c r="L481" s="7">
        <v>15</v>
      </c>
      <c r="M481" s="6">
        <f t="shared" si="56"/>
        <v>3000</v>
      </c>
      <c r="N481" s="113">
        <f t="shared" si="57"/>
        <v>3000</v>
      </c>
      <c r="O481" s="1">
        <v>47</v>
      </c>
      <c r="P481" s="1">
        <v>30</v>
      </c>
      <c r="Q481" s="1"/>
      <c r="R481" s="1">
        <v>200</v>
      </c>
      <c r="S481" s="1">
        <v>15</v>
      </c>
      <c r="T481" s="6">
        <f t="shared" si="58"/>
        <v>3000</v>
      </c>
      <c r="U481" s="113">
        <f t="shared" si="59"/>
        <v>3000</v>
      </c>
      <c r="V481" s="46">
        <f t="shared" si="60"/>
        <v>3000</v>
      </c>
    </row>
    <row r="482" spans="1:23" ht="13.5" customHeight="1" x14ac:dyDescent="0.2">
      <c r="A482" s="1">
        <v>48</v>
      </c>
      <c r="B482" s="1">
        <v>10</v>
      </c>
      <c r="C482" s="1"/>
      <c r="D482" s="1">
        <v>30</v>
      </c>
      <c r="E482" s="1">
        <v>45</v>
      </c>
      <c r="F482" s="6">
        <f t="shared" si="54"/>
        <v>1350</v>
      </c>
      <c r="G482" s="113">
        <f t="shared" si="55"/>
        <v>1350</v>
      </c>
      <c r="H482" s="1">
        <v>48</v>
      </c>
      <c r="I482" s="1">
        <v>20</v>
      </c>
      <c r="J482" s="1"/>
      <c r="K482" s="1">
        <v>129</v>
      </c>
      <c r="L482" s="7">
        <v>40</v>
      </c>
      <c r="M482" s="6">
        <f t="shared" si="56"/>
        <v>5160</v>
      </c>
      <c r="N482" s="113">
        <f t="shared" si="57"/>
        <v>0</v>
      </c>
      <c r="O482" s="1">
        <v>48</v>
      </c>
      <c r="P482" s="1">
        <v>30</v>
      </c>
      <c r="Q482" s="1"/>
      <c r="R482" s="1">
        <v>20</v>
      </c>
      <c r="S482" s="1">
        <v>80</v>
      </c>
      <c r="T482" s="6">
        <f t="shared" si="58"/>
        <v>1600</v>
      </c>
      <c r="U482" s="113">
        <f t="shared" si="59"/>
        <v>1600</v>
      </c>
      <c r="V482" s="46">
        <f t="shared" si="60"/>
        <v>1600</v>
      </c>
    </row>
    <row r="483" spans="1:23" ht="13.5" customHeight="1" x14ac:dyDescent="0.2">
      <c r="A483" s="1">
        <v>49</v>
      </c>
      <c r="B483" s="1">
        <v>10</v>
      </c>
      <c r="C483" s="1"/>
      <c r="D483" s="1">
        <v>135</v>
      </c>
      <c r="E483" s="1">
        <v>40</v>
      </c>
      <c r="F483" s="6">
        <f t="shared" si="54"/>
        <v>5400</v>
      </c>
      <c r="G483" s="113">
        <f t="shared" si="55"/>
        <v>0</v>
      </c>
      <c r="H483" s="1">
        <v>49</v>
      </c>
      <c r="I483" s="1">
        <v>20</v>
      </c>
      <c r="J483" s="1"/>
      <c r="K483" s="1">
        <v>200</v>
      </c>
      <c r="L483" s="7">
        <v>35</v>
      </c>
      <c r="M483" s="6">
        <f t="shared" si="56"/>
        <v>7000</v>
      </c>
      <c r="N483" s="113">
        <f t="shared" si="57"/>
        <v>0</v>
      </c>
      <c r="O483" s="1">
        <v>49</v>
      </c>
      <c r="P483" s="1">
        <v>30</v>
      </c>
      <c r="Q483" s="1"/>
      <c r="R483" s="1">
        <v>120</v>
      </c>
      <c r="S483" s="1">
        <v>40</v>
      </c>
      <c r="T483" s="6">
        <f t="shared" si="58"/>
        <v>4800</v>
      </c>
      <c r="U483" s="113">
        <f t="shared" si="59"/>
        <v>0</v>
      </c>
      <c r="V483" s="46">
        <f t="shared" si="60"/>
        <v>0</v>
      </c>
    </row>
    <row r="484" spans="1:23" ht="13.5" customHeight="1" thickBot="1" x14ac:dyDescent="0.25">
      <c r="A484" s="3">
        <v>50</v>
      </c>
      <c r="B484" s="3">
        <v>10</v>
      </c>
      <c r="C484" s="3"/>
      <c r="D484" s="1">
        <v>200</v>
      </c>
      <c r="E484" s="1">
        <v>35</v>
      </c>
      <c r="F484" s="10">
        <f t="shared" si="54"/>
        <v>7000</v>
      </c>
      <c r="G484" s="113">
        <f t="shared" si="55"/>
        <v>0</v>
      </c>
      <c r="H484" s="1">
        <v>100</v>
      </c>
      <c r="I484" s="1">
        <v>20</v>
      </c>
      <c r="J484" s="3"/>
      <c r="K484" s="1">
        <v>200</v>
      </c>
      <c r="L484" s="7">
        <v>35</v>
      </c>
      <c r="M484" s="8">
        <f t="shared" si="56"/>
        <v>7000</v>
      </c>
      <c r="N484" s="113">
        <f t="shared" si="57"/>
        <v>0</v>
      </c>
      <c r="O484" s="1">
        <v>100</v>
      </c>
      <c r="P484" s="1">
        <v>30</v>
      </c>
      <c r="Q484" s="3"/>
      <c r="R484" s="1">
        <v>120</v>
      </c>
      <c r="S484" s="1">
        <v>35</v>
      </c>
      <c r="T484" s="8">
        <f t="shared" si="58"/>
        <v>4200</v>
      </c>
      <c r="U484" s="113">
        <f t="shared" si="59"/>
        <v>0</v>
      </c>
      <c r="V484" s="46">
        <f t="shared" si="60"/>
        <v>0</v>
      </c>
    </row>
    <row r="485" spans="1:23" ht="13.5" customHeight="1" thickBot="1" x14ac:dyDescent="0.25">
      <c r="F485" s="11">
        <f>SUM(F435:F484)</f>
        <v>252720</v>
      </c>
      <c r="G485" s="26">
        <f>SUM(G435:G484)</f>
        <v>43400</v>
      </c>
      <c r="K485" s="5"/>
      <c r="M485" s="9">
        <f>SUM(M435:M484)</f>
        <v>247210</v>
      </c>
      <c r="N485" s="26">
        <f>SUM(N435:N484)</f>
        <v>43250</v>
      </c>
      <c r="T485" s="11">
        <f>SUM(T435:T484)</f>
        <v>192290</v>
      </c>
      <c r="U485" s="26">
        <f>SUM(U435:U484)</f>
        <v>43500</v>
      </c>
      <c r="V485" s="109">
        <f>SUM(V435:V484)</f>
        <v>43500</v>
      </c>
    </row>
    <row r="486" spans="1:23" ht="13.5" customHeight="1" thickBot="1" x14ac:dyDescent="0.25">
      <c r="T486" s="13">
        <f>F485+M485+T485</f>
        <v>692220</v>
      </c>
      <c r="V486" s="110">
        <f>G485+N485+V485</f>
        <v>130150</v>
      </c>
      <c r="W486" s="55">
        <f>V486/T486</f>
        <v>0.18801826009072262</v>
      </c>
    </row>
    <row r="487" spans="1:23" ht="21.75" customHeight="1" thickTop="1" x14ac:dyDescent="0.5">
      <c r="A487" s="157" t="s">
        <v>36</v>
      </c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04"/>
    </row>
    <row r="488" spans="1:23" ht="13.5" customHeight="1" x14ac:dyDescent="0.35">
      <c r="A488" s="15" t="s">
        <v>0</v>
      </c>
      <c r="B488" s="15" t="s">
        <v>6</v>
      </c>
      <c r="C488" s="15"/>
      <c r="D488" s="15" t="s">
        <v>1</v>
      </c>
      <c r="E488" s="15" t="s">
        <v>2</v>
      </c>
      <c r="F488" s="15" t="s">
        <v>3</v>
      </c>
      <c r="G488" s="112"/>
      <c r="H488" s="14" t="s">
        <v>0</v>
      </c>
      <c r="I488" s="14" t="s">
        <v>6</v>
      </c>
      <c r="J488" s="15"/>
      <c r="K488" s="15" t="s">
        <v>1</v>
      </c>
      <c r="L488" s="14" t="s">
        <v>2</v>
      </c>
      <c r="M488" s="14" t="s">
        <v>3</v>
      </c>
      <c r="N488" s="112"/>
      <c r="O488" s="14" t="s">
        <v>0</v>
      </c>
      <c r="P488" s="14" t="s">
        <v>6</v>
      </c>
      <c r="Q488" s="15"/>
      <c r="R488" s="15" t="s">
        <v>1</v>
      </c>
      <c r="S488" s="14" t="s">
        <v>2</v>
      </c>
      <c r="T488" s="14" t="s">
        <v>3</v>
      </c>
      <c r="U488" s="112"/>
    </row>
    <row r="489" spans="1:23" ht="13.5" customHeight="1" x14ac:dyDescent="0.2">
      <c r="A489" s="1">
        <v>1</v>
      </c>
      <c r="B489" s="1">
        <v>1</v>
      </c>
      <c r="C489" s="1"/>
      <c r="D489" s="1">
        <v>200</v>
      </c>
      <c r="E489" s="1">
        <v>35</v>
      </c>
      <c r="F489" s="6">
        <f>+D489*E489</f>
        <v>7000</v>
      </c>
      <c r="G489" s="113">
        <f>IF(E489=15,F489,IF(E489=45,F489,IF(E489=60,F489,IF(E489=80,F489,0))))</f>
        <v>0</v>
      </c>
      <c r="H489" s="1">
        <v>1</v>
      </c>
      <c r="I489" s="1">
        <v>11</v>
      </c>
      <c r="J489" s="1"/>
      <c r="K489" s="1">
        <v>130</v>
      </c>
      <c r="L489" s="7">
        <v>40</v>
      </c>
      <c r="M489" s="6">
        <f>+K489*L489</f>
        <v>5200</v>
      </c>
      <c r="N489" s="113">
        <f>IF(L489=15,M489,IF(L489=45,M489,IF(L489=60,M489,IF(L489=80,M489,0))))</f>
        <v>0</v>
      </c>
      <c r="O489" s="1">
        <v>1</v>
      </c>
      <c r="P489" s="1">
        <v>21</v>
      </c>
      <c r="Q489" s="1"/>
      <c r="R489" s="1">
        <v>141</v>
      </c>
      <c r="S489" s="1">
        <v>35</v>
      </c>
      <c r="T489" s="6">
        <f>+R489*S489</f>
        <v>4935</v>
      </c>
      <c r="U489" s="113">
        <f>IF(S489=15,T489,IF(S489=45,T489,IF(S489=60,T489,IF(S489=80,T489,0))))</f>
        <v>0</v>
      </c>
      <c r="V489" s="46">
        <f>IF(S489=15,T489,IF(S489=45,T489,IF(S489=60,T489,IF(S489=80,T489,0))))</f>
        <v>0</v>
      </c>
    </row>
    <row r="490" spans="1:23" ht="13.5" customHeight="1" x14ac:dyDescent="0.2">
      <c r="A490" s="1">
        <v>2</v>
      </c>
      <c r="B490" s="1">
        <v>1</v>
      </c>
      <c r="C490" s="1"/>
      <c r="D490" s="1">
        <v>200</v>
      </c>
      <c r="E490" s="1">
        <v>35</v>
      </c>
      <c r="F490" s="6">
        <f t="shared" ref="F490:F538" si="61">+D490*E490</f>
        <v>7000</v>
      </c>
      <c r="G490" s="113">
        <f t="shared" ref="G490:G538" si="62">IF(E490=15,F490,IF(E490=45,F490,IF(E490=60,F490,IF(E490=80,F490,0))))</f>
        <v>0</v>
      </c>
      <c r="H490" s="1">
        <v>2</v>
      </c>
      <c r="I490" s="1">
        <v>11</v>
      </c>
      <c r="J490" s="1"/>
      <c r="K490" s="1">
        <v>200</v>
      </c>
      <c r="L490" s="7">
        <v>35</v>
      </c>
      <c r="M490" s="6">
        <f t="shared" ref="M490:M538" si="63">+K490*L490</f>
        <v>7000</v>
      </c>
      <c r="N490" s="113">
        <f t="shared" ref="N490:N538" si="64">IF(L490=15,M490,IF(L490=45,M490,IF(L490=60,M490,IF(L490=80,M490,0))))</f>
        <v>0</v>
      </c>
      <c r="O490" s="1">
        <v>2</v>
      </c>
      <c r="P490" s="1">
        <v>21</v>
      </c>
      <c r="Q490" s="1"/>
      <c r="R490" s="1">
        <v>142</v>
      </c>
      <c r="S490" s="1">
        <v>35</v>
      </c>
      <c r="T490" s="6">
        <f t="shared" ref="T490:T538" si="65">+R490*S490</f>
        <v>4970</v>
      </c>
      <c r="U490" s="113">
        <f t="shared" ref="U490:U538" si="66">IF(S490=15,T490,IF(S490=45,T490,IF(S490=60,T490,IF(S490=80,T490,0))))</f>
        <v>0</v>
      </c>
      <c r="V490" s="46">
        <f t="shared" ref="V490:V538" si="67">IF(S490=15,T490,IF(S490=45,T490,IF(S490=60,T490,IF(S490=80,T490,0))))</f>
        <v>0</v>
      </c>
    </row>
    <row r="491" spans="1:23" ht="13.5" customHeight="1" x14ac:dyDescent="0.2">
      <c r="A491" s="1">
        <v>3</v>
      </c>
      <c r="B491" s="1">
        <v>1</v>
      </c>
      <c r="C491" s="1"/>
      <c r="D491" s="1">
        <v>250</v>
      </c>
      <c r="E491" s="1">
        <v>15</v>
      </c>
      <c r="F491" s="6">
        <f t="shared" si="61"/>
        <v>3750</v>
      </c>
      <c r="G491" s="113">
        <f t="shared" si="62"/>
        <v>3750</v>
      </c>
      <c r="H491" s="1">
        <v>3</v>
      </c>
      <c r="I491" s="1">
        <v>11</v>
      </c>
      <c r="J491" s="1"/>
      <c r="K491" s="1">
        <v>250</v>
      </c>
      <c r="L491" s="7">
        <v>15</v>
      </c>
      <c r="M491" s="6">
        <f t="shared" si="63"/>
        <v>3750</v>
      </c>
      <c r="N491" s="113">
        <f t="shared" si="64"/>
        <v>3750</v>
      </c>
      <c r="O491" s="1">
        <v>3</v>
      </c>
      <c r="P491" s="1">
        <v>21</v>
      </c>
      <c r="Q491" s="1"/>
      <c r="R491" s="1">
        <v>250</v>
      </c>
      <c r="S491" s="1">
        <v>15</v>
      </c>
      <c r="T491" s="6">
        <f t="shared" si="65"/>
        <v>3750</v>
      </c>
      <c r="U491" s="113">
        <f t="shared" si="66"/>
        <v>3750</v>
      </c>
      <c r="V491" s="46">
        <f t="shared" si="67"/>
        <v>3750</v>
      </c>
    </row>
    <row r="492" spans="1:23" ht="13.5" customHeight="1" x14ac:dyDescent="0.2">
      <c r="A492" s="1">
        <v>4</v>
      </c>
      <c r="B492" s="1">
        <v>1</v>
      </c>
      <c r="C492" s="1"/>
      <c r="D492" s="1">
        <v>134</v>
      </c>
      <c r="E492" s="1">
        <v>40</v>
      </c>
      <c r="F492" s="6">
        <f t="shared" si="61"/>
        <v>5360</v>
      </c>
      <c r="G492" s="113">
        <f t="shared" si="62"/>
        <v>0</v>
      </c>
      <c r="H492" s="1">
        <v>4</v>
      </c>
      <c r="I492" s="1">
        <v>11</v>
      </c>
      <c r="J492" s="1"/>
      <c r="K492" s="1">
        <v>200</v>
      </c>
      <c r="L492" s="7">
        <v>35</v>
      </c>
      <c r="M492" s="6">
        <f t="shared" si="63"/>
        <v>7000</v>
      </c>
      <c r="N492" s="113">
        <f t="shared" si="64"/>
        <v>0</v>
      </c>
      <c r="O492" s="1">
        <v>4</v>
      </c>
      <c r="P492" s="1">
        <v>21</v>
      </c>
      <c r="Q492" s="1"/>
      <c r="R492" s="1">
        <v>20</v>
      </c>
      <c r="S492" s="1">
        <v>80</v>
      </c>
      <c r="T492" s="6">
        <f t="shared" si="65"/>
        <v>1600</v>
      </c>
      <c r="U492" s="113">
        <f t="shared" si="66"/>
        <v>1600</v>
      </c>
      <c r="V492" s="46">
        <f t="shared" si="67"/>
        <v>1600</v>
      </c>
    </row>
    <row r="493" spans="1:23" ht="13.5" customHeight="1" x14ac:dyDescent="0.2">
      <c r="A493" s="1">
        <v>5</v>
      </c>
      <c r="B493" s="1">
        <v>2</v>
      </c>
      <c r="C493" s="1"/>
      <c r="D493" s="1">
        <v>200</v>
      </c>
      <c r="E493" s="1">
        <v>35</v>
      </c>
      <c r="F493" s="6">
        <f t="shared" si="61"/>
        <v>7000</v>
      </c>
      <c r="G493" s="113">
        <f t="shared" si="62"/>
        <v>0</v>
      </c>
      <c r="H493" s="1">
        <v>5</v>
      </c>
      <c r="I493" s="1">
        <v>11</v>
      </c>
      <c r="J493" s="1"/>
      <c r="K493" s="1">
        <v>30</v>
      </c>
      <c r="L493" s="7">
        <v>45</v>
      </c>
      <c r="M493" s="6">
        <f t="shared" si="63"/>
        <v>1350</v>
      </c>
      <c r="N493" s="113">
        <f t="shared" si="64"/>
        <v>1350</v>
      </c>
      <c r="O493" s="1">
        <v>5</v>
      </c>
      <c r="P493" s="1">
        <v>21</v>
      </c>
      <c r="Q493" s="1"/>
      <c r="R493" s="1">
        <v>141</v>
      </c>
      <c r="S493" s="1">
        <v>35</v>
      </c>
      <c r="T493" s="6">
        <f t="shared" si="65"/>
        <v>4935</v>
      </c>
      <c r="U493" s="113">
        <f t="shared" si="66"/>
        <v>0</v>
      </c>
      <c r="V493" s="46">
        <f t="shared" si="67"/>
        <v>0</v>
      </c>
    </row>
    <row r="494" spans="1:23" ht="13.5" customHeight="1" x14ac:dyDescent="0.2">
      <c r="A494" s="1">
        <v>6</v>
      </c>
      <c r="B494" s="1">
        <v>2</v>
      </c>
      <c r="C494" s="1"/>
      <c r="D494" s="1">
        <v>134</v>
      </c>
      <c r="E494" s="1">
        <v>40</v>
      </c>
      <c r="F494" s="6">
        <f t="shared" si="61"/>
        <v>5360</v>
      </c>
      <c r="G494" s="113">
        <f t="shared" si="62"/>
        <v>0</v>
      </c>
      <c r="H494" s="1">
        <v>6</v>
      </c>
      <c r="I494" s="1">
        <v>12</v>
      </c>
      <c r="J494" s="1"/>
      <c r="K494" s="1">
        <v>130</v>
      </c>
      <c r="L494" s="7">
        <v>40</v>
      </c>
      <c r="M494" s="6">
        <f t="shared" si="63"/>
        <v>5200</v>
      </c>
      <c r="N494" s="113">
        <f t="shared" si="64"/>
        <v>0</v>
      </c>
      <c r="O494" s="1">
        <v>6</v>
      </c>
      <c r="P494" s="1">
        <v>22</v>
      </c>
      <c r="Q494" s="1"/>
      <c r="R494" s="1">
        <v>123</v>
      </c>
      <c r="S494" s="1">
        <v>40</v>
      </c>
      <c r="T494" s="6">
        <f t="shared" si="65"/>
        <v>4920</v>
      </c>
      <c r="U494" s="113">
        <f t="shared" si="66"/>
        <v>0</v>
      </c>
      <c r="V494" s="46">
        <f t="shared" si="67"/>
        <v>0</v>
      </c>
    </row>
    <row r="495" spans="1:23" ht="13.5" customHeight="1" x14ac:dyDescent="0.2">
      <c r="A495" s="1">
        <v>7</v>
      </c>
      <c r="B495" s="1">
        <v>2</v>
      </c>
      <c r="C495" s="1"/>
      <c r="D495" s="1">
        <v>250</v>
      </c>
      <c r="E495" s="1">
        <v>15</v>
      </c>
      <c r="F495" s="6">
        <f t="shared" si="61"/>
        <v>3750</v>
      </c>
      <c r="G495" s="113">
        <f t="shared" si="62"/>
        <v>3750</v>
      </c>
      <c r="H495" s="1">
        <v>7</v>
      </c>
      <c r="I495" s="1">
        <v>12</v>
      </c>
      <c r="J495" s="1"/>
      <c r="K495" s="1">
        <v>250</v>
      </c>
      <c r="L495" s="7">
        <v>15</v>
      </c>
      <c r="M495" s="6">
        <f t="shared" si="63"/>
        <v>3750</v>
      </c>
      <c r="N495" s="113">
        <f t="shared" si="64"/>
        <v>3750</v>
      </c>
      <c r="O495" s="1">
        <v>7</v>
      </c>
      <c r="P495" s="1">
        <v>22</v>
      </c>
      <c r="Q495" s="1"/>
      <c r="R495" s="1">
        <v>250</v>
      </c>
      <c r="S495" s="1">
        <v>15</v>
      </c>
      <c r="T495" s="6">
        <f t="shared" si="65"/>
        <v>3750</v>
      </c>
      <c r="U495" s="113">
        <f t="shared" si="66"/>
        <v>3750</v>
      </c>
      <c r="V495" s="46">
        <f t="shared" si="67"/>
        <v>3750</v>
      </c>
    </row>
    <row r="496" spans="1:23" ht="13.5" customHeight="1" x14ac:dyDescent="0.2">
      <c r="A496" s="1">
        <v>8</v>
      </c>
      <c r="B496" s="1">
        <v>2</v>
      </c>
      <c r="C496" s="1"/>
      <c r="D496" s="1">
        <v>200</v>
      </c>
      <c r="E496" s="1">
        <v>35</v>
      </c>
      <c r="F496" s="6">
        <f t="shared" si="61"/>
        <v>7000</v>
      </c>
      <c r="G496" s="113">
        <f t="shared" si="62"/>
        <v>0</v>
      </c>
      <c r="H496" s="1">
        <v>8</v>
      </c>
      <c r="I496" s="1">
        <v>12</v>
      </c>
      <c r="J496" s="1"/>
      <c r="K496" s="1">
        <v>200</v>
      </c>
      <c r="L496" s="7">
        <v>35</v>
      </c>
      <c r="M496" s="6">
        <f t="shared" si="63"/>
        <v>7000</v>
      </c>
      <c r="N496" s="113">
        <f t="shared" si="64"/>
        <v>0</v>
      </c>
      <c r="O496" s="1">
        <v>8</v>
      </c>
      <c r="P496" s="1">
        <v>22</v>
      </c>
      <c r="Q496" s="1"/>
      <c r="R496" s="1">
        <v>141</v>
      </c>
      <c r="S496" s="1">
        <v>35</v>
      </c>
      <c r="T496" s="6">
        <f t="shared" si="65"/>
        <v>4935</v>
      </c>
      <c r="U496" s="113">
        <f t="shared" si="66"/>
        <v>0</v>
      </c>
      <c r="V496" s="46">
        <f t="shared" si="67"/>
        <v>0</v>
      </c>
    </row>
    <row r="497" spans="1:22" ht="13.5" customHeight="1" x14ac:dyDescent="0.2">
      <c r="A497" s="1">
        <v>9</v>
      </c>
      <c r="B497" s="1">
        <v>2</v>
      </c>
      <c r="C497" s="1"/>
      <c r="D497" s="1">
        <v>20</v>
      </c>
      <c r="E497" s="1">
        <v>80</v>
      </c>
      <c r="F497" s="6">
        <f t="shared" si="61"/>
        <v>1600</v>
      </c>
      <c r="G497" s="113">
        <f t="shared" si="62"/>
        <v>1600</v>
      </c>
      <c r="H497" s="1">
        <v>9</v>
      </c>
      <c r="I497" s="1">
        <v>12</v>
      </c>
      <c r="J497" s="1"/>
      <c r="K497" s="1">
        <v>200</v>
      </c>
      <c r="L497" s="7">
        <v>35</v>
      </c>
      <c r="M497" s="6">
        <f t="shared" si="63"/>
        <v>7000</v>
      </c>
      <c r="N497" s="113">
        <f t="shared" si="64"/>
        <v>0</v>
      </c>
      <c r="O497" s="1">
        <v>9</v>
      </c>
      <c r="P497" s="1">
        <v>22</v>
      </c>
      <c r="Q497" s="1"/>
      <c r="R497" s="1">
        <v>25</v>
      </c>
      <c r="S497" s="1">
        <v>60</v>
      </c>
      <c r="T497" s="6">
        <f t="shared" si="65"/>
        <v>1500</v>
      </c>
      <c r="U497" s="113">
        <f t="shared" si="66"/>
        <v>1500</v>
      </c>
      <c r="V497" s="46">
        <f t="shared" si="67"/>
        <v>1500</v>
      </c>
    </row>
    <row r="498" spans="1:22" ht="13.5" customHeight="1" x14ac:dyDescent="0.2">
      <c r="A498" s="1">
        <v>10</v>
      </c>
      <c r="B498" s="1">
        <v>2</v>
      </c>
      <c r="C498" s="1"/>
      <c r="D498" s="1">
        <v>200</v>
      </c>
      <c r="E498" s="1">
        <v>35</v>
      </c>
      <c r="F498" s="6">
        <f t="shared" si="61"/>
        <v>7000</v>
      </c>
      <c r="G498" s="113">
        <f t="shared" si="62"/>
        <v>0</v>
      </c>
      <c r="H498" s="1">
        <v>10</v>
      </c>
      <c r="I498" s="1">
        <v>12</v>
      </c>
      <c r="J498" s="1"/>
      <c r="K498" s="1">
        <v>25</v>
      </c>
      <c r="L498" s="7">
        <v>60</v>
      </c>
      <c r="M498" s="6">
        <f t="shared" si="63"/>
        <v>1500</v>
      </c>
      <c r="N498" s="113">
        <f t="shared" si="64"/>
        <v>1500</v>
      </c>
      <c r="O498" s="1">
        <v>10</v>
      </c>
      <c r="P498" s="1">
        <v>22</v>
      </c>
      <c r="Q498" s="1"/>
      <c r="R498" s="1">
        <v>141</v>
      </c>
      <c r="S498" s="1">
        <v>35</v>
      </c>
      <c r="T498" s="6">
        <f t="shared" si="65"/>
        <v>4935</v>
      </c>
      <c r="U498" s="113">
        <f t="shared" si="66"/>
        <v>0</v>
      </c>
      <c r="V498" s="46">
        <f t="shared" si="67"/>
        <v>0</v>
      </c>
    </row>
    <row r="499" spans="1:22" ht="13.5" customHeight="1" x14ac:dyDescent="0.2">
      <c r="A499" s="1">
        <v>11</v>
      </c>
      <c r="B499" s="1">
        <v>3</v>
      </c>
      <c r="C499" s="1"/>
      <c r="D499" s="1">
        <v>250</v>
      </c>
      <c r="E499" s="1">
        <v>15</v>
      </c>
      <c r="F499" s="6">
        <f t="shared" si="61"/>
        <v>3750</v>
      </c>
      <c r="G499" s="113">
        <f t="shared" si="62"/>
        <v>3750</v>
      </c>
      <c r="H499" s="1">
        <v>11</v>
      </c>
      <c r="I499" s="1">
        <v>13</v>
      </c>
      <c r="J499" s="1"/>
      <c r="K499" s="1">
        <v>130</v>
      </c>
      <c r="L499" s="7">
        <v>40</v>
      </c>
      <c r="M499" s="6">
        <f t="shared" si="63"/>
        <v>5200</v>
      </c>
      <c r="N499" s="113">
        <f t="shared" si="64"/>
        <v>0</v>
      </c>
      <c r="O499" s="1">
        <v>11</v>
      </c>
      <c r="P499" s="1">
        <v>23</v>
      </c>
      <c r="Q499" s="1"/>
      <c r="R499" s="1">
        <v>250</v>
      </c>
      <c r="S499" s="1">
        <v>15</v>
      </c>
      <c r="T499" s="6">
        <f t="shared" si="65"/>
        <v>3750</v>
      </c>
      <c r="U499" s="113">
        <f t="shared" si="66"/>
        <v>3750</v>
      </c>
      <c r="V499" s="46">
        <f t="shared" si="67"/>
        <v>3750</v>
      </c>
    </row>
    <row r="500" spans="1:22" ht="13.5" customHeight="1" x14ac:dyDescent="0.2">
      <c r="A500" s="1">
        <v>12</v>
      </c>
      <c r="B500" s="1">
        <v>3</v>
      </c>
      <c r="C500" s="1"/>
      <c r="D500" s="1">
        <v>134</v>
      </c>
      <c r="E500" s="1">
        <v>40</v>
      </c>
      <c r="F500" s="6">
        <f t="shared" si="61"/>
        <v>5360</v>
      </c>
      <c r="G500" s="113">
        <f t="shared" si="62"/>
        <v>0</v>
      </c>
      <c r="H500" s="1">
        <v>12</v>
      </c>
      <c r="I500" s="1">
        <v>13</v>
      </c>
      <c r="J500" s="1"/>
      <c r="K500" s="1">
        <v>250</v>
      </c>
      <c r="L500" s="7">
        <v>15</v>
      </c>
      <c r="M500" s="6">
        <f t="shared" si="63"/>
        <v>3750</v>
      </c>
      <c r="N500" s="113">
        <f t="shared" si="64"/>
        <v>3750</v>
      </c>
      <c r="O500" s="1">
        <v>12</v>
      </c>
      <c r="P500" s="1">
        <v>23</v>
      </c>
      <c r="Q500" s="1"/>
      <c r="R500" s="1">
        <v>124</v>
      </c>
      <c r="S500" s="1">
        <v>40</v>
      </c>
      <c r="T500" s="6">
        <f t="shared" si="65"/>
        <v>4960</v>
      </c>
      <c r="U500" s="113">
        <f t="shared" si="66"/>
        <v>0</v>
      </c>
      <c r="V500" s="46">
        <f t="shared" si="67"/>
        <v>0</v>
      </c>
    </row>
    <row r="501" spans="1:22" ht="13.5" customHeight="1" x14ac:dyDescent="0.2">
      <c r="A501" s="1">
        <v>13</v>
      </c>
      <c r="B501" s="1">
        <v>3</v>
      </c>
      <c r="C501" s="1"/>
      <c r="D501" s="1">
        <v>200</v>
      </c>
      <c r="E501" s="1">
        <v>35</v>
      </c>
      <c r="F501" s="6">
        <f t="shared" si="61"/>
        <v>7000</v>
      </c>
      <c r="G501" s="113">
        <f t="shared" si="62"/>
        <v>0</v>
      </c>
      <c r="H501" s="1">
        <v>13</v>
      </c>
      <c r="I501" s="1">
        <v>13</v>
      </c>
      <c r="J501" s="1"/>
      <c r="K501" s="1">
        <v>200</v>
      </c>
      <c r="L501" s="7">
        <v>35</v>
      </c>
      <c r="M501" s="6">
        <f t="shared" si="63"/>
        <v>7000</v>
      </c>
      <c r="N501" s="113">
        <f t="shared" si="64"/>
        <v>0</v>
      </c>
      <c r="O501" s="1">
        <v>13</v>
      </c>
      <c r="P501" s="1">
        <v>23</v>
      </c>
      <c r="Q501" s="1"/>
      <c r="R501" s="1">
        <v>142</v>
      </c>
      <c r="S501" s="1">
        <v>35</v>
      </c>
      <c r="T501" s="6">
        <f t="shared" si="65"/>
        <v>4970</v>
      </c>
      <c r="U501" s="113">
        <f t="shared" si="66"/>
        <v>0</v>
      </c>
      <c r="V501" s="46">
        <f t="shared" si="67"/>
        <v>0</v>
      </c>
    </row>
    <row r="502" spans="1:22" ht="13.5" customHeight="1" x14ac:dyDescent="0.2">
      <c r="A502" s="1">
        <v>14</v>
      </c>
      <c r="B502" s="1">
        <v>3</v>
      </c>
      <c r="C502" s="1"/>
      <c r="D502" s="1">
        <v>200</v>
      </c>
      <c r="E502" s="1">
        <v>35</v>
      </c>
      <c r="F502" s="6">
        <f t="shared" si="61"/>
        <v>7000</v>
      </c>
      <c r="G502" s="113">
        <f t="shared" si="62"/>
        <v>0</v>
      </c>
      <c r="H502" s="1">
        <v>14</v>
      </c>
      <c r="I502" s="1">
        <v>13</v>
      </c>
      <c r="J502" s="1"/>
      <c r="K502" s="1">
        <v>200</v>
      </c>
      <c r="L502" s="7">
        <v>35</v>
      </c>
      <c r="M502" s="6">
        <f t="shared" si="63"/>
        <v>7000</v>
      </c>
      <c r="N502" s="113">
        <f t="shared" si="64"/>
        <v>0</v>
      </c>
      <c r="O502" s="1">
        <v>14</v>
      </c>
      <c r="P502" s="1">
        <v>23</v>
      </c>
      <c r="Q502" s="1"/>
      <c r="R502" s="1">
        <v>141</v>
      </c>
      <c r="S502" s="1">
        <v>35</v>
      </c>
      <c r="T502" s="6">
        <f t="shared" si="65"/>
        <v>4935</v>
      </c>
      <c r="U502" s="113">
        <f t="shared" si="66"/>
        <v>0</v>
      </c>
      <c r="V502" s="46">
        <f t="shared" si="67"/>
        <v>0</v>
      </c>
    </row>
    <row r="503" spans="1:22" ht="13.5" customHeight="1" x14ac:dyDescent="0.2">
      <c r="A503" s="1">
        <v>15</v>
      </c>
      <c r="B503" s="1">
        <v>3</v>
      </c>
      <c r="C503" s="1"/>
      <c r="D503" s="1">
        <v>250</v>
      </c>
      <c r="E503" s="1">
        <v>15</v>
      </c>
      <c r="F503" s="6">
        <f t="shared" si="61"/>
        <v>3750</v>
      </c>
      <c r="G503" s="113">
        <f t="shared" si="62"/>
        <v>3750</v>
      </c>
      <c r="H503" s="1">
        <v>15</v>
      </c>
      <c r="I503" s="1">
        <v>13</v>
      </c>
      <c r="J503" s="1"/>
      <c r="K503" s="1">
        <v>20</v>
      </c>
      <c r="L503" s="7">
        <v>80</v>
      </c>
      <c r="M503" s="6">
        <f t="shared" si="63"/>
        <v>1600</v>
      </c>
      <c r="N503" s="113">
        <f t="shared" si="64"/>
        <v>1600</v>
      </c>
      <c r="O503" s="1">
        <v>15</v>
      </c>
      <c r="P503" s="1">
        <v>23</v>
      </c>
      <c r="Q503" s="1"/>
      <c r="R503" s="1">
        <v>250</v>
      </c>
      <c r="S503" s="1">
        <v>15</v>
      </c>
      <c r="T503" s="6">
        <f t="shared" si="65"/>
        <v>3750</v>
      </c>
      <c r="U503" s="113">
        <f t="shared" si="66"/>
        <v>3750</v>
      </c>
      <c r="V503" s="46">
        <f t="shared" si="67"/>
        <v>3750</v>
      </c>
    </row>
    <row r="504" spans="1:22" ht="13.5" customHeight="1" x14ac:dyDescent="0.2">
      <c r="A504" s="1">
        <v>16</v>
      </c>
      <c r="B504" s="1">
        <v>4</v>
      </c>
      <c r="C504" s="1"/>
      <c r="D504" s="1">
        <v>25</v>
      </c>
      <c r="E504" s="1">
        <v>60</v>
      </c>
      <c r="F504" s="6">
        <f t="shared" si="61"/>
        <v>1500</v>
      </c>
      <c r="G504" s="113">
        <f t="shared" si="62"/>
        <v>1500</v>
      </c>
      <c r="H504" s="1">
        <v>16</v>
      </c>
      <c r="I504" s="1">
        <v>14</v>
      </c>
      <c r="J504" s="1"/>
      <c r="K504" s="1">
        <v>129</v>
      </c>
      <c r="L504" s="7">
        <v>40</v>
      </c>
      <c r="M504" s="6">
        <f t="shared" si="63"/>
        <v>5160</v>
      </c>
      <c r="N504" s="113">
        <f t="shared" si="64"/>
        <v>0</v>
      </c>
      <c r="O504" s="1">
        <v>16</v>
      </c>
      <c r="P504" s="1">
        <v>24</v>
      </c>
      <c r="Q504" s="1"/>
      <c r="R504" s="1">
        <v>30</v>
      </c>
      <c r="S504" s="1">
        <v>45</v>
      </c>
      <c r="T504" s="6">
        <f t="shared" si="65"/>
        <v>1350</v>
      </c>
      <c r="U504" s="113">
        <f t="shared" si="66"/>
        <v>1350</v>
      </c>
      <c r="V504" s="46">
        <f t="shared" si="67"/>
        <v>1350</v>
      </c>
    </row>
    <row r="505" spans="1:22" ht="13.5" customHeight="1" x14ac:dyDescent="0.2">
      <c r="A505" s="1">
        <v>17</v>
      </c>
      <c r="B505" s="1">
        <v>4</v>
      </c>
      <c r="C505" s="1"/>
      <c r="D505" s="1">
        <v>250</v>
      </c>
      <c r="E505" s="1">
        <v>15</v>
      </c>
      <c r="F505" s="6">
        <f t="shared" si="61"/>
        <v>3750</v>
      </c>
      <c r="G505" s="113">
        <f t="shared" si="62"/>
        <v>3750</v>
      </c>
      <c r="H505" s="1">
        <v>17</v>
      </c>
      <c r="I505" s="1">
        <v>14</v>
      </c>
      <c r="J505" s="1"/>
      <c r="K505" s="1">
        <v>250</v>
      </c>
      <c r="L505" s="7">
        <v>15</v>
      </c>
      <c r="M505" s="6">
        <f t="shared" si="63"/>
        <v>3750</v>
      </c>
      <c r="N505" s="113">
        <f t="shared" si="64"/>
        <v>3750</v>
      </c>
      <c r="O505" s="1">
        <v>17</v>
      </c>
      <c r="P505" s="1">
        <v>24</v>
      </c>
      <c r="Q505" s="1"/>
      <c r="R505" s="1">
        <v>250</v>
      </c>
      <c r="S505" s="1">
        <v>15</v>
      </c>
      <c r="T505" s="6">
        <f t="shared" si="65"/>
        <v>3750</v>
      </c>
      <c r="U505" s="113">
        <f t="shared" si="66"/>
        <v>3750</v>
      </c>
      <c r="V505" s="46">
        <f t="shared" si="67"/>
        <v>3750</v>
      </c>
    </row>
    <row r="506" spans="1:22" ht="13.5" customHeight="1" x14ac:dyDescent="0.2">
      <c r="A506" s="1">
        <v>18</v>
      </c>
      <c r="B506" s="1">
        <v>4</v>
      </c>
      <c r="C506" s="1"/>
      <c r="D506" s="1">
        <v>133</v>
      </c>
      <c r="E506" s="1">
        <v>40</v>
      </c>
      <c r="F506" s="6">
        <f t="shared" si="61"/>
        <v>5320</v>
      </c>
      <c r="G506" s="113">
        <f t="shared" si="62"/>
        <v>0</v>
      </c>
      <c r="H506" s="1">
        <v>18</v>
      </c>
      <c r="I506" s="1">
        <v>14</v>
      </c>
      <c r="J506" s="1"/>
      <c r="K506" s="1">
        <v>128</v>
      </c>
      <c r="L506" s="7">
        <v>40</v>
      </c>
      <c r="M506" s="6">
        <f t="shared" si="63"/>
        <v>5120</v>
      </c>
      <c r="N506" s="113">
        <f t="shared" si="64"/>
        <v>0</v>
      </c>
      <c r="O506" s="1">
        <v>18</v>
      </c>
      <c r="P506" s="1">
        <v>24</v>
      </c>
      <c r="Q506" s="1"/>
      <c r="R506" s="1">
        <v>123</v>
      </c>
      <c r="S506" s="1">
        <v>40</v>
      </c>
      <c r="T506" s="6">
        <f t="shared" si="65"/>
        <v>4920</v>
      </c>
      <c r="U506" s="113">
        <f t="shared" si="66"/>
        <v>0</v>
      </c>
      <c r="V506" s="46">
        <f t="shared" si="67"/>
        <v>0</v>
      </c>
    </row>
    <row r="507" spans="1:22" ht="13.5" customHeight="1" x14ac:dyDescent="0.2">
      <c r="A507" s="1">
        <v>19</v>
      </c>
      <c r="B507" s="1">
        <v>4</v>
      </c>
      <c r="C507" s="1"/>
      <c r="D507" s="1">
        <v>200</v>
      </c>
      <c r="E507" s="1">
        <v>35</v>
      </c>
      <c r="F507" s="6">
        <f t="shared" si="61"/>
        <v>7000</v>
      </c>
      <c r="G507" s="113">
        <f t="shared" si="62"/>
        <v>0</v>
      </c>
      <c r="H507" s="1">
        <v>19</v>
      </c>
      <c r="I507" s="1">
        <v>14</v>
      </c>
      <c r="J507" s="1"/>
      <c r="K507" s="1">
        <v>200</v>
      </c>
      <c r="L507" s="7">
        <v>35</v>
      </c>
      <c r="M507" s="6">
        <f t="shared" si="63"/>
        <v>7000</v>
      </c>
      <c r="N507" s="113">
        <f t="shared" si="64"/>
        <v>0</v>
      </c>
      <c r="O507" s="1">
        <v>19</v>
      </c>
      <c r="P507" s="1">
        <v>24</v>
      </c>
      <c r="Q507" s="1"/>
      <c r="R507" s="1">
        <v>141</v>
      </c>
      <c r="S507" s="1">
        <v>35</v>
      </c>
      <c r="T507" s="6">
        <f t="shared" si="65"/>
        <v>4935</v>
      </c>
      <c r="U507" s="113">
        <f t="shared" si="66"/>
        <v>0</v>
      </c>
      <c r="V507" s="46">
        <f t="shared" si="67"/>
        <v>0</v>
      </c>
    </row>
    <row r="508" spans="1:22" ht="13.5" customHeight="1" x14ac:dyDescent="0.2">
      <c r="A508" s="1">
        <v>20</v>
      </c>
      <c r="B508" s="1">
        <v>4</v>
      </c>
      <c r="C508" s="1"/>
      <c r="D508" s="1">
        <v>200</v>
      </c>
      <c r="E508" s="1">
        <v>35</v>
      </c>
      <c r="F508" s="6">
        <f t="shared" si="61"/>
        <v>7000</v>
      </c>
      <c r="G508" s="113">
        <f t="shared" si="62"/>
        <v>0</v>
      </c>
      <c r="H508" s="1">
        <v>20</v>
      </c>
      <c r="I508" s="1">
        <v>14</v>
      </c>
      <c r="J508" s="1"/>
      <c r="K508" s="1">
        <v>200</v>
      </c>
      <c r="L508" s="7">
        <v>35</v>
      </c>
      <c r="M508" s="6">
        <f t="shared" si="63"/>
        <v>7000</v>
      </c>
      <c r="N508" s="113">
        <f t="shared" si="64"/>
        <v>0</v>
      </c>
      <c r="O508" s="1">
        <v>20</v>
      </c>
      <c r="P508" s="1">
        <v>24</v>
      </c>
      <c r="Q508" s="1"/>
      <c r="R508" s="1">
        <v>141</v>
      </c>
      <c r="S508" s="1">
        <v>35</v>
      </c>
      <c r="T508" s="6">
        <f t="shared" si="65"/>
        <v>4935</v>
      </c>
      <c r="U508" s="113">
        <f t="shared" si="66"/>
        <v>0</v>
      </c>
      <c r="V508" s="46">
        <f t="shared" si="67"/>
        <v>0</v>
      </c>
    </row>
    <row r="509" spans="1:22" ht="13.5" customHeight="1" x14ac:dyDescent="0.2">
      <c r="A509" s="1">
        <v>21</v>
      </c>
      <c r="B509" s="1">
        <v>5</v>
      </c>
      <c r="C509" s="1"/>
      <c r="D509" s="1">
        <v>25</v>
      </c>
      <c r="E509" s="1">
        <v>60</v>
      </c>
      <c r="F509" s="6">
        <f t="shared" si="61"/>
        <v>1500</v>
      </c>
      <c r="G509" s="113">
        <f t="shared" si="62"/>
        <v>1500</v>
      </c>
      <c r="H509" s="1">
        <v>21</v>
      </c>
      <c r="I509" s="1">
        <v>15</v>
      </c>
      <c r="J509" s="1"/>
      <c r="K509" s="1">
        <v>200</v>
      </c>
      <c r="L509" s="7">
        <v>35</v>
      </c>
      <c r="M509" s="6">
        <f t="shared" si="63"/>
        <v>7000</v>
      </c>
      <c r="N509" s="113">
        <f t="shared" si="64"/>
        <v>0</v>
      </c>
      <c r="O509" s="1">
        <v>21</v>
      </c>
      <c r="P509" s="1">
        <v>25</v>
      </c>
      <c r="Q509" s="1"/>
      <c r="R509" s="1">
        <v>123</v>
      </c>
      <c r="S509" s="1">
        <v>40</v>
      </c>
      <c r="T509" s="6">
        <f t="shared" si="65"/>
        <v>4920</v>
      </c>
      <c r="U509" s="113">
        <f t="shared" si="66"/>
        <v>0</v>
      </c>
      <c r="V509" s="46">
        <f t="shared" si="67"/>
        <v>0</v>
      </c>
    </row>
    <row r="510" spans="1:22" ht="13.5" customHeight="1" x14ac:dyDescent="0.2">
      <c r="A510" s="1">
        <v>22</v>
      </c>
      <c r="B510" s="1">
        <v>5</v>
      </c>
      <c r="C510" s="1"/>
      <c r="D510" s="1">
        <v>200</v>
      </c>
      <c r="E510" s="1">
        <v>35</v>
      </c>
      <c r="F510" s="6">
        <f t="shared" si="61"/>
        <v>7000</v>
      </c>
      <c r="G510" s="113">
        <f t="shared" si="62"/>
        <v>0</v>
      </c>
      <c r="H510" s="1">
        <v>22</v>
      </c>
      <c r="I510" s="1">
        <v>15</v>
      </c>
      <c r="J510" s="1"/>
      <c r="K510" s="1">
        <v>129</v>
      </c>
      <c r="L510" s="7">
        <v>40</v>
      </c>
      <c r="M510" s="6">
        <f t="shared" si="63"/>
        <v>5160</v>
      </c>
      <c r="N510" s="113">
        <f t="shared" si="64"/>
        <v>0</v>
      </c>
      <c r="O510" s="1">
        <v>22</v>
      </c>
      <c r="P510" s="1">
        <v>25</v>
      </c>
      <c r="Q510" s="1"/>
      <c r="R510" s="1">
        <v>142</v>
      </c>
      <c r="S510" s="1">
        <v>35</v>
      </c>
      <c r="T510" s="6">
        <f t="shared" si="65"/>
        <v>4970</v>
      </c>
      <c r="U510" s="113">
        <f t="shared" si="66"/>
        <v>0</v>
      </c>
      <c r="V510" s="46">
        <f t="shared" si="67"/>
        <v>0</v>
      </c>
    </row>
    <row r="511" spans="1:22" ht="13.5" customHeight="1" x14ac:dyDescent="0.2">
      <c r="A511" s="1">
        <v>23</v>
      </c>
      <c r="B511" s="1">
        <v>5</v>
      </c>
      <c r="C511" s="1"/>
      <c r="D511" s="1">
        <v>135</v>
      </c>
      <c r="E511" s="1">
        <v>40</v>
      </c>
      <c r="F511" s="6">
        <f t="shared" si="61"/>
        <v>5400</v>
      </c>
      <c r="G511" s="113">
        <f t="shared" si="62"/>
        <v>0</v>
      </c>
      <c r="H511" s="1">
        <v>23</v>
      </c>
      <c r="I511" s="1">
        <v>15</v>
      </c>
      <c r="J511" s="1"/>
      <c r="K511" s="1">
        <v>30</v>
      </c>
      <c r="L511" s="7">
        <v>45</v>
      </c>
      <c r="M511" s="6">
        <f t="shared" si="63"/>
        <v>1350</v>
      </c>
      <c r="N511" s="113">
        <f t="shared" si="64"/>
        <v>1350</v>
      </c>
      <c r="O511" s="1">
        <v>23</v>
      </c>
      <c r="P511" s="1">
        <v>25</v>
      </c>
      <c r="Q511" s="1"/>
      <c r="R511" s="1">
        <v>20</v>
      </c>
      <c r="S511" s="1">
        <v>80</v>
      </c>
      <c r="T511" s="6">
        <f t="shared" si="65"/>
        <v>1600</v>
      </c>
      <c r="U511" s="113">
        <f t="shared" si="66"/>
        <v>1600</v>
      </c>
      <c r="V511" s="46">
        <f t="shared" si="67"/>
        <v>1600</v>
      </c>
    </row>
    <row r="512" spans="1:22" ht="13.5" customHeight="1" x14ac:dyDescent="0.2">
      <c r="A512" s="1">
        <v>24</v>
      </c>
      <c r="B512" s="1">
        <v>5</v>
      </c>
      <c r="C512" s="1"/>
      <c r="D512" s="1">
        <v>250</v>
      </c>
      <c r="E512" s="1">
        <v>15</v>
      </c>
      <c r="F512" s="6">
        <f t="shared" si="61"/>
        <v>3750</v>
      </c>
      <c r="G512" s="113">
        <f t="shared" si="62"/>
        <v>3750</v>
      </c>
      <c r="H512" s="1">
        <v>24</v>
      </c>
      <c r="I512" s="1">
        <v>15</v>
      </c>
      <c r="J512" s="1"/>
      <c r="K512" s="1">
        <v>200</v>
      </c>
      <c r="L512" s="7">
        <v>35</v>
      </c>
      <c r="M512" s="6">
        <f t="shared" si="63"/>
        <v>7000</v>
      </c>
      <c r="N512" s="113">
        <f t="shared" si="64"/>
        <v>0</v>
      </c>
      <c r="O512" s="1">
        <v>24</v>
      </c>
      <c r="P512" s="1">
        <v>25</v>
      </c>
      <c r="Q512" s="1"/>
      <c r="R512" s="1">
        <v>250</v>
      </c>
      <c r="S512" s="1">
        <v>15</v>
      </c>
      <c r="T512" s="6">
        <f t="shared" si="65"/>
        <v>3750</v>
      </c>
      <c r="U512" s="113">
        <f t="shared" si="66"/>
        <v>3750</v>
      </c>
      <c r="V512" s="46">
        <f t="shared" si="67"/>
        <v>3750</v>
      </c>
    </row>
    <row r="513" spans="1:22" ht="13.5" customHeight="1" x14ac:dyDescent="0.2">
      <c r="A513" s="1">
        <v>25</v>
      </c>
      <c r="B513" s="1">
        <v>5</v>
      </c>
      <c r="C513" s="1"/>
      <c r="D513" s="1">
        <v>200</v>
      </c>
      <c r="E513" s="1">
        <v>35</v>
      </c>
      <c r="F513" s="6">
        <f t="shared" si="61"/>
        <v>7000</v>
      </c>
      <c r="G513" s="113">
        <f t="shared" si="62"/>
        <v>0</v>
      </c>
      <c r="H513" s="1">
        <v>25</v>
      </c>
      <c r="I513" s="1">
        <v>15</v>
      </c>
      <c r="J513" s="1"/>
      <c r="K513" s="1">
        <v>250</v>
      </c>
      <c r="L513" s="7">
        <v>15</v>
      </c>
      <c r="M513" s="6">
        <f t="shared" si="63"/>
        <v>3750</v>
      </c>
      <c r="N513" s="113">
        <f t="shared" si="64"/>
        <v>3750</v>
      </c>
      <c r="O513" s="1">
        <v>25</v>
      </c>
      <c r="P513" s="1">
        <v>25</v>
      </c>
      <c r="Q513" s="1"/>
      <c r="R513" s="1">
        <v>142</v>
      </c>
      <c r="S513" s="1">
        <v>35</v>
      </c>
      <c r="T513" s="6">
        <f t="shared" si="65"/>
        <v>4970</v>
      </c>
      <c r="U513" s="113">
        <f t="shared" si="66"/>
        <v>0</v>
      </c>
      <c r="V513" s="46">
        <f t="shared" si="67"/>
        <v>0</v>
      </c>
    </row>
    <row r="514" spans="1:22" ht="13.5" customHeight="1" x14ac:dyDescent="0.2">
      <c r="A514" s="1">
        <v>26</v>
      </c>
      <c r="B514" s="1">
        <v>6</v>
      </c>
      <c r="C514" s="1"/>
      <c r="D514" s="1">
        <v>250</v>
      </c>
      <c r="E514" s="1">
        <v>15</v>
      </c>
      <c r="F514" s="6">
        <f t="shared" si="61"/>
        <v>3750</v>
      </c>
      <c r="G514" s="113">
        <f t="shared" si="62"/>
        <v>3750</v>
      </c>
      <c r="H514" s="1">
        <v>26</v>
      </c>
      <c r="I514" s="1">
        <v>16</v>
      </c>
      <c r="J514" s="1"/>
      <c r="K514" s="1">
        <v>200</v>
      </c>
      <c r="L514" s="7">
        <v>35</v>
      </c>
      <c r="M514" s="6">
        <f t="shared" si="63"/>
        <v>7000</v>
      </c>
      <c r="N514" s="113">
        <f t="shared" si="64"/>
        <v>0</v>
      </c>
      <c r="O514" s="1">
        <v>26</v>
      </c>
      <c r="P514" s="1">
        <v>26</v>
      </c>
      <c r="Q514" s="1"/>
      <c r="R514" s="1">
        <v>250</v>
      </c>
      <c r="S514" s="1">
        <v>15</v>
      </c>
      <c r="T514" s="6">
        <f t="shared" si="65"/>
        <v>3750</v>
      </c>
      <c r="U514" s="113">
        <f t="shared" si="66"/>
        <v>3750</v>
      </c>
      <c r="V514" s="46">
        <f t="shared" si="67"/>
        <v>3750</v>
      </c>
    </row>
    <row r="515" spans="1:22" ht="13.5" customHeight="1" x14ac:dyDescent="0.2">
      <c r="A515" s="1">
        <v>27</v>
      </c>
      <c r="B515" s="1">
        <v>6</v>
      </c>
      <c r="C515" s="1"/>
      <c r="D515" s="1">
        <v>200</v>
      </c>
      <c r="E515" s="1">
        <v>35</v>
      </c>
      <c r="F515" s="6">
        <f t="shared" si="61"/>
        <v>7000</v>
      </c>
      <c r="G515" s="113">
        <f t="shared" si="62"/>
        <v>0</v>
      </c>
      <c r="H515" s="1">
        <v>27</v>
      </c>
      <c r="I515" s="1">
        <v>16</v>
      </c>
      <c r="J515" s="1"/>
      <c r="K515" s="1">
        <v>200</v>
      </c>
      <c r="L515" s="7">
        <v>35</v>
      </c>
      <c r="M515" s="6">
        <f t="shared" si="63"/>
        <v>7000</v>
      </c>
      <c r="N515" s="113">
        <f t="shared" si="64"/>
        <v>0</v>
      </c>
      <c r="O515" s="1">
        <v>27</v>
      </c>
      <c r="P515" s="1">
        <v>26</v>
      </c>
      <c r="Q515" s="1"/>
      <c r="R515" s="1">
        <v>141</v>
      </c>
      <c r="S515" s="1">
        <v>35</v>
      </c>
      <c r="T515" s="6">
        <f t="shared" si="65"/>
        <v>4935</v>
      </c>
      <c r="U515" s="113">
        <f t="shared" si="66"/>
        <v>0</v>
      </c>
      <c r="V515" s="46">
        <f t="shared" si="67"/>
        <v>0</v>
      </c>
    </row>
    <row r="516" spans="1:22" ht="13.5" customHeight="1" x14ac:dyDescent="0.2">
      <c r="A516" s="1">
        <v>28</v>
      </c>
      <c r="B516" s="1">
        <v>6</v>
      </c>
      <c r="C516" s="1"/>
      <c r="D516" s="1">
        <v>200</v>
      </c>
      <c r="E516" s="1">
        <v>35</v>
      </c>
      <c r="F516" s="6">
        <f t="shared" si="61"/>
        <v>7000</v>
      </c>
      <c r="G516" s="113">
        <f t="shared" si="62"/>
        <v>0</v>
      </c>
      <c r="H516" s="1">
        <v>28</v>
      </c>
      <c r="I516" s="1">
        <v>16</v>
      </c>
      <c r="J516" s="1"/>
      <c r="K516" s="1">
        <v>25</v>
      </c>
      <c r="L516" s="7">
        <v>60</v>
      </c>
      <c r="M516" s="6">
        <f t="shared" si="63"/>
        <v>1500</v>
      </c>
      <c r="N516" s="113">
        <f t="shared" si="64"/>
        <v>1500</v>
      </c>
      <c r="O516" s="1">
        <v>28</v>
      </c>
      <c r="P516" s="1">
        <v>26</v>
      </c>
      <c r="Q516" s="1"/>
      <c r="R516" s="1">
        <v>141</v>
      </c>
      <c r="S516" s="1">
        <v>35</v>
      </c>
      <c r="T516" s="6">
        <f t="shared" si="65"/>
        <v>4935</v>
      </c>
      <c r="U516" s="113">
        <f t="shared" si="66"/>
        <v>0</v>
      </c>
      <c r="V516" s="46">
        <f t="shared" si="67"/>
        <v>0</v>
      </c>
    </row>
    <row r="517" spans="1:22" ht="13.5" customHeight="1" x14ac:dyDescent="0.2">
      <c r="A517" s="1">
        <v>29</v>
      </c>
      <c r="B517" s="1">
        <v>6</v>
      </c>
      <c r="C517" s="1"/>
      <c r="D517" s="1">
        <v>134</v>
      </c>
      <c r="E517" s="1">
        <v>40</v>
      </c>
      <c r="F517" s="6">
        <f t="shared" si="61"/>
        <v>5360</v>
      </c>
      <c r="G517" s="113">
        <f t="shared" si="62"/>
        <v>0</v>
      </c>
      <c r="H517" s="1">
        <v>29</v>
      </c>
      <c r="I517" s="1">
        <v>16</v>
      </c>
      <c r="J517" s="1"/>
      <c r="K517" s="1">
        <v>250</v>
      </c>
      <c r="L517" s="7">
        <v>15</v>
      </c>
      <c r="M517" s="6">
        <f t="shared" si="63"/>
        <v>3750</v>
      </c>
      <c r="N517" s="113">
        <f t="shared" si="64"/>
        <v>3750</v>
      </c>
      <c r="O517" s="1">
        <v>29</v>
      </c>
      <c r="P517" s="1">
        <v>26</v>
      </c>
      <c r="Q517" s="1"/>
      <c r="R517" s="1">
        <v>124</v>
      </c>
      <c r="S517" s="1">
        <v>40</v>
      </c>
      <c r="T517" s="6">
        <f t="shared" si="65"/>
        <v>4960</v>
      </c>
      <c r="U517" s="113">
        <f t="shared" si="66"/>
        <v>0</v>
      </c>
      <c r="V517" s="46">
        <f t="shared" si="67"/>
        <v>0</v>
      </c>
    </row>
    <row r="518" spans="1:22" ht="13.5" customHeight="1" x14ac:dyDescent="0.2">
      <c r="A518" s="1">
        <v>30</v>
      </c>
      <c r="B518" s="1">
        <v>6</v>
      </c>
      <c r="C518" s="1"/>
      <c r="D518" s="1">
        <v>200</v>
      </c>
      <c r="E518" s="1">
        <v>35</v>
      </c>
      <c r="F518" s="6">
        <f t="shared" si="61"/>
        <v>7000</v>
      </c>
      <c r="G518" s="113">
        <f t="shared" si="62"/>
        <v>0</v>
      </c>
      <c r="H518" s="1">
        <v>30</v>
      </c>
      <c r="I518" s="1">
        <v>16</v>
      </c>
      <c r="J518" s="1"/>
      <c r="K518" s="1">
        <v>200</v>
      </c>
      <c r="L518" s="7">
        <v>35</v>
      </c>
      <c r="M518" s="6">
        <f t="shared" si="63"/>
        <v>7000</v>
      </c>
      <c r="N518" s="113">
        <f t="shared" si="64"/>
        <v>0</v>
      </c>
      <c r="O518" s="1">
        <v>30</v>
      </c>
      <c r="P518" s="1">
        <v>26</v>
      </c>
      <c r="Q518" s="1"/>
      <c r="R518" s="1">
        <v>141</v>
      </c>
      <c r="S518" s="1">
        <v>35</v>
      </c>
      <c r="T518" s="6">
        <f t="shared" si="65"/>
        <v>4935</v>
      </c>
      <c r="U518" s="113">
        <f t="shared" si="66"/>
        <v>0</v>
      </c>
      <c r="V518" s="46">
        <f t="shared" si="67"/>
        <v>0</v>
      </c>
    </row>
    <row r="519" spans="1:22" ht="13.5" customHeight="1" x14ac:dyDescent="0.2">
      <c r="A519" s="1">
        <v>31</v>
      </c>
      <c r="B519" s="1">
        <v>7</v>
      </c>
      <c r="C519" s="1"/>
      <c r="D519" s="1">
        <v>134</v>
      </c>
      <c r="E519" s="1">
        <v>40</v>
      </c>
      <c r="F519" s="6">
        <f t="shared" si="61"/>
        <v>5360</v>
      </c>
      <c r="G519" s="113">
        <f t="shared" si="62"/>
        <v>0</v>
      </c>
      <c r="H519" s="1">
        <v>31</v>
      </c>
      <c r="I519" s="1">
        <v>17</v>
      </c>
      <c r="J519" s="1"/>
      <c r="K519" s="1">
        <v>130</v>
      </c>
      <c r="L519" s="7">
        <v>40</v>
      </c>
      <c r="M519" s="6">
        <f t="shared" si="63"/>
        <v>5200</v>
      </c>
      <c r="N519" s="113">
        <f t="shared" si="64"/>
        <v>0</v>
      </c>
      <c r="O519" s="1">
        <v>31</v>
      </c>
      <c r="P519" s="1">
        <v>27</v>
      </c>
      <c r="Q519" s="1"/>
      <c r="R519" s="1">
        <v>123</v>
      </c>
      <c r="S519" s="1">
        <v>40</v>
      </c>
      <c r="T519" s="6">
        <f t="shared" si="65"/>
        <v>4920</v>
      </c>
      <c r="U519" s="113">
        <f t="shared" si="66"/>
        <v>0</v>
      </c>
      <c r="V519" s="46">
        <f t="shared" si="67"/>
        <v>0</v>
      </c>
    </row>
    <row r="520" spans="1:22" ht="13.5" customHeight="1" x14ac:dyDescent="0.2">
      <c r="A520" s="1">
        <v>32</v>
      </c>
      <c r="B520" s="1">
        <v>7</v>
      </c>
      <c r="C520" s="1"/>
      <c r="D520" s="1">
        <v>135</v>
      </c>
      <c r="E520" s="1">
        <v>40</v>
      </c>
      <c r="F520" s="6">
        <f t="shared" si="61"/>
        <v>5400</v>
      </c>
      <c r="G520" s="113">
        <f t="shared" si="62"/>
        <v>0</v>
      </c>
      <c r="H520" s="1">
        <v>32</v>
      </c>
      <c r="I520" s="1">
        <v>17</v>
      </c>
      <c r="J520" s="1"/>
      <c r="K520" s="1">
        <v>200</v>
      </c>
      <c r="L520" s="7">
        <v>35</v>
      </c>
      <c r="M520" s="6">
        <f t="shared" si="63"/>
        <v>7000</v>
      </c>
      <c r="N520" s="113">
        <f t="shared" si="64"/>
        <v>0</v>
      </c>
      <c r="O520" s="1">
        <v>32</v>
      </c>
      <c r="P520" s="1">
        <v>27</v>
      </c>
      <c r="Q520" s="1"/>
      <c r="R520" s="1">
        <v>25</v>
      </c>
      <c r="S520" s="1">
        <v>60</v>
      </c>
      <c r="T520" s="6">
        <f t="shared" si="65"/>
        <v>1500</v>
      </c>
      <c r="U520" s="113">
        <f t="shared" si="66"/>
        <v>1500</v>
      </c>
      <c r="V520" s="46">
        <f t="shared" si="67"/>
        <v>1500</v>
      </c>
    </row>
    <row r="521" spans="1:22" ht="13.5" customHeight="1" x14ac:dyDescent="0.2">
      <c r="A521" s="1">
        <v>33</v>
      </c>
      <c r="B521" s="1">
        <v>7</v>
      </c>
      <c r="C521" s="1"/>
      <c r="D521" s="1">
        <v>200</v>
      </c>
      <c r="E521" s="1">
        <v>35</v>
      </c>
      <c r="F521" s="6">
        <f t="shared" si="61"/>
        <v>7000</v>
      </c>
      <c r="G521" s="113">
        <f t="shared" si="62"/>
        <v>0</v>
      </c>
      <c r="H521" s="1">
        <v>33</v>
      </c>
      <c r="I521" s="1">
        <v>17</v>
      </c>
      <c r="J521" s="1"/>
      <c r="K521" s="1">
        <v>200</v>
      </c>
      <c r="L521" s="7">
        <v>35</v>
      </c>
      <c r="M521" s="6">
        <f t="shared" si="63"/>
        <v>7000</v>
      </c>
      <c r="N521" s="113">
        <f t="shared" si="64"/>
        <v>0</v>
      </c>
      <c r="O521" s="1">
        <v>33</v>
      </c>
      <c r="P521" s="1">
        <v>27</v>
      </c>
      <c r="Q521" s="1"/>
      <c r="R521" s="1">
        <v>140</v>
      </c>
      <c r="S521" s="1">
        <v>35</v>
      </c>
      <c r="T521" s="6">
        <f t="shared" si="65"/>
        <v>4900</v>
      </c>
      <c r="U521" s="113">
        <f t="shared" si="66"/>
        <v>0</v>
      </c>
      <c r="V521" s="46">
        <f t="shared" si="67"/>
        <v>0</v>
      </c>
    </row>
    <row r="522" spans="1:22" ht="13.5" customHeight="1" x14ac:dyDescent="0.2">
      <c r="A522" s="1">
        <v>34</v>
      </c>
      <c r="B522" s="1">
        <v>7</v>
      </c>
      <c r="C522" s="1"/>
      <c r="D522" s="1">
        <v>200</v>
      </c>
      <c r="E522" s="1">
        <v>35</v>
      </c>
      <c r="F522" s="6">
        <f t="shared" si="61"/>
        <v>7000</v>
      </c>
      <c r="G522" s="113">
        <f t="shared" si="62"/>
        <v>0</v>
      </c>
      <c r="H522" s="1">
        <v>34</v>
      </c>
      <c r="I522" s="1">
        <v>17</v>
      </c>
      <c r="J522" s="1"/>
      <c r="K522" s="1">
        <v>250</v>
      </c>
      <c r="L522" s="7">
        <v>15</v>
      </c>
      <c r="M522" s="6">
        <f t="shared" si="63"/>
        <v>3750</v>
      </c>
      <c r="N522" s="113">
        <f t="shared" si="64"/>
        <v>3750</v>
      </c>
      <c r="O522" s="1">
        <v>34</v>
      </c>
      <c r="P522" s="1">
        <v>27</v>
      </c>
      <c r="Q522" s="1"/>
      <c r="R522" s="1">
        <v>100</v>
      </c>
      <c r="S522" s="1">
        <v>35</v>
      </c>
      <c r="T522" s="6">
        <f t="shared" si="65"/>
        <v>3500</v>
      </c>
      <c r="U522" s="113">
        <f t="shared" si="66"/>
        <v>0</v>
      </c>
      <c r="V522" s="46">
        <f t="shared" si="67"/>
        <v>0</v>
      </c>
    </row>
    <row r="523" spans="1:22" ht="13.5" customHeight="1" x14ac:dyDescent="0.2">
      <c r="A523" s="1">
        <v>35</v>
      </c>
      <c r="B523" s="1">
        <v>7</v>
      </c>
      <c r="C523" s="1"/>
      <c r="D523" s="1">
        <v>250</v>
      </c>
      <c r="E523" s="1">
        <v>15</v>
      </c>
      <c r="F523" s="6">
        <f t="shared" si="61"/>
        <v>3750</v>
      </c>
      <c r="G523" s="113">
        <f t="shared" si="62"/>
        <v>3750</v>
      </c>
      <c r="H523" s="1">
        <v>35</v>
      </c>
      <c r="I523" s="1">
        <v>17</v>
      </c>
      <c r="J523" s="1"/>
      <c r="K523" s="1">
        <v>130</v>
      </c>
      <c r="L523" s="7">
        <v>40</v>
      </c>
      <c r="M523" s="6">
        <f t="shared" si="63"/>
        <v>5200</v>
      </c>
      <c r="N523" s="113">
        <f t="shared" si="64"/>
        <v>0</v>
      </c>
      <c r="O523" s="1">
        <v>35</v>
      </c>
      <c r="P523" s="1">
        <v>28</v>
      </c>
      <c r="Q523" s="1"/>
      <c r="R523" s="1">
        <v>250</v>
      </c>
      <c r="S523" s="1">
        <v>15</v>
      </c>
      <c r="T523" s="6">
        <f t="shared" si="65"/>
        <v>3750</v>
      </c>
      <c r="U523" s="113">
        <f t="shared" si="66"/>
        <v>3750</v>
      </c>
      <c r="V523" s="46">
        <f t="shared" si="67"/>
        <v>3750</v>
      </c>
    </row>
    <row r="524" spans="1:22" ht="13.5" customHeight="1" x14ac:dyDescent="0.2">
      <c r="A524" s="1">
        <v>36</v>
      </c>
      <c r="B524" s="1">
        <v>8</v>
      </c>
      <c r="C524" s="1"/>
      <c r="D524" s="1">
        <v>200</v>
      </c>
      <c r="E524" s="1">
        <v>35</v>
      </c>
      <c r="F524" s="6">
        <f t="shared" si="61"/>
        <v>7000</v>
      </c>
      <c r="G524" s="113">
        <f t="shared" si="62"/>
        <v>0</v>
      </c>
      <c r="H524" s="1">
        <v>36</v>
      </c>
      <c r="I524" s="1">
        <v>18</v>
      </c>
      <c r="J524" s="1"/>
      <c r="K524" s="1">
        <v>250</v>
      </c>
      <c r="L524" s="7">
        <v>15</v>
      </c>
      <c r="M524" s="6">
        <f t="shared" si="63"/>
        <v>3750</v>
      </c>
      <c r="N524" s="113">
        <f t="shared" si="64"/>
        <v>3750</v>
      </c>
      <c r="O524" s="1">
        <v>36</v>
      </c>
      <c r="P524" s="1">
        <v>28</v>
      </c>
      <c r="Q524" s="1"/>
      <c r="R524" s="1">
        <v>100</v>
      </c>
      <c r="S524" s="1">
        <v>35</v>
      </c>
      <c r="T524" s="6">
        <f t="shared" si="65"/>
        <v>3500</v>
      </c>
      <c r="U524" s="113">
        <f t="shared" si="66"/>
        <v>0</v>
      </c>
      <c r="V524" s="46">
        <f t="shared" si="67"/>
        <v>0</v>
      </c>
    </row>
    <row r="525" spans="1:22" ht="13.5" customHeight="1" x14ac:dyDescent="0.2">
      <c r="A525" s="1">
        <v>37</v>
      </c>
      <c r="B525" s="1">
        <v>8</v>
      </c>
      <c r="C525" s="1"/>
      <c r="D525" s="1">
        <v>200</v>
      </c>
      <c r="E525" s="1">
        <v>35</v>
      </c>
      <c r="F525" s="6">
        <f t="shared" si="61"/>
        <v>7000</v>
      </c>
      <c r="G525" s="113">
        <f t="shared" si="62"/>
        <v>0</v>
      </c>
      <c r="H525" s="1">
        <v>37</v>
      </c>
      <c r="I525" s="1">
        <v>18</v>
      </c>
      <c r="J525" s="1"/>
      <c r="K525" s="1">
        <v>200</v>
      </c>
      <c r="L525" s="7">
        <v>35</v>
      </c>
      <c r="M525" s="6">
        <f t="shared" si="63"/>
        <v>7000</v>
      </c>
      <c r="N525" s="113">
        <f t="shared" si="64"/>
        <v>0</v>
      </c>
      <c r="O525" s="1">
        <v>37</v>
      </c>
      <c r="P525" s="1">
        <v>28</v>
      </c>
      <c r="Q525" s="1"/>
      <c r="R525" s="1">
        <v>100</v>
      </c>
      <c r="S525" s="1">
        <v>35</v>
      </c>
      <c r="T525" s="6">
        <f t="shared" si="65"/>
        <v>3500</v>
      </c>
      <c r="U525" s="113">
        <f t="shared" si="66"/>
        <v>0</v>
      </c>
      <c r="V525" s="46">
        <f t="shared" si="67"/>
        <v>0</v>
      </c>
    </row>
    <row r="526" spans="1:22" ht="13.5" customHeight="1" x14ac:dyDescent="0.2">
      <c r="A526" s="1">
        <v>38</v>
      </c>
      <c r="B526" s="1">
        <v>8</v>
      </c>
      <c r="C526" s="1"/>
      <c r="D526" s="1">
        <v>250</v>
      </c>
      <c r="E526" s="1">
        <v>15</v>
      </c>
      <c r="F526" s="6">
        <f t="shared" si="61"/>
        <v>3750</v>
      </c>
      <c r="G526" s="113">
        <f t="shared" si="62"/>
        <v>3750</v>
      </c>
      <c r="H526" s="1">
        <v>38</v>
      </c>
      <c r="I526" s="1">
        <v>18</v>
      </c>
      <c r="J526" s="1"/>
      <c r="K526" s="1">
        <v>30</v>
      </c>
      <c r="L526" s="7">
        <v>45</v>
      </c>
      <c r="M526" s="6">
        <f t="shared" si="63"/>
        <v>1350</v>
      </c>
      <c r="N526" s="113">
        <f t="shared" si="64"/>
        <v>1350</v>
      </c>
      <c r="O526" s="1">
        <v>38</v>
      </c>
      <c r="P526" s="1">
        <v>28</v>
      </c>
      <c r="Q526" s="1"/>
      <c r="R526" s="1">
        <v>250</v>
      </c>
      <c r="S526" s="1">
        <v>15</v>
      </c>
      <c r="T526" s="6">
        <f t="shared" si="65"/>
        <v>3750</v>
      </c>
      <c r="U526" s="113">
        <f t="shared" si="66"/>
        <v>3750</v>
      </c>
      <c r="V526" s="46">
        <f t="shared" si="67"/>
        <v>3750</v>
      </c>
    </row>
    <row r="527" spans="1:22" ht="13.5" customHeight="1" x14ac:dyDescent="0.2">
      <c r="A527" s="1">
        <v>39</v>
      </c>
      <c r="B527" s="1">
        <v>8</v>
      </c>
      <c r="C527" s="1"/>
      <c r="D527" s="1">
        <v>20</v>
      </c>
      <c r="E527" s="1">
        <v>80</v>
      </c>
      <c r="F527" s="6">
        <f t="shared" si="61"/>
        <v>1600</v>
      </c>
      <c r="G527" s="113">
        <f t="shared" si="62"/>
        <v>1600</v>
      </c>
      <c r="H527" s="1">
        <v>39</v>
      </c>
      <c r="I527" s="1">
        <v>18</v>
      </c>
      <c r="J527" s="1"/>
      <c r="K527" s="1">
        <v>200</v>
      </c>
      <c r="L527" s="7">
        <v>35</v>
      </c>
      <c r="M527" s="6">
        <f t="shared" si="63"/>
        <v>7000</v>
      </c>
      <c r="N527" s="113">
        <f t="shared" si="64"/>
        <v>0</v>
      </c>
      <c r="O527" s="1">
        <v>39</v>
      </c>
      <c r="P527" s="1">
        <v>29</v>
      </c>
      <c r="Q527" s="1"/>
      <c r="R527" s="1">
        <v>99</v>
      </c>
      <c r="S527" s="1">
        <v>40</v>
      </c>
      <c r="T527" s="6">
        <f t="shared" si="65"/>
        <v>3960</v>
      </c>
      <c r="U527" s="113">
        <f t="shared" si="66"/>
        <v>0</v>
      </c>
      <c r="V527" s="46">
        <f t="shared" si="67"/>
        <v>0</v>
      </c>
    </row>
    <row r="528" spans="1:22" ht="13.5" customHeight="1" x14ac:dyDescent="0.2">
      <c r="A528" s="1">
        <v>40</v>
      </c>
      <c r="B528" s="1">
        <v>8</v>
      </c>
      <c r="C528" s="1"/>
      <c r="D528" s="1">
        <v>30</v>
      </c>
      <c r="E528" s="1">
        <v>45</v>
      </c>
      <c r="F528" s="6">
        <f t="shared" si="61"/>
        <v>1350</v>
      </c>
      <c r="G528" s="113">
        <f t="shared" si="62"/>
        <v>1350</v>
      </c>
      <c r="H528" s="1">
        <v>40</v>
      </c>
      <c r="I528" s="1">
        <v>18</v>
      </c>
      <c r="J528" s="1"/>
      <c r="K528" s="1">
        <v>250</v>
      </c>
      <c r="L528" s="7">
        <v>15</v>
      </c>
      <c r="M528" s="6">
        <f t="shared" si="63"/>
        <v>3750</v>
      </c>
      <c r="N528" s="113">
        <f t="shared" si="64"/>
        <v>3750</v>
      </c>
      <c r="O528" s="1">
        <v>40</v>
      </c>
      <c r="P528" s="1">
        <v>29</v>
      </c>
      <c r="Q528" s="1"/>
      <c r="R528" s="1">
        <v>30</v>
      </c>
      <c r="S528" s="1">
        <v>45</v>
      </c>
      <c r="T528" s="6">
        <f t="shared" si="65"/>
        <v>1350</v>
      </c>
      <c r="U528" s="113">
        <f t="shared" si="66"/>
        <v>1350</v>
      </c>
      <c r="V528" s="46">
        <f t="shared" si="67"/>
        <v>1350</v>
      </c>
    </row>
    <row r="529" spans="1:23" ht="13.5" customHeight="1" x14ac:dyDescent="0.2">
      <c r="A529" s="1">
        <v>41</v>
      </c>
      <c r="B529" s="1">
        <v>9</v>
      </c>
      <c r="C529" s="1"/>
      <c r="D529" s="1">
        <v>200</v>
      </c>
      <c r="E529" s="1">
        <v>35</v>
      </c>
      <c r="F529" s="6">
        <f t="shared" si="61"/>
        <v>7000</v>
      </c>
      <c r="G529" s="113">
        <f t="shared" si="62"/>
        <v>0</v>
      </c>
      <c r="H529" s="1">
        <v>41</v>
      </c>
      <c r="I529" s="1">
        <v>19</v>
      </c>
      <c r="J529" s="1"/>
      <c r="K529" s="1">
        <v>130</v>
      </c>
      <c r="L529" s="7">
        <v>40</v>
      </c>
      <c r="M529" s="6">
        <f t="shared" si="63"/>
        <v>5200</v>
      </c>
      <c r="N529" s="113">
        <f t="shared" si="64"/>
        <v>0</v>
      </c>
      <c r="O529" s="1">
        <v>41</v>
      </c>
      <c r="P529" s="1">
        <v>29</v>
      </c>
      <c r="Q529" s="1"/>
      <c r="R529" s="1">
        <v>120</v>
      </c>
      <c r="S529" s="1">
        <v>35</v>
      </c>
      <c r="T529" s="6">
        <f t="shared" si="65"/>
        <v>4200</v>
      </c>
      <c r="U529" s="113">
        <f t="shared" si="66"/>
        <v>0</v>
      </c>
      <c r="V529" s="46">
        <f t="shared" si="67"/>
        <v>0</v>
      </c>
    </row>
    <row r="530" spans="1:23" ht="13.5" customHeight="1" x14ac:dyDescent="0.2">
      <c r="A530" s="1">
        <v>42</v>
      </c>
      <c r="B530" s="1">
        <v>9</v>
      </c>
      <c r="C530" s="1"/>
      <c r="D530" s="1">
        <v>200</v>
      </c>
      <c r="E530" s="1">
        <v>35</v>
      </c>
      <c r="F530" s="6">
        <f t="shared" si="61"/>
        <v>7000</v>
      </c>
      <c r="G530" s="113">
        <f t="shared" si="62"/>
        <v>0</v>
      </c>
      <c r="H530" s="1">
        <v>42</v>
      </c>
      <c r="I530" s="1">
        <v>19</v>
      </c>
      <c r="J530" s="1"/>
      <c r="K530" s="1">
        <v>20</v>
      </c>
      <c r="L530" s="7">
        <v>80</v>
      </c>
      <c r="M530" s="6">
        <f t="shared" si="63"/>
        <v>1600</v>
      </c>
      <c r="N530" s="113">
        <f t="shared" si="64"/>
        <v>1600</v>
      </c>
      <c r="O530" s="1">
        <v>42</v>
      </c>
      <c r="P530" s="1">
        <v>29</v>
      </c>
      <c r="Q530" s="1"/>
      <c r="R530" s="1">
        <v>120</v>
      </c>
      <c r="S530" s="1">
        <v>35</v>
      </c>
      <c r="T530" s="6">
        <f t="shared" si="65"/>
        <v>4200</v>
      </c>
      <c r="U530" s="113">
        <f t="shared" si="66"/>
        <v>0</v>
      </c>
      <c r="V530" s="46">
        <f t="shared" si="67"/>
        <v>0</v>
      </c>
    </row>
    <row r="531" spans="1:23" ht="13.5" customHeight="1" x14ac:dyDescent="0.2">
      <c r="A531" s="1">
        <v>43</v>
      </c>
      <c r="B531" s="1">
        <v>9</v>
      </c>
      <c r="C531" s="1"/>
      <c r="D531" s="1">
        <v>25</v>
      </c>
      <c r="E531" s="1">
        <v>60</v>
      </c>
      <c r="F531" s="6">
        <f t="shared" si="61"/>
        <v>1500</v>
      </c>
      <c r="G531" s="113">
        <f t="shared" si="62"/>
        <v>1500</v>
      </c>
      <c r="H531" s="1">
        <v>43</v>
      </c>
      <c r="I531" s="1">
        <v>19</v>
      </c>
      <c r="J531" s="1"/>
      <c r="K531" s="1">
        <v>250</v>
      </c>
      <c r="L531" s="7">
        <v>15</v>
      </c>
      <c r="M531" s="6">
        <f t="shared" si="63"/>
        <v>3750</v>
      </c>
      <c r="N531" s="113">
        <f t="shared" si="64"/>
        <v>3750</v>
      </c>
      <c r="O531" s="1">
        <v>43</v>
      </c>
      <c r="P531" s="1">
        <v>30</v>
      </c>
      <c r="Q531" s="1"/>
      <c r="R531" s="1">
        <v>110</v>
      </c>
      <c r="S531" s="1">
        <v>40</v>
      </c>
      <c r="T531" s="6">
        <f t="shared" si="65"/>
        <v>4400</v>
      </c>
      <c r="U531" s="113">
        <f t="shared" si="66"/>
        <v>0</v>
      </c>
      <c r="V531" s="46">
        <f t="shared" si="67"/>
        <v>0</v>
      </c>
    </row>
    <row r="532" spans="1:23" ht="13.5" customHeight="1" x14ac:dyDescent="0.2">
      <c r="A532" s="1">
        <v>44</v>
      </c>
      <c r="B532" s="1">
        <v>9</v>
      </c>
      <c r="C532" s="1"/>
      <c r="D532" s="1">
        <v>200</v>
      </c>
      <c r="E532" s="1">
        <v>35</v>
      </c>
      <c r="F532" s="6">
        <f t="shared" si="61"/>
        <v>7000</v>
      </c>
      <c r="G532" s="113">
        <f t="shared" si="62"/>
        <v>0</v>
      </c>
      <c r="H532" s="1">
        <v>44</v>
      </c>
      <c r="I532" s="1">
        <v>19</v>
      </c>
      <c r="J532" s="1"/>
      <c r="K532" s="1">
        <v>200</v>
      </c>
      <c r="L532" s="7">
        <v>35</v>
      </c>
      <c r="M532" s="6">
        <f t="shared" si="63"/>
        <v>7000</v>
      </c>
      <c r="N532" s="113">
        <f t="shared" si="64"/>
        <v>0</v>
      </c>
      <c r="O532" s="1">
        <v>44</v>
      </c>
      <c r="P532" s="1">
        <v>30</v>
      </c>
      <c r="Q532" s="1"/>
      <c r="R532" s="1">
        <v>100</v>
      </c>
      <c r="S532" s="1">
        <v>35</v>
      </c>
      <c r="T532" s="6">
        <f t="shared" si="65"/>
        <v>3500</v>
      </c>
      <c r="U532" s="113">
        <f t="shared" si="66"/>
        <v>0</v>
      </c>
      <c r="V532" s="46">
        <f t="shared" si="67"/>
        <v>0</v>
      </c>
    </row>
    <row r="533" spans="1:23" ht="13.5" customHeight="1" x14ac:dyDescent="0.2">
      <c r="A533" s="1">
        <v>45</v>
      </c>
      <c r="B533" s="1">
        <v>9</v>
      </c>
      <c r="C533" s="1"/>
      <c r="D533" s="1">
        <v>250</v>
      </c>
      <c r="E533" s="1">
        <v>15</v>
      </c>
      <c r="F533" s="6">
        <f t="shared" si="61"/>
        <v>3750</v>
      </c>
      <c r="G533" s="113">
        <f t="shared" si="62"/>
        <v>3750</v>
      </c>
      <c r="H533" s="1">
        <v>45</v>
      </c>
      <c r="I533" s="1">
        <v>19</v>
      </c>
      <c r="J533" s="1"/>
      <c r="K533" s="1">
        <v>200</v>
      </c>
      <c r="L533" s="7">
        <v>35</v>
      </c>
      <c r="M533" s="6">
        <f t="shared" si="63"/>
        <v>7000</v>
      </c>
      <c r="N533" s="113">
        <f t="shared" si="64"/>
        <v>0</v>
      </c>
      <c r="O533" s="1">
        <v>45</v>
      </c>
      <c r="P533" s="1">
        <v>30</v>
      </c>
      <c r="Q533" s="1"/>
      <c r="R533" s="1">
        <v>250</v>
      </c>
      <c r="S533" s="1">
        <v>15</v>
      </c>
      <c r="T533" s="6">
        <f t="shared" si="65"/>
        <v>3750</v>
      </c>
      <c r="U533" s="113">
        <f t="shared" si="66"/>
        <v>3750</v>
      </c>
      <c r="V533" s="46">
        <f t="shared" si="67"/>
        <v>3750</v>
      </c>
    </row>
    <row r="534" spans="1:23" ht="13.5" customHeight="1" x14ac:dyDescent="0.2">
      <c r="A534" s="1">
        <v>46</v>
      </c>
      <c r="B534" s="1">
        <v>10</v>
      </c>
      <c r="C534" s="1"/>
      <c r="D534" s="1">
        <v>200</v>
      </c>
      <c r="E534" s="1">
        <v>35</v>
      </c>
      <c r="F534" s="6">
        <f t="shared" si="61"/>
        <v>7000</v>
      </c>
      <c r="G534" s="113">
        <f t="shared" si="62"/>
        <v>0</v>
      </c>
      <c r="H534" s="1">
        <v>46</v>
      </c>
      <c r="I534" s="1">
        <v>20</v>
      </c>
      <c r="J534" s="1"/>
      <c r="K534" s="1">
        <v>129</v>
      </c>
      <c r="L534" s="7">
        <v>40</v>
      </c>
      <c r="M534" s="6">
        <f t="shared" si="63"/>
        <v>5160</v>
      </c>
      <c r="N534" s="113">
        <f t="shared" si="64"/>
        <v>0</v>
      </c>
      <c r="O534" s="1">
        <v>46</v>
      </c>
      <c r="P534" s="1">
        <v>30</v>
      </c>
      <c r="Q534" s="1"/>
      <c r="R534" s="1">
        <v>100</v>
      </c>
      <c r="S534" s="1">
        <v>35</v>
      </c>
      <c r="T534" s="6">
        <f t="shared" si="65"/>
        <v>3500</v>
      </c>
      <c r="U534" s="113">
        <f t="shared" si="66"/>
        <v>0</v>
      </c>
      <c r="V534" s="46">
        <f t="shared" si="67"/>
        <v>0</v>
      </c>
    </row>
    <row r="535" spans="1:23" ht="13.5" customHeight="1" x14ac:dyDescent="0.2">
      <c r="A535" s="1">
        <v>47</v>
      </c>
      <c r="B535" s="1">
        <v>10</v>
      </c>
      <c r="C535" s="1"/>
      <c r="D535" s="1">
        <v>250</v>
      </c>
      <c r="E535" s="1">
        <v>15</v>
      </c>
      <c r="F535" s="6">
        <f t="shared" si="61"/>
        <v>3750</v>
      </c>
      <c r="G535" s="113">
        <f t="shared" si="62"/>
        <v>3750</v>
      </c>
      <c r="H535" s="1">
        <v>47</v>
      </c>
      <c r="I535" s="1">
        <v>20</v>
      </c>
      <c r="J535" s="1"/>
      <c r="K535" s="1">
        <v>250</v>
      </c>
      <c r="L535" s="7">
        <v>15</v>
      </c>
      <c r="M535" s="6">
        <f t="shared" si="63"/>
        <v>3750</v>
      </c>
      <c r="N535" s="113">
        <f t="shared" si="64"/>
        <v>3750</v>
      </c>
      <c r="O535" s="1">
        <v>47</v>
      </c>
      <c r="P535" s="1">
        <v>31</v>
      </c>
      <c r="Q535" s="1"/>
      <c r="R535" s="1">
        <v>250</v>
      </c>
      <c r="S535" s="1">
        <v>15</v>
      </c>
      <c r="T535" s="6">
        <f t="shared" si="65"/>
        <v>3750</v>
      </c>
      <c r="U535" s="113">
        <f t="shared" si="66"/>
        <v>3750</v>
      </c>
      <c r="V535" s="46">
        <f t="shared" si="67"/>
        <v>3750</v>
      </c>
    </row>
    <row r="536" spans="1:23" ht="13.5" customHeight="1" x14ac:dyDescent="0.2">
      <c r="A536" s="1">
        <v>48</v>
      </c>
      <c r="B536" s="1">
        <v>10</v>
      </c>
      <c r="C536" s="1"/>
      <c r="D536" s="1">
        <v>30</v>
      </c>
      <c r="E536" s="1">
        <v>45</v>
      </c>
      <c r="F536" s="6">
        <f t="shared" si="61"/>
        <v>1350</v>
      </c>
      <c r="G536" s="113">
        <f t="shared" si="62"/>
        <v>1350</v>
      </c>
      <c r="H536" s="1">
        <v>48</v>
      </c>
      <c r="I536" s="1">
        <v>20</v>
      </c>
      <c r="J536" s="1"/>
      <c r="K536" s="1">
        <v>129</v>
      </c>
      <c r="L536" s="7">
        <v>40</v>
      </c>
      <c r="M536" s="6">
        <f t="shared" si="63"/>
        <v>5160</v>
      </c>
      <c r="N536" s="113">
        <f t="shared" si="64"/>
        <v>0</v>
      </c>
      <c r="O536" s="1">
        <v>48</v>
      </c>
      <c r="P536" s="1">
        <v>31</v>
      </c>
      <c r="Q536" s="1"/>
      <c r="R536" s="1">
        <v>20</v>
      </c>
      <c r="S536" s="1">
        <v>80</v>
      </c>
      <c r="T536" s="6">
        <f t="shared" si="65"/>
        <v>1600</v>
      </c>
      <c r="U536" s="113">
        <f t="shared" si="66"/>
        <v>1600</v>
      </c>
      <c r="V536" s="46">
        <f t="shared" si="67"/>
        <v>1600</v>
      </c>
    </row>
    <row r="537" spans="1:23" ht="13.5" customHeight="1" x14ac:dyDescent="0.2">
      <c r="A537" s="1">
        <v>49</v>
      </c>
      <c r="B537" s="1">
        <v>10</v>
      </c>
      <c r="C537" s="1"/>
      <c r="D537" s="1">
        <v>135</v>
      </c>
      <c r="E537" s="1">
        <v>40</v>
      </c>
      <c r="F537" s="6">
        <f t="shared" si="61"/>
        <v>5400</v>
      </c>
      <c r="G537" s="113">
        <f t="shared" si="62"/>
        <v>0</v>
      </c>
      <c r="H537" s="1">
        <v>49</v>
      </c>
      <c r="I537" s="1">
        <v>20</v>
      </c>
      <c r="J537" s="1"/>
      <c r="K537" s="1">
        <v>200</v>
      </c>
      <c r="L537" s="7">
        <v>35</v>
      </c>
      <c r="M537" s="6">
        <f t="shared" si="63"/>
        <v>7000</v>
      </c>
      <c r="N537" s="113">
        <f t="shared" si="64"/>
        <v>0</v>
      </c>
      <c r="O537" s="1">
        <v>49</v>
      </c>
      <c r="P537" s="1">
        <v>31</v>
      </c>
      <c r="Q537" s="1"/>
      <c r="R537" s="1">
        <v>99</v>
      </c>
      <c r="S537" s="1">
        <v>40</v>
      </c>
      <c r="T537" s="6">
        <f t="shared" si="65"/>
        <v>3960</v>
      </c>
      <c r="U537" s="113">
        <f t="shared" si="66"/>
        <v>0</v>
      </c>
      <c r="V537" s="46">
        <f t="shared" si="67"/>
        <v>0</v>
      </c>
    </row>
    <row r="538" spans="1:23" ht="13.5" customHeight="1" thickBot="1" x14ac:dyDescent="0.25">
      <c r="A538" s="3">
        <v>50</v>
      </c>
      <c r="B538" s="3">
        <v>10</v>
      </c>
      <c r="C538" s="3"/>
      <c r="D538" s="1">
        <v>200</v>
      </c>
      <c r="E538" s="1">
        <v>35</v>
      </c>
      <c r="F538" s="10">
        <f t="shared" si="61"/>
        <v>7000</v>
      </c>
      <c r="G538" s="113">
        <f t="shared" si="62"/>
        <v>0</v>
      </c>
      <c r="H538" s="1">
        <v>100</v>
      </c>
      <c r="I538" s="1">
        <v>20</v>
      </c>
      <c r="J538" s="3"/>
      <c r="K538" s="1">
        <v>200</v>
      </c>
      <c r="L538" s="7">
        <v>35</v>
      </c>
      <c r="M538" s="8">
        <f t="shared" si="63"/>
        <v>7000</v>
      </c>
      <c r="N538" s="113">
        <f t="shared" si="64"/>
        <v>0</v>
      </c>
      <c r="O538" s="1">
        <v>100</v>
      </c>
      <c r="P538" s="1">
        <v>31</v>
      </c>
      <c r="Q538" s="3"/>
      <c r="R538" s="1">
        <v>98</v>
      </c>
      <c r="S538" s="1">
        <v>35</v>
      </c>
      <c r="T538" s="8">
        <f t="shared" si="65"/>
        <v>3430</v>
      </c>
      <c r="U538" s="113">
        <f t="shared" si="66"/>
        <v>0</v>
      </c>
      <c r="V538" s="46">
        <f t="shared" si="67"/>
        <v>0</v>
      </c>
    </row>
    <row r="539" spans="1:23" ht="13.5" customHeight="1" thickBot="1" x14ac:dyDescent="0.25">
      <c r="F539" s="11">
        <f>SUM(F489:F538)</f>
        <v>260970</v>
      </c>
      <c r="G539" s="26">
        <f>SUM(G489:G538)</f>
        <v>51650</v>
      </c>
      <c r="K539" s="5"/>
      <c r="M539" s="9">
        <f>SUM(M489:M538)</f>
        <v>255460</v>
      </c>
      <c r="N539" s="26">
        <f>SUM(N489:N538)</f>
        <v>51500</v>
      </c>
      <c r="T539" s="11">
        <f>SUM(T489:T538)</f>
        <v>197130</v>
      </c>
      <c r="U539" s="26">
        <f>SUM(U489:U538)</f>
        <v>51750</v>
      </c>
      <c r="V539" s="109">
        <f>SUM(V489:V538)</f>
        <v>51750</v>
      </c>
    </row>
    <row r="540" spans="1:23" ht="13.5" customHeight="1" thickBot="1" x14ac:dyDescent="0.25">
      <c r="T540" s="13">
        <f>F539+M539+T539</f>
        <v>713560</v>
      </c>
      <c r="V540" s="110">
        <f>G539+N539+V539</f>
        <v>154900</v>
      </c>
      <c r="W540" s="55">
        <f>V540/T540</f>
        <v>0.21708055384270419</v>
      </c>
    </row>
    <row r="541" spans="1:23" ht="21.75" customHeight="1" thickTop="1" x14ac:dyDescent="0.5">
      <c r="A541" s="157" t="s">
        <v>37</v>
      </c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04"/>
    </row>
    <row r="542" spans="1:23" ht="13.5" customHeight="1" x14ac:dyDescent="0.35">
      <c r="A542" s="15" t="s">
        <v>0</v>
      </c>
      <c r="B542" s="15" t="s">
        <v>6</v>
      </c>
      <c r="C542" s="15"/>
      <c r="D542" s="15" t="s">
        <v>1</v>
      </c>
      <c r="E542" s="15" t="s">
        <v>2</v>
      </c>
      <c r="F542" s="15" t="s">
        <v>3</v>
      </c>
      <c r="G542" s="112"/>
      <c r="H542" s="14" t="s">
        <v>0</v>
      </c>
      <c r="I542" s="14" t="s">
        <v>6</v>
      </c>
      <c r="J542" s="15"/>
      <c r="K542" s="15" t="s">
        <v>1</v>
      </c>
      <c r="L542" s="14" t="s">
        <v>2</v>
      </c>
      <c r="M542" s="14" t="s">
        <v>3</v>
      </c>
      <c r="N542" s="112"/>
      <c r="O542" s="14" t="s">
        <v>0</v>
      </c>
      <c r="P542" s="14" t="s">
        <v>6</v>
      </c>
      <c r="Q542" s="15"/>
      <c r="R542" s="15" t="s">
        <v>1</v>
      </c>
      <c r="S542" s="14" t="s">
        <v>2</v>
      </c>
      <c r="T542" s="14" t="s">
        <v>3</v>
      </c>
      <c r="U542" s="112"/>
    </row>
    <row r="543" spans="1:23" ht="13.5" customHeight="1" x14ac:dyDescent="0.2">
      <c r="A543" s="1">
        <v>1</v>
      </c>
      <c r="B543" s="1">
        <v>1</v>
      </c>
      <c r="C543" s="1"/>
      <c r="D543" s="1">
        <v>200</v>
      </c>
      <c r="E543" s="1">
        <v>35</v>
      </c>
      <c r="F543" s="6">
        <f>+D543*E543</f>
        <v>7000</v>
      </c>
      <c r="G543" s="113">
        <f>IF(E543=15,F543,IF(E543=45,F543,IF(E543=60,F543,IF(E543=80,F543,0))))</f>
        <v>0</v>
      </c>
      <c r="H543" s="1">
        <v>1</v>
      </c>
      <c r="I543" s="1">
        <v>11</v>
      </c>
      <c r="J543" s="1"/>
      <c r="K543" s="1">
        <v>130</v>
      </c>
      <c r="L543" s="7">
        <v>40</v>
      </c>
      <c r="M543" s="6">
        <f>+K543*L543</f>
        <v>5200</v>
      </c>
      <c r="N543" s="113">
        <f>IF(L543=15,M543,IF(L543=45,M543,IF(L543=60,M543,IF(L543=80,M543,0))))</f>
        <v>0</v>
      </c>
      <c r="O543" s="1">
        <v>1</v>
      </c>
      <c r="P543" s="1">
        <v>21</v>
      </c>
      <c r="Q543" s="1"/>
      <c r="R543" s="1">
        <v>100</v>
      </c>
      <c r="S543" s="1">
        <v>35</v>
      </c>
      <c r="T543" s="6">
        <f>+R543*S543</f>
        <v>3500</v>
      </c>
      <c r="U543" s="113">
        <f>IF(S543=15,T543,IF(S543=45,T543,IF(S543=60,T543,IF(S543=80,T543,0))))</f>
        <v>0</v>
      </c>
      <c r="V543" s="46">
        <f>IF(S543=15,T543,IF(S543=45,T543,IF(S543=60,T543,IF(S543=80,T543,0))))</f>
        <v>0</v>
      </c>
    </row>
    <row r="544" spans="1:23" ht="13.5" customHeight="1" x14ac:dyDescent="0.2">
      <c r="A544" s="1">
        <v>2</v>
      </c>
      <c r="B544" s="1">
        <v>1</v>
      </c>
      <c r="C544" s="1"/>
      <c r="D544" s="1">
        <v>200</v>
      </c>
      <c r="E544" s="1">
        <v>35</v>
      </c>
      <c r="F544" s="6">
        <f t="shared" ref="F544:F592" si="68">+D544*E544</f>
        <v>7000</v>
      </c>
      <c r="G544" s="113">
        <f t="shared" ref="G544:G592" si="69">IF(E544=15,F544,IF(E544=45,F544,IF(E544=60,F544,IF(E544=80,F544,0))))</f>
        <v>0</v>
      </c>
      <c r="H544" s="1">
        <v>2</v>
      </c>
      <c r="I544" s="1">
        <v>11</v>
      </c>
      <c r="J544" s="1"/>
      <c r="K544" s="1">
        <v>200</v>
      </c>
      <c r="L544" s="7">
        <v>35</v>
      </c>
      <c r="M544" s="6">
        <f t="shared" ref="M544:M592" si="70">+K544*L544</f>
        <v>7000</v>
      </c>
      <c r="N544" s="113">
        <f t="shared" ref="N544:N592" si="71">IF(L544=15,M544,IF(L544=45,M544,IF(L544=60,M544,IF(L544=80,M544,0))))</f>
        <v>0</v>
      </c>
      <c r="O544" s="1">
        <v>2</v>
      </c>
      <c r="P544" s="1">
        <v>21</v>
      </c>
      <c r="Q544" s="1"/>
      <c r="R544" s="1">
        <v>100</v>
      </c>
      <c r="S544" s="1">
        <v>35</v>
      </c>
      <c r="T544" s="6">
        <f t="shared" ref="T544:T592" si="72">+R544*S544</f>
        <v>3500</v>
      </c>
      <c r="U544" s="113">
        <f t="shared" ref="U544:U592" si="73">IF(S544=15,T544,IF(S544=45,T544,IF(S544=60,T544,IF(S544=80,T544,0))))</f>
        <v>0</v>
      </c>
      <c r="V544" s="46">
        <f t="shared" ref="V544:V592" si="74">IF(S544=15,T544,IF(S544=45,T544,IF(S544=60,T544,IF(S544=80,T544,0))))</f>
        <v>0</v>
      </c>
    </row>
    <row r="545" spans="1:22" ht="13.5" customHeight="1" x14ac:dyDescent="0.2">
      <c r="A545" s="1">
        <v>3</v>
      </c>
      <c r="B545" s="1">
        <v>1</v>
      </c>
      <c r="C545" s="1"/>
      <c r="D545" s="1">
        <v>200</v>
      </c>
      <c r="E545" s="1">
        <v>15</v>
      </c>
      <c r="F545" s="6">
        <f t="shared" si="68"/>
        <v>3000</v>
      </c>
      <c r="G545" s="113">
        <f t="shared" si="69"/>
        <v>3000</v>
      </c>
      <c r="H545" s="1">
        <v>3</v>
      </c>
      <c r="I545" s="1">
        <v>11</v>
      </c>
      <c r="J545" s="1"/>
      <c r="K545" s="1">
        <v>200</v>
      </c>
      <c r="L545" s="7">
        <v>15</v>
      </c>
      <c r="M545" s="6">
        <f t="shared" si="70"/>
        <v>3000</v>
      </c>
      <c r="N545" s="113">
        <f t="shared" si="71"/>
        <v>3000</v>
      </c>
      <c r="O545" s="1">
        <v>3</v>
      </c>
      <c r="P545" s="1">
        <v>21</v>
      </c>
      <c r="Q545" s="1"/>
      <c r="R545" s="1">
        <v>200</v>
      </c>
      <c r="S545" s="1">
        <v>15</v>
      </c>
      <c r="T545" s="6">
        <f t="shared" si="72"/>
        <v>3000</v>
      </c>
      <c r="U545" s="113">
        <f t="shared" si="73"/>
        <v>3000</v>
      </c>
      <c r="V545" s="46">
        <f t="shared" si="74"/>
        <v>3000</v>
      </c>
    </row>
    <row r="546" spans="1:22" ht="13.5" customHeight="1" x14ac:dyDescent="0.2">
      <c r="A546" s="1">
        <v>4</v>
      </c>
      <c r="B546" s="1">
        <v>1</v>
      </c>
      <c r="C546" s="1"/>
      <c r="D546" s="1">
        <v>134</v>
      </c>
      <c r="E546" s="1">
        <v>40</v>
      </c>
      <c r="F546" s="6">
        <f t="shared" si="68"/>
        <v>5360</v>
      </c>
      <c r="G546" s="113">
        <f t="shared" si="69"/>
        <v>0</v>
      </c>
      <c r="H546" s="1">
        <v>4</v>
      </c>
      <c r="I546" s="1">
        <v>11</v>
      </c>
      <c r="J546" s="1"/>
      <c r="K546" s="1">
        <v>200</v>
      </c>
      <c r="L546" s="7">
        <v>35</v>
      </c>
      <c r="M546" s="6">
        <f t="shared" si="70"/>
        <v>7000</v>
      </c>
      <c r="N546" s="113">
        <f t="shared" si="71"/>
        <v>0</v>
      </c>
      <c r="O546" s="1">
        <v>4</v>
      </c>
      <c r="P546" s="1">
        <v>21</v>
      </c>
      <c r="Q546" s="1"/>
      <c r="R546" s="1">
        <v>20</v>
      </c>
      <c r="S546" s="1">
        <v>80</v>
      </c>
      <c r="T546" s="6">
        <f t="shared" si="72"/>
        <v>1600</v>
      </c>
      <c r="U546" s="113">
        <f t="shared" si="73"/>
        <v>1600</v>
      </c>
      <c r="V546" s="46">
        <f t="shared" si="74"/>
        <v>1600</v>
      </c>
    </row>
    <row r="547" spans="1:22" ht="13.5" customHeight="1" x14ac:dyDescent="0.2">
      <c r="A547" s="1">
        <v>5</v>
      </c>
      <c r="B547" s="1">
        <v>2</v>
      </c>
      <c r="C547" s="1"/>
      <c r="D547" s="1">
        <v>200</v>
      </c>
      <c r="E547" s="1">
        <v>35</v>
      </c>
      <c r="F547" s="6">
        <f t="shared" si="68"/>
        <v>7000</v>
      </c>
      <c r="G547" s="113">
        <f t="shared" si="69"/>
        <v>0</v>
      </c>
      <c r="H547" s="1">
        <v>5</v>
      </c>
      <c r="I547" s="1">
        <v>11</v>
      </c>
      <c r="J547" s="1"/>
      <c r="K547" s="1">
        <v>30</v>
      </c>
      <c r="L547" s="7">
        <v>45</v>
      </c>
      <c r="M547" s="6">
        <f t="shared" si="70"/>
        <v>1350</v>
      </c>
      <c r="N547" s="113">
        <f t="shared" si="71"/>
        <v>1350</v>
      </c>
      <c r="O547" s="1">
        <v>5</v>
      </c>
      <c r="P547" s="1">
        <v>21</v>
      </c>
      <c r="Q547" s="1"/>
      <c r="R547" s="1">
        <v>100</v>
      </c>
      <c r="S547" s="1">
        <v>35</v>
      </c>
      <c r="T547" s="6">
        <f t="shared" si="72"/>
        <v>3500</v>
      </c>
      <c r="U547" s="113">
        <f t="shared" si="73"/>
        <v>0</v>
      </c>
      <c r="V547" s="46">
        <f t="shared" si="74"/>
        <v>0</v>
      </c>
    </row>
    <row r="548" spans="1:22" ht="13.5" customHeight="1" x14ac:dyDescent="0.2">
      <c r="A548" s="1">
        <v>6</v>
      </c>
      <c r="B548" s="1">
        <v>2</v>
      </c>
      <c r="C548" s="1"/>
      <c r="D548" s="1">
        <v>134</v>
      </c>
      <c r="E548" s="1">
        <v>40</v>
      </c>
      <c r="F548" s="6">
        <f t="shared" si="68"/>
        <v>5360</v>
      </c>
      <c r="G548" s="113">
        <f t="shared" si="69"/>
        <v>0</v>
      </c>
      <c r="H548" s="1">
        <v>6</v>
      </c>
      <c r="I548" s="1">
        <v>12</v>
      </c>
      <c r="J548" s="1"/>
      <c r="K548" s="1">
        <v>130</v>
      </c>
      <c r="L548" s="7">
        <v>40</v>
      </c>
      <c r="M548" s="6">
        <f t="shared" si="70"/>
        <v>5200</v>
      </c>
      <c r="N548" s="113">
        <f t="shared" si="71"/>
        <v>0</v>
      </c>
      <c r="O548" s="1">
        <v>6</v>
      </c>
      <c r="P548" s="1">
        <v>22</v>
      </c>
      <c r="Q548" s="1"/>
      <c r="R548" s="1">
        <v>123</v>
      </c>
      <c r="S548" s="1">
        <v>40</v>
      </c>
      <c r="T548" s="6">
        <f t="shared" si="72"/>
        <v>4920</v>
      </c>
      <c r="U548" s="113">
        <f t="shared" si="73"/>
        <v>0</v>
      </c>
      <c r="V548" s="46">
        <f t="shared" si="74"/>
        <v>0</v>
      </c>
    </row>
    <row r="549" spans="1:22" ht="13.5" customHeight="1" x14ac:dyDescent="0.2">
      <c r="A549" s="1">
        <v>7</v>
      </c>
      <c r="B549" s="1">
        <v>2</v>
      </c>
      <c r="C549" s="1"/>
      <c r="D549" s="1">
        <v>200</v>
      </c>
      <c r="E549" s="1">
        <v>15</v>
      </c>
      <c r="F549" s="6">
        <f t="shared" si="68"/>
        <v>3000</v>
      </c>
      <c r="G549" s="113">
        <f t="shared" si="69"/>
        <v>3000</v>
      </c>
      <c r="H549" s="1">
        <v>7</v>
      </c>
      <c r="I549" s="1">
        <v>12</v>
      </c>
      <c r="J549" s="1"/>
      <c r="K549" s="1">
        <v>200</v>
      </c>
      <c r="L549" s="7">
        <v>15</v>
      </c>
      <c r="M549" s="6">
        <f t="shared" si="70"/>
        <v>3000</v>
      </c>
      <c r="N549" s="113">
        <f t="shared" si="71"/>
        <v>3000</v>
      </c>
      <c r="O549" s="1">
        <v>7</v>
      </c>
      <c r="P549" s="1">
        <v>22</v>
      </c>
      <c r="Q549" s="1"/>
      <c r="R549" s="1">
        <v>200</v>
      </c>
      <c r="S549" s="1">
        <v>15</v>
      </c>
      <c r="T549" s="6">
        <f t="shared" si="72"/>
        <v>3000</v>
      </c>
      <c r="U549" s="113">
        <f t="shared" si="73"/>
        <v>3000</v>
      </c>
      <c r="V549" s="46">
        <f t="shared" si="74"/>
        <v>3000</v>
      </c>
    </row>
    <row r="550" spans="1:22" ht="13.5" customHeight="1" x14ac:dyDescent="0.2">
      <c r="A550" s="1">
        <v>8</v>
      </c>
      <c r="B550" s="1">
        <v>2</v>
      </c>
      <c r="C550" s="1"/>
      <c r="D550" s="1">
        <v>200</v>
      </c>
      <c r="E550" s="1">
        <v>35</v>
      </c>
      <c r="F550" s="6">
        <f t="shared" si="68"/>
        <v>7000</v>
      </c>
      <c r="G550" s="113">
        <f t="shared" si="69"/>
        <v>0</v>
      </c>
      <c r="H550" s="1">
        <v>8</v>
      </c>
      <c r="I550" s="1">
        <v>12</v>
      </c>
      <c r="J550" s="1"/>
      <c r="K550" s="1">
        <v>200</v>
      </c>
      <c r="L550" s="7">
        <v>35</v>
      </c>
      <c r="M550" s="6">
        <f t="shared" si="70"/>
        <v>7000</v>
      </c>
      <c r="N550" s="113">
        <f t="shared" si="71"/>
        <v>0</v>
      </c>
      <c r="O550" s="1">
        <v>8</v>
      </c>
      <c r="P550" s="1">
        <v>22</v>
      </c>
      <c r="Q550" s="1"/>
      <c r="R550" s="1">
        <v>100</v>
      </c>
      <c r="S550" s="1">
        <v>35</v>
      </c>
      <c r="T550" s="6">
        <f t="shared" si="72"/>
        <v>3500</v>
      </c>
      <c r="U550" s="113">
        <f t="shared" si="73"/>
        <v>0</v>
      </c>
      <c r="V550" s="46">
        <f t="shared" si="74"/>
        <v>0</v>
      </c>
    </row>
    <row r="551" spans="1:22" ht="13.5" customHeight="1" x14ac:dyDescent="0.2">
      <c r="A551" s="1">
        <v>9</v>
      </c>
      <c r="B551" s="1">
        <v>2</v>
      </c>
      <c r="C551" s="1"/>
      <c r="D551" s="1">
        <v>20</v>
      </c>
      <c r="E551" s="1">
        <v>80</v>
      </c>
      <c r="F551" s="6">
        <f t="shared" si="68"/>
        <v>1600</v>
      </c>
      <c r="G551" s="113">
        <f t="shared" si="69"/>
        <v>1600</v>
      </c>
      <c r="H551" s="1">
        <v>9</v>
      </c>
      <c r="I551" s="1">
        <v>12</v>
      </c>
      <c r="J551" s="1"/>
      <c r="K551" s="1">
        <v>200</v>
      </c>
      <c r="L551" s="7">
        <v>35</v>
      </c>
      <c r="M551" s="6">
        <f t="shared" si="70"/>
        <v>7000</v>
      </c>
      <c r="N551" s="113">
        <f t="shared" si="71"/>
        <v>0</v>
      </c>
      <c r="O551" s="1">
        <v>9</v>
      </c>
      <c r="P551" s="1">
        <v>22</v>
      </c>
      <c r="Q551" s="1"/>
      <c r="R551" s="1">
        <v>25</v>
      </c>
      <c r="S551" s="1">
        <v>60</v>
      </c>
      <c r="T551" s="6">
        <f t="shared" si="72"/>
        <v>1500</v>
      </c>
      <c r="U551" s="113">
        <f t="shared" si="73"/>
        <v>1500</v>
      </c>
      <c r="V551" s="46">
        <f t="shared" si="74"/>
        <v>1500</v>
      </c>
    </row>
    <row r="552" spans="1:22" ht="13.5" customHeight="1" x14ac:dyDescent="0.2">
      <c r="A552" s="1">
        <v>10</v>
      </c>
      <c r="B552" s="1">
        <v>2</v>
      </c>
      <c r="C552" s="1"/>
      <c r="D552" s="1">
        <v>200</v>
      </c>
      <c r="E552" s="1">
        <v>35</v>
      </c>
      <c r="F552" s="6">
        <f t="shared" si="68"/>
        <v>7000</v>
      </c>
      <c r="G552" s="113">
        <f t="shared" si="69"/>
        <v>0</v>
      </c>
      <c r="H552" s="1">
        <v>10</v>
      </c>
      <c r="I552" s="1">
        <v>12</v>
      </c>
      <c r="J552" s="1"/>
      <c r="K552" s="1">
        <v>25</v>
      </c>
      <c r="L552" s="7">
        <v>60</v>
      </c>
      <c r="M552" s="6">
        <f t="shared" si="70"/>
        <v>1500</v>
      </c>
      <c r="N552" s="113">
        <f t="shared" si="71"/>
        <v>1500</v>
      </c>
      <c r="O552" s="1">
        <v>10</v>
      </c>
      <c r="P552" s="1">
        <v>22</v>
      </c>
      <c r="Q552" s="1"/>
      <c r="R552" s="1">
        <v>100</v>
      </c>
      <c r="S552" s="1">
        <v>35</v>
      </c>
      <c r="T552" s="6">
        <f t="shared" si="72"/>
        <v>3500</v>
      </c>
      <c r="U552" s="113">
        <f t="shared" si="73"/>
        <v>0</v>
      </c>
      <c r="V552" s="46">
        <f t="shared" si="74"/>
        <v>0</v>
      </c>
    </row>
    <row r="553" spans="1:22" ht="13.5" customHeight="1" x14ac:dyDescent="0.2">
      <c r="A553" s="1">
        <v>11</v>
      </c>
      <c r="B553" s="1">
        <v>3</v>
      </c>
      <c r="C553" s="1"/>
      <c r="D553" s="1">
        <v>200</v>
      </c>
      <c r="E553" s="1">
        <v>15</v>
      </c>
      <c r="F553" s="6">
        <f t="shared" si="68"/>
        <v>3000</v>
      </c>
      <c r="G553" s="113">
        <f t="shared" si="69"/>
        <v>3000</v>
      </c>
      <c r="H553" s="1">
        <v>11</v>
      </c>
      <c r="I553" s="1">
        <v>13</v>
      </c>
      <c r="J553" s="1"/>
      <c r="K553" s="1">
        <v>130</v>
      </c>
      <c r="L553" s="7">
        <v>40</v>
      </c>
      <c r="M553" s="6">
        <f t="shared" si="70"/>
        <v>5200</v>
      </c>
      <c r="N553" s="113">
        <f t="shared" si="71"/>
        <v>0</v>
      </c>
      <c r="O553" s="1">
        <v>11</v>
      </c>
      <c r="P553" s="1">
        <v>23</v>
      </c>
      <c r="Q553" s="1"/>
      <c r="R553" s="1">
        <v>200</v>
      </c>
      <c r="S553" s="1">
        <v>15</v>
      </c>
      <c r="T553" s="6">
        <f t="shared" si="72"/>
        <v>3000</v>
      </c>
      <c r="U553" s="113">
        <f t="shared" si="73"/>
        <v>3000</v>
      </c>
      <c r="V553" s="46">
        <f t="shared" si="74"/>
        <v>3000</v>
      </c>
    </row>
    <row r="554" spans="1:22" ht="13.5" customHeight="1" x14ac:dyDescent="0.2">
      <c r="A554" s="1">
        <v>12</v>
      </c>
      <c r="B554" s="1">
        <v>3</v>
      </c>
      <c r="C554" s="1"/>
      <c r="D554" s="1">
        <v>134</v>
      </c>
      <c r="E554" s="1">
        <v>40</v>
      </c>
      <c r="F554" s="6">
        <f t="shared" si="68"/>
        <v>5360</v>
      </c>
      <c r="G554" s="113">
        <f t="shared" si="69"/>
        <v>0</v>
      </c>
      <c r="H554" s="1">
        <v>12</v>
      </c>
      <c r="I554" s="1">
        <v>13</v>
      </c>
      <c r="J554" s="1"/>
      <c r="K554" s="1">
        <v>200</v>
      </c>
      <c r="L554" s="7">
        <v>15</v>
      </c>
      <c r="M554" s="6">
        <f t="shared" si="70"/>
        <v>3000</v>
      </c>
      <c r="N554" s="113">
        <f t="shared" si="71"/>
        <v>3000</v>
      </c>
      <c r="O554" s="1">
        <v>12</v>
      </c>
      <c r="P554" s="1">
        <v>23</v>
      </c>
      <c r="Q554" s="1"/>
      <c r="R554" s="1">
        <v>124</v>
      </c>
      <c r="S554" s="1">
        <v>40</v>
      </c>
      <c r="T554" s="6">
        <f t="shared" si="72"/>
        <v>4960</v>
      </c>
      <c r="U554" s="113">
        <f t="shared" si="73"/>
        <v>0</v>
      </c>
      <c r="V554" s="46">
        <f t="shared" si="74"/>
        <v>0</v>
      </c>
    </row>
    <row r="555" spans="1:22" ht="13.5" customHeight="1" x14ac:dyDescent="0.2">
      <c r="A555" s="1">
        <v>13</v>
      </c>
      <c r="B555" s="1">
        <v>3</v>
      </c>
      <c r="C555" s="1"/>
      <c r="D555" s="1">
        <v>200</v>
      </c>
      <c r="E555" s="1">
        <v>35</v>
      </c>
      <c r="F555" s="6">
        <f t="shared" si="68"/>
        <v>7000</v>
      </c>
      <c r="G555" s="113">
        <f t="shared" si="69"/>
        <v>0</v>
      </c>
      <c r="H555" s="1">
        <v>13</v>
      </c>
      <c r="I555" s="1">
        <v>13</v>
      </c>
      <c r="J555" s="1"/>
      <c r="K555" s="1">
        <v>200</v>
      </c>
      <c r="L555" s="7">
        <v>35</v>
      </c>
      <c r="M555" s="6">
        <f t="shared" si="70"/>
        <v>7000</v>
      </c>
      <c r="N555" s="113">
        <f t="shared" si="71"/>
        <v>0</v>
      </c>
      <c r="O555" s="1">
        <v>13</v>
      </c>
      <c r="P555" s="1">
        <v>23</v>
      </c>
      <c r="Q555" s="1"/>
      <c r="R555" s="1">
        <v>100</v>
      </c>
      <c r="S555" s="1">
        <v>35</v>
      </c>
      <c r="T555" s="6">
        <f t="shared" si="72"/>
        <v>3500</v>
      </c>
      <c r="U555" s="113">
        <f t="shared" si="73"/>
        <v>0</v>
      </c>
      <c r="V555" s="46">
        <f t="shared" si="74"/>
        <v>0</v>
      </c>
    </row>
    <row r="556" spans="1:22" ht="13.5" customHeight="1" x14ac:dyDescent="0.2">
      <c r="A556" s="1">
        <v>14</v>
      </c>
      <c r="B556" s="1">
        <v>3</v>
      </c>
      <c r="C556" s="1"/>
      <c r="D556" s="1">
        <v>200</v>
      </c>
      <c r="E556" s="1">
        <v>35</v>
      </c>
      <c r="F556" s="6">
        <f t="shared" si="68"/>
        <v>7000</v>
      </c>
      <c r="G556" s="113">
        <f t="shared" si="69"/>
        <v>0</v>
      </c>
      <c r="H556" s="1">
        <v>14</v>
      </c>
      <c r="I556" s="1">
        <v>13</v>
      </c>
      <c r="J556" s="1"/>
      <c r="K556" s="1">
        <v>200</v>
      </c>
      <c r="L556" s="7">
        <v>35</v>
      </c>
      <c r="M556" s="6">
        <f t="shared" si="70"/>
        <v>7000</v>
      </c>
      <c r="N556" s="113">
        <f t="shared" si="71"/>
        <v>0</v>
      </c>
      <c r="O556" s="1">
        <v>14</v>
      </c>
      <c r="P556" s="1">
        <v>23</v>
      </c>
      <c r="Q556" s="1"/>
      <c r="R556" s="1">
        <v>100</v>
      </c>
      <c r="S556" s="1">
        <v>35</v>
      </c>
      <c r="T556" s="6">
        <f t="shared" si="72"/>
        <v>3500</v>
      </c>
      <c r="U556" s="113">
        <f t="shared" si="73"/>
        <v>0</v>
      </c>
      <c r="V556" s="46">
        <f t="shared" si="74"/>
        <v>0</v>
      </c>
    </row>
    <row r="557" spans="1:22" ht="13.5" customHeight="1" x14ac:dyDescent="0.2">
      <c r="A557" s="1">
        <v>15</v>
      </c>
      <c r="B557" s="1">
        <v>3</v>
      </c>
      <c r="C557" s="1"/>
      <c r="D557" s="1">
        <v>200</v>
      </c>
      <c r="E557" s="1">
        <v>15</v>
      </c>
      <c r="F557" s="6">
        <f t="shared" si="68"/>
        <v>3000</v>
      </c>
      <c r="G557" s="113">
        <f t="shared" si="69"/>
        <v>3000</v>
      </c>
      <c r="H557" s="1">
        <v>15</v>
      </c>
      <c r="I557" s="1">
        <v>13</v>
      </c>
      <c r="J557" s="1"/>
      <c r="K557" s="1">
        <v>20</v>
      </c>
      <c r="L557" s="7">
        <v>80</v>
      </c>
      <c r="M557" s="6">
        <f t="shared" si="70"/>
        <v>1600</v>
      </c>
      <c r="N557" s="113">
        <f t="shared" si="71"/>
        <v>1600</v>
      </c>
      <c r="O557" s="1">
        <v>15</v>
      </c>
      <c r="P557" s="1">
        <v>23</v>
      </c>
      <c r="Q557" s="1"/>
      <c r="R557" s="1">
        <v>200</v>
      </c>
      <c r="S557" s="1">
        <v>15</v>
      </c>
      <c r="T557" s="6">
        <f t="shared" si="72"/>
        <v>3000</v>
      </c>
      <c r="U557" s="113">
        <f t="shared" si="73"/>
        <v>3000</v>
      </c>
      <c r="V557" s="46">
        <f t="shared" si="74"/>
        <v>3000</v>
      </c>
    </row>
    <row r="558" spans="1:22" ht="13.5" customHeight="1" x14ac:dyDescent="0.2">
      <c r="A558" s="1">
        <v>16</v>
      </c>
      <c r="B558" s="1">
        <v>4</v>
      </c>
      <c r="C558" s="1"/>
      <c r="D558" s="1">
        <v>25</v>
      </c>
      <c r="E558" s="1">
        <v>60</v>
      </c>
      <c r="F558" s="6">
        <f t="shared" si="68"/>
        <v>1500</v>
      </c>
      <c r="G558" s="113">
        <f t="shared" si="69"/>
        <v>1500</v>
      </c>
      <c r="H558" s="1">
        <v>16</v>
      </c>
      <c r="I558" s="1">
        <v>14</v>
      </c>
      <c r="J558" s="1"/>
      <c r="K558" s="1">
        <v>129</v>
      </c>
      <c r="L558" s="7">
        <v>40</v>
      </c>
      <c r="M558" s="6">
        <f t="shared" si="70"/>
        <v>5160</v>
      </c>
      <c r="N558" s="113">
        <f t="shared" si="71"/>
        <v>0</v>
      </c>
      <c r="O558" s="1">
        <v>16</v>
      </c>
      <c r="P558" s="1">
        <v>24</v>
      </c>
      <c r="Q558" s="1"/>
      <c r="R558" s="1">
        <v>30</v>
      </c>
      <c r="S558" s="1">
        <v>45</v>
      </c>
      <c r="T558" s="6">
        <f t="shared" si="72"/>
        <v>1350</v>
      </c>
      <c r="U558" s="113">
        <f t="shared" si="73"/>
        <v>1350</v>
      </c>
      <c r="V558" s="46">
        <f t="shared" si="74"/>
        <v>1350</v>
      </c>
    </row>
    <row r="559" spans="1:22" ht="13.5" customHeight="1" x14ac:dyDescent="0.2">
      <c r="A559" s="1">
        <v>17</v>
      </c>
      <c r="B559" s="1">
        <v>4</v>
      </c>
      <c r="C559" s="1"/>
      <c r="D559" s="1">
        <v>200</v>
      </c>
      <c r="E559" s="1">
        <v>15</v>
      </c>
      <c r="F559" s="6">
        <f t="shared" si="68"/>
        <v>3000</v>
      </c>
      <c r="G559" s="113">
        <f t="shared" si="69"/>
        <v>3000</v>
      </c>
      <c r="H559" s="1">
        <v>17</v>
      </c>
      <c r="I559" s="1">
        <v>14</v>
      </c>
      <c r="J559" s="1"/>
      <c r="K559" s="1">
        <v>200</v>
      </c>
      <c r="L559" s="7">
        <v>15</v>
      </c>
      <c r="M559" s="6">
        <f t="shared" si="70"/>
        <v>3000</v>
      </c>
      <c r="N559" s="113">
        <f t="shared" si="71"/>
        <v>3000</v>
      </c>
      <c r="O559" s="1">
        <v>17</v>
      </c>
      <c r="P559" s="1">
        <v>24</v>
      </c>
      <c r="Q559" s="1"/>
      <c r="R559" s="1">
        <v>200</v>
      </c>
      <c r="S559" s="1">
        <v>15</v>
      </c>
      <c r="T559" s="6">
        <f t="shared" si="72"/>
        <v>3000</v>
      </c>
      <c r="U559" s="113">
        <f t="shared" si="73"/>
        <v>3000</v>
      </c>
      <c r="V559" s="46">
        <f t="shared" si="74"/>
        <v>3000</v>
      </c>
    </row>
    <row r="560" spans="1:22" ht="13.5" customHeight="1" x14ac:dyDescent="0.2">
      <c r="A560" s="1">
        <v>18</v>
      </c>
      <c r="B560" s="1">
        <v>4</v>
      </c>
      <c r="C560" s="1"/>
      <c r="D560" s="1">
        <v>133</v>
      </c>
      <c r="E560" s="1">
        <v>40</v>
      </c>
      <c r="F560" s="6">
        <f t="shared" si="68"/>
        <v>5320</v>
      </c>
      <c r="G560" s="113">
        <f t="shared" si="69"/>
        <v>0</v>
      </c>
      <c r="H560" s="1">
        <v>18</v>
      </c>
      <c r="I560" s="1">
        <v>14</v>
      </c>
      <c r="J560" s="1"/>
      <c r="K560" s="1">
        <v>128</v>
      </c>
      <c r="L560" s="7">
        <v>40</v>
      </c>
      <c r="M560" s="6">
        <f t="shared" si="70"/>
        <v>5120</v>
      </c>
      <c r="N560" s="113">
        <f t="shared" si="71"/>
        <v>0</v>
      </c>
      <c r="O560" s="1">
        <v>18</v>
      </c>
      <c r="P560" s="1">
        <v>24</v>
      </c>
      <c r="Q560" s="1"/>
      <c r="R560" s="1">
        <v>123</v>
      </c>
      <c r="S560" s="1">
        <v>40</v>
      </c>
      <c r="T560" s="6">
        <f t="shared" si="72"/>
        <v>4920</v>
      </c>
      <c r="U560" s="113">
        <f t="shared" si="73"/>
        <v>0</v>
      </c>
      <c r="V560" s="46">
        <f t="shared" si="74"/>
        <v>0</v>
      </c>
    </row>
    <row r="561" spans="1:22" ht="13.5" customHeight="1" x14ac:dyDescent="0.2">
      <c r="A561" s="1">
        <v>19</v>
      </c>
      <c r="B561" s="1">
        <v>4</v>
      </c>
      <c r="C561" s="1"/>
      <c r="D561" s="1">
        <v>200</v>
      </c>
      <c r="E561" s="1">
        <v>35</v>
      </c>
      <c r="F561" s="6">
        <f t="shared" si="68"/>
        <v>7000</v>
      </c>
      <c r="G561" s="113">
        <f t="shared" si="69"/>
        <v>0</v>
      </c>
      <c r="H561" s="1">
        <v>19</v>
      </c>
      <c r="I561" s="1">
        <v>14</v>
      </c>
      <c r="J561" s="1"/>
      <c r="K561" s="1">
        <v>200</v>
      </c>
      <c r="L561" s="7">
        <v>35</v>
      </c>
      <c r="M561" s="6">
        <f t="shared" si="70"/>
        <v>7000</v>
      </c>
      <c r="N561" s="113">
        <f t="shared" si="71"/>
        <v>0</v>
      </c>
      <c r="O561" s="1">
        <v>19</v>
      </c>
      <c r="P561" s="1">
        <v>24</v>
      </c>
      <c r="Q561" s="1"/>
      <c r="R561" s="1">
        <v>100</v>
      </c>
      <c r="S561" s="1">
        <v>35</v>
      </c>
      <c r="T561" s="6">
        <f t="shared" si="72"/>
        <v>3500</v>
      </c>
      <c r="U561" s="113">
        <f t="shared" si="73"/>
        <v>0</v>
      </c>
      <c r="V561" s="46">
        <f t="shared" si="74"/>
        <v>0</v>
      </c>
    </row>
    <row r="562" spans="1:22" ht="13.5" customHeight="1" x14ac:dyDescent="0.2">
      <c r="A562" s="1">
        <v>20</v>
      </c>
      <c r="B562" s="1">
        <v>4</v>
      </c>
      <c r="C562" s="1"/>
      <c r="D562" s="1">
        <v>200</v>
      </c>
      <c r="E562" s="1">
        <v>35</v>
      </c>
      <c r="F562" s="6">
        <f t="shared" si="68"/>
        <v>7000</v>
      </c>
      <c r="G562" s="113">
        <f t="shared" si="69"/>
        <v>0</v>
      </c>
      <c r="H562" s="1">
        <v>20</v>
      </c>
      <c r="I562" s="1">
        <v>14</v>
      </c>
      <c r="J562" s="1"/>
      <c r="K562" s="1">
        <v>200</v>
      </c>
      <c r="L562" s="7">
        <v>35</v>
      </c>
      <c r="M562" s="6">
        <f t="shared" si="70"/>
        <v>7000</v>
      </c>
      <c r="N562" s="113">
        <f t="shared" si="71"/>
        <v>0</v>
      </c>
      <c r="O562" s="1">
        <v>20</v>
      </c>
      <c r="P562" s="1">
        <v>24</v>
      </c>
      <c r="Q562" s="1"/>
      <c r="R562" s="1">
        <v>100</v>
      </c>
      <c r="S562" s="1">
        <v>35</v>
      </c>
      <c r="T562" s="6">
        <f t="shared" si="72"/>
        <v>3500</v>
      </c>
      <c r="U562" s="113">
        <f t="shared" si="73"/>
        <v>0</v>
      </c>
      <c r="V562" s="46">
        <f t="shared" si="74"/>
        <v>0</v>
      </c>
    </row>
    <row r="563" spans="1:22" ht="13.5" customHeight="1" x14ac:dyDescent="0.2">
      <c r="A563" s="1">
        <v>21</v>
      </c>
      <c r="B563" s="1">
        <v>5</v>
      </c>
      <c r="C563" s="1"/>
      <c r="D563" s="1">
        <v>25</v>
      </c>
      <c r="E563" s="1">
        <v>60</v>
      </c>
      <c r="F563" s="6">
        <f t="shared" si="68"/>
        <v>1500</v>
      </c>
      <c r="G563" s="113">
        <f t="shared" si="69"/>
        <v>1500</v>
      </c>
      <c r="H563" s="1">
        <v>21</v>
      </c>
      <c r="I563" s="1">
        <v>15</v>
      </c>
      <c r="J563" s="1"/>
      <c r="K563" s="1">
        <v>200</v>
      </c>
      <c r="L563" s="7">
        <v>35</v>
      </c>
      <c r="M563" s="6">
        <f t="shared" si="70"/>
        <v>7000</v>
      </c>
      <c r="N563" s="113">
        <f t="shared" si="71"/>
        <v>0</v>
      </c>
      <c r="O563" s="1">
        <v>21</v>
      </c>
      <c r="P563" s="1">
        <v>25</v>
      </c>
      <c r="Q563" s="1"/>
      <c r="R563" s="1">
        <v>123</v>
      </c>
      <c r="S563" s="1">
        <v>40</v>
      </c>
      <c r="T563" s="6">
        <f t="shared" si="72"/>
        <v>4920</v>
      </c>
      <c r="U563" s="113">
        <f t="shared" si="73"/>
        <v>0</v>
      </c>
      <c r="V563" s="46">
        <f t="shared" si="74"/>
        <v>0</v>
      </c>
    </row>
    <row r="564" spans="1:22" ht="13.5" customHeight="1" x14ac:dyDescent="0.2">
      <c r="A564" s="1">
        <v>22</v>
      </c>
      <c r="B564" s="1">
        <v>5</v>
      </c>
      <c r="C564" s="1"/>
      <c r="D564" s="1">
        <v>200</v>
      </c>
      <c r="E564" s="1">
        <v>35</v>
      </c>
      <c r="F564" s="6">
        <f t="shared" si="68"/>
        <v>7000</v>
      </c>
      <c r="G564" s="113">
        <f t="shared" si="69"/>
        <v>0</v>
      </c>
      <c r="H564" s="1">
        <v>22</v>
      </c>
      <c r="I564" s="1">
        <v>15</v>
      </c>
      <c r="J564" s="1"/>
      <c r="K564" s="1">
        <v>129</v>
      </c>
      <c r="L564" s="7">
        <v>40</v>
      </c>
      <c r="M564" s="6">
        <f t="shared" si="70"/>
        <v>5160</v>
      </c>
      <c r="N564" s="113">
        <f t="shared" si="71"/>
        <v>0</v>
      </c>
      <c r="O564" s="1">
        <v>22</v>
      </c>
      <c r="P564" s="1">
        <v>25</v>
      </c>
      <c r="Q564" s="1"/>
      <c r="R564" s="1">
        <v>100</v>
      </c>
      <c r="S564" s="1">
        <v>35</v>
      </c>
      <c r="T564" s="6">
        <f t="shared" si="72"/>
        <v>3500</v>
      </c>
      <c r="U564" s="113">
        <f t="shared" si="73"/>
        <v>0</v>
      </c>
      <c r="V564" s="46">
        <f t="shared" si="74"/>
        <v>0</v>
      </c>
    </row>
    <row r="565" spans="1:22" ht="13.5" customHeight="1" x14ac:dyDescent="0.2">
      <c r="A565" s="1">
        <v>23</v>
      </c>
      <c r="B565" s="1">
        <v>5</v>
      </c>
      <c r="C565" s="1"/>
      <c r="D565" s="1">
        <v>135</v>
      </c>
      <c r="E565" s="1">
        <v>40</v>
      </c>
      <c r="F565" s="6">
        <f t="shared" si="68"/>
        <v>5400</v>
      </c>
      <c r="G565" s="113">
        <f t="shared" si="69"/>
        <v>0</v>
      </c>
      <c r="H565" s="1">
        <v>23</v>
      </c>
      <c r="I565" s="1">
        <v>15</v>
      </c>
      <c r="J565" s="1"/>
      <c r="K565" s="1">
        <v>30</v>
      </c>
      <c r="L565" s="7">
        <v>45</v>
      </c>
      <c r="M565" s="6">
        <f t="shared" si="70"/>
        <v>1350</v>
      </c>
      <c r="N565" s="113">
        <f t="shared" si="71"/>
        <v>1350</v>
      </c>
      <c r="O565" s="1">
        <v>23</v>
      </c>
      <c r="P565" s="1">
        <v>25</v>
      </c>
      <c r="Q565" s="1"/>
      <c r="R565" s="1">
        <v>20</v>
      </c>
      <c r="S565" s="1">
        <v>80</v>
      </c>
      <c r="T565" s="6">
        <f t="shared" si="72"/>
        <v>1600</v>
      </c>
      <c r="U565" s="113">
        <f t="shared" si="73"/>
        <v>1600</v>
      </c>
      <c r="V565" s="46">
        <f t="shared" si="74"/>
        <v>1600</v>
      </c>
    </row>
    <row r="566" spans="1:22" ht="13.5" customHeight="1" x14ac:dyDescent="0.2">
      <c r="A566" s="1">
        <v>24</v>
      </c>
      <c r="B566" s="1">
        <v>5</v>
      </c>
      <c r="C566" s="1"/>
      <c r="D566" s="1">
        <v>200</v>
      </c>
      <c r="E566" s="1">
        <v>15</v>
      </c>
      <c r="F566" s="6">
        <f t="shared" si="68"/>
        <v>3000</v>
      </c>
      <c r="G566" s="113">
        <f t="shared" si="69"/>
        <v>3000</v>
      </c>
      <c r="H566" s="1">
        <v>24</v>
      </c>
      <c r="I566" s="1">
        <v>15</v>
      </c>
      <c r="J566" s="1"/>
      <c r="K566" s="1">
        <v>200</v>
      </c>
      <c r="L566" s="7">
        <v>35</v>
      </c>
      <c r="M566" s="6">
        <f t="shared" si="70"/>
        <v>7000</v>
      </c>
      <c r="N566" s="113">
        <f t="shared" si="71"/>
        <v>0</v>
      </c>
      <c r="O566" s="1">
        <v>24</v>
      </c>
      <c r="P566" s="1">
        <v>25</v>
      </c>
      <c r="Q566" s="1"/>
      <c r="R566" s="1">
        <v>200</v>
      </c>
      <c r="S566" s="1">
        <v>15</v>
      </c>
      <c r="T566" s="6">
        <f t="shared" si="72"/>
        <v>3000</v>
      </c>
      <c r="U566" s="113">
        <f t="shared" si="73"/>
        <v>3000</v>
      </c>
      <c r="V566" s="46">
        <f t="shared" si="74"/>
        <v>3000</v>
      </c>
    </row>
    <row r="567" spans="1:22" ht="13.5" customHeight="1" x14ac:dyDescent="0.2">
      <c r="A567" s="1">
        <v>25</v>
      </c>
      <c r="B567" s="1">
        <v>5</v>
      </c>
      <c r="C567" s="1"/>
      <c r="D567" s="1">
        <v>200</v>
      </c>
      <c r="E567" s="1">
        <v>35</v>
      </c>
      <c r="F567" s="6">
        <f t="shared" si="68"/>
        <v>7000</v>
      </c>
      <c r="G567" s="113">
        <f t="shared" si="69"/>
        <v>0</v>
      </c>
      <c r="H567" s="1">
        <v>25</v>
      </c>
      <c r="I567" s="1">
        <v>15</v>
      </c>
      <c r="J567" s="1"/>
      <c r="K567" s="1">
        <v>200</v>
      </c>
      <c r="L567" s="7">
        <v>15</v>
      </c>
      <c r="M567" s="6">
        <f t="shared" si="70"/>
        <v>3000</v>
      </c>
      <c r="N567" s="113">
        <f t="shared" si="71"/>
        <v>3000</v>
      </c>
      <c r="O567" s="1">
        <v>25</v>
      </c>
      <c r="P567" s="1">
        <v>25</v>
      </c>
      <c r="Q567" s="1"/>
      <c r="R567" s="1">
        <v>100</v>
      </c>
      <c r="S567" s="1">
        <v>35</v>
      </c>
      <c r="T567" s="6">
        <f t="shared" si="72"/>
        <v>3500</v>
      </c>
      <c r="U567" s="113">
        <f t="shared" si="73"/>
        <v>0</v>
      </c>
      <c r="V567" s="46">
        <f t="shared" si="74"/>
        <v>0</v>
      </c>
    </row>
    <row r="568" spans="1:22" ht="13.5" customHeight="1" x14ac:dyDescent="0.2">
      <c r="A568" s="1">
        <v>26</v>
      </c>
      <c r="B568" s="1">
        <v>6</v>
      </c>
      <c r="C568" s="1"/>
      <c r="D568" s="1">
        <v>200</v>
      </c>
      <c r="E568" s="1">
        <v>15</v>
      </c>
      <c r="F568" s="6">
        <f t="shared" si="68"/>
        <v>3000</v>
      </c>
      <c r="G568" s="113">
        <f t="shared" si="69"/>
        <v>3000</v>
      </c>
      <c r="H568" s="1">
        <v>26</v>
      </c>
      <c r="I568" s="1">
        <v>16</v>
      </c>
      <c r="J568" s="1"/>
      <c r="K568" s="1">
        <v>200</v>
      </c>
      <c r="L568" s="7">
        <v>35</v>
      </c>
      <c r="M568" s="6">
        <f t="shared" si="70"/>
        <v>7000</v>
      </c>
      <c r="N568" s="113">
        <f t="shared" si="71"/>
        <v>0</v>
      </c>
      <c r="O568" s="1">
        <v>26</v>
      </c>
      <c r="P568" s="1">
        <v>26</v>
      </c>
      <c r="Q568" s="1"/>
      <c r="R568" s="1">
        <v>200</v>
      </c>
      <c r="S568" s="1">
        <v>15</v>
      </c>
      <c r="T568" s="6">
        <f t="shared" si="72"/>
        <v>3000</v>
      </c>
      <c r="U568" s="113">
        <f t="shared" si="73"/>
        <v>3000</v>
      </c>
      <c r="V568" s="46">
        <f t="shared" si="74"/>
        <v>3000</v>
      </c>
    </row>
    <row r="569" spans="1:22" ht="13.5" customHeight="1" x14ac:dyDescent="0.2">
      <c r="A569" s="1">
        <v>27</v>
      </c>
      <c r="B569" s="1">
        <v>6</v>
      </c>
      <c r="C569" s="1"/>
      <c r="D569" s="1">
        <v>200</v>
      </c>
      <c r="E569" s="1">
        <v>35</v>
      </c>
      <c r="F569" s="6">
        <f t="shared" si="68"/>
        <v>7000</v>
      </c>
      <c r="G569" s="113">
        <f t="shared" si="69"/>
        <v>0</v>
      </c>
      <c r="H569" s="1">
        <v>27</v>
      </c>
      <c r="I569" s="1">
        <v>16</v>
      </c>
      <c r="J569" s="1"/>
      <c r="K569" s="1">
        <v>200</v>
      </c>
      <c r="L569" s="7">
        <v>35</v>
      </c>
      <c r="M569" s="6">
        <f t="shared" si="70"/>
        <v>7000</v>
      </c>
      <c r="N569" s="113">
        <f t="shared" si="71"/>
        <v>0</v>
      </c>
      <c r="O569" s="1">
        <v>27</v>
      </c>
      <c r="P569" s="1">
        <v>26</v>
      </c>
      <c r="Q569" s="1"/>
      <c r="R569" s="1">
        <v>100</v>
      </c>
      <c r="S569" s="1">
        <v>35</v>
      </c>
      <c r="T569" s="6">
        <f t="shared" si="72"/>
        <v>3500</v>
      </c>
      <c r="U569" s="113">
        <f t="shared" si="73"/>
        <v>0</v>
      </c>
      <c r="V569" s="46">
        <f t="shared" si="74"/>
        <v>0</v>
      </c>
    </row>
    <row r="570" spans="1:22" ht="13.5" customHeight="1" x14ac:dyDescent="0.2">
      <c r="A570" s="1">
        <v>28</v>
      </c>
      <c r="B570" s="1">
        <v>6</v>
      </c>
      <c r="C570" s="1"/>
      <c r="D570" s="1">
        <v>200</v>
      </c>
      <c r="E570" s="1">
        <v>35</v>
      </c>
      <c r="F570" s="6">
        <f t="shared" si="68"/>
        <v>7000</v>
      </c>
      <c r="G570" s="113">
        <f t="shared" si="69"/>
        <v>0</v>
      </c>
      <c r="H570" s="1">
        <v>28</v>
      </c>
      <c r="I570" s="1">
        <v>16</v>
      </c>
      <c r="J570" s="1"/>
      <c r="K570" s="1">
        <v>25</v>
      </c>
      <c r="L570" s="7">
        <v>60</v>
      </c>
      <c r="M570" s="6">
        <f t="shared" si="70"/>
        <v>1500</v>
      </c>
      <c r="N570" s="113">
        <f t="shared" si="71"/>
        <v>1500</v>
      </c>
      <c r="O570" s="1">
        <v>28</v>
      </c>
      <c r="P570" s="1">
        <v>26</v>
      </c>
      <c r="Q570" s="1"/>
      <c r="R570" s="1">
        <v>100</v>
      </c>
      <c r="S570" s="1">
        <v>35</v>
      </c>
      <c r="T570" s="6">
        <f t="shared" si="72"/>
        <v>3500</v>
      </c>
      <c r="U570" s="113">
        <f t="shared" si="73"/>
        <v>0</v>
      </c>
      <c r="V570" s="46">
        <f t="shared" si="74"/>
        <v>0</v>
      </c>
    </row>
    <row r="571" spans="1:22" ht="13.5" customHeight="1" x14ac:dyDescent="0.2">
      <c r="A571" s="1">
        <v>29</v>
      </c>
      <c r="B571" s="1">
        <v>6</v>
      </c>
      <c r="C571" s="1"/>
      <c r="D571" s="1">
        <v>134</v>
      </c>
      <c r="E571" s="1">
        <v>40</v>
      </c>
      <c r="F571" s="6">
        <f t="shared" si="68"/>
        <v>5360</v>
      </c>
      <c r="G571" s="113">
        <f t="shared" si="69"/>
        <v>0</v>
      </c>
      <c r="H571" s="1">
        <v>29</v>
      </c>
      <c r="I571" s="1">
        <v>16</v>
      </c>
      <c r="J571" s="1"/>
      <c r="K571" s="1">
        <v>200</v>
      </c>
      <c r="L571" s="7">
        <v>15</v>
      </c>
      <c r="M571" s="6">
        <f t="shared" si="70"/>
        <v>3000</v>
      </c>
      <c r="N571" s="113">
        <f t="shared" si="71"/>
        <v>3000</v>
      </c>
      <c r="O571" s="1">
        <v>29</v>
      </c>
      <c r="P571" s="1">
        <v>26</v>
      </c>
      <c r="Q571" s="1"/>
      <c r="R571" s="1">
        <v>124</v>
      </c>
      <c r="S571" s="1">
        <v>40</v>
      </c>
      <c r="T571" s="6">
        <f t="shared" si="72"/>
        <v>4960</v>
      </c>
      <c r="U571" s="113">
        <f t="shared" si="73"/>
        <v>0</v>
      </c>
      <c r="V571" s="46">
        <f t="shared" si="74"/>
        <v>0</v>
      </c>
    </row>
    <row r="572" spans="1:22" ht="13.5" customHeight="1" x14ac:dyDescent="0.2">
      <c r="A572" s="1">
        <v>30</v>
      </c>
      <c r="B572" s="1">
        <v>6</v>
      </c>
      <c r="C572" s="1"/>
      <c r="D572" s="1">
        <v>200</v>
      </c>
      <c r="E572" s="1">
        <v>35</v>
      </c>
      <c r="F572" s="6">
        <f t="shared" si="68"/>
        <v>7000</v>
      </c>
      <c r="G572" s="113">
        <f t="shared" si="69"/>
        <v>0</v>
      </c>
      <c r="H572" s="1">
        <v>30</v>
      </c>
      <c r="I572" s="1">
        <v>16</v>
      </c>
      <c r="J572" s="1"/>
      <c r="K572" s="1">
        <v>200</v>
      </c>
      <c r="L572" s="7">
        <v>35</v>
      </c>
      <c r="M572" s="6">
        <f t="shared" si="70"/>
        <v>7000</v>
      </c>
      <c r="N572" s="113">
        <f t="shared" si="71"/>
        <v>0</v>
      </c>
      <c r="O572" s="1">
        <v>30</v>
      </c>
      <c r="P572" s="1">
        <v>26</v>
      </c>
      <c r="Q572" s="1"/>
      <c r="R572" s="1">
        <v>100</v>
      </c>
      <c r="S572" s="1">
        <v>35</v>
      </c>
      <c r="T572" s="6">
        <f t="shared" si="72"/>
        <v>3500</v>
      </c>
      <c r="U572" s="113">
        <f t="shared" si="73"/>
        <v>0</v>
      </c>
      <c r="V572" s="46">
        <f t="shared" si="74"/>
        <v>0</v>
      </c>
    </row>
    <row r="573" spans="1:22" ht="13.5" customHeight="1" x14ac:dyDescent="0.2">
      <c r="A573" s="1">
        <v>31</v>
      </c>
      <c r="B573" s="1">
        <v>7</v>
      </c>
      <c r="C573" s="1"/>
      <c r="D573" s="1">
        <v>134</v>
      </c>
      <c r="E573" s="1">
        <v>40</v>
      </c>
      <c r="F573" s="6">
        <f t="shared" si="68"/>
        <v>5360</v>
      </c>
      <c r="G573" s="113">
        <f t="shared" si="69"/>
        <v>0</v>
      </c>
      <c r="H573" s="1">
        <v>31</v>
      </c>
      <c r="I573" s="1">
        <v>17</v>
      </c>
      <c r="J573" s="1"/>
      <c r="K573" s="1">
        <v>130</v>
      </c>
      <c r="L573" s="7">
        <v>40</v>
      </c>
      <c r="M573" s="6">
        <f t="shared" si="70"/>
        <v>5200</v>
      </c>
      <c r="N573" s="113">
        <f t="shared" si="71"/>
        <v>0</v>
      </c>
      <c r="O573" s="1">
        <v>31</v>
      </c>
      <c r="P573" s="1">
        <v>27</v>
      </c>
      <c r="Q573" s="1"/>
      <c r="R573" s="1">
        <v>123</v>
      </c>
      <c r="S573" s="1">
        <v>40</v>
      </c>
      <c r="T573" s="6">
        <f t="shared" si="72"/>
        <v>4920</v>
      </c>
      <c r="U573" s="113">
        <f t="shared" si="73"/>
        <v>0</v>
      </c>
      <c r="V573" s="46">
        <f t="shared" si="74"/>
        <v>0</v>
      </c>
    </row>
    <row r="574" spans="1:22" ht="13.5" customHeight="1" x14ac:dyDescent="0.2">
      <c r="A574" s="1">
        <v>32</v>
      </c>
      <c r="B574" s="1">
        <v>7</v>
      </c>
      <c r="C574" s="1"/>
      <c r="D574" s="1">
        <v>135</v>
      </c>
      <c r="E574" s="1">
        <v>40</v>
      </c>
      <c r="F574" s="6">
        <f t="shared" si="68"/>
        <v>5400</v>
      </c>
      <c r="G574" s="113">
        <f t="shared" si="69"/>
        <v>0</v>
      </c>
      <c r="H574" s="1">
        <v>32</v>
      </c>
      <c r="I574" s="1">
        <v>17</v>
      </c>
      <c r="J574" s="1"/>
      <c r="K574" s="1">
        <v>200</v>
      </c>
      <c r="L574" s="7">
        <v>35</v>
      </c>
      <c r="M574" s="6">
        <f t="shared" si="70"/>
        <v>7000</v>
      </c>
      <c r="N574" s="113">
        <f t="shared" si="71"/>
        <v>0</v>
      </c>
      <c r="O574" s="1">
        <v>32</v>
      </c>
      <c r="P574" s="1">
        <v>27</v>
      </c>
      <c r="Q574" s="1"/>
      <c r="R574" s="1">
        <v>25</v>
      </c>
      <c r="S574" s="1">
        <v>60</v>
      </c>
      <c r="T574" s="6">
        <f t="shared" si="72"/>
        <v>1500</v>
      </c>
      <c r="U574" s="113">
        <f t="shared" si="73"/>
        <v>1500</v>
      </c>
      <c r="V574" s="46">
        <f t="shared" si="74"/>
        <v>1500</v>
      </c>
    </row>
    <row r="575" spans="1:22" ht="13.5" customHeight="1" x14ac:dyDescent="0.2">
      <c r="A575" s="1">
        <v>33</v>
      </c>
      <c r="B575" s="1">
        <v>7</v>
      </c>
      <c r="C575" s="1"/>
      <c r="D575" s="1">
        <v>200</v>
      </c>
      <c r="E575" s="1">
        <v>35</v>
      </c>
      <c r="F575" s="6">
        <f t="shared" si="68"/>
        <v>7000</v>
      </c>
      <c r="G575" s="113">
        <f t="shared" si="69"/>
        <v>0</v>
      </c>
      <c r="H575" s="1">
        <v>33</v>
      </c>
      <c r="I575" s="1">
        <v>17</v>
      </c>
      <c r="J575" s="1"/>
      <c r="K575" s="1">
        <v>200</v>
      </c>
      <c r="L575" s="7">
        <v>35</v>
      </c>
      <c r="M575" s="6">
        <f t="shared" si="70"/>
        <v>7000</v>
      </c>
      <c r="N575" s="113">
        <f t="shared" si="71"/>
        <v>0</v>
      </c>
      <c r="O575" s="1">
        <v>33</v>
      </c>
      <c r="P575" s="1">
        <v>27</v>
      </c>
      <c r="Q575" s="1"/>
      <c r="R575" s="1">
        <v>100</v>
      </c>
      <c r="S575" s="1">
        <v>35</v>
      </c>
      <c r="T575" s="6">
        <f t="shared" si="72"/>
        <v>3500</v>
      </c>
      <c r="U575" s="113">
        <f t="shared" si="73"/>
        <v>0</v>
      </c>
      <c r="V575" s="46">
        <f t="shared" si="74"/>
        <v>0</v>
      </c>
    </row>
    <row r="576" spans="1:22" ht="13.5" customHeight="1" x14ac:dyDescent="0.2">
      <c r="A576" s="1">
        <v>34</v>
      </c>
      <c r="B576" s="1">
        <v>7</v>
      </c>
      <c r="C576" s="1"/>
      <c r="D576" s="1">
        <v>200</v>
      </c>
      <c r="E576" s="1">
        <v>35</v>
      </c>
      <c r="F576" s="6">
        <f t="shared" si="68"/>
        <v>7000</v>
      </c>
      <c r="G576" s="113">
        <f t="shared" si="69"/>
        <v>0</v>
      </c>
      <c r="H576" s="1">
        <v>34</v>
      </c>
      <c r="I576" s="1">
        <v>17</v>
      </c>
      <c r="J576" s="1"/>
      <c r="K576" s="1">
        <v>200</v>
      </c>
      <c r="L576" s="7">
        <v>15</v>
      </c>
      <c r="M576" s="6">
        <f t="shared" si="70"/>
        <v>3000</v>
      </c>
      <c r="N576" s="113">
        <f t="shared" si="71"/>
        <v>3000</v>
      </c>
      <c r="O576" s="1">
        <v>34</v>
      </c>
      <c r="P576" s="1">
        <v>27</v>
      </c>
      <c r="Q576" s="1"/>
      <c r="R576" s="1">
        <v>100</v>
      </c>
      <c r="S576" s="1">
        <v>35</v>
      </c>
      <c r="T576" s="6">
        <f t="shared" si="72"/>
        <v>3500</v>
      </c>
      <c r="U576" s="113">
        <f t="shared" si="73"/>
        <v>0</v>
      </c>
      <c r="V576" s="46">
        <f t="shared" si="74"/>
        <v>0</v>
      </c>
    </row>
    <row r="577" spans="1:22" ht="13.5" customHeight="1" x14ac:dyDescent="0.2">
      <c r="A577" s="1">
        <v>35</v>
      </c>
      <c r="B577" s="1">
        <v>7</v>
      </c>
      <c r="C577" s="1"/>
      <c r="D577" s="1">
        <v>200</v>
      </c>
      <c r="E577" s="1">
        <v>15</v>
      </c>
      <c r="F577" s="6">
        <f t="shared" si="68"/>
        <v>3000</v>
      </c>
      <c r="G577" s="113">
        <f t="shared" si="69"/>
        <v>3000</v>
      </c>
      <c r="H577" s="1">
        <v>35</v>
      </c>
      <c r="I577" s="1">
        <v>17</v>
      </c>
      <c r="J577" s="1"/>
      <c r="K577" s="1">
        <v>130</v>
      </c>
      <c r="L577" s="7">
        <v>40</v>
      </c>
      <c r="M577" s="6">
        <f t="shared" si="70"/>
        <v>5200</v>
      </c>
      <c r="N577" s="113">
        <f t="shared" si="71"/>
        <v>0</v>
      </c>
      <c r="O577" s="1">
        <v>35</v>
      </c>
      <c r="P577" s="1">
        <v>27</v>
      </c>
      <c r="Q577" s="1"/>
      <c r="R577" s="1">
        <v>200</v>
      </c>
      <c r="S577" s="1">
        <v>15</v>
      </c>
      <c r="T577" s="6">
        <f t="shared" si="72"/>
        <v>3000</v>
      </c>
      <c r="U577" s="113">
        <f t="shared" si="73"/>
        <v>3000</v>
      </c>
      <c r="V577" s="46">
        <f t="shared" si="74"/>
        <v>3000</v>
      </c>
    </row>
    <row r="578" spans="1:22" ht="13.5" customHeight="1" x14ac:dyDescent="0.2">
      <c r="A578" s="1">
        <v>36</v>
      </c>
      <c r="B578" s="1">
        <v>8</v>
      </c>
      <c r="C578" s="1"/>
      <c r="D578" s="1">
        <v>200</v>
      </c>
      <c r="E578" s="1">
        <v>35</v>
      </c>
      <c r="F578" s="6">
        <f t="shared" si="68"/>
        <v>7000</v>
      </c>
      <c r="G578" s="113">
        <f t="shared" si="69"/>
        <v>0</v>
      </c>
      <c r="H578" s="1">
        <v>36</v>
      </c>
      <c r="I578" s="1">
        <v>18</v>
      </c>
      <c r="J578" s="1"/>
      <c r="K578" s="1">
        <v>200</v>
      </c>
      <c r="L578" s="7">
        <v>15</v>
      </c>
      <c r="M578" s="6">
        <f t="shared" si="70"/>
        <v>3000</v>
      </c>
      <c r="N578" s="113">
        <f t="shared" si="71"/>
        <v>3000</v>
      </c>
      <c r="O578" s="1">
        <v>36</v>
      </c>
      <c r="P578" s="1">
        <v>28</v>
      </c>
      <c r="Q578" s="1"/>
      <c r="R578" s="1">
        <v>100</v>
      </c>
      <c r="S578" s="1">
        <v>35</v>
      </c>
      <c r="T578" s="6">
        <f t="shared" si="72"/>
        <v>3500</v>
      </c>
      <c r="U578" s="113">
        <f t="shared" si="73"/>
        <v>0</v>
      </c>
      <c r="V578" s="46">
        <f t="shared" si="74"/>
        <v>0</v>
      </c>
    </row>
    <row r="579" spans="1:22" ht="13.5" customHeight="1" x14ac:dyDescent="0.2">
      <c r="A579" s="1">
        <v>37</v>
      </c>
      <c r="B579" s="1">
        <v>8</v>
      </c>
      <c r="C579" s="1"/>
      <c r="D579" s="1">
        <v>200</v>
      </c>
      <c r="E579" s="1">
        <v>35</v>
      </c>
      <c r="F579" s="6">
        <f t="shared" si="68"/>
        <v>7000</v>
      </c>
      <c r="G579" s="113">
        <f t="shared" si="69"/>
        <v>0</v>
      </c>
      <c r="H579" s="1">
        <v>37</v>
      </c>
      <c r="I579" s="1">
        <v>18</v>
      </c>
      <c r="J579" s="1"/>
      <c r="K579" s="1">
        <v>200</v>
      </c>
      <c r="L579" s="7">
        <v>35</v>
      </c>
      <c r="M579" s="6">
        <f t="shared" si="70"/>
        <v>7000</v>
      </c>
      <c r="N579" s="113">
        <f t="shared" si="71"/>
        <v>0</v>
      </c>
      <c r="O579" s="1">
        <v>37</v>
      </c>
      <c r="P579" s="1">
        <v>28</v>
      </c>
      <c r="Q579" s="1"/>
      <c r="R579" s="1">
        <v>100</v>
      </c>
      <c r="S579" s="1">
        <v>35</v>
      </c>
      <c r="T579" s="6">
        <f t="shared" si="72"/>
        <v>3500</v>
      </c>
      <c r="U579" s="113">
        <f t="shared" si="73"/>
        <v>0</v>
      </c>
      <c r="V579" s="46">
        <f t="shared" si="74"/>
        <v>0</v>
      </c>
    </row>
    <row r="580" spans="1:22" ht="13.5" customHeight="1" x14ac:dyDescent="0.2">
      <c r="A580" s="1">
        <v>38</v>
      </c>
      <c r="B580" s="1">
        <v>8</v>
      </c>
      <c r="C580" s="1"/>
      <c r="D580" s="1">
        <v>200</v>
      </c>
      <c r="E580" s="1">
        <v>15</v>
      </c>
      <c r="F580" s="6">
        <f t="shared" si="68"/>
        <v>3000</v>
      </c>
      <c r="G580" s="113">
        <f t="shared" si="69"/>
        <v>3000</v>
      </c>
      <c r="H580" s="1">
        <v>38</v>
      </c>
      <c r="I580" s="1">
        <v>18</v>
      </c>
      <c r="J580" s="1"/>
      <c r="K580" s="1">
        <v>30</v>
      </c>
      <c r="L580" s="7">
        <v>45</v>
      </c>
      <c r="M580" s="6">
        <f t="shared" si="70"/>
        <v>1350</v>
      </c>
      <c r="N580" s="113">
        <f t="shared" si="71"/>
        <v>1350</v>
      </c>
      <c r="O580" s="1">
        <v>38</v>
      </c>
      <c r="P580" s="1">
        <v>28</v>
      </c>
      <c r="Q580" s="1"/>
      <c r="R580" s="1">
        <v>200</v>
      </c>
      <c r="S580" s="1">
        <v>15</v>
      </c>
      <c r="T580" s="6">
        <f t="shared" si="72"/>
        <v>3000</v>
      </c>
      <c r="U580" s="113">
        <f t="shared" si="73"/>
        <v>3000</v>
      </c>
      <c r="V580" s="46">
        <f t="shared" si="74"/>
        <v>3000</v>
      </c>
    </row>
    <row r="581" spans="1:22" ht="13.5" customHeight="1" x14ac:dyDescent="0.2">
      <c r="A581" s="1">
        <v>39</v>
      </c>
      <c r="B581" s="1">
        <v>8</v>
      </c>
      <c r="C581" s="1"/>
      <c r="D581" s="1">
        <v>20</v>
      </c>
      <c r="E581" s="1">
        <v>80</v>
      </c>
      <c r="F581" s="6">
        <f t="shared" si="68"/>
        <v>1600</v>
      </c>
      <c r="G581" s="113">
        <f t="shared" si="69"/>
        <v>1600</v>
      </c>
      <c r="H581" s="1">
        <v>39</v>
      </c>
      <c r="I581" s="1">
        <v>18</v>
      </c>
      <c r="J581" s="1"/>
      <c r="K581" s="1">
        <v>200</v>
      </c>
      <c r="L581" s="7">
        <v>35</v>
      </c>
      <c r="M581" s="6">
        <f t="shared" si="70"/>
        <v>7000</v>
      </c>
      <c r="N581" s="113">
        <f t="shared" si="71"/>
        <v>0</v>
      </c>
      <c r="O581" s="1">
        <v>39</v>
      </c>
      <c r="P581" s="1">
        <v>28</v>
      </c>
      <c r="Q581" s="1"/>
      <c r="R581" s="1">
        <v>100</v>
      </c>
      <c r="S581" s="1">
        <v>40</v>
      </c>
      <c r="T581" s="6">
        <f t="shared" si="72"/>
        <v>4000</v>
      </c>
      <c r="U581" s="113">
        <f t="shared" si="73"/>
        <v>0</v>
      </c>
      <c r="V581" s="46">
        <f t="shared" si="74"/>
        <v>0</v>
      </c>
    </row>
    <row r="582" spans="1:22" ht="13.5" customHeight="1" x14ac:dyDescent="0.2">
      <c r="A582" s="1">
        <v>40</v>
      </c>
      <c r="B582" s="1">
        <v>8</v>
      </c>
      <c r="C582" s="1"/>
      <c r="D582" s="1">
        <v>30</v>
      </c>
      <c r="E582" s="1">
        <v>45</v>
      </c>
      <c r="F582" s="6">
        <f t="shared" si="68"/>
        <v>1350</v>
      </c>
      <c r="G582" s="113">
        <f t="shared" si="69"/>
        <v>1350</v>
      </c>
      <c r="H582" s="1">
        <v>40</v>
      </c>
      <c r="I582" s="1">
        <v>18</v>
      </c>
      <c r="J582" s="1"/>
      <c r="K582" s="1">
        <v>200</v>
      </c>
      <c r="L582" s="7">
        <v>15</v>
      </c>
      <c r="M582" s="6">
        <f t="shared" si="70"/>
        <v>3000</v>
      </c>
      <c r="N582" s="113">
        <f t="shared" si="71"/>
        <v>3000</v>
      </c>
      <c r="O582" s="1">
        <v>40</v>
      </c>
      <c r="P582" s="1">
        <v>28</v>
      </c>
      <c r="Q582" s="1"/>
      <c r="R582" s="1">
        <v>40</v>
      </c>
      <c r="S582" s="1">
        <v>45</v>
      </c>
      <c r="T582" s="6">
        <f t="shared" si="72"/>
        <v>1800</v>
      </c>
      <c r="U582" s="113">
        <f t="shared" si="73"/>
        <v>1800</v>
      </c>
      <c r="V582" s="46">
        <f t="shared" si="74"/>
        <v>1800</v>
      </c>
    </row>
    <row r="583" spans="1:22" ht="13.5" customHeight="1" x14ac:dyDescent="0.2">
      <c r="A583" s="1">
        <v>41</v>
      </c>
      <c r="B583" s="1">
        <v>9</v>
      </c>
      <c r="C583" s="1"/>
      <c r="D583" s="1">
        <v>200</v>
      </c>
      <c r="E583" s="1">
        <v>35</v>
      </c>
      <c r="F583" s="6">
        <f t="shared" si="68"/>
        <v>7000</v>
      </c>
      <c r="G583" s="113">
        <f t="shared" si="69"/>
        <v>0</v>
      </c>
      <c r="H583" s="1">
        <v>41</v>
      </c>
      <c r="I583" s="1">
        <v>19</v>
      </c>
      <c r="J583" s="1"/>
      <c r="K583" s="1">
        <v>130</v>
      </c>
      <c r="L583" s="7">
        <v>40</v>
      </c>
      <c r="M583" s="6">
        <f t="shared" si="70"/>
        <v>5200</v>
      </c>
      <c r="N583" s="113">
        <f t="shared" si="71"/>
        <v>0</v>
      </c>
      <c r="O583" s="1">
        <v>41</v>
      </c>
      <c r="P583" s="1">
        <v>29</v>
      </c>
      <c r="Q583" s="1"/>
      <c r="R583" s="1">
        <v>120</v>
      </c>
      <c r="S583" s="1">
        <v>35</v>
      </c>
      <c r="T583" s="6">
        <f t="shared" si="72"/>
        <v>4200</v>
      </c>
      <c r="U583" s="113">
        <f t="shared" si="73"/>
        <v>0</v>
      </c>
      <c r="V583" s="46">
        <f t="shared" si="74"/>
        <v>0</v>
      </c>
    </row>
    <row r="584" spans="1:22" ht="13.5" customHeight="1" x14ac:dyDescent="0.2">
      <c r="A584" s="1">
        <v>42</v>
      </c>
      <c r="B584" s="1">
        <v>9</v>
      </c>
      <c r="C584" s="1"/>
      <c r="D584" s="1">
        <v>200</v>
      </c>
      <c r="E584" s="1">
        <v>35</v>
      </c>
      <c r="F584" s="6">
        <f t="shared" si="68"/>
        <v>7000</v>
      </c>
      <c r="G584" s="113">
        <f t="shared" si="69"/>
        <v>0</v>
      </c>
      <c r="H584" s="1">
        <v>42</v>
      </c>
      <c r="I584" s="1">
        <v>19</v>
      </c>
      <c r="J584" s="1"/>
      <c r="K584" s="1">
        <v>20</v>
      </c>
      <c r="L584" s="7">
        <v>80</v>
      </c>
      <c r="M584" s="6">
        <f t="shared" si="70"/>
        <v>1600</v>
      </c>
      <c r="N584" s="113">
        <f t="shared" si="71"/>
        <v>1600</v>
      </c>
      <c r="O584" s="1">
        <v>42</v>
      </c>
      <c r="P584" s="1">
        <v>29</v>
      </c>
      <c r="Q584" s="1"/>
      <c r="R584" s="1">
        <v>120</v>
      </c>
      <c r="S584" s="1">
        <v>35</v>
      </c>
      <c r="T584" s="6">
        <f t="shared" si="72"/>
        <v>4200</v>
      </c>
      <c r="U584" s="113">
        <f t="shared" si="73"/>
        <v>0</v>
      </c>
      <c r="V584" s="46">
        <f t="shared" si="74"/>
        <v>0</v>
      </c>
    </row>
    <row r="585" spans="1:22" ht="13.5" customHeight="1" x14ac:dyDescent="0.2">
      <c r="A585" s="1">
        <v>43</v>
      </c>
      <c r="B585" s="1">
        <v>9</v>
      </c>
      <c r="C585" s="1"/>
      <c r="D585" s="1">
        <v>25</v>
      </c>
      <c r="E585" s="1">
        <v>60</v>
      </c>
      <c r="F585" s="6">
        <f t="shared" si="68"/>
        <v>1500</v>
      </c>
      <c r="G585" s="113">
        <f t="shared" si="69"/>
        <v>1500</v>
      </c>
      <c r="H585" s="1">
        <v>43</v>
      </c>
      <c r="I585" s="1">
        <v>19</v>
      </c>
      <c r="J585" s="1"/>
      <c r="K585" s="1">
        <v>220</v>
      </c>
      <c r="L585" s="7">
        <v>15</v>
      </c>
      <c r="M585" s="6">
        <f t="shared" si="70"/>
        <v>3300</v>
      </c>
      <c r="N585" s="113">
        <f t="shared" si="71"/>
        <v>3300</v>
      </c>
      <c r="O585" s="1">
        <v>43</v>
      </c>
      <c r="P585" s="1">
        <v>29</v>
      </c>
      <c r="Q585" s="1"/>
      <c r="R585" s="1">
        <v>120</v>
      </c>
      <c r="S585" s="1">
        <v>40</v>
      </c>
      <c r="T585" s="6">
        <f t="shared" si="72"/>
        <v>4800</v>
      </c>
      <c r="U585" s="113">
        <f t="shared" si="73"/>
        <v>0</v>
      </c>
      <c r="V585" s="46">
        <f t="shared" si="74"/>
        <v>0</v>
      </c>
    </row>
    <row r="586" spans="1:22" ht="13.5" customHeight="1" x14ac:dyDescent="0.2">
      <c r="A586" s="1">
        <v>44</v>
      </c>
      <c r="B586" s="1">
        <v>9</v>
      </c>
      <c r="C586" s="1"/>
      <c r="D586" s="1">
        <v>200</v>
      </c>
      <c r="E586" s="1">
        <v>35</v>
      </c>
      <c r="F586" s="6">
        <f t="shared" si="68"/>
        <v>7000</v>
      </c>
      <c r="G586" s="113">
        <f t="shared" si="69"/>
        <v>0</v>
      </c>
      <c r="H586" s="1">
        <v>44</v>
      </c>
      <c r="I586" s="1">
        <v>19</v>
      </c>
      <c r="J586" s="1"/>
      <c r="K586" s="1">
        <v>200</v>
      </c>
      <c r="L586" s="7">
        <v>35</v>
      </c>
      <c r="M586" s="6">
        <f t="shared" si="70"/>
        <v>7000</v>
      </c>
      <c r="N586" s="113">
        <f t="shared" si="71"/>
        <v>0</v>
      </c>
      <c r="O586" s="1">
        <v>44</v>
      </c>
      <c r="P586" s="1">
        <v>29</v>
      </c>
      <c r="Q586" s="1"/>
      <c r="R586" s="1">
        <v>100</v>
      </c>
      <c r="S586" s="1">
        <v>35</v>
      </c>
      <c r="T586" s="6">
        <f t="shared" si="72"/>
        <v>3500</v>
      </c>
      <c r="U586" s="113">
        <f t="shared" si="73"/>
        <v>0</v>
      </c>
      <c r="V586" s="46">
        <f t="shared" si="74"/>
        <v>0</v>
      </c>
    </row>
    <row r="587" spans="1:22" ht="13.5" customHeight="1" x14ac:dyDescent="0.2">
      <c r="A587" s="1">
        <v>45</v>
      </c>
      <c r="B587" s="1">
        <v>9</v>
      </c>
      <c r="C587" s="1"/>
      <c r="D587" s="1">
        <v>200</v>
      </c>
      <c r="E587" s="1">
        <v>15</v>
      </c>
      <c r="F587" s="6">
        <f t="shared" si="68"/>
        <v>3000</v>
      </c>
      <c r="G587" s="113">
        <f t="shared" si="69"/>
        <v>3000</v>
      </c>
      <c r="H587" s="1">
        <v>45</v>
      </c>
      <c r="I587" s="1">
        <v>19</v>
      </c>
      <c r="J587" s="1"/>
      <c r="K587" s="1">
        <v>200</v>
      </c>
      <c r="L587" s="7">
        <v>35</v>
      </c>
      <c r="M587" s="6">
        <f t="shared" si="70"/>
        <v>7000</v>
      </c>
      <c r="N587" s="113">
        <f t="shared" si="71"/>
        <v>0</v>
      </c>
      <c r="O587" s="1">
        <v>45</v>
      </c>
      <c r="P587" s="1">
        <v>29</v>
      </c>
      <c r="Q587" s="1"/>
      <c r="R587" s="1">
        <v>200</v>
      </c>
      <c r="S587" s="1">
        <v>15</v>
      </c>
      <c r="T587" s="6">
        <f t="shared" si="72"/>
        <v>3000</v>
      </c>
      <c r="U587" s="113">
        <f t="shared" si="73"/>
        <v>3000</v>
      </c>
      <c r="V587" s="46">
        <f t="shared" si="74"/>
        <v>3000</v>
      </c>
    </row>
    <row r="588" spans="1:22" ht="13.5" customHeight="1" x14ac:dyDescent="0.2">
      <c r="A588" s="1">
        <v>46</v>
      </c>
      <c r="B588" s="1">
        <v>10</v>
      </c>
      <c r="C588" s="1"/>
      <c r="D588" s="1">
        <v>200</v>
      </c>
      <c r="E588" s="1">
        <v>35</v>
      </c>
      <c r="F588" s="6">
        <f t="shared" si="68"/>
        <v>7000</v>
      </c>
      <c r="G588" s="113">
        <f t="shared" si="69"/>
        <v>0</v>
      </c>
      <c r="H588" s="1">
        <v>46</v>
      </c>
      <c r="I588" s="1">
        <v>20</v>
      </c>
      <c r="J588" s="1"/>
      <c r="K588" s="1">
        <v>130</v>
      </c>
      <c r="L588" s="7">
        <v>40</v>
      </c>
      <c r="M588" s="6">
        <f t="shared" si="70"/>
        <v>5200</v>
      </c>
      <c r="N588" s="113">
        <f t="shared" si="71"/>
        <v>0</v>
      </c>
      <c r="O588" s="1">
        <v>46</v>
      </c>
      <c r="P588" s="1">
        <v>30</v>
      </c>
      <c r="Q588" s="1"/>
      <c r="R588" s="1">
        <v>100</v>
      </c>
      <c r="S588" s="1">
        <v>35</v>
      </c>
      <c r="T588" s="6">
        <f t="shared" si="72"/>
        <v>3500</v>
      </c>
      <c r="U588" s="113">
        <f t="shared" si="73"/>
        <v>0</v>
      </c>
      <c r="V588" s="46">
        <f t="shared" si="74"/>
        <v>0</v>
      </c>
    </row>
    <row r="589" spans="1:22" ht="13.5" customHeight="1" x14ac:dyDescent="0.2">
      <c r="A589" s="1">
        <v>47</v>
      </c>
      <c r="B589" s="1">
        <v>10</v>
      </c>
      <c r="C589" s="1"/>
      <c r="D589" s="1">
        <v>200</v>
      </c>
      <c r="E589" s="1">
        <v>15</v>
      </c>
      <c r="F589" s="6">
        <f t="shared" si="68"/>
        <v>3000</v>
      </c>
      <c r="G589" s="113">
        <f t="shared" si="69"/>
        <v>3000</v>
      </c>
      <c r="H589" s="1">
        <v>47</v>
      </c>
      <c r="I589" s="1">
        <v>20</v>
      </c>
      <c r="J589" s="1"/>
      <c r="K589" s="1">
        <v>231</v>
      </c>
      <c r="L589" s="7">
        <v>15</v>
      </c>
      <c r="M589" s="6">
        <f t="shared" si="70"/>
        <v>3465</v>
      </c>
      <c r="N589" s="113">
        <f t="shared" si="71"/>
        <v>3465</v>
      </c>
      <c r="O589" s="1">
        <v>47</v>
      </c>
      <c r="P589" s="1">
        <v>30</v>
      </c>
      <c r="Q589" s="1"/>
      <c r="R589" s="1">
        <v>200</v>
      </c>
      <c r="S589" s="1">
        <v>15</v>
      </c>
      <c r="T589" s="6">
        <f t="shared" si="72"/>
        <v>3000</v>
      </c>
      <c r="U589" s="113">
        <f t="shared" si="73"/>
        <v>3000</v>
      </c>
      <c r="V589" s="46">
        <f t="shared" si="74"/>
        <v>3000</v>
      </c>
    </row>
    <row r="590" spans="1:22" ht="13.5" customHeight="1" x14ac:dyDescent="0.2">
      <c r="A590" s="1">
        <v>48</v>
      </c>
      <c r="B590" s="1">
        <v>10</v>
      </c>
      <c r="C590" s="1"/>
      <c r="D590" s="1">
        <v>30</v>
      </c>
      <c r="E590" s="1">
        <v>45</v>
      </c>
      <c r="F590" s="6">
        <f t="shared" si="68"/>
        <v>1350</v>
      </c>
      <c r="G590" s="113">
        <f t="shared" si="69"/>
        <v>1350</v>
      </c>
      <c r="H590" s="1">
        <v>48</v>
      </c>
      <c r="I590" s="1">
        <v>20</v>
      </c>
      <c r="J590" s="1"/>
      <c r="K590" s="1">
        <v>132</v>
      </c>
      <c r="L590" s="7">
        <v>40</v>
      </c>
      <c r="M590" s="6">
        <f t="shared" si="70"/>
        <v>5280</v>
      </c>
      <c r="N590" s="113">
        <f t="shared" si="71"/>
        <v>0</v>
      </c>
      <c r="O590" s="1">
        <v>48</v>
      </c>
      <c r="P590" s="1">
        <v>30</v>
      </c>
      <c r="Q590" s="1"/>
      <c r="R590" s="1">
        <v>30</v>
      </c>
      <c r="S590" s="1">
        <v>80</v>
      </c>
      <c r="T590" s="6">
        <f t="shared" si="72"/>
        <v>2400</v>
      </c>
      <c r="U590" s="113">
        <f t="shared" si="73"/>
        <v>2400</v>
      </c>
      <c r="V590" s="46">
        <f t="shared" si="74"/>
        <v>2400</v>
      </c>
    </row>
    <row r="591" spans="1:22" ht="13.5" customHeight="1" x14ac:dyDescent="0.2">
      <c r="A591" s="1">
        <v>49</v>
      </c>
      <c r="B591" s="1">
        <v>10</v>
      </c>
      <c r="C591" s="1"/>
      <c r="D591" s="1">
        <v>135</v>
      </c>
      <c r="E591" s="1">
        <v>40</v>
      </c>
      <c r="F591" s="6">
        <f t="shared" si="68"/>
        <v>5400</v>
      </c>
      <c r="G591" s="113">
        <f t="shared" si="69"/>
        <v>0</v>
      </c>
      <c r="H591" s="1">
        <v>49</v>
      </c>
      <c r="I591" s="1">
        <v>20</v>
      </c>
      <c r="J591" s="1"/>
      <c r="K591" s="1">
        <v>201</v>
      </c>
      <c r="L591" s="7">
        <v>35</v>
      </c>
      <c r="M591" s="6">
        <f t="shared" si="70"/>
        <v>7035</v>
      </c>
      <c r="N591" s="113">
        <f t="shared" si="71"/>
        <v>0</v>
      </c>
      <c r="O591" s="1">
        <v>49</v>
      </c>
      <c r="P591" s="1">
        <v>30</v>
      </c>
      <c r="Q591" s="1"/>
      <c r="R591" s="1">
        <v>120</v>
      </c>
      <c r="S591" s="1">
        <v>40</v>
      </c>
      <c r="T591" s="6">
        <f t="shared" si="72"/>
        <v>4800</v>
      </c>
      <c r="U591" s="113">
        <f t="shared" si="73"/>
        <v>0</v>
      </c>
      <c r="V591" s="46">
        <f t="shared" si="74"/>
        <v>0</v>
      </c>
    </row>
    <row r="592" spans="1:22" ht="13.5" customHeight="1" thickBot="1" x14ac:dyDescent="0.25">
      <c r="A592" s="3">
        <v>50</v>
      </c>
      <c r="B592" s="3">
        <v>10</v>
      </c>
      <c r="C592" s="3"/>
      <c r="D592" s="1">
        <v>200</v>
      </c>
      <c r="E592" s="1">
        <v>35</v>
      </c>
      <c r="F592" s="10">
        <f t="shared" si="68"/>
        <v>7000</v>
      </c>
      <c r="G592" s="113">
        <f t="shared" si="69"/>
        <v>0</v>
      </c>
      <c r="H592" s="1">
        <v>100</v>
      </c>
      <c r="I592" s="1">
        <v>20</v>
      </c>
      <c r="J592" s="3"/>
      <c r="K592" s="1">
        <v>200</v>
      </c>
      <c r="L592" s="7">
        <v>35</v>
      </c>
      <c r="M592" s="8">
        <f t="shared" si="70"/>
        <v>7000</v>
      </c>
      <c r="N592" s="113">
        <f t="shared" si="71"/>
        <v>0</v>
      </c>
      <c r="O592" s="1">
        <v>100</v>
      </c>
      <c r="P592" s="1">
        <v>30</v>
      </c>
      <c r="Q592" s="3"/>
      <c r="R592" s="1">
        <v>100</v>
      </c>
      <c r="S592" s="1">
        <v>35</v>
      </c>
      <c r="T592" s="8">
        <f t="shared" si="72"/>
        <v>3500</v>
      </c>
      <c r="U592" s="113">
        <f t="shared" si="73"/>
        <v>0</v>
      </c>
      <c r="V592" s="46">
        <f t="shared" si="74"/>
        <v>0</v>
      </c>
    </row>
    <row r="593" spans="1:23" ht="13.5" customHeight="1" thickBot="1" x14ac:dyDescent="0.25">
      <c r="F593" s="11">
        <f>SUM(F543:F592)</f>
        <v>252720</v>
      </c>
      <c r="G593" s="26">
        <f>SUM(G543:G592)</f>
        <v>43400</v>
      </c>
      <c r="K593" s="5"/>
      <c r="M593" s="9">
        <f>SUM(M543:M592)</f>
        <v>248170</v>
      </c>
      <c r="N593" s="26">
        <f>SUM(N543:N592)</f>
        <v>44015</v>
      </c>
      <c r="T593" s="11">
        <f>SUM(T543:T592)</f>
        <v>169850</v>
      </c>
      <c r="U593" s="26">
        <f>SUM(U543:U592)</f>
        <v>44750</v>
      </c>
      <c r="V593" s="109">
        <f>SUM(V543:V592)</f>
        <v>44750</v>
      </c>
    </row>
    <row r="594" spans="1:23" ht="13.5" customHeight="1" thickBot="1" x14ac:dyDescent="0.25">
      <c r="T594" s="13">
        <f>F593+M593+T593</f>
        <v>670740</v>
      </c>
      <c r="V594" s="110">
        <f>G593+N593+V593</f>
        <v>132165</v>
      </c>
      <c r="W594" s="55">
        <f>V594/T594</f>
        <v>0.19704356382502908</v>
      </c>
    </row>
    <row r="595" spans="1:23" ht="21.75" customHeight="1" thickTop="1" x14ac:dyDescent="0.5">
      <c r="A595" s="157" t="s">
        <v>38</v>
      </c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04"/>
    </row>
    <row r="596" spans="1:23" ht="13.5" customHeight="1" x14ac:dyDescent="0.35">
      <c r="A596" s="15" t="s">
        <v>0</v>
      </c>
      <c r="B596" s="15" t="s">
        <v>6</v>
      </c>
      <c r="C596" s="15"/>
      <c r="D596" s="15" t="s">
        <v>1</v>
      </c>
      <c r="E596" s="15" t="s">
        <v>2</v>
      </c>
      <c r="F596" s="15" t="s">
        <v>3</v>
      </c>
      <c r="G596" s="112"/>
      <c r="H596" s="14" t="s">
        <v>0</v>
      </c>
      <c r="I596" s="14" t="s">
        <v>6</v>
      </c>
      <c r="J596" s="15"/>
      <c r="K596" s="15" t="s">
        <v>1</v>
      </c>
      <c r="L596" s="14" t="s">
        <v>2</v>
      </c>
      <c r="M596" s="14" t="s">
        <v>3</v>
      </c>
      <c r="N596" s="112"/>
      <c r="O596" s="14" t="s">
        <v>0</v>
      </c>
      <c r="P596" s="14" t="s">
        <v>6</v>
      </c>
      <c r="Q596" s="15"/>
      <c r="R596" s="15" t="s">
        <v>1</v>
      </c>
      <c r="S596" s="14" t="s">
        <v>2</v>
      </c>
      <c r="T596" s="14" t="s">
        <v>3</v>
      </c>
      <c r="U596" s="112"/>
    </row>
    <row r="597" spans="1:23" ht="13.5" customHeight="1" x14ac:dyDescent="0.2">
      <c r="A597" s="1">
        <v>1</v>
      </c>
      <c r="B597" s="1">
        <v>1</v>
      </c>
      <c r="C597" s="1"/>
      <c r="D597" s="1">
        <v>120</v>
      </c>
      <c r="E597" s="1">
        <v>35</v>
      </c>
      <c r="F597" s="6">
        <f>+D597*E597</f>
        <v>4200</v>
      </c>
      <c r="G597" s="113">
        <f>IF(E597=15,F597,IF(E597=45,F597,IF(E597=60,F597,IF(E597=80,F597,0))))</f>
        <v>0</v>
      </c>
      <c r="H597" s="1">
        <v>1</v>
      </c>
      <c r="I597" s="1">
        <v>11</v>
      </c>
      <c r="J597" s="1"/>
      <c r="K597" s="1">
        <v>110</v>
      </c>
      <c r="L597" s="7">
        <v>40</v>
      </c>
      <c r="M597" s="6">
        <f>+K597*L597</f>
        <v>4400</v>
      </c>
      <c r="N597" s="113">
        <f>IF(L597=15,M597,IF(L597=45,M597,IF(L597=60,M597,IF(L597=80,M597,0))))</f>
        <v>0</v>
      </c>
      <c r="O597" s="1">
        <v>1</v>
      </c>
      <c r="P597" s="1">
        <v>21</v>
      </c>
      <c r="Q597" s="1"/>
      <c r="R597" s="1">
        <v>120</v>
      </c>
      <c r="S597" s="1">
        <v>35</v>
      </c>
      <c r="T597" s="6">
        <f>+R597*S597</f>
        <v>4200</v>
      </c>
      <c r="U597" s="113">
        <f>IF(S597=15,T597,IF(S597=45,T597,IF(S597=60,T597,IF(S597=80,T597,0))))</f>
        <v>0</v>
      </c>
      <c r="V597" s="46">
        <f>IF(S597=15,T597,IF(S597=45,T597,IF(S597=60,T597,IF(S597=80,T597,0))))</f>
        <v>0</v>
      </c>
    </row>
    <row r="598" spans="1:23" ht="13.5" customHeight="1" x14ac:dyDescent="0.2">
      <c r="A598" s="1">
        <v>2</v>
      </c>
      <c r="B598" s="1">
        <v>1</v>
      </c>
      <c r="C598" s="1"/>
      <c r="D598" s="1">
        <v>120</v>
      </c>
      <c r="E598" s="1">
        <v>35</v>
      </c>
      <c r="F598" s="6">
        <f t="shared" ref="F598:F646" si="75">+D598*E598</f>
        <v>4200</v>
      </c>
      <c r="G598" s="113">
        <f t="shared" ref="G598:G646" si="76">IF(E598=15,F598,IF(E598=45,F598,IF(E598=60,F598,IF(E598=80,F598,0))))</f>
        <v>0</v>
      </c>
      <c r="H598" s="1">
        <v>2</v>
      </c>
      <c r="I598" s="1">
        <v>11</v>
      </c>
      <c r="J598" s="1"/>
      <c r="K598" s="1">
        <v>120</v>
      </c>
      <c r="L598" s="7">
        <v>35</v>
      </c>
      <c r="M598" s="6">
        <f t="shared" ref="M598:M646" si="77">+K598*L598</f>
        <v>4200</v>
      </c>
      <c r="N598" s="113">
        <f t="shared" ref="N598:N646" si="78">IF(L598=15,M598,IF(L598=45,M598,IF(L598=60,M598,IF(L598=80,M598,0))))</f>
        <v>0</v>
      </c>
      <c r="O598" s="1">
        <v>2</v>
      </c>
      <c r="P598" s="1">
        <v>21</v>
      </c>
      <c r="Q598" s="1"/>
      <c r="R598" s="1">
        <v>120</v>
      </c>
      <c r="S598" s="1">
        <v>35</v>
      </c>
      <c r="T598" s="6">
        <f t="shared" ref="T598:T646" si="79">+R598*S598</f>
        <v>4200</v>
      </c>
      <c r="U598" s="113">
        <f t="shared" ref="U598:U646" si="80">IF(S598=15,T598,IF(S598=45,T598,IF(S598=60,T598,IF(S598=80,T598,0))))</f>
        <v>0</v>
      </c>
      <c r="V598" s="46">
        <f t="shared" ref="V598:V646" si="81">IF(S598=15,T598,IF(S598=45,T598,IF(S598=60,T598,IF(S598=80,T598,0))))</f>
        <v>0</v>
      </c>
    </row>
    <row r="599" spans="1:23" ht="13.5" customHeight="1" x14ac:dyDescent="0.2">
      <c r="A599" s="1">
        <v>3</v>
      </c>
      <c r="B599" s="1">
        <v>1</v>
      </c>
      <c r="C599" s="1"/>
      <c r="D599" s="1">
        <v>200</v>
      </c>
      <c r="E599" s="1">
        <v>15</v>
      </c>
      <c r="F599" s="6">
        <f t="shared" si="75"/>
        <v>3000</v>
      </c>
      <c r="G599" s="113">
        <f t="shared" si="76"/>
        <v>3000</v>
      </c>
      <c r="H599" s="1">
        <v>3</v>
      </c>
      <c r="I599" s="1">
        <v>11</v>
      </c>
      <c r="J599" s="1"/>
      <c r="K599" s="1">
        <v>200</v>
      </c>
      <c r="L599" s="7">
        <v>15</v>
      </c>
      <c r="M599" s="6">
        <f t="shared" si="77"/>
        <v>3000</v>
      </c>
      <c r="N599" s="113">
        <f t="shared" si="78"/>
        <v>3000</v>
      </c>
      <c r="O599" s="1">
        <v>3</v>
      </c>
      <c r="P599" s="1">
        <v>21</v>
      </c>
      <c r="Q599" s="1"/>
      <c r="R599" s="1">
        <v>200</v>
      </c>
      <c r="S599" s="1">
        <v>15</v>
      </c>
      <c r="T599" s="6">
        <f t="shared" si="79"/>
        <v>3000</v>
      </c>
      <c r="U599" s="113">
        <f t="shared" si="80"/>
        <v>3000</v>
      </c>
      <c r="V599" s="46">
        <f t="shared" si="81"/>
        <v>3000</v>
      </c>
    </row>
    <row r="600" spans="1:23" ht="13.5" customHeight="1" x14ac:dyDescent="0.2">
      <c r="A600" s="1">
        <v>4</v>
      </c>
      <c r="B600" s="1">
        <v>1</v>
      </c>
      <c r="C600" s="1"/>
      <c r="D600" s="1">
        <v>110</v>
      </c>
      <c r="E600" s="1">
        <v>40</v>
      </c>
      <c r="F600" s="6">
        <f t="shared" si="75"/>
        <v>4400</v>
      </c>
      <c r="G600" s="113">
        <f t="shared" si="76"/>
        <v>0</v>
      </c>
      <c r="H600" s="1">
        <v>4</v>
      </c>
      <c r="I600" s="1">
        <v>11</v>
      </c>
      <c r="J600" s="1"/>
      <c r="K600" s="1">
        <v>120</v>
      </c>
      <c r="L600" s="7">
        <v>35</v>
      </c>
      <c r="M600" s="6">
        <f t="shared" si="77"/>
        <v>4200</v>
      </c>
      <c r="N600" s="113">
        <f t="shared" si="78"/>
        <v>0</v>
      </c>
      <c r="O600" s="1">
        <v>4</v>
      </c>
      <c r="P600" s="1">
        <v>21</v>
      </c>
      <c r="Q600" s="1"/>
      <c r="R600" s="1">
        <v>20</v>
      </c>
      <c r="S600" s="1">
        <v>80</v>
      </c>
      <c r="T600" s="6">
        <f t="shared" si="79"/>
        <v>1600</v>
      </c>
      <c r="U600" s="113">
        <f t="shared" si="80"/>
        <v>1600</v>
      </c>
      <c r="V600" s="46">
        <f t="shared" si="81"/>
        <v>1600</v>
      </c>
    </row>
    <row r="601" spans="1:23" ht="13.5" customHeight="1" x14ac:dyDescent="0.2">
      <c r="A601" s="1">
        <v>5</v>
      </c>
      <c r="B601" s="1">
        <v>2</v>
      </c>
      <c r="C601" s="1"/>
      <c r="D601" s="1">
        <v>120</v>
      </c>
      <c r="E601" s="1">
        <v>35</v>
      </c>
      <c r="F601" s="6">
        <f t="shared" si="75"/>
        <v>4200</v>
      </c>
      <c r="G601" s="113">
        <f t="shared" si="76"/>
        <v>0</v>
      </c>
      <c r="H601" s="1">
        <v>5</v>
      </c>
      <c r="I601" s="1">
        <v>11</v>
      </c>
      <c r="J601" s="1"/>
      <c r="K601" s="1">
        <v>30</v>
      </c>
      <c r="L601" s="7">
        <v>45</v>
      </c>
      <c r="M601" s="6">
        <f t="shared" si="77"/>
        <v>1350</v>
      </c>
      <c r="N601" s="113">
        <f t="shared" si="78"/>
        <v>1350</v>
      </c>
      <c r="O601" s="1">
        <v>5</v>
      </c>
      <c r="P601" s="1">
        <v>21</v>
      </c>
      <c r="Q601" s="1"/>
      <c r="R601" s="1">
        <v>120</v>
      </c>
      <c r="S601" s="1">
        <v>35</v>
      </c>
      <c r="T601" s="6">
        <f t="shared" si="79"/>
        <v>4200</v>
      </c>
      <c r="U601" s="113">
        <f t="shared" si="80"/>
        <v>0</v>
      </c>
      <c r="V601" s="46">
        <f t="shared" si="81"/>
        <v>0</v>
      </c>
    </row>
    <row r="602" spans="1:23" ht="13.5" customHeight="1" x14ac:dyDescent="0.2">
      <c r="A602" s="1">
        <v>6</v>
      </c>
      <c r="B602" s="1">
        <v>2</v>
      </c>
      <c r="C602" s="1"/>
      <c r="D602" s="1">
        <v>110</v>
      </c>
      <c r="E602" s="1">
        <v>40</v>
      </c>
      <c r="F602" s="6">
        <f t="shared" si="75"/>
        <v>4400</v>
      </c>
      <c r="G602" s="113">
        <f t="shared" si="76"/>
        <v>0</v>
      </c>
      <c r="H602" s="1">
        <v>6</v>
      </c>
      <c r="I602" s="1">
        <v>12</v>
      </c>
      <c r="J602" s="1"/>
      <c r="K602" s="1">
        <v>110</v>
      </c>
      <c r="L602" s="7">
        <v>40</v>
      </c>
      <c r="M602" s="6">
        <f t="shared" si="77"/>
        <v>4400</v>
      </c>
      <c r="N602" s="113">
        <f t="shared" si="78"/>
        <v>0</v>
      </c>
      <c r="O602" s="1">
        <v>6</v>
      </c>
      <c r="P602" s="1">
        <v>22</v>
      </c>
      <c r="Q602" s="1"/>
      <c r="R602" s="1">
        <v>110</v>
      </c>
      <c r="S602" s="1">
        <v>40</v>
      </c>
      <c r="T602" s="6">
        <f t="shared" si="79"/>
        <v>4400</v>
      </c>
      <c r="U602" s="113">
        <f t="shared" si="80"/>
        <v>0</v>
      </c>
      <c r="V602" s="46">
        <f t="shared" si="81"/>
        <v>0</v>
      </c>
    </row>
    <row r="603" spans="1:23" ht="13.5" customHeight="1" x14ac:dyDescent="0.2">
      <c r="A603" s="1">
        <v>7</v>
      </c>
      <c r="B603" s="1">
        <v>2</v>
      </c>
      <c r="C603" s="1"/>
      <c r="D603" s="1">
        <v>200</v>
      </c>
      <c r="E603" s="1">
        <v>15</v>
      </c>
      <c r="F603" s="6">
        <f t="shared" si="75"/>
        <v>3000</v>
      </c>
      <c r="G603" s="113">
        <f t="shared" si="76"/>
        <v>3000</v>
      </c>
      <c r="H603" s="1">
        <v>7</v>
      </c>
      <c r="I603" s="1">
        <v>12</v>
      </c>
      <c r="J603" s="1"/>
      <c r="K603" s="1">
        <v>200</v>
      </c>
      <c r="L603" s="7">
        <v>15</v>
      </c>
      <c r="M603" s="6">
        <f t="shared" si="77"/>
        <v>3000</v>
      </c>
      <c r="N603" s="113">
        <f t="shared" si="78"/>
        <v>3000</v>
      </c>
      <c r="O603" s="1">
        <v>7</v>
      </c>
      <c r="P603" s="1">
        <v>22</v>
      </c>
      <c r="Q603" s="1"/>
      <c r="R603" s="1">
        <v>200</v>
      </c>
      <c r="S603" s="1">
        <v>15</v>
      </c>
      <c r="T603" s="6">
        <f t="shared" si="79"/>
        <v>3000</v>
      </c>
      <c r="U603" s="113">
        <f t="shared" si="80"/>
        <v>3000</v>
      </c>
      <c r="V603" s="46">
        <f t="shared" si="81"/>
        <v>3000</v>
      </c>
    </row>
    <row r="604" spans="1:23" ht="13.5" customHeight="1" x14ac:dyDescent="0.2">
      <c r="A604" s="1">
        <v>8</v>
      </c>
      <c r="B604" s="1">
        <v>2</v>
      </c>
      <c r="C604" s="1"/>
      <c r="D604" s="1">
        <v>120</v>
      </c>
      <c r="E604" s="1">
        <v>35</v>
      </c>
      <c r="F604" s="6">
        <f t="shared" si="75"/>
        <v>4200</v>
      </c>
      <c r="G604" s="113">
        <f t="shared" si="76"/>
        <v>0</v>
      </c>
      <c r="H604" s="1">
        <v>8</v>
      </c>
      <c r="I604" s="1">
        <v>12</v>
      </c>
      <c r="J604" s="1"/>
      <c r="K604" s="1">
        <v>120</v>
      </c>
      <c r="L604" s="7">
        <v>35</v>
      </c>
      <c r="M604" s="6">
        <f t="shared" si="77"/>
        <v>4200</v>
      </c>
      <c r="N604" s="113">
        <f t="shared" si="78"/>
        <v>0</v>
      </c>
      <c r="O604" s="1">
        <v>8</v>
      </c>
      <c r="P604" s="1">
        <v>22</v>
      </c>
      <c r="Q604" s="1"/>
      <c r="R604" s="1">
        <v>120</v>
      </c>
      <c r="S604" s="1">
        <v>35</v>
      </c>
      <c r="T604" s="6">
        <f t="shared" si="79"/>
        <v>4200</v>
      </c>
      <c r="U604" s="113">
        <f t="shared" si="80"/>
        <v>0</v>
      </c>
      <c r="V604" s="46">
        <f t="shared" si="81"/>
        <v>0</v>
      </c>
    </row>
    <row r="605" spans="1:23" ht="13.5" customHeight="1" x14ac:dyDescent="0.2">
      <c r="A605" s="1">
        <v>9</v>
      </c>
      <c r="B605" s="1">
        <v>2</v>
      </c>
      <c r="C605" s="1"/>
      <c r="D605" s="1">
        <v>20</v>
      </c>
      <c r="E605" s="1">
        <v>80</v>
      </c>
      <c r="F605" s="6">
        <f t="shared" si="75"/>
        <v>1600</v>
      </c>
      <c r="G605" s="113">
        <f t="shared" si="76"/>
        <v>1600</v>
      </c>
      <c r="H605" s="1">
        <v>9</v>
      </c>
      <c r="I605" s="1">
        <v>12</v>
      </c>
      <c r="J605" s="1"/>
      <c r="K605" s="1">
        <v>120</v>
      </c>
      <c r="L605" s="7">
        <v>35</v>
      </c>
      <c r="M605" s="6">
        <f t="shared" si="77"/>
        <v>4200</v>
      </c>
      <c r="N605" s="113">
        <f t="shared" si="78"/>
        <v>0</v>
      </c>
      <c r="O605" s="1">
        <v>9</v>
      </c>
      <c r="P605" s="1">
        <v>22</v>
      </c>
      <c r="Q605" s="1"/>
      <c r="R605" s="1">
        <v>25</v>
      </c>
      <c r="S605" s="1">
        <v>60</v>
      </c>
      <c r="T605" s="6">
        <f t="shared" si="79"/>
        <v>1500</v>
      </c>
      <c r="U605" s="113">
        <f t="shared" si="80"/>
        <v>1500</v>
      </c>
      <c r="V605" s="46">
        <f t="shared" si="81"/>
        <v>1500</v>
      </c>
    </row>
    <row r="606" spans="1:23" ht="13.5" customHeight="1" x14ac:dyDescent="0.2">
      <c r="A606" s="1">
        <v>10</v>
      </c>
      <c r="B606" s="1">
        <v>2</v>
      </c>
      <c r="C606" s="1"/>
      <c r="D606" s="1">
        <v>120</v>
      </c>
      <c r="E606" s="1">
        <v>35</v>
      </c>
      <c r="F606" s="6">
        <f t="shared" si="75"/>
        <v>4200</v>
      </c>
      <c r="G606" s="113">
        <f t="shared" si="76"/>
        <v>0</v>
      </c>
      <c r="H606" s="1">
        <v>10</v>
      </c>
      <c r="I606" s="1">
        <v>12</v>
      </c>
      <c r="J606" s="1"/>
      <c r="K606" s="1">
        <v>25</v>
      </c>
      <c r="L606" s="7">
        <v>60</v>
      </c>
      <c r="M606" s="6">
        <f t="shared" si="77"/>
        <v>1500</v>
      </c>
      <c r="N606" s="113">
        <f t="shared" si="78"/>
        <v>1500</v>
      </c>
      <c r="O606" s="1">
        <v>10</v>
      </c>
      <c r="P606" s="1">
        <v>22</v>
      </c>
      <c r="Q606" s="1"/>
      <c r="R606" s="1">
        <v>120</v>
      </c>
      <c r="S606" s="1">
        <v>35</v>
      </c>
      <c r="T606" s="6">
        <f t="shared" si="79"/>
        <v>4200</v>
      </c>
      <c r="U606" s="113">
        <f t="shared" si="80"/>
        <v>0</v>
      </c>
      <c r="V606" s="46">
        <f t="shared" si="81"/>
        <v>0</v>
      </c>
    </row>
    <row r="607" spans="1:23" ht="13.5" customHeight="1" x14ac:dyDescent="0.2">
      <c r="A607" s="1">
        <v>11</v>
      </c>
      <c r="B607" s="1">
        <v>3</v>
      </c>
      <c r="C607" s="1"/>
      <c r="D607" s="1">
        <v>200</v>
      </c>
      <c r="E607" s="1">
        <v>15</v>
      </c>
      <c r="F607" s="6">
        <f t="shared" si="75"/>
        <v>3000</v>
      </c>
      <c r="G607" s="113">
        <f t="shared" si="76"/>
        <v>3000</v>
      </c>
      <c r="H607" s="1">
        <v>11</v>
      </c>
      <c r="I607" s="1">
        <v>13</v>
      </c>
      <c r="J607" s="1"/>
      <c r="K607" s="1">
        <v>110</v>
      </c>
      <c r="L607" s="7">
        <v>40</v>
      </c>
      <c r="M607" s="6">
        <f t="shared" si="77"/>
        <v>4400</v>
      </c>
      <c r="N607" s="113">
        <f t="shared" si="78"/>
        <v>0</v>
      </c>
      <c r="O607" s="1">
        <v>11</v>
      </c>
      <c r="P607" s="1">
        <v>23</v>
      </c>
      <c r="Q607" s="1"/>
      <c r="R607" s="1">
        <v>200</v>
      </c>
      <c r="S607" s="1">
        <v>15</v>
      </c>
      <c r="T607" s="6">
        <f t="shared" si="79"/>
        <v>3000</v>
      </c>
      <c r="U607" s="113">
        <f t="shared" si="80"/>
        <v>3000</v>
      </c>
      <c r="V607" s="46">
        <f t="shared" si="81"/>
        <v>3000</v>
      </c>
    </row>
    <row r="608" spans="1:23" ht="13.5" customHeight="1" x14ac:dyDescent="0.2">
      <c r="A608" s="1">
        <v>12</v>
      </c>
      <c r="B608" s="1">
        <v>3</v>
      </c>
      <c r="C608" s="1"/>
      <c r="D608" s="1">
        <v>110</v>
      </c>
      <c r="E608" s="1">
        <v>40</v>
      </c>
      <c r="F608" s="6">
        <f t="shared" si="75"/>
        <v>4400</v>
      </c>
      <c r="G608" s="113">
        <f t="shared" si="76"/>
        <v>0</v>
      </c>
      <c r="H608" s="1">
        <v>12</v>
      </c>
      <c r="I608" s="1">
        <v>13</v>
      </c>
      <c r="J608" s="1"/>
      <c r="K608" s="1">
        <v>200</v>
      </c>
      <c r="L608" s="7">
        <v>15</v>
      </c>
      <c r="M608" s="6">
        <f t="shared" si="77"/>
        <v>3000</v>
      </c>
      <c r="N608" s="113">
        <f t="shared" si="78"/>
        <v>3000</v>
      </c>
      <c r="O608" s="1">
        <v>12</v>
      </c>
      <c r="P608" s="1">
        <v>23</v>
      </c>
      <c r="Q608" s="1"/>
      <c r="R608" s="1">
        <v>110</v>
      </c>
      <c r="S608" s="1">
        <v>40</v>
      </c>
      <c r="T608" s="6">
        <f t="shared" si="79"/>
        <v>4400</v>
      </c>
      <c r="U608" s="113">
        <f t="shared" si="80"/>
        <v>0</v>
      </c>
      <c r="V608" s="46">
        <f t="shared" si="81"/>
        <v>0</v>
      </c>
    </row>
    <row r="609" spans="1:22" ht="13.5" customHeight="1" x14ac:dyDescent="0.2">
      <c r="A609" s="1">
        <v>13</v>
      </c>
      <c r="B609" s="1">
        <v>3</v>
      </c>
      <c r="C609" s="1"/>
      <c r="D609" s="1">
        <v>120</v>
      </c>
      <c r="E609" s="1">
        <v>35</v>
      </c>
      <c r="F609" s="6">
        <f t="shared" si="75"/>
        <v>4200</v>
      </c>
      <c r="G609" s="113">
        <f t="shared" si="76"/>
        <v>0</v>
      </c>
      <c r="H609" s="1">
        <v>13</v>
      </c>
      <c r="I609" s="1">
        <v>13</v>
      </c>
      <c r="J609" s="1"/>
      <c r="K609" s="1">
        <v>120</v>
      </c>
      <c r="L609" s="7">
        <v>35</v>
      </c>
      <c r="M609" s="6">
        <f t="shared" si="77"/>
        <v>4200</v>
      </c>
      <c r="N609" s="113">
        <f t="shared" si="78"/>
        <v>0</v>
      </c>
      <c r="O609" s="1">
        <v>13</v>
      </c>
      <c r="P609" s="1">
        <v>23</v>
      </c>
      <c r="Q609" s="1"/>
      <c r="R609" s="1">
        <v>120</v>
      </c>
      <c r="S609" s="1">
        <v>35</v>
      </c>
      <c r="T609" s="6">
        <f t="shared" si="79"/>
        <v>4200</v>
      </c>
      <c r="U609" s="113">
        <f t="shared" si="80"/>
        <v>0</v>
      </c>
      <c r="V609" s="46">
        <f t="shared" si="81"/>
        <v>0</v>
      </c>
    </row>
    <row r="610" spans="1:22" ht="13.5" customHeight="1" x14ac:dyDescent="0.2">
      <c r="A610" s="1">
        <v>14</v>
      </c>
      <c r="B610" s="1">
        <v>3</v>
      </c>
      <c r="C610" s="1"/>
      <c r="D610" s="1">
        <v>120</v>
      </c>
      <c r="E610" s="1">
        <v>35</v>
      </c>
      <c r="F610" s="6">
        <f t="shared" si="75"/>
        <v>4200</v>
      </c>
      <c r="G610" s="113">
        <f t="shared" si="76"/>
        <v>0</v>
      </c>
      <c r="H610" s="1">
        <v>14</v>
      </c>
      <c r="I610" s="1">
        <v>13</v>
      </c>
      <c r="J610" s="1"/>
      <c r="K610" s="1">
        <v>120</v>
      </c>
      <c r="L610" s="7">
        <v>35</v>
      </c>
      <c r="M610" s="6">
        <f t="shared" si="77"/>
        <v>4200</v>
      </c>
      <c r="N610" s="113">
        <f t="shared" si="78"/>
        <v>0</v>
      </c>
      <c r="O610" s="1">
        <v>14</v>
      </c>
      <c r="P610" s="1">
        <v>23</v>
      </c>
      <c r="Q610" s="1"/>
      <c r="R610" s="1">
        <v>120</v>
      </c>
      <c r="S610" s="1">
        <v>35</v>
      </c>
      <c r="T610" s="6">
        <f t="shared" si="79"/>
        <v>4200</v>
      </c>
      <c r="U610" s="113">
        <f t="shared" si="80"/>
        <v>0</v>
      </c>
      <c r="V610" s="46">
        <f t="shared" si="81"/>
        <v>0</v>
      </c>
    </row>
    <row r="611" spans="1:22" ht="13.5" customHeight="1" x14ac:dyDescent="0.2">
      <c r="A611" s="1">
        <v>15</v>
      </c>
      <c r="B611" s="1">
        <v>3</v>
      </c>
      <c r="C611" s="1"/>
      <c r="D611" s="1">
        <v>200</v>
      </c>
      <c r="E611" s="1">
        <v>15</v>
      </c>
      <c r="F611" s="6">
        <f t="shared" si="75"/>
        <v>3000</v>
      </c>
      <c r="G611" s="113">
        <f t="shared" si="76"/>
        <v>3000</v>
      </c>
      <c r="H611" s="1">
        <v>15</v>
      </c>
      <c r="I611" s="1">
        <v>13</v>
      </c>
      <c r="J611" s="1"/>
      <c r="K611" s="1">
        <v>20</v>
      </c>
      <c r="L611" s="7">
        <v>80</v>
      </c>
      <c r="M611" s="6">
        <f t="shared" si="77"/>
        <v>1600</v>
      </c>
      <c r="N611" s="113">
        <f t="shared" si="78"/>
        <v>1600</v>
      </c>
      <c r="O611" s="1">
        <v>15</v>
      </c>
      <c r="P611" s="1">
        <v>23</v>
      </c>
      <c r="Q611" s="1"/>
      <c r="R611" s="1">
        <v>200</v>
      </c>
      <c r="S611" s="1">
        <v>15</v>
      </c>
      <c r="T611" s="6">
        <f t="shared" si="79"/>
        <v>3000</v>
      </c>
      <c r="U611" s="113">
        <f t="shared" si="80"/>
        <v>3000</v>
      </c>
      <c r="V611" s="46">
        <f t="shared" si="81"/>
        <v>3000</v>
      </c>
    </row>
    <row r="612" spans="1:22" ht="13.5" customHeight="1" x14ac:dyDescent="0.2">
      <c r="A612" s="1">
        <v>16</v>
      </c>
      <c r="B612" s="1">
        <v>4</v>
      </c>
      <c r="C612" s="1"/>
      <c r="D612" s="1">
        <v>25</v>
      </c>
      <c r="E612" s="1">
        <v>60</v>
      </c>
      <c r="F612" s="6">
        <f t="shared" si="75"/>
        <v>1500</v>
      </c>
      <c r="G612" s="113">
        <f t="shared" si="76"/>
        <v>1500</v>
      </c>
      <c r="H612" s="1">
        <v>16</v>
      </c>
      <c r="I612" s="1">
        <v>14</v>
      </c>
      <c r="J612" s="1"/>
      <c r="K612" s="1">
        <v>110</v>
      </c>
      <c r="L612" s="7">
        <v>40</v>
      </c>
      <c r="M612" s="6">
        <f t="shared" si="77"/>
        <v>4400</v>
      </c>
      <c r="N612" s="113">
        <f t="shared" si="78"/>
        <v>0</v>
      </c>
      <c r="O612" s="1">
        <v>16</v>
      </c>
      <c r="P612" s="1">
        <v>24</v>
      </c>
      <c r="Q612" s="1"/>
      <c r="R612" s="1">
        <v>30</v>
      </c>
      <c r="S612" s="1">
        <v>45</v>
      </c>
      <c r="T612" s="6">
        <f t="shared" si="79"/>
        <v>1350</v>
      </c>
      <c r="U612" s="113">
        <f t="shared" si="80"/>
        <v>1350</v>
      </c>
      <c r="V612" s="46">
        <f t="shared" si="81"/>
        <v>1350</v>
      </c>
    </row>
    <row r="613" spans="1:22" ht="13.5" customHeight="1" x14ac:dyDescent="0.2">
      <c r="A613" s="1">
        <v>17</v>
      </c>
      <c r="B613" s="1">
        <v>4</v>
      </c>
      <c r="C613" s="1"/>
      <c r="D613" s="1">
        <v>200</v>
      </c>
      <c r="E613" s="1">
        <v>15</v>
      </c>
      <c r="F613" s="6">
        <f t="shared" si="75"/>
        <v>3000</v>
      </c>
      <c r="G613" s="113">
        <f t="shared" si="76"/>
        <v>3000</v>
      </c>
      <c r="H613" s="1">
        <v>17</v>
      </c>
      <c r="I613" s="1">
        <v>14</v>
      </c>
      <c r="J613" s="1"/>
      <c r="K613" s="1">
        <v>200</v>
      </c>
      <c r="L613" s="7">
        <v>15</v>
      </c>
      <c r="M613" s="6">
        <f t="shared" si="77"/>
        <v>3000</v>
      </c>
      <c r="N613" s="113">
        <f t="shared" si="78"/>
        <v>3000</v>
      </c>
      <c r="O613" s="1">
        <v>17</v>
      </c>
      <c r="P613" s="1">
        <v>24</v>
      </c>
      <c r="Q613" s="1"/>
      <c r="R613" s="1">
        <v>200</v>
      </c>
      <c r="S613" s="1">
        <v>15</v>
      </c>
      <c r="T613" s="6">
        <f t="shared" si="79"/>
        <v>3000</v>
      </c>
      <c r="U613" s="113">
        <f t="shared" si="80"/>
        <v>3000</v>
      </c>
      <c r="V613" s="46">
        <f t="shared" si="81"/>
        <v>3000</v>
      </c>
    </row>
    <row r="614" spans="1:22" ht="13.5" customHeight="1" x14ac:dyDescent="0.2">
      <c r="A614" s="1">
        <v>18</v>
      </c>
      <c r="B614" s="1">
        <v>4</v>
      </c>
      <c r="C614" s="1"/>
      <c r="D614" s="1">
        <v>110</v>
      </c>
      <c r="E614" s="1">
        <v>40</v>
      </c>
      <c r="F614" s="6">
        <f t="shared" si="75"/>
        <v>4400</v>
      </c>
      <c r="G614" s="113">
        <f t="shared" si="76"/>
        <v>0</v>
      </c>
      <c r="H614" s="1">
        <v>18</v>
      </c>
      <c r="I614" s="1">
        <v>14</v>
      </c>
      <c r="J614" s="1"/>
      <c r="K614" s="1">
        <v>110</v>
      </c>
      <c r="L614" s="7">
        <v>40</v>
      </c>
      <c r="M614" s="6">
        <f t="shared" si="77"/>
        <v>4400</v>
      </c>
      <c r="N614" s="113">
        <f t="shared" si="78"/>
        <v>0</v>
      </c>
      <c r="O614" s="1">
        <v>18</v>
      </c>
      <c r="P614" s="1">
        <v>24</v>
      </c>
      <c r="Q614" s="1"/>
      <c r="R614" s="1">
        <v>110</v>
      </c>
      <c r="S614" s="1">
        <v>40</v>
      </c>
      <c r="T614" s="6">
        <f t="shared" si="79"/>
        <v>4400</v>
      </c>
      <c r="U614" s="113">
        <f t="shared" si="80"/>
        <v>0</v>
      </c>
      <c r="V614" s="46">
        <f t="shared" si="81"/>
        <v>0</v>
      </c>
    </row>
    <row r="615" spans="1:22" ht="13.5" customHeight="1" x14ac:dyDescent="0.2">
      <c r="A615" s="1">
        <v>19</v>
      </c>
      <c r="B615" s="1">
        <v>4</v>
      </c>
      <c r="C615" s="1"/>
      <c r="D615" s="1">
        <v>120</v>
      </c>
      <c r="E615" s="1">
        <v>35</v>
      </c>
      <c r="F615" s="6">
        <f t="shared" si="75"/>
        <v>4200</v>
      </c>
      <c r="G615" s="113">
        <f t="shared" si="76"/>
        <v>0</v>
      </c>
      <c r="H615" s="1">
        <v>19</v>
      </c>
      <c r="I615" s="1">
        <v>14</v>
      </c>
      <c r="J615" s="1"/>
      <c r="K615" s="1">
        <v>120</v>
      </c>
      <c r="L615" s="7">
        <v>35</v>
      </c>
      <c r="M615" s="6">
        <f t="shared" si="77"/>
        <v>4200</v>
      </c>
      <c r="N615" s="113">
        <f t="shared" si="78"/>
        <v>0</v>
      </c>
      <c r="O615" s="1">
        <v>19</v>
      </c>
      <c r="P615" s="1">
        <v>24</v>
      </c>
      <c r="Q615" s="1"/>
      <c r="R615" s="1">
        <v>120</v>
      </c>
      <c r="S615" s="1">
        <v>35</v>
      </c>
      <c r="T615" s="6">
        <f t="shared" si="79"/>
        <v>4200</v>
      </c>
      <c r="U615" s="113">
        <f t="shared" si="80"/>
        <v>0</v>
      </c>
      <c r="V615" s="46">
        <f t="shared" si="81"/>
        <v>0</v>
      </c>
    </row>
    <row r="616" spans="1:22" ht="13.5" customHeight="1" x14ac:dyDescent="0.2">
      <c r="A616" s="1">
        <v>20</v>
      </c>
      <c r="B616" s="1">
        <v>4</v>
      </c>
      <c r="C616" s="1"/>
      <c r="D616" s="1">
        <v>120</v>
      </c>
      <c r="E616" s="1">
        <v>35</v>
      </c>
      <c r="F616" s="6">
        <f t="shared" si="75"/>
        <v>4200</v>
      </c>
      <c r="G616" s="113">
        <f t="shared" si="76"/>
        <v>0</v>
      </c>
      <c r="H616" s="1">
        <v>20</v>
      </c>
      <c r="I616" s="1">
        <v>14</v>
      </c>
      <c r="J616" s="1"/>
      <c r="K616" s="1">
        <v>120</v>
      </c>
      <c r="L616" s="7">
        <v>35</v>
      </c>
      <c r="M616" s="6">
        <f t="shared" si="77"/>
        <v>4200</v>
      </c>
      <c r="N616" s="113">
        <f t="shared" si="78"/>
        <v>0</v>
      </c>
      <c r="O616" s="1">
        <v>20</v>
      </c>
      <c r="P616" s="1">
        <v>24</v>
      </c>
      <c r="Q616" s="1"/>
      <c r="R616" s="1">
        <v>120</v>
      </c>
      <c r="S616" s="1">
        <v>35</v>
      </c>
      <c r="T616" s="6">
        <f t="shared" si="79"/>
        <v>4200</v>
      </c>
      <c r="U616" s="113">
        <f t="shared" si="80"/>
        <v>0</v>
      </c>
      <c r="V616" s="46">
        <f t="shared" si="81"/>
        <v>0</v>
      </c>
    </row>
    <row r="617" spans="1:22" ht="13.5" customHeight="1" x14ac:dyDescent="0.2">
      <c r="A617" s="1">
        <v>21</v>
      </c>
      <c r="B617" s="1">
        <v>5</v>
      </c>
      <c r="C617" s="1"/>
      <c r="D617" s="1">
        <v>25</v>
      </c>
      <c r="E617" s="1">
        <v>60</v>
      </c>
      <c r="F617" s="6">
        <f t="shared" si="75"/>
        <v>1500</v>
      </c>
      <c r="G617" s="113">
        <f t="shared" si="76"/>
        <v>1500</v>
      </c>
      <c r="H617" s="1">
        <v>21</v>
      </c>
      <c r="I617" s="1">
        <v>15</v>
      </c>
      <c r="J617" s="1"/>
      <c r="K617" s="1">
        <v>120</v>
      </c>
      <c r="L617" s="7">
        <v>35</v>
      </c>
      <c r="M617" s="6">
        <f t="shared" si="77"/>
        <v>4200</v>
      </c>
      <c r="N617" s="113">
        <f t="shared" si="78"/>
        <v>0</v>
      </c>
      <c r="O617" s="1">
        <v>21</v>
      </c>
      <c r="P617" s="1">
        <v>25</v>
      </c>
      <c r="Q617" s="1"/>
      <c r="R617" s="1">
        <v>110</v>
      </c>
      <c r="S617" s="1">
        <v>40</v>
      </c>
      <c r="T617" s="6">
        <f t="shared" si="79"/>
        <v>4400</v>
      </c>
      <c r="U617" s="113">
        <f t="shared" si="80"/>
        <v>0</v>
      </c>
      <c r="V617" s="46">
        <f t="shared" si="81"/>
        <v>0</v>
      </c>
    </row>
    <row r="618" spans="1:22" ht="13.5" customHeight="1" x14ac:dyDescent="0.2">
      <c r="A618" s="1">
        <v>22</v>
      </c>
      <c r="B618" s="1">
        <v>5</v>
      </c>
      <c r="C618" s="1"/>
      <c r="D618" s="1">
        <v>120</v>
      </c>
      <c r="E618" s="1">
        <v>35</v>
      </c>
      <c r="F618" s="6">
        <f t="shared" si="75"/>
        <v>4200</v>
      </c>
      <c r="G618" s="113">
        <f t="shared" si="76"/>
        <v>0</v>
      </c>
      <c r="H618" s="1">
        <v>22</v>
      </c>
      <c r="I618" s="1">
        <v>15</v>
      </c>
      <c r="J618" s="1"/>
      <c r="K618" s="1">
        <v>110</v>
      </c>
      <c r="L618" s="7">
        <v>40</v>
      </c>
      <c r="M618" s="6">
        <f t="shared" si="77"/>
        <v>4400</v>
      </c>
      <c r="N618" s="113">
        <f t="shared" si="78"/>
        <v>0</v>
      </c>
      <c r="O618" s="1">
        <v>22</v>
      </c>
      <c r="P618" s="1">
        <v>25</v>
      </c>
      <c r="Q618" s="1"/>
      <c r="R618" s="1">
        <v>120</v>
      </c>
      <c r="S618" s="1">
        <v>35</v>
      </c>
      <c r="T618" s="6">
        <f t="shared" si="79"/>
        <v>4200</v>
      </c>
      <c r="U618" s="113">
        <f t="shared" si="80"/>
        <v>0</v>
      </c>
      <c r="V618" s="46">
        <f t="shared" si="81"/>
        <v>0</v>
      </c>
    </row>
    <row r="619" spans="1:22" ht="13.5" customHeight="1" x14ac:dyDescent="0.2">
      <c r="A619" s="1">
        <v>23</v>
      </c>
      <c r="B619" s="1">
        <v>5</v>
      </c>
      <c r="C619" s="1"/>
      <c r="D619" s="1">
        <v>110</v>
      </c>
      <c r="E619" s="1">
        <v>40</v>
      </c>
      <c r="F619" s="6">
        <f t="shared" si="75"/>
        <v>4400</v>
      </c>
      <c r="G619" s="113">
        <f t="shared" si="76"/>
        <v>0</v>
      </c>
      <c r="H619" s="1">
        <v>23</v>
      </c>
      <c r="I619" s="1">
        <v>15</v>
      </c>
      <c r="J619" s="1"/>
      <c r="K619" s="1">
        <v>30</v>
      </c>
      <c r="L619" s="7">
        <v>45</v>
      </c>
      <c r="M619" s="6">
        <f t="shared" si="77"/>
        <v>1350</v>
      </c>
      <c r="N619" s="113">
        <f t="shared" si="78"/>
        <v>1350</v>
      </c>
      <c r="O619" s="1">
        <v>23</v>
      </c>
      <c r="P619" s="1">
        <v>25</v>
      </c>
      <c r="Q619" s="1"/>
      <c r="R619" s="1">
        <v>20</v>
      </c>
      <c r="S619" s="1">
        <v>80</v>
      </c>
      <c r="T619" s="6">
        <f t="shared" si="79"/>
        <v>1600</v>
      </c>
      <c r="U619" s="113">
        <f t="shared" si="80"/>
        <v>1600</v>
      </c>
      <c r="V619" s="46">
        <f t="shared" si="81"/>
        <v>1600</v>
      </c>
    </row>
    <row r="620" spans="1:22" ht="13.5" customHeight="1" x14ac:dyDescent="0.2">
      <c r="A620" s="1">
        <v>24</v>
      </c>
      <c r="B620" s="1">
        <v>5</v>
      </c>
      <c r="C620" s="1"/>
      <c r="D620" s="1">
        <v>200</v>
      </c>
      <c r="E620" s="1">
        <v>15</v>
      </c>
      <c r="F620" s="6">
        <f t="shared" si="75"/>
        <v>3000</v>
      </c>
      <c r="G620" s="113">
        <f t="shared" si="76"/>
        <v>3000</v>
      </c>
      <c r="H620" s="1">
        <v>24</v>
      </c>
      <c r="I620" s="1">
        <v>15</v>
      </c>
      <c r="J620" s="1"/>
      <c r="K620" s="1">
        <v>120</v>
      </c>
      <c r="L620" s="7">
        <v>35</v>
      </c>
      <c r="M620" s="6">
        <f t="shared" si="77"/>
        <v>4200</v>
      </c>
      <c r="N620" s="113">
        <f t="shared" si="78"/>
        <v>0</v>
      </c>
      <c r="O620" s="1">
        <v>24</v>
      </c>
      <c r="P620" s="1">
        <v>25</v>
      </c>
      <c r="Q620" s="1"/>
      <c r="R620" s="1">
        <v>200</v>
      </c>
      <c r="S620" s="1">
        <v>15</v>
      </c>
      <c r="T620" s="6">
        <f t="shared" si="79"/>
        <v>3000</v>
      </c>
      <c r="U620" s="113">
        <f t="shared" si="80"/>
        <v>3000</v>
      </c>
      <c r="V620" s="46">
        <f t="shared" si="81"/>
        <v>3000</v>
      </c>
    </row>
    <row r="621" spans="1:22" ht="13.5" customHeight="1" x14ac:dyDescent="0.2">
      <c r="A621" s="1">
        <v>25</v>
      </c>
      <c r="B621" s="1">
        <v>5</v>
      </c>
      <c r="C621" s="1"/>
      <c r="D621" s="1">
        <v>120</v>
      </c>
      <c r="E621" s="1">
        <v>35</v>
      </c>
      <c r="F621" s="6">
        <f t="shared" si="75"/>
        <v>4200</v>
      </c>
      <c r="G621" s="113">
        <f t="shared" si="76"/>
        <v>0</v>
      </c>
      <c r="H621" s="1">
        <v>25</v>
      </c>
      <c r="I621" s="1">
        <v>15</v>
      </c>
      <c r="J621" s="1"/>
      <c r="K621" s="1">
        <v>200</v>
      </c>
      <c r="L621" s="7">
        <v>15</v>
      </c>
      <c r="M621" s="6">
        <f t="shared" si="77"/>
        <v>3000</v>
      </c>
      <c r="N621" s="113">
        <f t="shared" si="78"/>
        <v>3000</v>
      </c>
      <c r="O621" s="1">
        <v>25</v>
      </c>
      <c r="P621" s="1">
        <v>25</v>
      </c>
      <c r="Q621" s="1"/>
      <c r="R621" s="1">
        <v>120</v>
      </c>
      <c r="S621" s="1">
        <v>35</v>
      </c>
      <c r="T621" s="6">
        <f t="shared" si="79"/>
        <v>4200</v>
      </c>
      <c r="U621" s="113">
        <f t="shared" si="80"/>
        <v>0</v>
      </c>
      <c r="V621" s="46">
        <f t="shared" si="81"/>
        <v>0</v>
      </c>
    </row>
    <row r="622" spans="1:22" ht="13.5" customHeight="1" x14ac:dyDescent="0.2">
      <c r="A622" s="1">
        <v>26</v>
      </c>
      <c r="B622" s="1">
        <v>6</v>
      </c>
      <c r="C622" s="1"/>
      <c r="D622" s="1">
        <v>200</v>
      </c>
      <c r="E622" s="1">
        <v>15</v>
      </c>
      <c r="F622" s="6">
        <f t="shared" si="75"/>
        <v>3000</v>
      </c>
      <c r="G622" s="113">
        <f t="shared" si="76"/>
        <v>3000</v>
      </c>
      <c r="H622" s="1">
        <v>26</v>
      </c>
      <c r="I622" s="1">
        <v>16</v>
      </c>
      <c r="J622" s="1"/>
      <c r="K622" s="1">
        <v>120</v>
      </c>
      <c r="L622" s="7">
        <v>35</v>
      </c>
      <c r="M622" s="6">
        <f t="shared" si="77"/>
        <v>4200</v>
      </c>
      <c r="N622" s="113">
        <f t="shared" si="78"/>
        <v>0</v>
      </c>
      <c r="O622" s="1">
        <v>26</v>
      </c>
      <c r="P622" s="1">
        <v>26</v>
      </c>
      <c r="Q622" s="1"/>
      <c r="R622" s="1">
        <v>200</v>
      </c>
      <c r="S622" s="1">
        <v>15</v>
      </c>
      <c r="T622" s="6">
        <f t="shared" si="79"/>
        <v>3000</v>
      </c>
      <c r="U622" s="113">
        <f t="shared" si="80"/>
        <v>3000</v>
      </c>
      <c r="V622" s="46">
        <f t="shared" si="81"/>
        <v>3000</v>
      </c>
    </row>
    <row r="623" spans="1:22" ht="13.5" customHeight="1" x14ac:dyDescent="0.2">
      <c r="A623" s="1">
        <v>27</v>
      </c>
      <c r="B623" s="1">
        <v>6</v>
      </c>
      <c r="C623" s="1"/>
      <c r="D623" s="1">
        <v>120</v>
      </c>
      <c r="E623" s="1">
        <v>35</v>
      </c>
      <c r="F623" s="6">
        <f t="shared" si="75"/>
        <v>4200</v>
      </c>
      <c r="G623" s="113">
        <f t="shared" si="76"/>
        <v>0</v>
      </c>
      <c r="H623" s="1">
        <v>27</v>
      </c>
      <c r="I623" s="1">
        <v>16</v>
      </c>
      <c r="J623" s="1"/>
      <c r="K623" s="1">
        <v>120</v>
      </c>
      <c r="L623" s="7">
        <v>35</v>
      </c>
      <c r="M623" s="6">
        <f t="shared" si="77"/>
        <v>4200</v>
      </c>
      <c r="N623" s="113">
        <f t="shared" si="78"/>
        <v>0</v>
      </c>
      <c r="O623" s="1">
        <v>27</v>
      </c>
      <c r="P623" s="1">
        <v>26</v>
      </c>
      <c r="Q623" s="1"/>
      <c r="R623" s="1">
        <v>120</v>
      </c>
      <c r="S623" s="1">
        <v>35</v>
      </c>
      <c r="T623" s="6">
        <f t="shared" si="79"/>
        <v>4200</v>
      </c>
      <c r="U623" s="113">
        <f t="shared" si="80"/>
        <v>0</v>
      </c>
      <c r="V623" s="46">
        <f t="shared" si="81"/>
        <v>0</v>
      </c>
    </row>
    <row r="624" spans="1:22" ht="13.5" customHeight="1" x14ac:dyDescent="0.2">
      <c r="A624" s="1">
        <v>28</v>
      </c>
      <c r="B624" s="1">
        <v>6</v>
      </c>
      <c r="C624" s="1"/>
      <c r="D624" s="1">
        <v>120</v>
      </c>
      <c r="E624" s="1">
        <v>35</v>
      </c>
      <c r="F624" s="6">
        <f t="shared" si="75"/>
        <v>4200</v>
      </c>
      <c r="G624" s="113">
        <f t="shared" si="76"/>
        <v>0</v>
      </c>
      <c r="H624" s="1">
        <v>28</v>
      </c>
      <c r="I624" s="1">
        <v>16</v>
      </c>
      <c r="J624" s="1"/>
      <c r="K624" s="1">
        <v>25</v>
      </c>
      <c r="L624" s="7">
        <v>60</v>
      </c>
      <c r="M624" s="6">
        <f t="shared" si="77"/>
        <v>1500</v>
      </c>
      <c r="N624" s="113">
        <f t="shared" si="78"/>
        <v>1500</v>
      </c>
      <c r="O624" s="1">
        <v>28</v>
      </c>
      <c r="P624" s="1">
        <v>26</v>
      </c>
      <c r="Q624" s="1"/>
      <c r="R624" s="1">
        <v>150</v>
      </c>
      <c r="S624" s="1">
        <v>35</v>
      </c>
      <c r="T624" s="6">
        <f t="shared" si="79"/>
        <v>5250</v>
      </c>
      <c r="U624" s="113">
        <f t="shared" si="80"/>
        <v>0</v>
      </c>
      <c r="V624" s="46">
        <f t="shared" si="81"/>
        <v>0</v>
      </c>
    </row>
    <row r="625" spans="1:22" ht="13.5" customHeight="1" x14ac:dyDescent="0.2">
      <c r="A625" s="1">
        <v>29</v>
      </c>
      <c r="B625" s="1">
        <v>6</v>
      </c>
      <c r="C625" s="1"/>
      <c r="D625" s="1">
        <v>110</v>
      </c>
      <c r="E625" s="1">
        <v>40</v>
      </c>
      <c r="F625" s="6">
        <f t="shared" si="75"/>
        <v>4400</v>
      </c>
      <c r="G625" s="113">
        <f t="shared" si="76"/>
        <v>0</v>
      </c>
      <c r="H625" s="1">
        <v>29</v>
      </c>
      <c r="I625" s="1">
        <v>16</v>
      </c>
      <c r="J625" s="1"/>
      <c r="K625" s="1">
        <v>200</v>
      </c>
      <c r="L625" s="7">
        <v>15</v>
      </c>
      <c r="M625" s="6">
        <f t="shared" si="77"/>
        <v>3000</v>
      </c>
      <c r="N625" s="113">
        <f t="shared" si="78"/>
        <v>3000</v>
      </c>
      <c r="O625" s="1">
        <v>29</v>
      </c>
      <c r="P625" s="1">
        <v>26</v>
      </c>
      <c r="Q625" s="1"/>
      <c r="R625" s="1">
        <v>110</v>
      </c>
      <c r="S625" s="1">
        <v>40</v>
      </c>
      <c r="T625" s="6">
        <f t="shared" si="79"/>
        <v>4400</v>
      </c>
      <c r="U625" s="113">
        <f t="shared" si="80"/>
        <v>0</v>
      </c>
      <c r="V625" s="46">
        <f t="shared" si="81"/>
        <v>0</v>
      </c>
    </row>
    <row r="626" spans="1:22" ht="13.5" customHeight="1" x14ac:dyDescent="0.2">
      <c r="A626" s="1">
        <v>30</v>
      </c>
      <c r="B626" s="1">
        <v>6</v>
      </c>
      <c r="C626" s="1"/>
      <c r="D626" s="1">
        <v>120</v>
      </c>
      <c r="E626" s="1">
        <v>35</v>
      </c>
      <c r="F626" s="6">
        <f t="shared" si="75"/>
        <v>4200</v>
      </c>
      <c r="G626" s="113">
        <f t="shared" si="76"/>
        <v>0</v>
      </c>
      <c r="H626" s="1">
        <v>30</v>
      </c>
      <c r="I626" s="1">
        <v>16</v>
      </c>
      <c r="J626" s="1"/>
      <c r="K626" s="1">
        <v>120</v>
      </c>
      <c r="L626" s="7">
        <v>35</v>
      </c>
      <c r="M626" s="6">
        <f t="shared" si="77"/>
        <v>4200</v>
      </c>
      <c r="N626" s="113">
        <f t="shared" si="78"/>
        <v>0</v>
      </c>
      <c r="O626" s="1">
        <v>30</v>
      </c>
      <c r="P626" s="1">
        <v>26</v>
      </c>
      <c r="Q626" s="1"/>
      <c r="R626" s="1">
        <v>120</v>
      </c>
      <c r="S626" s="1">
        <v>35</v>
      </c>
      <c r="T626" s="6">
        <f t="shared" si="79"/>
        <v>4200</v>
      </c>
      <c r="U626" s="113">
        <f t="shared" si="80"/>
        <v>0</v>
      </c>
      <c r="V626" s="46">
        <f t="shared" si="81"/>
        <v>0</v>
      </c>
    </row>
    <row r="627" spans="1:22" ht="13.5" customHeight="1" x14ac:dyDescent="0.2">
      <c r="A627" s="1">
        <v>31</v>
      </c>
      <c r="B627" s="1">
        <v>7</v>
      </c>
      <c r="C627" s="1"/>
      <c r="D627" s="1">
        <v>110</v>
      </c>
      <c r="E627" s="1">
        <v>40</v>
      </c>
      <c r="F627" s="6">
        <f t="shared" si="75"/>
        <v>4400</v>
      </c>
      <c r="G627" s="113">
        <f t="shared" si="76"/>
        <v>0</v>
      </c>
      <c r="H627" s="1">
        <v>31</v>
      </c>
      <c r="I627" s="1">
        <v>17</v>
      </c>
      <c r="J627" s="1"/>
      <c r="K627" s="1">
        <v>110</v>
      </c>
      <c r="L627" s="7">
        <v>40</v>
      </c>
      <c r="M627" s="6">
        <f t="shared" si="77"/>
        <v>4400</v>
      </c>
      <c r="N627" s="113">
        <f t="shared" si="78"/>
        <v>0</v>
      </c>
      <c r="O627" s="1">
        <v>31</v>
      </c>
      <c r="P627" s="1">
        <v>27</v>
      </c>
      <c r="Q627" s="1"/>
      <c r="R627" s="1">
        <v>110</v>
      </c>
      <c r="S627" s="1">
        <v>40</v>
      </c>
      <c r="T627" s="6">
        <f t="shared" si="79"/>
        <v>4400</v>
      </c>
      <c r="U627" s="113">
        <f t="shared" si="80"/>
        <v>0</v>
      </c>
      <c r="V627" s="46">
        <f t="shared" si="81"/>
        <v>0</v>
      </c>
    </row>
    <row r="628" spans="1:22" ht="13.5" customHeight="1" x14ac:dyDescent="0.2">
      <c r="A628" s="1">
        <v>32</v>
      </c>
      <c r="B628" s="1">
        <v>7</v>
      </c>
      <c r="C628" s="1"/>
      <c r="D628" s="1">
        <v>110</v>
      </c>
      <c r="E628" s="1">
        <v>40</v>
      </c>
      <c r="F628" s="6">
        <f t="shared" si="75"/>
        <v>4400</v>
      </c>
      <c r="G628" s="113">
        <f t="shared" si="76"/>
        <v>0</v>
      </c>
      <c r="H628" s="1">
        <v>32</v>
      </c>
      <c r="I628" s="1">
        <v>17</v>
      </c>
      <c r="J628" s="1"/>
      <c r="K628" s="1">
        <v>120</v>
      </c>
      <c r="L628" s="7">
        <v>35</v>
      </c>
      <c r="M628" s="6">
        <f t="shared" si="77"/>
        <v>4200</v>
      </c>
      <c r="N628" s="113">
        <f t="shared" si="78"/>
        <v>0</v>
      </c>
      <c r="O628" s="1">
        <v>32</v>
      </c>
      <c r="P628" s="1">
        <v>27</v>
      </c>
      <c r="Q628" s="1"/>
      <c r="R628" s="1">
        <v>20</v>
      </c>
      <c r="S628" s="1">
        <v>60</v>
      </c>
      <c r="T628" s="6">
        <f t="shared" si="79"/>
        <v>1200</v>
      </c>
      <c r="U628" s="113">
        <f t="shared" si="80"/>
        <v>1200</v>
      </c>
      <c r="V628" s="46">
        <f t="shared" si="81"/>
        <v>1200</v>
      </c>
    </row>
    <row r="629" spans="1:22" ht="13.5" customHeight="1" x14ac:dyDescent="0.2">
      <c r="A629" s="1">
        <v>33</v>
      </c>
      <c r="B629" s="1">
        <v>7</v>
      </c>
      <c r="C629" s="1"/>
      <c r="D629" s="1">
        <v>120</v>
      </c>
      <c r="E629" s="1">
        <v>35</v>
      </c>
      <c r="F629" s="6">
        <f t="shared" si="75"/>
        <v>4200</v>
      </c>
      <c r="G629" s="113">
        <f t="shared" si="76"/>
        <v>0</v>
      </c>
      <c r="H629" s="1">
        <v>33</v>
      </c>
      <c r="I629" s="1">
        <v>17</v>
      </c>
      <c r="J629" s="1"/>
      <c r="K629" s="1">
        <v>120</v>
      </c>
      <c r="L629" s="7">
        <v>35</v>
      </c>
      <c r="M629" s="6">
        <f t="shared" si="77"/>
        <v>4200</v>
      </c>
      <c r="N629" s="113">
        <f t="shared" si="78"/>
        <v>0</v>
      </c>
      <c r="O629" s="1">
        <v>33</v>
      </c>
      <c r="P629" s="1">
        <v>27</v>
      </c>
      <c r="Q629" s="1"/>
      <c r="R629" s="1">
        <v>120</v>
      </c>
      <c r="S629" s="1">
        <v>35</v>
      </c>
      <c r="T629" s="6">
        <f t="shared" si="79"/>
        <v>4200</v>
      </c>
      <c r="U629" s="113">
        <f t="shared" si="80"/>
        <v>0</v>
      </c>
      <c r="V629" s="46">
        <f t="shared" si="81"/>
        <v>0</v>
      </c>
    </row>
    <row r="630" spans="1:22" ht="13.5" customHeight="1" x14ac:dyDescent="0.2">
      <c r="A630" s="1">
        <v>34</v>
      </c>
      <c r="B630" s="1">
        <v>7</v>
      </c>
      <c r="C630" s="1"/>
      <c r="D630" s="1">
        <v>120</v>
      </c>
      <c r="E630" s="1">
        <v>35</v>
      </c>
      <c r="F630" s="6">
        <f t="shared" si="75"/>
        <v>4200</v>
      </c>
      <c r="G630" s="113">
        <f t="shared" si="76"/>
        <v>0</v>
      </c>
      <c r="H630" s="1">
        <v>34</v>
      </c>
      <c r="I630" s="1">
        <v>17</v>
      </c>
      <c r="J630" s="1"/>
      <c r="K630" s="1">
        <v>200</v>
      </c>
      <c r="L630" s="7">
        <v>15</v>
      </c>
      <c r="M630" s="6">
        <f t="shared" si="77"/>
        <v>3000</v>
      </c>
      <c r="N630" s="113">
        <f t="shared" si="78"/>
        <v>3000</v>
      </c>
      <c r="O630" s="1">
        <v>34</v>
      </c>
      <c r="P630" s="1">
        <v>27</v>
      </c>
      <c r="Q630" s="1"/>
      <c r="R630" s="1">
        <v>120</v>
      </c>
      <c r="S630" s="1">
        <v>35</v>
      </c>
      <c r="T630" s="6">
        <f t="shared" si="79"/>
        <v>4200</v>
      </c>
      <c r="U630" s="113">
        <f t="shared" si="80"/>
        <v>0</v>
      </c>
      <c r="V630" s="46">
        <f t="shared" si="81"/>
        <v>0</v>
      </c>
    </row>
    <row r="631" spans="1:22" ht="13.5" customHeight="1" x14ac:dyDescent="0.2">
      <c r="A631" s="1">
        <v>35</v>
      </c>
      <c r="B631" s="1">
        <v>7</v>
      </c>
      <c r="C631" s="1"/>
      <c r="D631" s="1">
        <v>200</v>
      </c>
      <c r="E631" s="1">
        <v>15</v>
      </c>
      <c r="F631" s="6">
        <f t="shared" si="75"/>
        <v>3000</v>
      </c>
      <c r="G631" s="113">
        <f t="shared" si="76"/>
        <v>3000</v>
      </c>
      <c r="H631" s="1">
        <v>35</v>
      </c>
      <c r="I631" s="1">
        <v>17</v>
      </c>
      <c r="J631" s="1"/>
      <c r="K631" s="1">
        <v>110</v>
      </c>
      <c r="L631" s="7">
        <v>40</v>
      </c>
      <c r="M631" s="6">
        <f t="shared" si="77"/>
        <v>4400</v>
      </c>
      <c r="N631" s="113">
        <f t="shared" si="78"/>
        <v>0</v>
      </c>
      <c r="O631" s="1">
        <v>35</v>
      </c>
      <c r="P631" s="1">
        <v>28</v>
      </c>
      <c r="Q631" s="1"/>
      <c r="R631" s="1">
        <v>200</v>
      </c>
      <c r="S631" s="1">
        <v>15</v>
      </c>
      <c r="T631" s="6">
        <f t="shared" si="79"/>
        <v>3000</v>
      </c>
      <c r="U631" s="113">
        <f t="shared" si="80"/>
        <v>3000</v>
      </c>
      <c r="V631" s="46">
        <f t="shared" si="81"/>
        <v>3000</v>
      </c>
    </row>
    <row r="632" spans="1:22" ht="13.5" customHeight="1" x14ac:dyDescent="0.2">
      <c r="A632" s="1">
        <v>36</v>
      </c>
      <c r="B632" s="1">
        <v>8</v>
      </c>
      <c r="C632" s="1"/>
      <c r="D632" s="1">
        <v>120</v>
      </c>
      <c r="E632" s="1">
        <v>35</v>
      </c>
      <c r="F632" s="6">
        <f t="shared" si="75"/>
        <v>4200</v>
      </c>
      <c r="G632" s="113">
        <f t="shared" si="76"/>
        <v>0</v>
      </c>
      <c r="H632" s="1">
        <v>36</v>
      </c>
      <c r="I632" s="1">
        <v>18</v>
      </c>
      <c r="J632" s="1"/>
      <c r="K632" s="1">
        <v>200</v>
      </c>
      <c r="L632" s="7">
        <v>15</v>
      </c>
      <c r="M632" s="6">
        <f t="shared" si="77"/>
        <v>3000</v>
      </c>
      <c r="N632" s="113">
        <f t="shared" si="78"/>
        <v>3000</v>
      </c>
      <c r="O632" s="1">
        <v>36</v>
      </c>
      <c r="P632" s="1">
        <v>28</v>
      </c>
      <c r="Q632" s="1"/>
      <c r="R632" s="1">
        <v>120</v>
      </c>
      <c r="S632" s="1">
        <v>35</v>
      </c>
      <c r="T632" s="6">
        <f t="shared" si="79"/>
        <v>4200</v>
      </c>
      <c r="U632" s="113">
        <f t="shared" si="80"/>
        <v>0</v>
      </c>
      <c r="V632" s="46">
        <f t="shared" si="81"/>
        <v>0</v>
      </c>
    </row>
    <row r="633" spans="1:22" ht="13.5" customHeight="1" x14ac:dyDescent="0.2">
      <c r="A633" s="1">
        <v>37</v>
      </c>
      <c r="B633" s="1">
        <v>8</v>
      </c>
      <c r="C633" s="1"/>
      <c r="D633" s="1">
        <v>120</v>
      </c>
      <c r="E633" s="1">
        <v>35</v>
      </c>
      <c r="F633" s="6">
        <f t="shared" si="75"/>
        <v>4200</v>
      </c>
      <c r="G633" s="113">
        <f t="shared" si="76"/>
        <v>0</v>
      </c>
      <c r="H633" s="1">
        <v>37</v>
      </c>
      <c r="I633" s="1">
        <v>18</v>
      </c>
      <c r="J633" s="1"/>
      <c r="K633" s="1">
        <v>120</v>
      </c>
      <c r="L633" s="7">
        <v>35</v>
      </c>
      <c r="M633" s="6">
        <f t="shared" si="77"/>
        <v>4200</v>
      </c>
      <c r="N633" s="113">
        <f t="shared" si="78"/>
        <v>0</v>
      </c>
      <c r="O633" s="1">
        <v>37</v>
      </c>
      <c r="P633" s="1">
        <v>28</v>
      </c>
      <c r="Q633" s="1"/>
      <c r="R633" s="1">
        <v>120</v>
      </c>
      <c r="S633" s="1">
        <v>35</v>
      </c>
      <c r="T633" s="6">
        <f t="shared" si="79"/>
        <v>4200</v>
      </c>
      <c r="U633" s="113">
        <f t="shared" si="80"/>
        <v>0</v>
      </c>
      <c r="V633" s="46">
        <f t="shared" si="81"/>
        <v>0</v>
      </c>
    </row>
    <row r="634" spans="1:22" ht="13.5" customHeight="1" x14ac:dyDescent="0.2">
      <c r="A634" s="1">
        <v>38</v>
      </c>
      <c r="B634" s="1">
        <v>8</v>
      </c>
      <c r="C634" s="1"/>
      <c r="D634" s="1">
        <v>200</v>
      </c>
      <c r="E634" s="1">
        <v>15</v>
      </c>
      <c r="F634" s="6">
        <f t="shared" si="75"/>
        <v>3000</v>
      </c>
      <c r="G634" s="113">
        <f t="shared" si="76"/>
        <v>3000</v>
      </c>
      <c r="H634" s="1">
        <v>38</v>
      </c>
      <c r="I634" s="1">
        <v>18</v>
      </c>
      <c r="J634" s="1"/>
      <c r="K634" s="1">
        <v>30</v>
      </c>
      <c r="L634" s="7">
        <v>45</v>
      </c>
      <c r="M634" s="6">
        <f t="shared" si="77"/>
        <v>1350</v>
      </c>
      <c r="N634" s="113">
        <f t="shared" si="78"/>
        <v>1350</v>
      </c>
      <c r="O634" s="1">
        <v>38</v>
      </c>
      <c r="P634" s="1">
        <v>28</v>
      </c>
      <c r="Q634" s="1"/>
      <c r="R634" s="1">
        <v>200</v>
      </c>
      <c r="S634" s="1">
        <v>15</v>
      </c>
      <c r="T634" s="6">
        <f t="shared" si="79"/>
        <v>3000</v>
      </c>
      <c r="U634" s="113">
        <f t="shared" si="80"/>
        <v>3000</v>
      </c>
      <c r="V634" s="46">
        <f t="shared" si="81"/>
        <v>3000</v>
      </c>
    </row>
    <row r="635" spans="1:22" ht="13.5" customHeight="1" x14ac:dyDescent="0.2">
      <c r="A635" s="1">
        <v>39</v>
      </c>
      <c r="B635" s="1">
        <v>8</v>
      </c>
      <c r="C635" s="1"/>
      <c r="D635" s="1">
        <v>20</v>
      </c>
      <c r="E635" s="1">
        <v>80</v>
      </c>
      <c r="F635" s="6">
        <f t="shared" si="75"/>
        <v>1600</v>
      </c>
      <c r="G635" s="113">
        <f t="shared" si="76"/>
        <v>1600</v>
      </c>
      <c r="H635" s="1">
        <v>39</v>
      </c>
      <c r="I635" s="1">
        <v>18</v>
      </c>
      <c r="J635" s="1"/>
      <c r="K635" s="1">
        <v>120</v>
      </c>
      <c r="L635" s="7">
        <v>35</v>
      </c>
      <c r="M635" s="6">
        <f t="shared" si="77"/>
        <v>4200</v>
      </c>
      <c r="N635" s="113">
        <f t="shared" si="78"/>
        <v>0</v>
      </c>
      <c r="O635" s="1">
        <v>39</v>
      </c>
      <c r="P635" s="1">
        <v>29</v>
      </c>
      <c r="Q635" s="1"/>
      <c r="R635" s="1">
        <v>110</v>
      </c>
      <c r="S635" s="1">
        <v>40</v>
      </c>
      <c r="T635" s="6">
        <f t="shared" si="79"/>
        <v>4400</v>
      </c>
      <c r="U635" s="113">
        <f t="shared" si="80"/>
        <v>0</v>
      </c>
      <c r="V635" s="46">
        <f t="shared" si="81"/>
        <v>0</v>
      </c>
    </row>
    <row r="636" spans="1:22" ht="13.5" customHeight="1" x14ac:dyDescent="0.2">
      <c r="A636" s="1">
        <v>40</v>
      </c>
      <c r="B636" s="1">
        <v>8</v>
      </c>
      <c r="C636" s="1"/>
      <c r="D636" s="1">
        <v>30</v>
      </c>
      <c r="E636" s="1">
        <v>45</v>
      </c>
      <c r="F636" s="6">
        <f t="shared" si="75"/>
        <v>1350</v>
      </c>
      <c r="G636" s="113">
        <f t="shared" si="76"/>
        <v>1350</v>
      </c>
      <c r="H636" s="1">
        <v>40</v>
      </c>
      <c r="I636" s="1">
        <v>18</v>
      </c>
      <c r="J636" s="1"/>
      <c r="K636" s="1">
        <v>200</v>
      </c>
      <c r="L636" s="7">
        <v>15</v>
      </c>
      <c r="M636" s="6">
        <f t="shared" si="77"/>
        <v>3000</v>
      </c>
      <c r="N636" s="113">
        <f t="shared" si="78"/>
        <v>3000</v>
      </c>
      <c r="O636" s="1">
        <v>40</v>
      </c>
      <c r="P636" s="1">
        <v>29</v>
      </c>
      <c r="Q636" s="1"/>
      <c r="R636" s="1">
        <v>20</v>
      </c>
      <c r="S636" s="1">
        <v>45</v>
      </c>
      <c r="T636" s="6">
        <f t="shared" si="79"/>
        <v>900</v>
      </c>
      <c r="U636" s="113">
        <f t="shared" si="80"/>
        <v>900</v>
      </c>
      <c r="V636" s="46">
        <f t="shared" si="81"/>
        <v>900</v>
      </c>
    </row>
    <row r="637" spans="1:22" ht="13.5" customHeight="1" x14ac:dyDescent="0.2">
      <c r="A637" s="1">
        <v>41</v>
      </c>
      <c r="B637" s="1">
        <v>9</v>
      </c>
      <c r="C637" s="1"/>
      <c r="D637" s="1">
        <v>120</v>
      </c>
      <c r="E637" s="1">
        <v>35</v>
      </c>
      <c r="F637" s="6">
        <f t="shared" si="75"/>
        <v>4200</v>
      </c>
      <c r="G637" s="113">
        <f t="shared" si="76"/>
        <v>0</v>
      </c>
      <c r="H637" s="1">
        <v>41</v>
      </c>
      <c r="I637" s="1">
        <v>19</v>
      </c>
      <c r="J637" s="1"/>
      <c r="K637" s="1">
        <v>110</v>
      </c>
      <c r="L637" s="7">
        <v>40</v>
      </c>
      <c r="M637" s="6">
        <f t="shared" si="77"/>
        <v>4400</v>
      </c>
      <c r="N637" s="113">
        <f t="shared" si="78"/>
        <v>0</v>
      </c>
      <c r="O637" s="1">
        <v>41</v>
      </c>
      <c r="P637" s="1">
        <v>29</v>
      </c>
      <c r="Q637" s="1"/>
      <c r="R637" s="1">
        <v>120</v>
      </c>
      <c r="S637" s="1">
        <v>35</v>
      </c>
      <c r="T637" s="6">
        <f t="shared" si="79"/>
        <v>4200</v>
      </c>
      <c r="U637" s="113">
        <f t="shared" si="80"/>
        <v>0</v>
      </c>
      <c r="V637" s="46">
        <f t="shared" si="81"/>
        <v>0</v>
      </c>
    </row>
    <row r="638" spans="1:22" ht="13.5" customHeight="1" x14ac:dyDescent="0.2">
      <c r="A638" s="1">
        <v>42</v>
      </c>
      <c r="B638" s="1">
        <v>9</v>
      </c>
      <c r="C638" s="1"/>
      <c r="D638" s="1">
        <v>120</v>
      </c>
      <c r="E638" s="1">
        <v>35</v>
      </c>
      <c r="F638" s="6">
        <f t="shared" si="75"/>
        <v>4200</v>
      </c>
      <c r="G638" s="113">
        <f t="shared" si="76"/>
        <v>0</v>
      </c>
      <c r="H638" s="1">
        <v>42</v>
      </c>
      <c r="I638" s="1">
        <v>19</v>
      </c>
      <c r="J638" s="1"/>
      <c r="K638" s="1">
        <v>20</v>
      </c>
      <c r="L638" s="7">
        <v>80</v>
      </c>
      <c r="M638" s="6">
        <f t="shared" si="77"/>
        <v>1600</v>
      </c>
      <c r="N638" s="113">
        <f t="shared" si="78"/>
        <v>1600</v>
      </c>
      <c r="O638" s="1">
        <v>42</v>
      </c>
      <c r="P638" s="1">
        <v>29</v>
      </c>
      <c r="Q638" s="1"/>
      <c r="R638" s="1">
        <v>120</v>
      </c>
      <c r="S638" s="1">
        <v>35</v>
      </c>
      <c r="T638" s="6">
        <f t="shared" si="79"/>
        <v>4200</v>
      </c>
      <c r="U638" s="113">
        <f t="shared" si="80"/>
        <v>0</v>
      </c>
      <c r="V638" s="46">
        <f t="shared" si="81"/>
        <v>0</v>
      </c>
    </row>
    <row r="639" spans="1:22" ht="13.5" customHeight="1" x14ac:dyDescent="0.2">
      <c r="A639" s="1">
        <v>43</v>
      </c>
      <c r="B639" s="1">
        <v>9</v>
      </c>
      <c r="C639" s="1"/>
      <c r="D639" s="1">
        <v>25</v>
      </c>
      <c r="E639" s="1">
        <v>60</v>
      </c>
      <c r="F639" s="6">
        <f t="shared" si="75"/>
        <v>1500</v>
      </c>
      <c r="G639" s="113">
        <f t="shared" si="76"/>
        <v>1500</v>
      </c>
      <c r="H639" s="1">
        <v>43</v>
      </c>
      <c r="I639" s="1">
        <v>19</v>
      </c>
      <c r="J639" s="1"/>
      <c r="K639" s="1">
        <v>180</v>
      </c>
      <c r="L639" s="7">
        <v>15</v>
      </c>
      <c r="M639" s="6">
        <f t="shared" si="77"/>
        <v>2700</v>
      </c>
      <c r="N639" s="113">
        <f t="shared" si="78"/>
        <v>2700</v>
      </c>
      <c r="O639" s="1">
        <v>43</v>
      </c>
      <c r="P639" s="1">
        <v>30</v>
      </c>
      <c r="Q639" s="1"/>
      <c r="R639" s="1">
        <v>110</v>
      </c>
      <c r="S639" s="1">
        <v>40</v>
      </c>
      <c r="T639" s="6">
        <f t="shared" si="79"/>
        <v>4400</v>
      </c>
      <c r="U639" s="113">
        <f t="shared" si="80"/>
        <v>0</v>
      </c>
      <c r="V639" s="46">
        <f t="shared" si="81"/>
        <v>0</v>
      </c>
    </row>
    <row r="640" spans="1:22" ht="13.5" customHeight="1" x14ac:dyDescent="0.2">
      <c r="A640" s="1">
        <v>44</v>
      </c>
      <c r="B640" s="1">
        <v>9</v>
      </c>
      <c r="C640" s="1"/>
      <c r="D640" s="1">
        <v>120</v>
      </c>
      <c r="E640" s="1">
        <v>35</v>
      </c>
      <c r="F640" s="6">
        <f t="shared" si="75"/>
        <v>4200</v>
      </c>
      <c r="G640" s="113">
        <f t="shared" si="76"/>
        <v>0</v>
      </c>
      <c r="H640" s="1">
        <v>44</v>
      </c>
      <c r="I640" s="1">
        <v>19</v>
      </c>
      <c r="J640" s="1"/>
      <c r="K640" s="1">
        <v>120</v>
      </c>
      <c r="L640" s="7">
        <v>35</v>
      </c>
      <c r="M640" s="6">
        <f t="shared" si="77"/>
        <v>4200</v>
      </c>
      <c r="N640" s="113">
        <f t="shared" si="78"/>
        <v>0</v>
      </c>
      <c r="O640" s="1">
        <v>44</v>
      </c>
      <c r="P640" s="1">
        <v>30</v>
      </c>
      <c r="Q640" s="1"/>
      <c r="R640" s="1">
        <v>120</v>
      </c>
      <c r="S640" s="1">
        <v>35</v>
      </c>
      <c r="T640" s="6">
        <f t="shared" si="79"/>
        <v>4200</v>
      </c>
      <c r="U640" s="113">
        <f t="shared" si="80"/>
        <v>0</v>
      </c>
      <c r="V640" s="46">
        <f t="shared" si="81"/>
        <v>0</v>
      </c>
    </row>
    <row r="641" spans="1:23" ht="13.5" customHeight="1" x14ac:dyDescent="0.2">
      <c r="A641" s="1">
        <v>45</v>
      </c>
      <c r="B641" s="1">
        <v>9</v>
      </c>
      <c r="C641" s="1"/>
      <c r="D641" s="1">
        <v>200</v>
      </c>
      <c r="E641" s="1">
        <v>15</v>
      </c>
      <c r="F641" s="6">
        <f t="shared" si="75"/>
        <v>3000</v>
      </c>
      <c r="G641" s="113">
        <f t="shared" si="76"/>
        <v>3000</v>
      </c>
      <c r="H641" s="1">
        <v>45</v>
      </c>
      <c r="I641" s="1">
        <v>19</v>
      </c>
      <c r="J641" s="1"/>
      <c r="K641" s="1">
        <v>120</v>
      </c>
      <c r="L641" s="7">
        <v>35</v>
      </c>
      <c r="M641" s="6">
        <f t="shared" si="77"/>
        <v>4200</v>
      </c>
      <c r="N641" s="113">
        <f t="shared" si="78"/>
        <v>0</v>
      </c>
      <c r="O641" s="1">
        <v>45</v>
      </c>
      <c r="P641" s="1">
        <v>30</v>
      </c>
      <c r="Q641" s="1"/>
      <c r="R641" s="1">
        <v>200</v>
      </c>
      <c r="S641" s="1">
        <v>15</v>
      </c>
      <c r="T641" s="6">
        <f t="shared" si="79"/>
        <v>3000</v>
      </c>
      <c r="U641" s="113">
        <f t="shared" si="80"/>
        <v>3000</v>
      </c>
      <c r="V641" s="46">
        <f t="shared" si="81"/>
        <v>3000</v>
      </c>
    </row>
    <row r="642" spans="1:23" ht="13.5" customHeight="1" x14ac:dyDescent="0.2">
      <c r="A642" s="1">
        <v>46</v>
      </c>
      <c r="B642" s="1">
        <v>10</v>
      </c>
      <c r="C642" s="1"/>
      <c r="D642" s="1">
        <v>120</v>
      </c>
      <c r="E642" s="1">
        <v>35</v>
      </c>
      <c r="F642" s="6">
        <f t="shared" si="75"/>
        <v>4200</v>
      </c>
      <c r="G642" s="113">
        <f t="shared" si="76"/>
        <v>0</v>
      </c>
      <c r="H642" s="1">
        <v>46</v>
      </c>
      <c r="I642" s="1">
        <v>20</v>
      </c>
      <c r="J642" s="1"/>
      <c r="K642" s="1">
        <v>110</v>
      </c>
      <c r="L642" s="7">
        <v>40</v>
      </c>
      <c r="M642" s="6">
        <f t="shared" si="77"/>
        <v>4400</v>
      </c>
      <c r="N642" s="113">
        <f t="shared" si="78"/>
        <v>0</v>
      </c>
      <c r="O642" s="1">
        <v>46</v>
      </c>
      <c r="P642" s="1">
        <v>30</v>
      </c>
      <c r="Q642" s="1"/>
      <c r="R642" s="1">
        <v>119</v>
      </c>
      <c r="S642" s="1">
        <v>35</v>
      </c>
      <c r="T642" s="6">
        <f t="shared" si="79"/>
        <v>4165</v>
      </c>
      <c r="U642" s="113">
        <f t="shared" si="80"/>
        <v>0</v>
      </c>
      <c r="V642" s="46">
        <f t="shared" si="81"/>
        <v>0</v>
      </c>
    </row>
    <row r="643" spans="1:23" ht="13.5" customHeight="1" x14ac:dyDescent="0.2">
      <c r="A643" s="1">
        <v>47</v>
      </c>
      <c r="B643" s="1">
        <v>10</v>
      </c>
      <c r="C643" s="1"/>
      <c r="D643" s="1">
        <v>200</v>
      </c>
      <c r="E643" s="1">
        <v>15</v>
      </c>
      <c r="F643" s="6">
        <f t="shared" si="75"/>
        <v>3000</v>
      </c>
      <c r="G643" s="113">
        <f t="shared" si="76"/>
        <v>3000</v>
      </c>
      <c r="H643" s="1">
        <v>47</v>
      </c>
      <c r="I643" s="1">
        <v>20</v>
      </c>
      <c r="J643" s="1"/>
      <c r="K643" s="1">
        <v>180</v>
      </c>
      <c r="L643" s="7">
        <v>15</v>
      </c>
      <c r="M643" s="6">
        <f t="shared" si="77"/>
        <v>2700</v>
      </c>
      <c r="N643" s="113">
        <f t="shared" si="78"/>
        <v>2700</v>
      </c>
      <c r="O643" s="1">
        <v>47</v>
      </c>
      <c r="P643" s="1">
        <v>31</v>
      </c>
      <c r="Q643" s="1"/>
      <c r="R643" s="1">
        <v>179</v>
      </c>
      <c r="S643" s="1">
        <v>15</v>
      </c>
      <c r="T643" s="6">
        <f t="shared" si="79"/>
        <v>2685</v>
      </c>
      <c r="U643" s="113">
        <f t="shared" si="80"/>
        <v>2685</v>
      </c>
      <c r="V643" s="46">
        <f t="shared" si="81"/>
        <v>2685</v>
      </c>
    </row>
    <row r="644" spans="1:23" ht="13.5" customHeight="1" x14ac:dyDescent="0.2">
      <c r="A644" s="1">
        <v>48</v>
      </c>
      <c r="B644" s="1">
        <v>10</v>
      </c>
      <c r="C644" s="1"/>
      <c r="D644" s="1">
        <v>30</v>
      </c>
      <c r="E644" s="1">
        <v>45</v>
      </c>
      <c r="F644" s="6">
        <f t="shared" si="75"/>
        <v>1350</v>
      </c>
      <c r="G644" s="113">
        <f t="shared" si="76"/>
        <v>1350</v>
      </c>
      <c r="H644" s="1">
        <v>48</v>
      </c>
      <c r="I644" s="1">
        <v>20</v>
      </c>
      <c r="J644" s="1"/>
      <c r="K644" s="1">
        <v>110</v>
      </c>
      <c r="L644" s="7">
        <v>40</v>
      </c>
      <c r="M644" s="6">
        <f t="shared" si="77"/>
        <v>4400</v>
      </c>
      <c r="N644" s="113">
        <f t="shared" si="78"/>
        <v>0</v>
      </c>
      <c r="O644" s="1">
        <v>48</v>
      </c>
      <c r="P644" s="1">
        <v>31</v>
      </c>
      <c r="Q644" s="1"/>
      <c r="R644" s="1">
        <v>20</v>
      </c>
      <c r="S644" s="1">
        <v>80</v>
      </c>
      <c r="T644" s="6">
        <f t="shared" si="79"/>
        <v>1600</v>
      </c>
      <c r="U644" s="113">
        <f t="shared" si="80"/>
        <v>1600</v>
      </c>
      <c r="V644" s="46">
        <f t="shared" si="81"/>
        <v>1600</v>
      </c>
    </row>
    <row r="645" spans="1:23" ht="13.5" customHeight="1" x14ac:dyDescent="0.2">
      <c r="A645" s="1">
        <v>49</v>
      </c>
      <c r="B645" s="1">
        <v>10</v>
      </c>
      <c r="C645" s="1"/>
      <c r="D645" s="1">
        <v>110</v>
      </c>
      <c r="E645" s="1">
        <v>40</v>
      </c>
      <c r="F645" s="6">
        <f t="shared" si="75"/>
        <v>4400</v>
      </c>
      <c r="G645" s="113">
        <f t="shared" si="76"/>
        <v>0</v>
      </c>
      <c r="H645" s="1">
        <v>49</v>
      </c>
      <c r="I645" s="1">
        <v>20</v>
      </c>
      <c r="J645" s="1"/>
      <c r="K645" s="1">
        <v>120</v>
      </c>
      <c r="L645" s="7">
        <v>35</v>
      </c>
      <c r="M645" s="6">
        <f t="shared" si="77"/>
        <v>4200</v>
      </c>
      <c r="N645" s="113">
        <f t="shared" si="78"/>
        <v>0</v>
      </c>
      <c r="O645" s="1">
        <v>49</v>
      </c>
      <c r="P645" s="1">
        <v>31</v>
      </c>
      <c r="Q645" s="1"/>
      <c r="R645" s="1">
        <v>110</v>
      </c>
      <c r="S645" s="1">
        <v>40</v>
      </c>
      <c r="T645" s="6">
        <f t="shared" si="79"/>
        <v>4400</v>
      </c>
      <c r="U645" s="113">
        <f t="shared" si="80"/>
        <v>0</v>
      </c>
      <c r="V645" s="46">
        <f t="shared" si="81"/>
        <v>0</v>
      </c>
    </row>
    <row r="646" spans="1:23" ht="13.5" customHeight="1" thickBot="1" x14ac:dyDescent="0.25">
      <c r="A646" s="3">
        <v>50</v>
      </c>
      <c r="B646" s="3">
        <v>10</v>
      </c>
      <c r="C646" s="3"/>
      <c r="D646" s="1">
        <v>120</v>
      </c>
      <c r="E646" s="1">
        <v>35</v>
      </c>
      <c r="F646" s="10">
        <f t="shared" si="75"/>
        <v>4200</v>
      </c>
      <c r="G646" s="113">
        <f t="shared" si="76"/>
        <v>0</v>
      </c>
      <c r="H646" s="1">
        <v>100</v>
      </c>
      <c r="I646" s="1">
        <v>20</v>
      </c>
      <c r="J646" s="3"/>
      <c r="K646" s="1">
        <v>120</v>
      </c>
      <c r="L646" s="7">
        <v>35</v>
      </c>
      <c r="M646" s="8">
        <f t="shared" si="77"/>
        <v>4200</v>
      </c>
      <c r="N646" s="113">
        <f t="shared" si="78"/>
        <v>0</v>
      </c>
      <c r="O646" s="1">
        <v>100</v>
      </c>
      <c r="P646" s="1">
        <v>31</v>
      </c>
      <c r="Q646" s="3"/>
      <c r="R646" s="1">
        <v>120</v>
      </c>
      <c r="S646" s="1">
        <v>35</v>
      </c>
      <c r="T646" s="8">
        <f t="shared" si="79"/>
        <v>4200</v>
      </c>
      <c r="U646" s="113">
        <f t="shared" si="80"/>
        <v>0</v>
      </c>
      <c r="V646" s="46">
        <f t="shared" si="81"/>
        <v>0</v>
      </c>
    </row>
    <row r="647" spans="1:23" ht="13.5" customHeight="1" thickBot="1" x14ac:dyDescent="0.25">
      <c r="F647" s="11">
        <f>SUM(F597:F646)</f>
        <v>179600</v>
      </c>
      <c r="G647" s="26">
        <f>SUM(G597:G646)</f>
        <v>43400</v>
      </c>
      <c r="K647" s="5"/>
      <c r="M647" s="9">
        <f>SUM(M597:M646)</f>
        <v>179250</v>
      </c>
      <c r="N647" s="26">
        <f>SUM(N597:N646)</f>
        <v>42650</v>
      </c>
      <c r="T647" s="11">
        <f>SUM(T597:T646)</f>
        <v>179650</v>
      </c>
      <c r="U647" s="26">
        <f>SUM(U597:U646)</f>
        <v>42435</v>
      </c>
      <c r="V647" s="109">
        <f>SUM(V597:V646)</f>
        <v>42435</v>
      </c>
    </row>
    <row r="648" spans="1:23" ht="13.5" customHeight="1" thickBot="1" x14ac:dyDescent="0.25">
      <c r="T648" s="13">
        <f>F647+M647+T647</f>
        <v>538500</v>
      </c>
      <c r="V648" s="110">
        <f>G647+N647+V647</f>
        <v>128485</v>
      </c>
      <c r="W648" s="55">
        <f>V648/T648</f>
        <v>0.23859795728876509</v>
      </c>
    </row>
    <row r="649" spans="1:23" ht="13.5" customHeight="1" thickTop="1" x14ac:dyDescent="0.2"/>
  </sheetData>
  <mergeCells count="12">
    <mergeCell ref="A217:T217"/>
    <mergeCell ref="A1:T1"/>
    <mergeCell ref="A55:T55"/>
    <mergeCell ref="A109:T109"/>
    <mergeCell ref="A163:T163"/>
    <mergeCell ref="A487:T487"/>
    <mergeCell ref="A541:T541"/>
    <mergeCell ref="A595:T595"/>
    <mergeCell ref="A271:T271"/>
    <mergeCell ref="A325:T325"/>
    <mergeCell ref="A379:T379"/>
    <mergeCell ref="A433:T433"/>
  </mergeCells>
  <phoneticPr fontId="3" type="noConversion"/>
  <pageMargins left="0.23622047244094491" right="0.23622047244094491" top="0" bottom="0" header="0.31496062992125984" footer="0.31496062992125984"/>
  <pageSetup paperSize="9" scale="92" orientation="landscape" r:id="rId1"/>
  <headerFooter alignWithMargins="0"/>
  <rowBreaks count="2" manualBreakCount="2">
    <brk id="162" max="16" man="1"/>
    <brk id="216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7"/>
  <sheetViews>
    <sheetView topLeftCell="A4" workbookViewId="0">
      <selection activeCell="F14" sqref="F14"/>
    </sheetView>
  </sheetViews>
  <sheetFormatPr defaultRowHeight="24" x14ac:dyDescent="0.55000000000000004"/>
  <cols>
    <col min="1" max="1" width="9.140625" style="120"/>
    <col min="2" max="2" width="9.140625" style="121"/>
    <col min="3" max="3" width="22.5703125" style="122" customWidth="1"/>
    <col min="4" max="4" width="24.5703125" style="122" customWidth="1"/>
    <col min="5" max="5" width="30.28515625" style="122" customWidth="1"/>
    <col min="6" max="6" width="9.140625" style="120"/>
    <col min="7" max="7" width="18" style="122" customWidth="1"/>
    <col min="8" max="16384" width="9.140625" style="120"/>
  </cols>
  <sheetData>
    <row r="2" spans="2:9" x14ac:dyDescent="0.55000000000000004">
      <c r="B2" s="159" t="s">
        <v>61</v>
      </c>
      <c r="C2" s="159"/>
      <c r="D2" s="159"/>
      <c r="E2" s="159"/>
    </row>
    <row r="3" spans="2:9" x14ac:dyDescent="0.55000000000000004">
      <c r="B3" s="159" t="s">
        <v>62</v>
      </c>
      <c r="C3" s="159"/>
      <c r="D3" s="159"/>
      <c r="E3" s="159"/>
    </row>
    <row r="4" spans="2:9" x14ac:dyDescent="0.55000000000000004">
      <c r="B4" s="123" t="s">
        <v>57</v>
      </c>
      <c r="C4" s="124" t="s">
        <v>58</v>
      </c>
      <c r="D4" s="124" t="s">
        <v>59</v>
      </c>
      <c r="E4" s="124" t="s">
        <v>60</v>
      </c>
    </row>
    <row r="5" spans="2:9" x14ac:dyDescent="0.55000000000000004">
      <c r="B5" s="127">
        <v>1</v>
      </c>
      <c r="C5" s="125">
        <f>E5-D5</f>
        <v>169500</v>
      </c>
      <c r="D5" s="125">
        <f>'ขาย นานายิ่งไพศาล'!V53</f>
        <v>476000</v>
      </c>
      <c r="E5" s="125">
        <v>645500</v>
      </c>
      <c r="G5" s="122">
        <f>603271.03+42228.97</f>
        <v>645500</v>
      </c>
      <c r="I5" s="120">
        <f>C5/E5</f>
        <v>0.26258714175058095</v>
      </c>
    </row>
    <row r="6" spans="2:9" x14ac:dyDescent="0.55000000000000004">
      <c r="B6" s="127">
        <v>2</v>
      </c>
      <c r="C6" s="125">
        <f t="shared" ref="C6:C16" si="0">E6-D6</f>
        <v>120600.01000000001</v>
      </c>
      <c r="D6" s="125">
        <f>'ขาย นานายิ่งไพศาล'!V107</f>
        <v>463750</v>
      </c>
      <c r="E6" s="125">
        <f>G6</f>
        <v>584350.01</v>
      </c>
      <c r="G6" s="122">
        <f>546121.5+38228.51</f>
        <v>584350.01</v>
      </c>
      <c r="I6" s="120">
        <f t="shared" ref="I6:I16" si="1">C6/E6</f>
        <v>0.20638317435812145</v>
      </c>
    </row>
    <row r="7" spans="2:9" x14ac:dyDescent="0.55000000000000004">
      <c r="B7" s="127">
        <v>3</v>
      </c>
      <c r="C7" s="125">
        <f t="shared" si="0"/>
        <v>162400</v>
      </c>
      <c r="D7" s="125">
        <f>'ขาย นานายิ่งไพศาล'!V161</f>
        <v>529900</v>
      </c>
      <c r="E7" s="125">
        <f t="shared" ref="E7:E16" si="2">G7</f>
        <v>692300</v>
      </c>
      <c r="G7" s="122">
        <f>647009.35+45290.65</f>
        <v>692300</v>
      </c>
      <c r="I7" s="120">
        <f t="shared" si="1"/>
        <v>0.23458038422649141</v>
      </c>
    </row>
    <row r="8" spans="2:9" x14ac:dyDescent="0.55000000000000004">
      <c r="B8" s="127">
        <v>4</v>
      </c>
      <c r="C8" s="125">
        <f t="shared" si="0"/>
        <v>163640</v>
      </c>
      <c r="D8" s="125">
        <f>'ขาย นานายิ่งไพศาล'!V215</f>
        <v>579200</v>
      </c>
      <c r="E8" s="125">
        <f t="shared" si="2"/>
        <v>742840</v>
      </c>
      <c r="G8" s="122">
        <f>694242.99+48597.01</f>
        <v>742840</v>
      </c>
      <c r="I8" s="120">
        <f t="shared" si="1"/>
        <v>0.22028969899305367</v>
      </c>
    </row>
    <row r="9" spans="2:9" x14ac:dyDescent="0.55000000000000004">
      <c r="B9" s="127">
        <v>5</v>
      </c>
      <c r="C9" s="125">
        <f t="shared" si="0"/>
        <v>180100</v>
      </c>
      <c r="D9" s="125">
        <f>'ขาย นานายิ่งไพศาล'!V269</f>
        <v>608320</v>
      </c>
      <c r="E9" s="125">
        <f t="shared" si="2"/>
        <v>788420</v>
      </c>
      <c r="G9" s="122">
        <f>736841.12+51578.88</f>
        <v>788420</v>
      </c>
      <c r="I9" s="120">
        <f t="shared" si="1"/>
        <v>0.22843154663757895</v>
      </c>
    </row>
    <row r="10" spans="2:9" x14ac:dyDescent="0.55000000000000004">
      <c r="B10" s="127">
        <v>6</v>
      </c>
      <c r="C10" s="125">
        <f t="shared" si="0"/>
        <v>160720</v>
      </c>
      <c r="D10" s="125">
        <v>569740</v>
      </c>
      <c r="E10" s="125">
        <f t="shared" si="2"/>
        <v>730460</v>
      </c>
      <c r="G10" s="122">
        <f>682672.9+47787.1</f>
        <v>730460</v>
      </c>
      <c r="I10" s="120">
        <f t="shared" si="1"/>
        <v>0.22002573720669166</v>
      </c>
    </row>
    <row r="11" spans="2:9" x14ac:dyDescent="0.55000000000000004">
      <c r="B11" s="127">
        <v>7</v>
      </c>
      <c r="C11" s="125">
        <f t="shared" si="0"/>
        <v>165775</v>
      </c>
      <c r="D11" s="125">
        <v>554960</v>
      </c>
      <c r="E11" s="125">
        <f t="shared" si="2"/>
        <v>720735</v>
      </c>
      <c r="G11" s="122">
        <f>673584.11+47150.89</f>
        <v>720735</v>
      </c>
      <c r="I11" s="120">
        <f t="shared" si="1"/>
        <v>0.23000825546143866</v>
      </c>
    </row>
    <row r="12" spans="2:9" x14ac:dyDescent="0.55000000000000004">
      <c r="B12" s="127">
        <v>8</v>
      </c>
      <c r="C12" s="125">
        <f t="shared" si="0"/>
        <v>135540</v>
      </c>
      <c r="D12" s="125">
        <v>542180</v>
      </c>
      <c r="E12" s="125">
        <f t="shared" si="2"/>
        <v>677720</v>
      </c>
      <c r="G12" s="122">
        <f>633383.18+44336.82</f>
        <v>677720</v>
      </c>
      <c r="I12" s="120">
        <f t="shared" si="1"/>
        <v>0.19999409785752228</v>
      </c>
    </row>
    <row r="13" spans="2:9" x14ac:dyDescent="0.55000000000000004">
      <c r="B13" s="127">
        <v>9</v>
      </c>
      <c r="C13" s="125">
        <f t="shared" si="0"/>
        <v>171980</v>
      </c>
      <c r="D13" s="125">
        <v>544600</v>
      </c>
      <c r="E13" s="125">
        <f t="shared" si="2"/>
        <v>716580</v>
      </c>
      <c r="G13" s="122">
        <f>669700.93+46879.07</f>
        <v>716580</v>
      </c>
      <c r="I13" s="120">
        <f t="shared" si="1"/>
        <v>0.24000111641407798</v>
      </c>
    </row>
    <row r="14" spans="2:9" x14ac:dyDescent="0.55000000000000004">
      <c r="B14" s="127">
        <v>10</v>
      </c>
      <c r="C14" s="125">
        <f t="shared" si="0"/>
        <v>171300</v>
      </c>
      <c r="D14" s="125">
        <v>513880</v>
      </c>
      <c r="E14" s="125">
        <f t="shared" si="2"/>
        <v>685180</v>
      </c>
      <c r="G14" s="122">
        <f>640355.14+44824.86</f>
        <v>685180</v>
      </c>
      <c r="I14" s="120">
        <f t="shared" si="1"/>
        <v>0.25000729735252053</v>
      </c>
    </row>
    <row r="15" spans="2:9" x14ac:dyDescent="0.55000000000000004">
      <c r="B15" s="127">
        <v>11</v>
      </c>
      <c r="C15" s="125">
        <f t="shared" si="0"/>
        <v>161140</v>
      </c>
      <c r="D15" s="125">
        <v>571300</v>
      </c>
      <c r="E15" s="125">
        <f t="shared" si="2"/>
        <v>732440</v>
      </c>
      <c r="G15" s="122">
        <f>684523.36+47916.64</f>
        <v>732440</v>
      </c>
      <c r="I15" s="120">
        <f t="shared" si="1"/>
        <v>0.2200043689585495</v>
      </c>
    </row>
    <row r="16" spans="2:9" x14ac:dyDescent="0.55000000000000004">
      <c r="B16" s="127">
        <v>12</v>
      </c>
      <c r="C16" s="125">
        <f t="shared" si="0"/>
        <v>121640</v>
      </c>
      <c r="D16" s="125">
        <v>486540</v>
      </c>
      <c r="E16" s="125">
        <f t="shared" si="2"/>
        <v>608180</v>
      </c>
      <c r="G16" s="122">
        <f>568392.52+39787.48</f>
        <v>608180</v>
      </c>
      <c r="I16" s="120">
        <f t="shared" si="1"/>
        <v>0.2000065770002302</v>
      </c>
    </row>
    <row r="17" spans="2:5" x14ac:dyDescent="0.55000000000000004">
      <c r="B17" s="123" t="s">
        <v>60</v>
      </c>
      <c r="C17" s="126">
        <f>SUM(C5:C16)</f>
        <v>1884335.01</v>
      </c>
      <c r="D17" s="126">
        <f t="shared" ref="D17:E17" si="3">SUM(D5:D16)</f>
        <v>6440370</v>
      </c>
      <c r="E17" s="126">
        <f t="shared" si="3"/>
        <v>8324705.0099999998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8"/>
  <sheetViews>
    <sheetView topLeftCell="A221" workbookViewId="0">
      <selection activeCell="A241" sqref="A241:XFD241"/>
    </sheetView>
  </sheetViews>
  <sheetFormatPr defaultRowHeight="12.75" x14ac:dyDescent="0.2"/>
  <cols>
    <col min="3" max="3" width="9.5703125" customWidth="1"/>
    <col min="4" max="4" width="10.85546875" customWidth="1"/>
    <col min="5" max="5" width="18.28515625" customWidth="1"/>
    <col min="6" max="6" width="15.85546875" customWidth="1"/>
    <col min="7" max="7" width="11.42578125" customWidth="1"/>
    <col min="8" max="8" width="14.85546875" customWidth="1"/>
  </cols>
  <sheetData>
    <row r="1" spans="1:9" ht="24.95" customHeight="1" x14ac:dyDescent="0.55000000000000004">
      <c r="A1" s="160" t="s">
        <v>63</v>
      </c>
      <c r="B1" s="160"/>
      <c r="C1" s="160"/>
      <c r="D1" s="160"/>
      <c r="E1" s="160"/>
      <c r="F1" s="160"/>
      <c r="G1" s="160"/>
      <c r="H1" s="34"/>
      <c r="I1" s="34"/>
    </row>
    <row r="2" spans="1:9" ht="24.95" customHeight="1" x14ac:dyDescent="0.55000000000000004">
      <c r="A2" s="28" t="s">
        <v>4</v>
      </c>
      <c r="B2" s="28" t="s">
        <v>6</v>
      </c>
      <c r="C2" s="28" t="s">
        <v>1</v>
      </c>
      <c r="D2" s="28" t="s">
        <v>2</v>
      </c>
      <c r="E2" s="28" t="s">
        <v>13</v>
      </c>
      <c r="F2" s="28" t="s">
        <v>2</v>
      </c>
      <c r="G2" s="28" t="s">
        <v>12</v>
      </c>
      <c r="H2" s="27"/>
      <c r="I2" s="27"/>
    </row>
    <row r="3" spans="1:9" ht="24.95" customHeight="1" x14ac:dyDescent="0.55000000000000004">
      <c r="A3" s="28">
        <v>1</v>
      </c>
      <c r="B3" s="29">
        <v>1</v>
      </c>
      <c r="C3" s="29">
        <v>15</v>
      </c>
      <c r="D3" s="30">
        <v>302</v>
      </c>
      <c r="E3" s="30">
        <f t="shared" ref="E3:E33" si="0">D3*C3</f>
        <v>4530</v>
      </c>
      <c r="F3" s="31">
        <f>E3-G3</f>
        <v>4233.6400000000003</v>
      </c>
      <c r="G3" s="31">
        <f>ROUND(E3*7/107,2)</f>
        <v>296.36</v>
      </c>
      <c r="H3" s="27"/>
      <c r="I3" s="27"/>
    </row>
    <row r="4" spans="1:9" ht="24.95" customHeight="1" x14ac:dyDescent="0.55000000000000004">
      <c r="A4" s="28">
        <v>2</v>
      </c>
      <c r="B4" s="29">
        <v>2</v>
      </c>
      <c r="C4" s="29">
        <v>12</v>
      </c>
      <c r="D4" s="30">
        <v>302</v>
      </c>
      <c r="E4" s="30">
        <f t="shared" si="0"/>
        <v>3624</v>
      </c>
      <c r="F4" s="31">
        <f t="shared" ref="F4:F33" si="1">E4-G4</f>
        <v>3386.92</v>
      </c>
      <c r="G4" s="31">
        <f t="shared" ref="G4:G33" si="2">ROUND(E4*7/107,2)</f>
        <v>237.08</v>
      </c>
      <c r="H4" s="27"/>
      <c r="I4" s="27"/>
    </row>
    <row r="5" spans="1:9" ht="24.95" customHeight="1" x14ac:dyDescent="0.55000000000000004">
      <c r="A5" s="28">
        <v>3</v>
      </c>
      <c r="B5" s="29">
        <v>3</v>
      </c>
      <c r="C5" s="29">
        <v>8</v>
      </c>
      <c r="D5" s="30">
        <v>302</v>
      </c>
      <c r="E5" s="30">
        <f t="shared" si="0"/>
        <v>2416</v>
      </c>
      <c r="F5" s="31">
        <f t="shared" si="1"/>
        <v>2257.94</v>
      </c>
      <c r="G5" s="31">
        <f t="shared" si="2"/>
        <v>158.06</v>
      </c>
      <c r="H5" s="27"/>
      <c r="I5" s="27"/>
    </row>
    <row r="6" spans="1:9" ht="24.95" customHeight="1" x14ac:dyDescent="0.55000000000000004">
      <c r="A6" s="28">
        <v>4</v>
      </c>
      <c r="B6" s="29">
        <v>4</v>
      </c>
      <c r="C6" s="29">
        <v>12</v>
      </c>
      <c r="D6" s="30">
        <v>302</v>
      </c>
      <c r="E6" s="30">
        <f t="shared" si="0"/>
        <v>3624</v>
      </c>
      <c r="F6" s="31">
        <f t="shared" si="1"/>
        <v>3386.92</v>
      </c>
      <c r="G6" s="31">
        <f t="shared" si="2"/>
        <v>237.08</v>
      </c>
      <c r="H6" s="27"/>
      <c r="I6" s="27"/>
    </row>
    <row r="7" spans="1:9" ht="24.95" customHeight="1" x14ac:dyDescent="0.55000000000000004">
      <c r="A7" s="28">
        <v>5</v>
      </c>
      <c r="B7" s="29">
        <v>5</v>
      </c>
      <c r="C7" s="29">
        <v>7</v>
      </c>
      <c r="D7" s="30">
        <v>302</v>
      </c>
      <c r="E7" s="30">
        <f t="shared" si="0"/>
        <v>2114</v>
      </c>
      <c r="F7" s="31">
        <f t="shared" si="1"/>
        <v>1975.7</v>
      </c>
      <c r="G7" s="31">
        <f t="shared" si="2"/>
        <v>138.30000000000001</v>
      </c>
      <c r="H7" s="27"/>
      <c r="I7" s="27"/>
    </row>
    <row r="8" spans="1:9" ht="24.95" customHeight="1" x14ac:dyDescent="0.55000000000000004">
      <c r="A8" s="28">
        <v>6</v>
      </c>
      <c r="B8" s="29">
        <v>6</v>
      </c>
      <c r="C8" s="29">
        <v>12</v>
      </c>
      <c r="D8" s="30">
        <v>302</v>
      </c>
      <c r="E8" s="30">
        <f t="shared" si="0"/>
        <v>3624</v>
      </c>
      <c r="F8" s="31">
        <f t="shared" si="1"/>
        <v>3386.92</v>
      </c>
      <c r="G8" s="31">
        <f t="shared" si="2"/>
        <v>237.08</v>
      </c>
      <c r="H8" s="27"/>
      <c r="I8" s="27"/>
    </row>
    <row r="9" spans="1:9" ht="24.95" customHeight="1" x14ac:dyDescent="0.55000000000000004">
      <c r="A9" s="28">
        <v>7</v>
      </c>
      <c r="B9" s="29">
        <v>7</v>
      </c>
      <c r="C9" s="29">
        <v>8</v>
      </c>
      <c r="D9" s="30">
        <v>302</v>
      </c>
      <c r="E9" s="30">
        <f t="shared" si="0"/>
        <v>2416</v>
      </c>
      <c r="F9" s="31">
        <f t="shared" si="1"/>
        <v>2257.94</v>
      </c>
      <c r="G9" s="31">
        <f t="shared" si="2"/>
        <v>158.06</v>
      </c>
      <c r="H9" s="27"/>
      <c r="I9" s="27"/>
    </row>
    <row r="10" spans="1:9" ht="24.95" customHeight="1" x14ac:dyDescent="0.55000000000000004">
      <c r="A10" s="28">
        <v>8</v>
      </c>
      <c r="B10" s="29">
        <v>8</v>
      </c>
      <c r="C10" s="29">
        <v>9</v>
      </c>
      <c r="D10" s="30">
        <v>302</v>
      </c>
      <c r="E10" s="30">
        <f t="shared" si="0"/>
        <v>2718</v>
      </c>
      <c r="F10" s="31">
        <f t="shared" si="1"/>
        <v>2540.19</v>
      </c>
      <c r="G10" s="31">
        <f t="shared" si="2"/>
        <v>177.81</v>
      </c>
      <c r="H10" s="27"/>
      <c r="I10" s="27"/>
    </row>
    <row r="11" spans="1:9" ht="24.95" customHeight="1" x14ac:dyDescent="0.55000000000000004">
      <c r="A11" s="28">
        <v>9</v>
      </c>
      <c r="B11" s="29">
        <v>9</v>
      </c>
      <c r="C11" s="29">
        <v>12</v>
      </c>
      <c r="D11" s="30">
        <v>302</v>
      </c>
      <c r="E11" s="30">
        <f t="shared" si="0"/>
        <v>3624</v>
      </c>
      <c r="F11" s="31">
        <f t="shared" si="1"/>
        <v>3386.92</v>
      </c>
      <c r="G11" s="31">
        <f t="shared" si="2"/>
        <v>237.08</v>
      </c>
      <c r="H11" s="27"/>
      <c r="I11" s="27"/>
    </row>
    <row r="12" spans="1:9" ht="24.95" customHeight="1" x14ac:dyDescent="0.55000000000000004">
      <c r="A12" s="28">
        <v>10</v>
      </c>
      <c r="B12" s="29">
        <v>10</v>
      </c>
      <c r="C12" s="29">
        <v>11</v>
      </c>
      <c r="D12" s="30">
        <v>302</v>
      </c>
      <c r="E12" s="30">
        <f t="shared" si="0"/>
        <v>3322</v>
      </c>
      <c r="F12" s="31">
        <f t="shared" si="1"/>
        <v>3104.67</v>
      </c>
      <c r="G12" s="31">
        <f t="shared" si="2"/>
        <v>217.33</v>
      </c>
      <c r="H12" s="27"/>
      <c r="I12" s="27"/>
    </row>
    <row r="13" spans="1:9" ht="24.95" customHeight="1" x14ac:dyDescent="0.55000000000000004">
      <c r="A13" s="28">
        <v>11</v>
      </c>
      <c r="B13" s="29">
        <v>11</v>
      </c>
      <c r="C13" s="29">
        <v>15</v>
      </c>
      <c r="D13" s="30">
        <v>302</v>
      </c>
      <c r="E13" s="30">
        <f t="shared" si="0"/>
        <v>4530</v>
      </c>
      <c r="F13" s="31">
        <f t="shared" si="1"/>
        <v>4233.6400000000003</v>
      </c>
      <c r="G13" s="31">
        <f t="shared" si="2"/>
        <v>296.36</v>
      </c>
      <c r="H13" s="27"/>
      <c r="I13" s="27"/>
    </row>
    <row r="14" spans="1:9" ht="24.95" customHeight="1" x14ac:dyDescent="0.55000000000000004">
      <c r="A14" s="28">
        <v>12</v>
      </c>
      <c r="B14" s="29">
        <v>12</v>
      </c>
      <c r="C14" s="29">
        <v>12</v>
      </c>
      <c r="D14" s="30">
        <v>302</v>
      </c>
      <c r="E14" s="30">
        <f t="shared" si="0"/>
        <v>3624</v>
      </c>
      <c r="F14" s="31">
        <f t="shared" si="1"/>
        <v>3386.92</v>
      </c>
      <c r="G14" s="31">
        <f t="shared" si="2"/>
        <v>237.08</v>
      </c>
      <c r="H14" s="27"/>
      <c r="I14" s="27"/>
    </row>
    <row r="15" spans="1:9" ht="24.95" customHeight="1" x14ac:dyDescent="0.55000000000000004">
      <c r="A15" s="28">
        <v>13</v>
      </c>
      <c r="B15" s="29">
        <v>13</v>
      </c>
      <c r="C15" s="29">
        <v>13</v>
      </c>
      <c r="D15" s="30">
        <v>302</v>
      </c>
      <c r="E15" s="30">
        <f t="shared" si="0"/>
        <v>3926</v>
      </c>
      <c r="F15" s="31">
        <f t="shared" si="1"/>
        <v>3669.16</v>
      </c>
      <c r="G15" s="31">
        <f t="shared" si="2"/>
        <v>256.83999999999997</v>
      </c>
      <c r="H15" s="27"/>
      <c r="I15" s="27"/>
    </row>
    <row r="16" spans="1:9" ht="24.95" customHeight="1" x14ac:dyDescent="0.55000000000000004">
      <c r="A16" s="28">
        <v>14</v>
      </c>
      <c r="B16" s="29">
        <v>14</v>
      </c>
      <c r="C16" s="29">
        <v>18</v>
      </c>
      <c r="D16" s="30">
        <v>302</v>
      </c>
      <c r="E16" s="30">
        <f t="shared" si="0"/>
        <v>5436</v>
      </c>
      <c r="F16" s="31">
        <f t="shared" si="1"/>
        <v>5080.37</v>
      </c>
      <c r="G16" s="31">
        <f t="shared" si="2"/>
        <v>355.63</v>
      </c>
      <c r="H16" s="27"/>
      <c r="I16" s="27"/>
    </row>
    <row r="17" spans="1:9" ht="24.95" customHeight="1" x14ac:dyDescent="0.55000000000000004">
      <c r="A17" s="28">
        <v>15</v>
      </c>
      <c r="B17" s="29">
        <v>15</v>
      </c>
      <c r="C17" s="29">
        <v>18</v>
      </c>
      <c r="D17" s="30">
        <v>302</v>
      </c>
      <c r="E17" s="30">
        <f t="shared" si="0"/>
        <v>5436</v>
      </c>
      <c r="F17" s="31">
        <f t="shared" si="1"/>
        <v>5080.37</v>
      </c>
      <c r="G17" s="31">
        <f t="shared" si="2"/>
        <v>355.63</v>
      </c>
      <c r="H17" s="27"/>
      <c r="I17" s="27"/>
    </row>
    <row r="18" spans="1:9" ht="24.95" customHeight="1" x14ac:dyDescent="0.55000000000000004">
      <c r="A18" s="28">
        <v>16</v>
      </c>
      <c r="B18" s="29">
        <v>16</v>
      </c>
      <c r="C18" s="29">
        <v>12</v>
      </c>
      <c r="D18" s="30">
        <v>302</v>
      </c>
      <c r="E18" s="30">
        <f t="shared" si="0"/>
        <v>3624</v>
      </c>
      <c r="F18" s="31">
        <f t="shared" si="1"/>
        <v>3386.92</v>
      </c>
      <c r="G18" s="31">
        <f t="shared" si="2"/>
        <v>237.08</v>
      </c>
      <c r="H18" s="27"/>
      <c r="I18" s="27"/>
    </row>
    <row r="19" spans="1:9" ht="24.95" customHeight="1" x14ac:dyDescent="0.55000000000000004">
      <c r="A19" s="28">
        <v>17</v>
      </c>
      <c r="B19" s="29">
        <v>17</v>
      </c>
      <c r="C19" s="29">
        <v>15</v>
      </c>
      <c r="D19" s="30">
        <v>302</v>
      </c>
      <c r="E19" s="30">
        <f t="shared" si="0"/>
        <v>4530</v>
      </c>
      <c r="F19" s="31">
        <f t="shared" si="1"/>
        <v>4233.6400000000003</v>
      </c>
      <c r="G19" s="31">
        <f t="shared" si="2"/>
        <v>296.36</v>
      </c>
      <c r="H19" s="27"/>
      <c r="I19" s="27"/>
    </row>
    <row r="20" spans="1:9" ht="24.95" customHeight="1" x14ac:dyDescent="0.55000000000000004">
      <c r="A20" s="28">
        <v>18</v>
      </c>
      <c r="B20" s="29">
        <v>18</v>
      </c>
      <c r="C20" s="29">
        <v>9</v>
      </c>
      <c r="D20" s="30">
        <v>302</v>
      </c>
      <c r="E20" s="30">
        <f t="shared" si="0"/>
        <v>2718</v>
      </c>
      <c r="F20" s="31">
        <f t="shared" si="1"/>
        <v>2540.19</v>
      </c>
      <c r="G20" s="31">
        <f t="shared" si="2"/>
        <v>177.81</v>
      </c>
      <c r="H20" s="27"/>
      <c r="I20" s="27"/>
    </row>
    <row r="21" spans="1:9" ht="24.95" customHeight="1" x14ac:dyDescent="0.55000000000000004">
      <c r="A21" s="28">
        <v>19</v>
      </c>
      <c r="B21" s="29">
        <v>19</v>
      </c>
      <c r="C21" s="29">
        <v>12</v>
      </c>
      <c r="D21" s="30">
        <v>302</v>
      </c>
      <c r="E21" s="30">
        <f t="shared" si="0"/>
        <v>3624</v>
      </c>
      <c r="F21" s="31">
        <f t="shared" si="1"/>
        <v>3386.92</v>
      </c>
      <c r="G21" s="31">
        <f t="shared" si="2"/>
        <v>237.08</v>
      </c>
      <c r="H21" s="27"/>
      <c r="I21" s="27"/>
    </row>
    <row r="22" spans="1:9" ht="24.95" customHeight="1" x14ac:dyDescent="0.55000000000000004">
      <c r="A22" s="28">
        <v>20</v>
      </c>
      <c r="B22" s="29">
        <v>20</v>
      </c>
      <c r="C22" s="29">
        <v>13</v>
      </c>
      <c r="D22" s="30">
        <v>302</v>
      </c>
      <c r="E22" s="30">
        <f t="shared" si="0"/>
        <v>3926</v>
      </c>
      <c r="F22" s="31">
        <f t="shared" si="1"/>
        <v>3669.16</v>
      </c>
      <c r="G22" s="31">
        <f t="shared" si="2"/>
        <v>256.83999999999997</v>
      </c>
      <c r="H22" s="27"/>
      <c r="I22" s="27"/>
    </row>
    <row r="23" spans="1:9" ht="24.95" customHeight="1" x14ac:dyDescent="0.55000000000000004">
      <c r="A23" s="28">
        <v>21</v>
      </c>
      <c r="B23" s="29">
        <v>21</v>
      </c>
      <c r="C23" s="29">
        <v>10</v>
      </c>
      <c r="D23" s="30">
        <v>302</v>
      </c>
      <c r="E23" s="30">
        <f t="shared" si="0"/>
        <v>3020</v>
      </c>
      <c r="F23" s="31">
        <f t="shared" si="1"/>
        <v>2822.43</v>
      </c>
      <c r="G23" s="31">
        <f t="shared" si="2"/>
        <v>197.57</v>
      </c>
      <c r="H23" s="27"/>
      <c r="I23" s="27"/>
    </row>
    <row r="24" spans="1:9" ht="24.95" customHeight="1" x14ac:dyDescent="0.55000000000000004">
      <c r="A24" s="28">
        <v>22</v>
      </c>
      <c r="B24" s="29">
        <v>22</v>
      </c>
      <c r="C24" s="29">
        <v>12</v>
      </c>
      <c r="D24" s="30">
        <v>302</v>
      </c>
      <c r="E24" s="30">
        <f t="shared" si="0"/>
        <v>3624</v>
      </c>
      <c r="F24" s="31">
        <f t="shared" si="1"/>
        <v>3386.92</v>
      </c>
      <c r="G24" s="31">
        <f t="shared" si="2"/>
        <v>237.08</v>
      </c>
      <c r="H24" s="27"/>
      <c r="I24" s="27"/>
    </row>
    <row r="25" spans="1:9" ht="24.95" customHeight="1" x14ac:dyDescent="0.55000000000000004">
      <c r="A25" s="28">
        <v>23</v>
      </c>
      <c r="B25" s="29">
        <v>23</v>
      </c>
      <c r="C25" s="29">
        <v>9</v>
      </c>
      <c r="D25" s="30">
        <v>302</v>
      </c>
      <c r="E25" s="30">
        <f t="shared" si="0"/>
        <v>2718</v>
      </c>
      <c r="F25" s="31">
        <f t="shared" si="1"/>
        <v>2540.19</v>
      </c>
      <c r="G25" s="31">
        <f t="shared" si="2"/>
        <v>177.81</v>
      </c>
      <c r="H25" s="27"/>
      <c r="I25" s="27"/>
    </row>
    <row r="26" spans="1:9" ht="24.95" customHeight="1" x14ac:dyDescent="0.55000000000000004">
      <c r="A26" s="28">
        <v>24</v>
      </c>
      <c r="B26" s="29">
        <v>24</v>
      </c>
      <c r="C26" s="29">
        <v>8</v>
      </c>
      <c r="D26" s="30">
        <v>302</v>
      </c>
      <c r="E26" s="30">
        <f t="shared" si="0"/>
        <v>2416</v>
      </c>
      <c r="F26" s="31">
        <f t="shared" si="1"/>
        <v>2257.94</v>
      </c>
      <c r="G26" s="31">
        <f t="shared" si="2"/>
        <v>158.06</v>
      </c>
      <c r="H26" s="27"/>
      <c r="I26" s="27"/>
    </row>
    <row r="27" spans="1:9" ht="24.95" customHeight="1" x14ac:dyDescent="0.55000000000000004">
      <c r="A27" s="28">
        <v>25</v>
      </c>
      <c r="B27" s="29">
        <v>25</v>
      </c>
      <c r="C27" s="29">
        <v>10</v>
      </c>
      <c r="D27" s="30">
        <v>302</v>
      </c>
      <c r="E27" s="30">
        <f t="shared" si="0"/>
        <v>3020</v>
      </c>
      <c r="F27" s="31">
        <f t="shared" si="1"/>
        <v>2822.43</v>
      </c>
      <c r="G27" s="31">
        <f t="shared" si="2"/>
        <v>197.57</v>
      </c>
      <c r="H27" s="27"/>
      <c r="I27" s="27"/>
    </row>
    <row r="28" spans="1:9" ht="24.95" customHeight="1" x14ac:dyDescent="0.55000000000000004">
      <c r="A28" s="28">
        <v>26</v>
      </c>
      <c r="B28" s="29">
        <v>26</v>
      </c>
      <c r="C28" s="29">
        <v>13</v>
      </c>
      <c r="D28" s="30">
        <v>302</v>
      </c>
      <c r="E28" s="30">
        <f t="shared" si="0"/>
        <v>3926</v>
      </c>
      <c r="F28" s="31">
        <f t="shared" si="1"/>
        <v>3669.16</v>
      </c>
      <c r="G28" s="31">
        <f t="shared" si="2"/>
        <v>256.83999999999997</v>
      </c>
      <c r="H28" s="27"/>
      <c r="I28" s="27"/>
    </row>
    <row r="29" spans="1:9" ht="24.95" customHeight="1" x14ac:dyDescent="0.55000000000000004">
      <c r="A29" s="28">
        <v>27</v>
      </c>
      <c r="B29" s="29">
        <v>27</v>
      </c>
      <c r="C29" s="29">
        <v>14</v>
      </c>
      <c r="D29" s="30">
        <v>302</v>
      </c>
      <c r="E29" s="30">
        <f t="shared" si="0"/>
        <v>4228</v>
      </c>
      <c r="F29" s="31">
        <f t="shared" si="1"/>
        <v>3951.4</v>
      </c>
      <c r="G29" s="31">
        <f t="shared" si="2"/>
        <v>276.60000000000002</v>
      </c>
      <c r="H29" s="27"/>
      <c r="I29" s="27"/>
    </row>
    <row r="30" spans="1:9" ht="24.95" customHeight="1" x14ac:dyDescent="0.55000000000000004">
      <c r="A30" s="28">
        <v>28</v>
      </c>
      <c r="B30" s="29">
        <v>28</v>
      </c>
      <c r="C30" s="29">
        <v>15</v>
      </c>
      <c r="D30" s="30">
        <v>302</v>
      </c>
      <c r="E30" s="30">
        <f t="shared" si="0"/>
        <v>4530</v>
      </c>
      <c r="F30" s="31">
        <f t="shared" si="1"/>
        <v>4233.6400000000003</v>
      </c>
      <c r="G30" s="31">
        <f t="shared" si="2"/>
        <v>296.36</v>
      </c>
      <c r="H30" s="27"/>
      <c r="I30" s="27"/>
    </row>
    <row r="31" spans="1:9" ht="24.95" customHeight="1" x14ac:dyDescent="0.55000000000000004">
      <c r="A31" s="28">
        <v>29</v>
      </c>
      <c r="B31" s="29">
        <v>29</v>
      </c>
      <c r="C31" s="29">
        <v>8</v>
      </c>
      <c r="D31" s="30">
        <v>302</v>
      </c>
      <c r="E31" s="30">
        <f t="shared" si="0"/>
        <v>2416</v>
      </c>
      <c r="F31" s="31">
        <f t="shared" si="1"/>
        <v>2257.94</v>
      </c>
      <c r="G31" s="31">
        <f t="shared" si="2"/>
        <v>158.06</v>
      </c>
      <c r="H31" s="39" t="s">
        <v>14</v>
      </c>
      <c r="I31" s="27"/>
    </row>
    <row r="32" spans="1:9" ht="24.95" customHeight="1" x14ac:dyDescent="0.55000000000000004">
      <c r="A32" s="28">
        <v>30</v>
      </c>
      <c r="B32" s="29">
        <v>30</v>
      </c>
      <c r="C32" s="29">
        <v>10</v>
      </c>
      <c r="D32" s="30">
        <v>302</v>
      </c>
      <c r="E32" s="30">
        <f t="shared" si="0"/>
        <v>3020</v>
      </c>
      <c r="F32" s="31">
        <f t="shared" si="1"/>
        <v>2822.43</v>
      </c>
      <c r="G32" s="31">
        <f t="shared" si="2"/>
        <v>197.57</v>
      </c>
      <c r="H32" s="40">
        <f>SUM(C3:C33)</f>
        <v>362</v>
      </c>
      <c r="I32" s="27"/>
    </row>
    <row r="33" spans="1:9" ht="24.95" customHeight="1" x14ac:dyDescent="0.55000000000000004">
      <c r="A33" s="28">
        <v>31</v>
      </c>
      <c r="B33" s="29">
        <v>31</v>
      </c>
      <c r="C33" s="29">
        <v>10</v>
      </c>
      <c r="D33" s="30">
        <v>302</v>
      </c>
      <c r="E33" s="30">
        <f t="shared" si="0"/>
        <v>3020</v>
      </c>
      <c r="F33" s="31">
        <f t="shared" si="1"/>
        <v>2822.43</v>
      </c>
      <c r="G33" s="31">
        <f t="shared" si="2"/>
        <v>197.57</v>
      </c>
      <c r="H33" s="41">
        <f>SUM(E3:E33)</f>
        <v>109324</v>
      </c>
      <c r="I33" s="27"/>
    </row>
    <row r="34" spans="1:9" ht="26.25" x14ac:dyDescent="0.55000000000000004">
      <c r="A34" s="160" t="s">
        <v>64</v>
      </c>
      <c r="B34" s="160"/>
      <c r="C34" s="160"/>
      <c r="D34" s="160"/>
      <c r="E34" s="160"/>
      <c r="F34" s="160"/>
      <c r="G34" s="160"/>
      <c r="H34" s="34"/>
      <c r="I34" s="27"/>
    </row>
    <row r="35" spans="1:9" ht="26.25" x14ac:dyDescent="0.55000000000000004">
      <c r="A35" s="28" t="s">
        <v>4</v>
      </c>
      <c r="B35" s="28" t="s">
        <v>6</v>
      </c>
      <c r="C35" s="28" t="s">
        <v>1</v>
      </c>
      <c r="D35" s="28" t="s">
        <v>2</v>
      </c>
      <c r="E35" s="28" t="s">
        <v>13</v>
      </c>
      <c r="F35" s="28" t="s">
        <v>2</v>
      </c>
      <c r="G35" s="28" t="s">
        <v>12</v>
      </c>
      <c r="H35" s="27"/>
      <c r="I35" s="27"/>
    </row>
    <row r="36" spans="1:9" ht="26.25" x14ac:dyDescent="0.55000000000000004">
      <c r="A36" s="28">
        <v>1</v>
      </c>
      <c r="B36" s="29">
        <v>1</v>
      </c>
      <c r="C36" s="29">
        <v>15</v>
      </c>
      <c r="D36" s="30">
        <v>298</v>
      </c>
      <c r="E36" s="30">
        <f t="shared" ref="E36:E66" si="3">D36*C36</f>
        <v>4470</v>
      </c>
      <c r="F36" s="31">
        <f>E36-G36</f>
        <v>4177.57</v>
      </c>
      <c r="G36" s="31">
        <f>ROUND(E36*7/107,2)</f>
        <v>292.43</v>
      </c>
      <c r="H36" s="27"/>
      <c r="I36" s="27"/>
    </row>
    <row r="37" spans="1:9" ht="26.25" x14ac:dyDescent="0.55000000000000004">
      <c r="A37" s="28">
        <v>2</v>
      </c>
      <c r="B37" s="29">
        <v>2</v>
      </c>
      <c r="C37" s="29">
        <v>11</v>
      </c>
      <c r="D37" s="30">
        <v>298</v>
      </c>
      <c r="E37" s="30">
        <f t="shared" si="3"/>
        <v>3278</v>
      </c>
      <c r="F37" s="31">
        <f t="shared" ref="F37:F64" si="4">E37-G37</f>
        <v>3063.55</v>
      </c>
      <c r="G37" s="31">
        <f t="shared" ref="G37:G66" si="5">ROUND(E37*7/107,2)</f>
        <v>214.45</v>
      </c>
      <c r="H37" s="27"/>
      <c r="I37" s="27"/>
    </row>
    <row r="38" spans="1:9" ht="26.25" x14ac:dyDescent="0.55000000000000004">
      <c r="A38" s="28">
        <v>3</v>
      </c>
      <c r="B38" s="29">
        <v>3</v>
      </c>
      <c r="C38" s="29">
        <v>12</v>
      </c>
      <c r="D38" s="30">
        <v>298</v>
      </c>
      <c r="E38" s="30">
        <f t="shared" si="3"/>
        <v>3576</v>
      </c>
      <c r="F38" s="31">
        <f t="shared" si="4"/>
        <v>3342.06</v>
      </c>
      <c r="G38" s="31">
        <f t="shared" si="5"/>
        <v>233.94</v>
      </c>
      <c r="H38" s="27"/>
      <c r="I38" s="27"/>
    </row>
    <row r="39" spans="1:9" ht="26.25" x14ac:dyDescent="0.55000000000000004">
      <c r="A39" s="28">
        <v>4</v>
      </c>
      <c r="B39" s="29">
        <v>4</v>
      </c>
      <c r="C39" s="29">
        <v>13</v>
      </c>
      <c r="D39" s="30">
        <v>298</v>
      </c>
      <c r="E39" s="30">
        <f t="shared" si="3"/>
        <v>3874</v>
      </c>
      <c r="F39" s="31">
        <f t="shared" si="4"/>
        <v>3620.56</v>
      </c>
      <c r="G39" s="31">
        <f t="shared" si="5"/>
        <v>253.44</v>
      </c>
      <c r="H39" s="27"/>
      <c r="I39" s="27"/>
    </row>
    <row r="40" spans="1:9" ht="26.25" x14ac:dyDescent="0.55000000000000004">
      <c r="A40" s="28">
        <v>5</v>
      </c>
      <c r="B40" s="29">
        <v>5</v>
      </c>
      <c r="C40" s="29">
        <v>14</v>
      </c>
      <c r="D40" s="30">
        <v>298</v>
      </c>
      <c r="E40" s="30">
        <f t="shared" si="3"/>
        <v>4172</v>
      </c>
      <c r="F40" s="31">
        <f t="shared" si="4"/>
        <v>3899.07</v>
      </c>
      <c r="G40" s="31">
        <f t="shared" si="5"/>
        <v>272.93</v>
      </c>
      <c r="H40" s="27"/>
      <c r="I40" s="27"/>
    </row>
    <row r="41" spans="1:9" ht="26.25" x14ac:dyDescent="0.55000000000000004">
      <c r="A41" s="28">
        <v>6</v>
      </c>
      <c r="B41" s="29">
        <v>6</v>
      </c>
      <c r="C41" s="29">
        <v>12</v>
      </c>
      <c r="D41" s="30">
        <v>298</v>
      </c>
      <c r="E41" s="30">
        <f t="shared" si="3"/>
        <v>3576</v>
      </c>
      <c r="F41" s="31">
        <f t="shared" si="4"/>
        <v>3342.06</v>
      </c>
      <c r="G41" s="31">
        <f t="shared" si="5"/>
        <v>233.94</v>
      </c>
      <c r="H41" s="27"/>
      <c r="I41" s="27"/>
    </row>
    <row r="42" spans="1:9" ht="26.25" x14ac:dyDescent="0.55000000000000004">
      <c r="A42" s="28">
        <v>7</v>
      </c>
      <c r="B42" s="29">
        <v>7</v>
      </c>
      <c r="C42" s="29">
        <v>15</v>
      </c>
      <c r="D42" s="30">
        <v>298</v>
      </c>
      <c r="E42" s="30">
        <f t="shared" si="3"/>
        <v>4470</v>
      </c>
      <c r="F42" s="31">
        <f t="shared" si="4"/>
        <v>4177.57</v>
      </c>
      <c r="G42" s="31">
        <f t="shared" si="5"/>
        <v>292.43</v>
      </c>
      <c r="H42" s="27"/>
      <c r="I42" s="27"/>
    </row>
    <row r="43" spans="1:9" ht="26.25" x14ac:dyDescent="0.55000000000000004">
      <c r="A43" s="28">
        <v>8</v>
      </c>
      <c r="B43" s="29">
        <v>8</v>
      </c>
      <c r="C43" s="29">
        <v>15</v>
      </c>
      <c r="D43" s="30">
        <v>298</v>
      </c>
      <c r="E43" s="30">
        <f t="shared" si="3"/>
        <v>4470</v>
      </c>
      <c r="F43" s="31">
        <f t="shared" si="4"/>
        <v>4177.57</v>
      </c>
      <c r="G43" s="31">
        <f t="shared" si="5"/>
        <v>292.43</v>
      </c>
      <c r="H43" s="27"/>
      <c r="I43" s="27"/>
    </row>
    <row r="44" spans="1:9" ht="26.25" x14ac:dyDescent="0.55000000000000004">
      <c r="A44" s="28">
        <v>9</v>
      </c>
      <c r="B44" s="29">
        <v>9</v>
      </c>
      <c r="C44" s="29">
        <v>12</v>
      </c>
      <c r="D44" s="30">
        <v>298</v>
      </c>
      <c r="E44" s="30">
        <f t="shared" si="3"/>
        <v>3576</v>
      </c>
      <c r="F44" s="31">
        <f t="shared" si="4"/>
        <v>3342.06</v>
      </c>
      <c r="G44" s="31">
        <f t="shared" si="5"/>
        <v>233.94</v>
      </c>
      <c r="H44" s="27"/>
      <c r="I44" s="27"/>
    </row>
    <row r="45" spans="1:9" ht="26.25" x14ac:dyDescent="0.55000000000000004">
      <c r="A45" s="28">
        <v>10</v>
      </c>
      <c r="B45" s="29">
        <v>10</v>
      </c>
      <c r="C45" s="29">
        <v>12</v>
      </c>
      <c r="D45" s="30">
        <v>298</v>
      </c>
      <c r="E45" s="30">
        <f t="shared" si="3"/>
        <v>3576</v>
      </c>
      <c r="F45" s="31">
        <f t="shared" si="4"/>
        <v>3342.06</v>
      </c>
      <c r="G45" s="31">
        <f t="shared" si="5"/>
        <v>233.94</v>
      </c>
      <c r="H45" s="27"/>
      <c r="I45" s="27"/>
    </row>
    <row r="46" spans="1:9" ht="26.25" x14ac:dyDescent="0.55000000000000004">
      <c r="A46" s="28">
        <v>11</v>
      </c>
      <c r="B46" s="29">
        <v>11</v>
      </c>
      <c r="C46" s="29">
        <v>13</v>
      </c>
      <c r="D46" s="30">
        <v>298</v>
      </c>
      <c r="E46" s="30">
        <f t="shared" si="3"/>
        <v>3874</v>
      </c>
      <c r="F46" s="31">
        <f t="shared" si="4"/>
        <v>3620.56</v>
      </c>
      <c r="G46" s="31">
        <f t="shared" si="5"/>
        <v>253.44</v>
      </c>
      <c r="H46" s="27"/>
      <c r="I46" s="27"/>
    </row>
    <row r="47" spans="1:9" ht="26.25" x14ac:dyDescent="0.55000000000000004">
      <c r="A47" s="28">
        <v>12</v>
      </c>
      <c r="B47" s="29">
        <v>12</v>
      </c>
      <c r="C47" s="29">
        <v>12</v>
      </c>
      <c r="D47" s="30">
        <v>298</v>
      </c>
      <c r="E47" s="30">
        <f t="shared" si="3"/>
        <v>3576</v>
      </c>
      <c r="F47" s="31">
        <f t="shared" si="4"/>
        <v>3342.06</v>
      </c>
      <c r="G47" s="31">
        <f t="shared" si="5"/>
        <v>233.94</v>
      </c>
      <c r="H47" s="27"/>
      <c r="I47" s="27"/>
    </row>
    <row r="48" spans="1:9" ht="26.25" x14ac:dyDescent="0.55000000000000004">
      <c r="A48" s="28">
        <v>13</v>
      </c>
      <c r="B48" s="29">
        <v>13</v>
      </c>
      <c r="C48" s="29">
        <v>14</v>
      </c>
      <c r="D48" s="30">
        <v>298</v>
      </c>
      <c r="E48" s="30">
        <f t="shared" si="3"/>
        <v>4172</v>
      </c>
      <c r="F48" s="31">
        <f t="shared" si="4"/>
        <v>3899.07</v>
      </c>
      <c r="G48" s="31">
        <f t="shared" si="5"/>
        <v>272.93</v>
      </c>
      <c r="H48" s="27"/>
      <c r="I48" s="27"/>
    </row>
    <row r="49" spans="1:9" ht="26.25" x14ac:dyDescent="0.55000000000000004">
      <c r="A49" s="28">
        <v>14</v>
      </c>
      <c r="B49" s="29">
        <v>14</v>
      </c>
      <c r="C49" s="29">
        <v>13</v>
      </c>
      <c r="D49" s="30">
        <v>298</v>
      </c>
      <c r="E49" s="30">
        <f t="shared" si="3"/>
        <v>3874</v>
      </c>
      <c r="F49" s="31">
        <f t="shared" si="4"/>
        <v>3620.56</v>
      </c>
      <c r="G49" s="31">
        <f t="shared" si="5"/>
        <v>253.44</v>
      </c>
      <c r="H49" s="27"/>
      <c r="I49" s="27"/>
    </row>
    <row r="50" spans="1:9" ht="26.25" x14ac:dyDescent="0.55000000000000004">
      <c r="A50" s="28">
        <v>15</v>
      </c>
      <c r="B50" s="29">
        <v>15</v>
      </c>
      <c r="C50" s="29">
        <v>14</v>
      </c>
      <c r="D50" s="30">
        <v>298</v>
      </c>
      <c r="E50" s="30">
        <f t="shared" si="3"/>
        <v>4172</v>
      </c>
      <c r="F50" s="31">
        <f t="shared" si="4"/>
        <v>3899.07</v>
      </c>
      <c r="G50" s="31">
        <f t="shared" si="5"/>
        <v>272.93</v>
      </c>
      <c r="H50" s="27"/>
      <c r="I50" s="27"/>
    </row>
    <row r="51" spans="1:9" ht="26.25" x14ac:dyDescent="0.55000000000000004">
      <c r="A51" s="59">
        <v>16</v>
      </c>
      <c r="B51" s="29">
        <v>16</v>
      </c>
      <c r="C51" s="60">
        <v>18</v>
      </c>
      <c r="D51" s="61">
        <v>298</v>
      </c>
      <c r="E51" s="61">
        <f t="shared" si="3"/>
        <v>5364</v>
      </c>
      <c r="F51" s="62">
        <f t="shared" si="4"/>
        <v>5013.08</v>
      </c>
      <c r="G51" s="62">
        <f t="shared" si="5"/>
        <v>350.92</v>
      </c>
      <c r="H51" s="27"/>
      <c r="I51" s="27"/>
    </row>
    <row r="52" spans="1:9" ht="26.25" x14ac:dyDescent="0.55000000000000004">
      <c r="A52" s="28">
        <v>17</v>
      </c>
      <c r="B52" s="29">
        <v>17</v>
      </c>
      <c r="C52" s="29">
        <v>18</v>
      </c>
      <c r="D52" s="30">
        <v>298</v>
      </c>
      <c r="E52" s="30">
        <f t="shared" si="3"/>
        <v>5364</v>
      </c>
      <c r="F52" s="31">
        <f t="shared" si="4"/>
        <v>5013.08</v>
      </c>
      <c r="G52" s="31">
        <f t="shared" si="5"/>
        <v>350.92</v>
      </c>
      <c r="H52" s="27"/>
      <c r="I52" s="27"/>
    </row>
    <row r="53" spans="1:9" ht="26.25" x14ac:dyDescent="0.55000000000000004">
      <c r="A53" s="28">
        <v>18</v>
      </c>
      <c r="B53" s="29">
        <v>18</v>
      </c>
      <c r="C53" s="29">
        <v>18</v>
      </c>
      <c r="D53" s="30">
        <v>298</v>
      </c>
      <c r="E53" s="30">
        <f t="shared" si="3"/>
        <v>5364</v>
      </c>
      <c r="F53" s="31">
        <f t="shared" si="4"/>
        <v>5013.08</v>
      </c>
      <c r="G53" s="31">
        <f t="shared" si="5"/>
        <v>350.92</v>
      </c>
      <c r="H53" s="27"/>
      <c r="I53" s="27"/>
    </row>
    <row r="54" spans="1:9" ht="26.25" x14ac:dyDescent="0.55000000000000004">
      <c r="A54" s="28">
        <v>19</v>
      </c>
      <c r="B54" s="29">
        <v>19</v>
      </c>
      <c r="C54" s="29">
        <v>14</v>
      </c>
      <c r="D54" s="30">
        <v>298</v>
      </c>
      <c r="E54" s="30">
        <f t="shared" si="3"/>
        <v>4172</v>
      </c>
      <c r="F54" s="31">
        <f t="shared" si="4"/>
        <v>3899.07</v>
      </c>
      <c r="G54" s="31">
        <f t="shared" si="5"/>
        <v>272.93</v>
      </c>
      <c r="H54" s="27"/>
      <c r="I54" s="27"/>
    </row>
    <row r="55" spans="1:9" ht="26.25" x14ac:dyDescent="0.55000000000000004">
      <c r="A55" s="28">
        <v>20</v>
      </c>
      <c r="B55" s="29">
        <v>20</v>
      </c>
      <c r="C55" s="29">
        <v>15</v>
      </c>
      <c r="D55" s="30">
        <v>298</v>
      </c>
      <c r="E55" s="30">
        <f t="shared" si="3"/>
        <v>4470</v>
      </c>
      <c r="F55" s="31">
        <f t="shared" si="4"/>
        <v>4177.57</v>
      </c>
      <c r="G55" s="31">
        <f t="shared" si="5"/>
        <v>292.43</v>
      </c>
      <c r="H55" s="27"/>
      <c r="I55" s="27"/>
    </row>
    <row r="56" spans="1:9" ht="26.25" x14ac:dyDescent="0.55000000000000004">
      <c r="A56" s="28">
        <v>21</v>
      </c>
      <c r="B56" s="29">
        <v>21</v>
      </c>
      <c r="C56" s="29">
        <v>16</v>
      </c>
      <c r="D56" s="30">
        <v>298</v>
      </c>
      <c r="E56" s="30">
        <f t="shared" si="3"/>
        <v>4768</v>
      </c>
      <c r="F56" s="31">
        <f t="shared" si="4"/>
        <v>4456.07</v>
      </c>
      <c r="G56" s="31">
        <f t="shared" si="5"/>
        <v>311.93</v>
      </c>
      <c r="H56" s="27"/>
      <c r="I56" s="27"/>
    </row>
    <row r="57" spans="1:9" ht="26.25" x14ac:dyDescent="0.55000000000000004">
      <c r="A57" s="28">
        <v>22</v>
      </c>
      <c r="B57" s="29">
        <v>22</v>
      </c>
      <c r="C57" s="29">
        <v>17</v>
      </c>
      <c r="D57" s="30">
        <v>298</v>
      </c>
      <c r="E57" s="30">
        <f t="shared" si="3"/>
        <v>5066</v>
      </c>
      <c r="F57" s="31">
        <f t="shared" si="4"/>
        <v>4734.58</v>
      </c>
      <c r="G57" s="31">
        <f t="shared" si="5"/>
        <v>331.42</v>
      </c>
      <c r="H57" s="27"/>
      <c r="I57" s="27"/>
    </row>
    <row r="58" spans="1:9" ht="26.25" x14ac:dyDescent="0.55000000000000004">
      <c r="A58" s="28">
        <v>23</v>
      </c>
      <c r="B58" s="29">
        <v>23</v>
      </c>
      <c r="C58" s="29">
        <v>14</v>
      </c>
      <c r="D58" s="30">
        <v>298</v>
      </c>
      <c r="E58" s="30">
        <f t="shared" si="3"/>
        <v>4172</v>
      </c>
      <c r="F58" s="31">
        <f t="shared" si="4"/>
        <v>3899.07</v>
      </c>
      <c r="G58" s="31">
        <f t="shared" si="5"/>
        <v>272.93</v>
      </c>
      <c r="H58" s="27"/>
      <c r="I58" s="27"/>
    </row>
    <row r="59" spans="1:9" ht="26.25" x14ac:dyDescent="0.55000000000000004">
      <c r="A59" s="28">
        <v>24</v>
      </c>
      <c r="B59" s="29">
        <v>24</v>
      </c>
      <c r="C59" s="29">
        <v>13</v>
      </c>
      <c r="D59" s="30">
        <v>298</v>
      </c>
      <c r="E59" s="30">
        <f t="shared" si="3"/>
        <v>3874</v>
      </c>
      <c r="F59" s="31">
        <f t="shared" si="4"/>
        <v>3620.56</v>
      </c>
      <c r="G59" s="31">
        <f t="shared" si="5"/>
        <v>253.44</v>
      </c>
      <c r="H59" s="27"/>
      <c r="I59" s="27"/>
    </row>
    <row r="60" spans="1:9" ht="26.25" x14ac:dyDescent="0.55000000000000004">
      <c r="A60" s="28">
        <v>25</v>
      </c>
      <c r="B60" s="29">
        <v>25</v>
      </c>
      <c r="C60" s="29">
        <v>16</v>
      </c>
      <c r="D60" s="30">
        <v>298</v>
      </c>
      <c r="E60" s="30">
        <f t="shared" si="3"/>
        <v>4768</v>
      </c>
      <c r="F60" s="31">
        <f t="shared" si="4"/>
        <v>4456.07</v>
      </c>
      <c r="G60" s="31">
        <f t="shared" si="5"/>
        <v>311.93</v>
      </c>
      <c r="H60" s="27"/>
      <c r="I60" s="27"/>
    </row>
    <row r="61" spans="1:9" ht="26.25" x14ac:dyDescent="0.55000000000000004">
      <c r="A61" s="28">
        <v>26</v>
      </c>
      <c r="B61" s="29">
        <v>26</v>
      </c>
      <c r="C61" s="29">
        <v>16</v>
      </c>
      <c r="D61" s="30">
        <v>298</v>
      </c>
      <c r="E61" s="30">
        <f t="shared" si="3"/>
        <v>4768</v>
      </c>
      <c r="F61" s="31">
        <f t="shared" si="4"/>
        <v>4456.07</v>
      </c>
      <c r="G61" s="31">
        <f t="shared" si="5"/>
        <v>311.93</v>
      </c>
      <c r="H61" s="27"/>
      <c r="I61" s="27"/>
    </row>
    <row r="62" spans="1:9" ht="26.25" x14ac:dyDescent="0.55000000000000004">
      <c r="A62" s="28">
        <v>27</v>
      </c>
      <c r="B62" s="29">
        <v>27</v>
      </c>
      <c r="C62" s="29">
        <v>14</v>
      </c>
      <c r="D62" s="30">
        <v>298</v>
      </c>
      <c r="E62" s="30">
        <f t="shared" si="3"/>
        <v>4172</v>
      </c>
      <c r="F62" s="31">
        <f t="shared" si="4"/>
        <v>3899.07</v>
      </c>
      <c r="G62" s="31">
        <f t="shared" si="5"/>
        <v>272.93</v>
      </c>
      <c r="H62" s="27"/>
      <c r="I62" s="27"/>
    </row>
    <row r="63" spans="1:9" ht="26.25" x14ac:dyDescent="0.55000000000000004">
      <c r="A63" s="28">
        <v>28</v>
      </c>
      <c r="B63" s="29">
        <v>28</v>
      </c>
      <c r="C63" s="29">
        <v>18</v>
      </c>
      <c r="D63" s="30">
        <v>298</v>
      </c>
      <c r="E63" s="30">
        <f t="shared" si="3"/>
        <v>5364</v>
      </c>
      <c r="F63" s="31">
        <f t="shared" si="4"/>
        <v>5013.08</v>
      </c>
      <c r="G63" s="31">
        <f t="shared" si="5"/>
        <v>350.92</v>
      </c>
      <c r="H63" s="27"/>
      <c r="I63" s="27"/>
    </row>
    <row r="64" spans="1:9" ht="26.25" x14ac:dyDescent="0.55000000000000004">
      <c r="A64" s="28">
        <v>29</v>
      </c>
      <c r="B64" s="29"/>
      <c r="C64" s="29"/>
      <c r="D64" s="30"/>
      <c r="E64" s="30">
        <f t="shared" si="3"/>
        <v>0</v>
      </c>
      <c r="F64" s="31">
        <f t="shared" si="4"/>
        <v>0</v>
      </c>
      <c r="G64" s="31">
        <f t="shared" si="5"/>
        <v>0</v>
      </c>
      <c r="H64" s="29" t="s">
        <v>14</v>
      </c>
      <c r="I64" s="27"/>
    </row>
    <row r="65" spans="1:9" ht="26.25" x14ac:dyDescent="0.55000000000000004">
      <c r="A65" s="35">
        <v>30</v>
      </c>
      <c r="B65" s="36">
        <v>0</v>
      </c>
      <c r="C65" s="36">
        <v>0</v>
      </c>
      <c r="D65" s="37"/>
      <c r="E65" s="37">
        <f t="shared" si="3"/>
        <v>0</v>
      </c>
      <c r="F65" s="38">
        <f t="shared" ref="F65:F66" si="6">C65-E65</f>
        <v>0</v>
      </c>
      <c r="G65" s="38">
        <f t="shared" si="5"/>
        <v>0</v>
      </c>
      <c r="H65" s="32">
        <f>SUM(C36:C66)</f>
        <v>404</v>
      </c>
      <c r="I65" s="27"/>
    </row>
    <row r="66" spans="1:9" ht="26.25" x14ac:dyDescent="0.55000000000000004">
      <c r="A66" s="35">
        <v>31</v>
      </c>
      <c r="B66" s="36">
        <v>0</v>
      </c>
      <c r="C66" s="36">
        <v>0</v>
      </c>
      <c r="D66" s="37"/>
      <c r="E66" s="37">
        <f t="shared" si="3"/>
        <v>0</v>
      </c>
      <c r="F66" s="38">
        <f t="shared" si="6"/>
        <v>0</v>
      </c>
      <c r="G66" s="38">
        <f t="shared" si="5"/>
        <v>0</v>
      </c>
      <c r="H66" s="33">
        <f>SUM(E36:E66)</f>
        <v>120392</v>
      </c>
      <c r="I66" s="27"/>
    </row>
    <row r="67" spans="1:9" ht="26.25" x14ac:dyDescent="0.55000000000000004">
      <c r="A67" s="160" t="s">
        <v>65</v>
      </c>
      <c r="B67" s="160"/>
      <c r="C67" s="160"/>
      <c r="D67" s="160"/>
      <c r="E67" s="160"/>
      <c r="F67" s="160"/>
      <c r="G67" s="160"/>
      <c r="H67" s="34"/>
      <c r="I67" s="27"/>
    </row>
    <row r="68" spans="1:9" ht="26.25" x14ac:dyDescent="0.55000000000000004">
      <c r="A68" s="28" t="s">
        <v>4</v>
      </c>
      <c r="B68" s="28" t="s">
        <v>6</v>
      </c>
      <c r="C68" s="28" t="s">
        <v>1</v>
      </c>
      <c r="D68" s="28" t="s">
        <v>2</v>
      </c>
      <c r="E68" s="28" t="s">
        <v>13</v>
      </c>
      <c r="F68" s="28" t="s">
        <v>2</v>
      </c>
      <c r="G68" s="28" t="s">
        <v>12</v>
      </c>
      <c r="H68" s="27"/>
      <c r="I68" s="27"/>
    </row>
    <row r="69" spans="1:9" ht="26.25" x14ac:dyDescent="0.55000000000000004">
      <c r="A69" s="28">
        <v>1</v>
      </c>
      <c r="B69" s="29">
        <v>4</v>
      </c>
      <c r="C69" s="29">
        <v>17</v>
      </c>
      <c r="D69" s="30">
        <v>299</v>
      </c>
      <c r="E69" s="30">
        <f t="shared" ref="E69:E99" si="7">D69*C69</f>
        <v>5083</v>
      </c>
      <c r="F69" s="31">
        <f>E69-G69</f>
        <v>4750.47</v>
      </c>
      <c r="G69" s="31">
        <f>ROUND(E69*7/107,2)</f>
        <v>332.53</v>
      </c>
      <c r="H69" s="27"/>
      <c r="I69" s="27"/>
    </row>
    <row r="70" spans="1:9" ht="26.25" x14ac:dyDescent="0.55000000000000004">
      <c r="A70" s="28">
        <v>2</v>
      </c>
      <c r="B70" s="29">
        <v>5</v>
      </c>
      <c r="C70" s="29">
        <v>20</v>
      </c>
      <c r="D70" s="30">
        <v>299</v>
      </c>
      <c r="E70" s="30">
        <f t="shared" si="7"/>
        <v>5980</v>
      </c>
      <c r="F70" s="31">
        <f t="shared" ref="F70:F99" si="8">E70-G70</f>
        <v>5588.79</v>
      </c>
      <c r="G70" s="31">
        <f t="shared" ref="G70:G99" si="9">ROUND(E70*7/107,2)</f>
        <v>391.21</v>
      </c>
      <c r="H70" s="27"/>
      <c r="I70" s="27"/>
    </row>
    <row r="71" spans="1:9" ht="26.25" x14ac:dyDescent="0.55000000000000004">
      <c r="A71" s="28">
        <v>3</v>
      </c>
      <c r="B71" s="29">
        <v>6</v>
      </c>
      <c r="C71" s="29">
        <v>16</v>
      </c>
      <c r="D71" s="30">
        <v>299</v>
      </c>
      <c r="E71" s="30">
        <f t="shared" si="7"/>
        <v>4784</v>
      </c>
      <c r="F71" s="31">
        <f t="shared" si="8"/>
        <v>4471.03</v>
      </c>
      <c r="G71" s="31">
        <f t="shared" si="9"/>
        <v>312.97000000000003</v>
      </c>
      <c r="H71" s="27"/>
      <c r="I71" s="27"/>
    </row>
    <row r="72" spans="1:9" ht="26.25" x14ac:dyDescent="0.55000000000000004">
      <c r="A72" s="28">
        <v>4</v>
      </c>
      <c r="B72" s="29">
        <v>7</v>
      </c>
      <c r="C72" s="29">
        <v>19</v>
      </c>
      <c r="D72" s="30">
        <v>299</v>
      </c>
      <c r="E72" s="30">
        <f t="shared" si="7"/>
        <v>5681</v>
      </c>
      <c r="F72" s="31">
        <f t="shared" si="8"/>
        <v>5309.35</v>
      </c>
      <c r="G72" s="31">
        <f t="shared" si="9"/>
        <v>371.65</v>
      </c>
      <c r="H72" s="27"/>
      <c r="I72" s="27"/>
    </row>
    <row r="73" spans="1:9" ht="26.25" x14ac:dyDescent="0.55000000000000004">
      <c r="A73" s="28">
        <v>5</v>
      </c>
      <c r="B73" s="29">
        <v>8</v>
      </c>
      <c r="C73" s="29">
        <v>21</v>
      </c>
      <c r="D73" s="30">
        <v>299</v>
      </c>
      <c r="E73" s="30">
        <f t="shared" si="7"/>
        <v>6279</v>
      </c>
      <c r="F73" s="31">
        <f t="shared" si="8"/>
        <v>5868.22</v>
      </c>
      <c r="G73" s="31">
        <f t="shared" si="9"/>
        <v>410.78</v>
      </c>
      <c r="H73" s="27"/>
      <c r="I73" s="27"/>
    </row>
    <row r="74" spans="1:9" ht="26.25" x14ac:dyDescent="0.55000000000000004">
      <c r="A74" s="28">
        <v>6</v>
      </c>
      <c r="B74" s="29">
        <v>9</v>
      </c>
      <c r="C74" s="29">
        <v>17</v>
      </c>
      <c r="D74" s="30">
        <v>299</v>
      </c>
      <c r="E74" s="30">
        <f t="shared" si="7"/>
        <v>5083</v>
      </c>
      <c r="F74" s="31">
        <f t="shared" si="8"/>
        <v>4750.47</v>
      </c>
      <c r="G74" s="31">
        <f t="shared" si="9"/>
        <v>332.53</v>
      </c>
      <c r="H74" s="27"/>
      <c r="I74" s="27"/>
    </row>
    <row r="75" spans="1:9" ht="26.25" x14ac:dyDescent="0.55000000000000004">
      <c r="A75" s="28">
        <v>7</v>
      </c>
      <c r="B75" s="29">
        <v>10</v>
      </c>
      <c r="C75" s="29">
        <v>21</v>
      </c>
      <c r="D75" s="30">
        <v>299</v>
      </c>
      <c r="E75" s="30">
        <f t="shared" si="7"/>
        <v>6279</v>
      </c>
      <c r="F75" s="31">
        <f t="shared" si="8"/>
        <v>5868.22</v>
      </c>
      <c r="G75" s="31">
        <f t="shared" si="9"/>
        <v>410.78</v>
      </c>
      <c r="H75" s="27"/>
      <c r="I75" s="27"/>
    </row>
    <row r="76" spans="1:9" ht="26.25" x14ac:dyDescent="0.55000000000000004">
      <c r="A76" s="28">
        <v>8</v>
      </c>
      <c r="B76" s="29">
        <v>11</v>
      </c>
      <c r="C76" s="29">
        <v>16</v>
      </c>
      <c r="D76" s="30">
        <v>299</v>
      </c>
      <c r="E76" s="30">
        <f t="shared" si="7"/>
        <v>4784</v>
      </c>
      <c r="F76" s="31">
        <f t="shared" si="8"/>
        <v>4471.03</v>
      </c>
      <c r="G76" s="31">
        <f t="shared" si="9"/>
        <v>312.97000000000003</v>
      </c>
      <c r="H76" s="27"/>
      <c r="I76" s="27"/>
    </row>
    <row r="77" spans="1:9" ht="26.25" x14ac:dyDescent="0.55000000000000004">
      <c r="A77" s="28">
        <v>9</v>
      </c>
      <c r="B77" s="29">
        <v>12</v>
      </c>
      <c r="C77" s="29">
        <v>17</v>
      </c>
      <c r="D77" s="30">
        <v>299</v>
      </c>
      <c r="E77" s="30">
        <f t="shared" si="7"/>
        <v>5083</v>
      </c>
      <c r="F77" s="31">
        <f t="shared" si="8"/>
        <v>4750.47</v>
      </c>
      <c r="G77" s="31">
        <f t="shared" si="9"/>
        <v>332.53</v>
      </c>
      <c r="H77" s="27"/>
      <c r="I77" s="27"/>
    </row>
    <row r="78" spans="1:9" ht="26.25" x14ac:dyDescent="0.55000000000000004">
      <c r="A78" s="28">
        <v>10</v>
      </c>
      <c r="B78" s="29">
        <v>13</v>
      </c>
      <c r="C78" s="29">
        <v>18</v>
      </c>
      <c r="D78" s="30">
        <v>299</v>
      </c>
      <c r="E78" s="30">
        <f t="shared" si="7"/>
        <v>5382</v>
      </c>
      <c r="F78" s="31">
        <f t="shared" si="8"/>
        <v>5029.91</v>
      </c>
      <c r="G78" s="31">
        <f t="shared" si="9"/>
        <v>352.09</v>
      </c>
      <c r="H78" s="27"/>
      <c r="I78" s="27"/>
    </row>
    <row r="79" spans="1:9" ht="26.25" x14ac:dyDescent="0.55000000000000004">
      <c r="A79" s="28">
        <v>11</v>
      </c>
      <c r="B79" s="29">
        <v>14</v>
      </c>
      <c r="C79" s="29">
        <v>18</v>
      </c>
      <c r="D79" s="30">
        <v>299</v>
      </c>
      <c r="E79" s="30">
        <f t="shared" si="7"/>
        <v>5382</v>
      </c>
      <c r="F79" s="31">
        <f t="shared" si="8"/>
        <v>5029.91</v>
      </c>
      <c r="G79" s="31">
        <f t="shared" si="9"/>
        <v>352.09</v>
      </c>
      <c r="H79" s="27"/>
      <c r="I79" s="27"/>
    </row>
    <row r="80" spans="1:9" ht="26.25" x14ac:dyDescent="0.55000000000000004">
      <c r="A80" s="28">
        <v>12</v>
      </c>
      <c r="B80" s="29">
        <v>15</v>
      </c>
      <c r="C80" s="29">
        <v>21</v>
      </c>
      <c r="D80" s="30">
        <v>299</v>
      </c>
      <c r="E80" s="30">
        <f t="shared" si="7"/>
        <v>6279</v>
      </c>
      <c r="F80" s="31">
        <f t="shared" si="8"/>
        <v>5868.22</v>
      </c>
      <c r="G80" s="31">
        <f t="shared" si="9"/>
        <v>410.78</v>
      </c>
      <c r="H80" s="27"/>
      <c r="I80" s="27"/>
    </row>
    <row r="81" spans="1:9" ht="26.25" x14ac:dyDescent="0.55000000000000004">
      <c r="A81" s="28">
        <v>13</v>
      </c>
      <c r="B81" s="29">
        <v>16</v>
      </c>
      <c r="C81" s="29">
        <v>15</v>
      </c>
      <c r="D81" s="30">
        <v>299</v>
      </c>
      <c r="E81" s="30">
        <f t="shared" si="7"/>
        <v>4485</v>
      </c>
      <c r="F81" s="31">
        <f t="shared" si="8"/>
        <v>4191.59</v>
      </c>
      <c r="G81" s="31">
        <f t="shared" si="9"/>
        <v>293.41000000000003</v>
      </c>
      <c r="H81" s="27"/>
      <c r="I81" s="27"/>
    </row>
    <row r="82" spans="1:9" ht="26.25" x14ac:dyDescent="0.55000000000000004">
      <c r="A82" s="28">
        <v>14</v>
      </c>
      <c r="B82" s="29">
        <v>17</v>
      </c>
      <c r="C82" s="29">
        <v>14</v>
      </c>
      <c r="D82" s="30">
        <v>299</v>
      </c>
      <c r="E82" s="30">
        <f t="shared" si="7"/>
        <v>4186</v>
      </c>
      <c r="F82" s="31">
        <f t="shared" si="8"/>
        <v>3912.15</v>
      </c>
      <c r="G82" s="31">
        <f t="shared" si="9"/>
        <v>273.85000000000002</v>
      </c>
      <c r="H82" s="27"/>
      <c r="I82" s="27"/>
    </row>
    <row r="83" spans="1:9" ht="26.25" x14ac:dyDescent="0.55000000000000004">
      <c r="A83" s="28">
        <v>15</v>
      </c>
      <c r="B83" s="29">
        <v>18</v>
      </c>
      <c r="C83" s="29">
        <v>13</v>
      </c>
      <c r="D83" s="30">
        <v>299</v>
      </c>
      <c r="E83" s="30">
        <f t="shared" si="7"/>
        <v>3887</v>
      </c>
      <c r="F83" s="31">
        <f t="shared" si="8"/>
        <v>3632.71</v>
      </c>
      <c r="G83" s="31">
        <f t="shared" si="9"/>
        <v>254.29</v>
      </c>
      <c r="H83" s="27"/>
      <c r="I83" s="27"/>
    </row>
    <row r="84" spans="1:9" ht="26.25" x14ac:dyDescent="0.55000000000000004">
      <c r="A84" s="28">
        <v>16</v>
      </c>
      <c r="B84" s="29">
        <v>19</v>
      </c>
      <c r="C84" s="29">
        <v>14</v>
      </c>
      <c r="D84" s="30">
        <v>299</v>
      </c>
      <c r="E84" s="30">
        <f t="shared" si="7"/>
        <v>4186</v>
      </c>
      <c r="F84" s="31">
        <f t="shared" si="8"/>
        <v>3912.15</v>
      </c>
      <c r="G84" s="31">
        <f t="shared" si="9"/>
        <v>273.85000000000002</v>
      </c>
      <c r="H84" s="27"/>
      <c r="I84" s="27"/>
    </row>
    <row r="85" spans="1:9" ht="26.25" x14ac:dyDescent="0.55000000000000004">
      <c r="A85" s="28">
        <v>17</v>
      </c>
      <c r="B85" s="29">
        <v>20</v>
      </c>
      <c r="C85" s="29">
        <v>13</v>
      </c>
      <c r="D85" s="30">
        <v>299</v>
      </c>
      <c r="E85" s="30">
        <f t="shared" si="7"/>
        <v>3887</v>
      </c>
      <c r="F85" s="31">
        <f t="shared" si="8"/>
        <v>3632.71</v>
      </c>
      <c r="G85" s="31">
        <f t="shared" si="9"/>
        <v>254.29</v>
      </c>
      <c r="H85" s="27"/>
      <c r="I85" s="27"/>
    </row>
    <row r="86" spans="1:9" ht="26.25" x14ac:dyDescent="0.55000000000000004">
      <c r="A86" s="28">
        <v>18</v>
      </c>
      <c r="B86" s="29">
        <v>21</v>
      </c>
      <c r="C86" s="29">
        <v>15</v>
      </c>
      <c r="D86" s="30">
        <v>299</v>
      </c>
      <c r="E86" s="30">
        <f t="shared" si="7"/>
        <v>4485</v>
      </c>
      <c r="F86" s="31">
        <f t="shared" si="8"/>
        <v>4191.59</v>
      </c>
      <c r="G86" s="31">
        <f t="shared" si="9"/>
        <v>293.41000000000003</v>
      </c>
      <c r="H86" s="27"/>
      <c r="I86" s="27"/>
    </row>
    <row r="87" spans="1:9" ht="26.25" x14ac:dyDescent="0.55000000000000004">
      <c r="A87" s="28">
        <v>19</v>
      </c>
      <c r="B87" s="29">
        <v>22</v>
      </c>
      <c r="C87" s="29">
        <v>12</v>
      </c>
      <c r="D87" s="30">
        <v>299</v>
      </c>
      <c r="E87" s="30">
        <f t="shared" si="7"/>
        <v>3588</v>
      </c>
      <c r="F87" s="31">
        <f t="shared" si="8"/>
        <v>3353.27</v>
      </c>
      <c r="G87" s="31">
        <f t="shared" si="9"/>
        <v>234.73</v>
      </c>
      <c r="H87" s="27"/>
      <c r="I87" s="27"/>
    </row>
    <row r="88" spans="1:9" ht="26.25" x14ac:dyDescent="0.55000000000000004">
      <c r="A88" s="28">
        <v>20</v>
      </c>
      <c r="B88" s="29">
        <v>23</v>
      </c>
      <c r="C88" s="29">
        <v>12</v>
      </c>
      <c r="D88" s="30">
        <v>299</v>
      </c>
      <c r="E88" s="30">
        <f t="shared" si="7"/>
        <v>3588</v>
      </c>
      <c r="F88" s="31">
        <f t="shared" si="8"/>
        <v>3353.27</v>
      </c>
      <c r="G88" s="31">
        <f t="shared" si="9"/>
        <v>234.73</v>
      </c>
      <c r="H88" s="27"/>
      <c r="I88" s="27"/>
    </row>
    <row r="89" spans="1:9" ht="26.25" x14ac:dyDescent="0.55000000000000004">
      <c r="A89" s="28">
        <v>21</v>
      </c>
      <c r="B89" s="29">
        <v>24</v>
      </c>
      <c r="C89" s="29">
        <v>14</v>
      </c>
      <c r="D89" s="30">
        <v>299</v>
      </c>
      <c r="E89" s="30">
        <f t="shared" si="7"/>
        <v>4186</v>
      </c>
      <c r="F89" s="31">
        <f t="shared" si="8"/>
        <v>3912.15</v>
      </c>
      <c r="G89" s="31">
        <f t="shared" si="9"/>
        <v>273.85000000000002</v>
      </c>
      <c r="H89" s="27"/>
      <c r="I89" s="27"/>
    </row>
    <row r="90" spans="1:9" ht="26.25" x14ac:dyDescent="0.55000000000000004">
      <c r="A90" s="28">
        <v>22</v>
      </c>
      <c r="B90" s="29">
        <v>25</v>
      </c>
      <c r="C90" s="29">
        <v>12</v>
      </c>
      <c r="D90" s="30">
        <v>299</v>
      </c>
      <c r="E90" s="30">
        <f t="shared" si="7"/>
        <v>3588</v>
      </c>
      <c r="F90" s="31">
        <f t="shared" si="8"/>
        <v>3353.27</v>
      </c>
      <c r="G90" s="31">
        <f t="shared" si="9"/>
        <v>234.73</v>
      </c>
      <c r="H90" s="27"/>
      <c r="I90" s="27"/>
    </row>
    <row r="91" spans="1:9" ht="26.25" x14ac:dyDescent="0.55000000000000004">
      <c r="A91" s="28">
        <v>23</v>
      </c>
      <c r="B91" s="29">
        <v>26</v>
      </c>
      <c r="C91" s="29">
        <v>13</v>
      </c>
      <c r="D91" s="30">
        <v>299</v>
      </c>
      <c r="E91" s="30">
        <f t="shared" si="7"/>
        <v>3887</v>
      </c>
      <c r="F91" s="31">
        <f t="shared" si="8"/>
        <v>3632.71</v>
      </c>
      <c r="G91" s="31">
        <f t="shared" si="9"/>
        <v>254.29</v>
      </c>
      <c r="H91" s="27"/>
      <c r="I91" s="27"/>
    </row>
    <row r="92" spans="1:9" ht="26.25" x14ac:dyDescent="0.55000000000000004">
      <c r="A92" s="28">
        <v>24</v>
      </c>
      <c r="B92" s="29">
        <v>27</v>
      </c>
      <c r="C92" s="29">
        <v>14</v>
      </c>
      <c r="D92" s="30">
        <v>299</v>
      </c>
      <c r="E92" s="30">
        <f t="shared" si="7"/>
        <v>4186</v>
      </c>
      <c r="F92" s="31">
        <f t="shared" si="8"/>
        <v>3912.15</v>
      </c>
      <c r="G92" s="31">
        <f t="shared" si="9"/>
        <v>273.85000000000002</v>
      </c>
      <c r="H92" s="27"/>
      <c r="I92" s="27"/>
    </row>
    <row r="93" spans="1:9" ht="26.25" x14ac:dyDescent="0.55000000000000004">
      <c r="A93" s="28">
        <v>25</v>
      </c>
      <c r="B93" s="29">
        <v>28</v>
      </c>
      <c r="C93" s="29">
        <v>15</v>
      </c>
      <c r="D93" s="30">
        <v>299</v>
      </c>
      <c r="E93" s="30">
        <f t="shared" si="7"/>
        <v>4485</v>
      </c>
      <c r="F93" s="31">
        <f t="shared" si="8"/>
        <v>4191.59</v>
      </c>
      <c r="G93" s="31">
        <f t="shared" si="9"/>
        <v>293.41000000000003</v>
      </c>
      <c r="H93" s="27"/>
      <c r="I93" s="27"/>
    </row>
    <row r="94" spans="1:9" ht="26.25" x14ac:dyDescent="0.55000000000000004">
      <c r="A94" s="28">
        <v>26</v>
      </c>
      <c r="B94" s="29">
        <v>29</v>
      </c>
      <c r="C94" s="29">
        <v>14</v>
      </c>
      <c r="D94" s="30">
        <v>299</v>
      </c>
      <c r="E94" s="30">
        <f t="shared" si="7"/>
        <v>4186</v>
      </c>
      <c r="F94" s="31">
        <f t="shared" si="8"/>
        <v>3912.15</v>
      </c>
      <c r="G94" s="31">
        <f t="shared" si="9"/>
        <v>273.85000000000002</v>
      </c>
      <c r="H94" s="27"/>
      <c r="I94" s="27"/>
    </row>
    <row r="95" spans="1:9" ht="26.25" x14ac:dyDescent="0.55000000000000004">
      <c r="A95" s="28">
        <v>27</v>
      </c>
      <c r="B95" s="29">
        <v>30</v>
      </c>
      <c r="C95" s="29">
        <v>13</v>
      </c>
      <c r="D95" s="30">
        <v>299</v>
      </c>
      <c r="E95" s="30">
        <f t="shared" si="7"/>
        <v>3887</v>
      </c>
      <c r="F95" s="31">
        <f t="shared" si="8"/>
        <v>3632.71</v>
      </c>
      <c r="G95" s="31">
        <f t="shared" si="9"/>
        <v>254.29</v>
      </c>
      <c r="H95" s="27"/>
      <c r="I95" s="27"/>
    </row>
    <row r="96" spans="1:9" ht="26.25" x14ac:dyDescent="0.55000000000000004">
      <c r="A96" s="28">
        <v>28</v>
      </c>
      <c r="B96" s="29">
        <v>31</v>
      </c>
      <c r="C96" s="29">
        <v>12</v>
      </c>
      <c r="D96" s="30">
        <v>299</v>
      </c>
      <c r="E96" s="30">
        <f t="shared" si="7"/>
        <v>3588</v>
      </c>
      <c r="F96" s="31">
        <f t="shared" si="8"/>
        <v>3353.27</v>
      </c>
      <c r="G96" s="31">
        <f t="shared" si="9"/>
        <v>234.73</v>
      </c>
      <c r="H96" s="27"/>
      <c r="I96" s="27"/>
    </row>
    <row r="97" spans="1:9" ht="26.25" x14ac:dyDescent="0.55000000000000004">
      <c r="A97" s="28">
        <v>29</v>
      </c>
      <c r="B97" s="29"/>
      <c r="C97" s="29"/>
      <c r="D97" s="30"/>
      <c r="E97" s="30">
        <f t="shared" si="7"/>
        <v>0</v>
      </c>
      <c r="F97" s="31">
        <f t="shared" si="8"/>
        <v>0</v>
      </c>
      <c r="G97" s="31">
        <f t="shared" si="9"/>
        <v>0</v>
      </c>
      <c r="H97" s="39" t="s">
        <v>14</v>
      </c>
      <c r="I97" s="27"/>
    </row>
    <row r="98" spans="1:9" ht="26.25" x14ac:dyDescent="0.55000000000000004">
      <c r="A98" s="28">
        <v>30</v>
      </c>
      <c r="B98" s="29"/>
      <c r="C98" s="29"/>
      <c r="D98" s="30"/>
      <c r="E98" s="30">
        <f t="shared" si="7"/>
        <v>0</v>
      </c>
      <c r="F98" s="31">
        <f t="shared" si="8"/>
        <v>0</v>
      </c>
      <c r="G98" s="31">
        <f t="shared" si="9"/>
        <v>0</v>
      </c>
      <c r="H98" s="40">
        <f>SUM(C69:C99)</f>
        <v>436</v>
      </c>
      <c r="I98" s="27"/>
    </row>
    <row r="99" spans="1:9" ht="26.25" x14ac:dyDescent="0.55000000000000004">
      <c r="A99" s="28">
        <v>31</v>
      </c>
      <c r="B99" s="29"/>
      <c r="C99" s="29"/>
      <c r="D99" s="30"/>
      <c r="E99" s="30">
        <f t="shared" si="7"/>
        <v>0</v>
      </c>
      <c r="F99" s="31">
        <f t="shared" si="8"/>
        <v>0</v>
      </c>
      <c r="G99" s="31">
        <f t="shared" si="9"/>
        <v>0</v>
      </c>
      <c r="H99" s="41">
        <f>SUM(E69:E99)</f>
        <v>130364</v>
      </c>
      <c r="I99" s="27"/>
    </row>
    <row r="100" spans="1:9" ht="24" customHeight="1" x14ac:dyDescent="0.55000000000000004">
      <c r="A100" s="160" t="s">
        <v>67</v>
      </c>
      <c r="B100" s="160"/>
      <c r="C100" s="160"/>
      <c r="D100" s="160"/>
      <c r="E100" s="160"/>
      <c r="F100" s="160"/>
      <c r="G100" s="160"/>
      <c r="H100" s="147"/>
      <c r="I100" s="27"/>
    </row>
    <row r="101" spans="1:9" ht="24" customHeight="1" x14ac:dyDescent="0.55000000000000004">
      <c r="A101" s="42" t="s">
        <v>4</v>
      </c>
      <c r="B101" s="42" t="s">
        <v>6</v>
      </c>
      <c r="C101" s="42" t="s">
        <v>1</v>
      </c>
      <c r="D101" s="42" t="s">
        <v>2</v>
      </c>
      <c r="E101" s="42" t="s">
        <v>13</v>
      </c>
      <c r="F101" s="42" t="s">
        <v>2</v>
      </c>
      <c r="G101" s="42" t="s">
        <v>12</v>
      </c>
      <c r="H101" s="27"/>
      <c r="I101" s="27"/>
    </row>
    <row r="102" spans="1:9" ht="24" customHeight="1" x14ac:dyDescent="0.55000000000000004">
      <c r="A102" s="42">
        <v>1</v>
      </c>
      <c r="B102" s="29">
        <v>1</v>
      </c>
      <c r="C102" s="29">
        <v>16</v>
      </c>
      <c r="D102" s="30">
        <v>303</v>
      </c>
      <c r="E102" s="30">
        <f t="shared" ref="E102:E132" si="10">D102*C102</f>
        <v>4848</v>
      </c>
      <c r="F102" s="31">
        <f>E102-G102</f>
        <v>4530.84</v>
      </c>
      <c r="G102" s="31">
        <f>ROUND(E102*7/107,2)</f>
        <v>317.16000000000003</v>
      </c>
      <c r="H102" s="27"/>
      <c r="I102" s="27"/>
    </row>
    <row r="103" spans="1:9" ht="24" customHeight="1" x14ac:dyDescent="0.55000000000000004">
      <c r="A103" s="42">
        <v>2</v>
      </c>
      <c r="B103" s="29">
        <v>2</v>
      </c>
      <c r="C103" s="29">
        <v>15</v>
      </c>
      <c r="D103" s="30">
        <v>303</v>
      </c>
      <c r="E103" s="30">
        <f t="shared" si="10"/>
        <v>4545</v>
      </c>
      <c r="F103" s="31">
        <f t="shared" ref="F103:F132" si="11">E103-G103</f>
        <v>4247.66</v>
      </c>
      <c r="G103" s="31">
        <f t="shared" ref="G103:G132" si="12">ROUND(E103*7/107,2)</f>
        <v>297.33999999999997</v>
      </c>
      <c r="H103" s="27"/>
      <c r="I103" s="27"/>
    </row>
    <row r="104" spans="1:9" ht="24" customHeight="1" x14ac:dyDescent="0.55000000000000004">
      <c r="A104" s="42">
        <v>3</v>
      </c>
      <c r="B104" s="29">
        <v>3</v>
      </c>
      <c r="C104" s="29">
        <v>18</v>
      </c>
      <c r="D104" s="30">
        <v>303</v>
      </c>
      <c r="E104" s="30">
        <f t="shared" si="10"/>
        <v>5454</v>
      </c>
      <c r="F104" s="31">
        <f t="shared" si="11"/>
        <v>5097.2</v>
      </c>
      <c r="G104" s="31">
        <f t="shared" si="12"/>
        <v>356.8</v>
      </c>
      <c r="H104" s="27"/>
      <c r="I104" s="27"/>
    </row>
    <row r="105" spans="1:9" ht="24" customHeight="1" x14ac:dyDescent="0.55000000000000004">
      <c r="A105" s="42">
        <v>4</v>
      </c>
      <c r="B105" s="29">
        <v>4</v>
      </c>
      <c r="C105" s="29">
        <v>14</v>
      </c>
      <c r="D105" s="30">
        <v>303</v>
      </c>
      <c r="E105" s="30">
        <f t="shared" si="10"/>
        <v>4242</v>
      </c>
      <c r="F105" s="31">
        <f t="shared" si="11"/>
        <v>3964.49</v>
      </c>
      <c r="G105" s="31">
        <f t="shared" si="12"/>
        <v>277.51</v>
      </c>
      <c r="H105" s="27"/>
      <c r="I105" s="27"/>
    </row>
    <row r="106" spans="1:9" ht="24" customHeight="1" x14ac:dyDescent="0.55000000000000004">
      <c r="A106" s="42">
        <v>5</v>
      </c>
      <c r="B106" s="29">
        <v>5</v>
      </c>
      <c r="C106" s="29">
        <v>16</v>
      </c>
      <c r="D106" s="30">
        <v>303</v>
      </c>
      <c r="E106" s="30">
        <f t="shared" si="10"/>
        <v>4848</v>
      </c>
      <c r="F106" s="31">
        <f t="shared" si="11"/>
        <v>4530.84</v>
      </c>
      <c r="G106" s="31">
        <f t="shared" si="12"/>
        <v>317.16000000000003</v>
      </c>
      <c r="H106" s="27"/>
      <c r="I106" s="27"/>
    </row>
    <row r="107" spans="1:9" ht="24" customHeight="1" x14ac:dyDescent="0.55000000000000004">
      <c r="A107" s="42">
        <v>6</v>
      </c>
      <c r="B107" s="29">
        <v>6</v>
      </c>
      <c r="C107" s="29">
        <v>14</v>
      </c>
      <c r="D107" s="30">
        <v>303</v>
      </c>
      <c r="E107" s="30">
        <f t="shared" si="10"/>
        <v>4242</v>
      </c>
      <c r="F107" s="31">
        <f t="shared" si="11"/>
        <v>3964.49</v>
      </c>
      <c r="G107" s="31">
        <f t="shared" si="12"/>
        <v>277.51</v>
      </c>
      <c r="H107" s="27"/>
      <c r="I107" s="27"/>
    </row>
    <row r="108" spans="1:9" ht="24" customHeight="1" x14ac:dyDescent="0.55000000000000004">
      <c r="A108" s="42">
        <v>7</v>
      </c>
      <c r="B108" s="29">
        <v>7</v>
      </c>
      <c r="C108" s="29">
        <v>18</v>
      </c>
      <c r="D108" s="30">
        <v>303</v>
      </c>
      <c r="E108" s="30">
        <f t="shared" si="10"/>
        <v>5454</v>
      </c>
      <c r="F108" s="31">
        <f t="shared" si="11"/>
        <v>5097.2</v>
      </c>
      <c r="G108" s="31">
        <f t="shared" si="12"/>
        <v>356.8</v>
      </c>
      <c r="H108" s="27"/>
      <c r="I108" s="27"/>
    </row>
    <row r="109" spans="1:9" ht="24" customHeight="1" x14ac:dyDescent="0.55000000000000004">
      <c r="A109" s="42">
        <v>8</v>
      </c>
      <c r="B109" s="29">
        <v>8</v>
      </c>
      <c r="C109" s="29">
        <v>14</v>
      </c>
      <c r="D109" s="30">
        <v>303</v>
      </c>
      <c r="E109" s="30">
        <f t="shared" si="10"/>
        <v>4242</v>
      </c>
      <c r="F109" s="31">
        <f t="shared" si="11"/>
        <v>3964.49</v>
      </c>
      <c r="G109" s="31">
        <f t="shared" si="12"/>
        <v>277.51</v>
      </c>
      <c r="H109" s="27"/>
      <c r="I109" s="27"/>
    </row>
    <row r="110" spans="1:9" ht="24" customHeight="1" x14ac:dyDescent="0.55000000000000004">
      <c r="A110" s="42">
        <v>9</v>
      </c>
      <c r="B110" s="29">
        <v>9</v>
      </c>
      <c r="C110" s="29">
        <v>15</v>
      </c>
      <c r="D110" s="30">
        <v>303</v>
      </c>
      <c r="E110" s="30">
        <f t="shared" si="10"/>
        <v>4545</v>
      </c>
      <c r="F110" s="31">
        <f t="shared" si="11"/>
        <v>4247.66</v>
      </c>
      <c r="G110" s="31">
        <f t="shared" si="12"/>
        <v>297.33999999999997</v>
      </c>
      <c r="H110" s="27"/>
      <c r="I110" s="27"/>
    </row>
    <row r="111" spans="1:9" ht="24" customHeight="1" x14ac:dyDescent="0.55000000000000004">
      <c r="A111" s="42">
        <v>10</v>
      </c>
      <c r="B111" s="29">
        <v>10</v>
      </c>
      <c r="C111" s="29">
        <v>14</v>
      </c>
      <c r="D111" s="30">
        <v>303</v>
      </c>
      <c r="E111" s="30">
        <f t="shared" si="10"/>
        <v>4242</v>
      </c>
      <c r="F111" s="31">
        <f t="shared" si="11"/>
        <v>3964.49</v>
      </c>
      <c r="G111" s="31">
        <f t="shared" si="12"/>
        <v>277.51</v>
      </c>
      <c r="H111" s="27"/>
      <c r="I111" s="27"/>
    </row>
    <row r="112" spans="1:9" ht="24" customHeight="1" x14ac:dyDescent="0.55000000000000004">
      <c r="A112" s="42">
        <v>11</v>
      </c>
      <c r="B112" s="29">
        <v>11</v>
      </c>
      <c r="C112" s="29">
        <v>18</v>
      </c>
      <c r="D112" s="30">
        <v>303</v>
      </c>
      <c r="E112" s="30">
        <f t="shared" si="10"/>
        <v>5454</v>
      </c>
      <c r="F112" s="31">
        <f t="shared" si="11"/>
        <v>5097.2</v>
      </c>
      <c r="G112" s="31">
        <f t="shared" si="12"/>
        <v>356.8</v>
      </c>
      <c r="H112" s="27"/>
      <c r="I112" s="27"/>
    </row>
    <row r="113" spans="1:9" ht="24" customHeight="1" x14ac:dyDescent="0.55000000000000004">
      <c r="A113" s="42">
        <v>12</v>
      </c>
      <c r="B113" s="29">
        <v>12</v>
      </c>
      <c r="C113" s="29">
        <v>15</v>
      </c>
      <c r="D113" s="30">
        <v>303</v>
      </c>
      <c r="E113" s="30">
        <f t="shared" si="10"/>
        <v>4545</v>
      </c>
      <c r="F113" s="31">
        <f t="shared" si="11"/>
        <v>4247.66</v>
      </c>
      <c r="G113" s="31">
        <f t="shared" si="12"/>
        <v>297.33999999999997</v>
      </c>
      <c r="H113" s="27"/>
      <c r="I113" s="27"/>
    </row>
    <row r="114" spans="1:9" ht="24" customHeight="1" x14ac:dyDescent="0.55000000000000004">
      <c r="A114" s="42">
        <v>13</v>
      </c>
      <c r="B114" s="29">
        <v>13</v>
      </c>
      <c r="C114" s="29">
        <v>13</v>
      </c>
      <c r="D114" s="30">
        <v>303</v>
      </c>
      <c r="E114" s="30">
        <f t="shared" si="10"/>
        <v>3939</v>
      </c>
      <c r="F114" s="31">
        <f t="shared" si="11"/>
        <v>3681.31</v>
      </c>
      <c r="G114" s="31">
        <f t="shared" si="12"/>
        <v>257.69</v>
      </c>
      <c r="H114" s="27"/>
      <c r="I114" s="27"/>
    </row>
    <row r="115" spans="1:9" ht="24" customHeight="1" x14ac:dyDescent="0.55000000000000004">
      <c r="A115" s="42">
        <v>14</v>
      </c>
      <c r="B115" s="29">
        <v>14</v>
      </c>
      <c r="C115" s="29">
        <v>17</v>
      </c>
      <c r="D115" s="30">
        <v>303</v>
      </c>
      <c r="E115" s="30">
        <f t="shared" si="10"/>
        <v>5151</v>
      </c>
      <c r="F115" s="31">
        <f t="shared" si="11"/>
        <v>4814.0200000000004</v>
      </c>
      <c r="G115" s="31">
        <f t="shared" si="12"/>
        <v>336.98</v>
      </c>
      <c r="H115" s="27"/>
      <c r="I115" s="27"/>
    </row>
    <row r="116" spans="1:9" ht="24" customHeight="1" x14ac:dyDescent="0.55000000000000004">
      <c r="A116" s="42">
        <v>15</v>
      </c>
      <c r="B116" s="29">
        <v>15</v>
      </c>
      <c r="C116" s="29">
        <v>15</v>
      </c>
      <c r="D116" s="30">
        <v>303</v>
      </c>
      <c r="E116" s="30">
        <f t="shared" si="10"/>
        <v>4545</v>
      </c>
      <c r="F116" s="31">
        <f t="shared" si="11"/>
        <v>4247.66</v>
      </c>
      <c r="G116" s="31">
        <f t="shared" si="12"/>
        <v>297.33999999999997</v>
      </c>
      <c r="H116" s="27"/>
      <c r="I116" s="27"/>
    </row>
    <row r="117" spans="1:9" ht="24" customHeight="1" x14ac:dyDescent="0.55000000000000004">
      <c r="A117" s="42">
        <v>16</v>
      </c>
      <c r="B117" s="29">
        <v>16</v>
      </c>
      <c r="C117" s="29">
        <v>13</v>
      </c>
      <c r="D117" s="30">
        <v>303</v>
      </c>
      <c r="E117" s="30">
        <f t="shared" si="10"/>
        <v>3939</v>
      </c>
      <c r="F117" s="31">
        <f t="shared" si="11"/>
        <v>3681.31</v>
      </c>
      <c r="G117" s="31">
        <f t="shared" si="12"/>
        <v>257.69</v>
      </c>
      <c r="H117" s="27"/>
      <c r="I117" s="27"/>
    </row>
    <row r="118" spans="1:9" ht="24" customHeight="1" x14ac:dyDescent="0.55000000000000004">
      <c r="A118" s="42">
        <v>17</v>
      </c>
      <c r="B118" s="29">
        <v>17</v>
      </c>
      <c r="C118" s="29">
        <v>18</v>
      </c>
      <c r="D118" s="30">
        <v>303</v>
      </c>
      <c r="E118" s="30">
        <f t="shared" si="10"/>
        <v>5454</v>
      </c>
      <c r="F118" s="31">
        <f t="shared" si="11"/>
        <v>5097.2</v>
      </c>
      <c r="G118" s="31">
        <f t="shared" si="12"/>
        <v>356.8</v>
      </c>
      <c r="H118" s="27"/>
      <c r="I118" s="27"/>
    </row>
    <row r="119" spans="1:9" ht="24" customHeight="1" x14ac:dyDescent="0.55000000000000004">
      <c r="A119" s="42">
        <v>18</v>
      </c>
      <c r="B119" s="29">
        <v>18</v>
      </c>
      <c r="C119" s="29">
        <v>15</v>
      </c>
      <c r="D119" s="30">
        <v>303</v>
      </c>
      <c r="E119" s="30">
        <f t="shared" si="10"/>
        <v>4545</v>
      </c>
      <c r="F119" s="31">
        <f t="shared" si="11"/>
        <v>4247.66</v>
      </c>
      <c r="G119" s="31">
        <f t="shared" si="12"/>
        <v>297.33999999999997</v>
      </c>
      <c r="H119" s="27"/>
      <c r="I119" s="27"/>
    </row>
    <row r="120" spans="1:9" ht="24" customHeight="1" x14ac:dyDescent="0.55000000000000004">
      <c r="A120" s="42">
        <v>19</v>
      </c>
      <c r="B120" s="29">
        <v>19</v>
      </c>
      <c r="C120" s="29">
        <v>14</v>
      </c>
      <c r="D120" s="30">
        <v>303</v>
      </c>
      <c r="E120" s="30">
        <f t="shared" si="10"/>
        <v>4242</v>
      </c>
      <c r="F120" s="31">
        <f t="shared" si="11"/>
        <v>3964.49</v>
      </c>
      <c r="G120" s="31">
        <f t="shared" si="12"/>
        <v>277.51</v>
      </c>
      <c r="H120" s="27"/>
      <c r="I120" s="27"/>
    </row>
    <row r="121" spans="1:9" ht="24" customHeight="1" x14ac:dyDescent="0.55000000000000004">
      <c r="A121" s="42">
        <v>20</v>
      </c>
      <c r="B121" s="29">
        <v>20</v>
      </c>
      <c r="C121" s="29">
        <v>15</v>
      </c>
      <c r="D121" s="30">
        <v>303</v>
      </c>
      <c r="E121" s="30">
        <f t="shared" si="10"/>
        <v>4545</v>
      </c>
      <c r="F121" s="31">
        <f t="shared" si="11"/>
        <v>4247.66</v>
      </c>
      <c r="G121" s="31">
        <f t="shared" si="12"/>
        <v>297.33999999999997</v>
      </c>
      <c r="H121" s="27"/>
      <c r="I121" s="27"/>
    </row>
    <row r="122" spans="1:9" ht="24" customHeight="1" x14ac:dyDescent="0.55000000000000004">
      <c r="A122" s="42">
        <v>21</v>
      </c>
      <c r="B122" s="29">
        <v>21</v>
      </c>
      <c r="C122" s="29">
        <v>13</v>
      </c>
      <c r="D122" s="30">
        <v>303</v>
      </c>
      <c r="E122" s="30">
        <f t="shared" si="10"/>
        <v>3939</v>
      </c>
      <c r="F122" s="31">
        <f t="shared" si="11"/>
        <v>3681.31</v>
      </c>
      <c r="G122" s="31">
        <f t="shared" si="12"/>
        <v>257.69</v>
      </c>
      <c r="H122" s="27"/>
      <c r="I122" s="27"/>
    </row>
    <row r="123" spans="1:9" ht="24" customHeight="1" x14ac:dyDescent="0.55000000000000004">
      <c r="A123" s="42">
        <v>22</v>
      </c>
      <c r="B123" s="29">
        <v>22</v>
      </c>
      <c r="C123" s="29">
        <v>14</v>
      </c>
      <c r="D123" s="30">
        <v>303</v>
      </c>
      <c r="E123" s="30">
        <f t="shared" si="10"/>
        <v>4242</v>
      </c>
      <c r="F123" s="31">
        <f t="shared" si="11"/>
        <v>3964.49</v>
      </c>
      <c r="G123" s="31">
        <f t="shared" si="12"/>
        <v>277.51</v>
      </c>
      <c r="H123" s="27"/>
      <c r="I123" s="27"/>
    </row>
    <row r="124" spans="1:9" ht="24" customHeight="1" x14ac:dyDescent="0.55000000000000004">
      <c r="A124" s="42">
        <v>23</v>
      </c>
      <c r="B124" s="29">
        <v>23</v>
      </c>
      <c r="C124" s="29">
        <v>15</v>
      </c>
      <c r="D124" s="30">
        <v>303</v>
      </c>
      <c r="E124" s="30">
        <f t="shared" si="10"/>
        <v>4545</v>
      </c>
      <c r="F124" s="31">
        <f t="shared" si="11"/>
        <v>4247.66</v>
      </c>
      <c r="G124" s="31">
        <f t="shared" si="12"/>
        <v>297.33999999999997</v>
      </c>
      <c r="H124" s="27"/>
      <c r="I124" s="27"/>
    </row>
    <row r="125" spans="1:9" ht="24" customHeight="1" x14ac:dyDescent="0.55000000000000004">
      <c r="A125" s="42">
        <v>24</v>
      </c>
      <c r="B125" s="29">
        <v>25</v>
      </c>
      <c r="C125" s="29">
        <v>14</v>
      </c>
      <c r="D125" s="30">
        <v>303</v>
      </c>
      <c r="E125" s="30">
        <f t="shared" si="10"/>
        <v>4242</v>
      </c>
      <c r="F125" s="31">
        <f t="shared" si="11"/>
        <v>3964.49</v>
      </c>
      <c r="G125" s="31">
        <f t="shared" si="12"/>
        <v>277.51</v>
      </c>
      <c r="H125" s="27"/>
      <c r="I125" s="27"/>
    </row>
    <row r="126" spans="1:9" ht="24" customHeight="1" x14ac:dyDescent="0.55000000000000004">
      <c r="A126" s="42">
        <v>25</v>
      </c>
      <c r="B126" s="29">
        <v>26</v>
      </c>
      <c r="C126" s="29">
        <v>16</v>
      </c>
      <c r="D126" s="30">
        <v>303</v>
      </c>
      <c r="E126" s="30">
        <f t="shared" si="10"/>
        <v>4848</v>
      </c>
      <c r="F126" s="31">
        <f t="shared" si="11"/>
        <v>4530.84</v>
      </c>
      <c r="G126" s="31">
        <f t="shared" si="12"/>
        <v>317.16000000000003</v>
      </c>
      <c r="H126" s="27"/>
      <c r="I126" s="27"/>
    </row>
    <row r="127" spans="1:9" ht="24" customHeight="1" x14ac:dyDescent="0.55000000000000004">
      <c r="A127" s="42">
        <v>26</v>
      </c>
      <c r="B127" s="29">
        <v>27</v>
      </c>
      <c r="C127" s="29">
        <v>15</v>
      </c>
      <c r="D127" s="30">
        <v>303</v>
      </c>
      <c r="E127" s="30">
        <f t="shared" si="10"/>
        <v>4545</v>
      </c>
      <c r="F127" s="31">
        <f t="shared" si="11"/>
        <v>4247.66</v>
      </c>
      <c r="G127" s="31">
        <f t="shared" si="12"/>
        <v>297.33999999999997</v>
      </c>
      <c r="H127" s="27"/>
      <c r="I127" s="27"/>
    </row>
    <row r="128" spans="1:9" ht="24" customHeight="1" x14ac:dyDescent="0.55000000000000004">
      <c r="A128" s="42">
        <v>27</v>
      </c>
      <c r="B128" s="29">
        <v>28</v>
      </c>
      <c r="C128" s="29">
        <v>17</v>
      </c>
      <c r="D128" s="30">
        <v>303</v>
      </c>
      <c r="E128" s="30">
        <f t="shared" si="10"/>
        <v>5151</v>
      </c>
      <c r="F128" s="31">
        <f t="shared" si="11"/>
        <v>4814.0200000000004</v>
      </c>
      <c r="G128" s="31">
        <f t="shared" si="12"/>
        <v>336.98</v>
      </c>
      <c r="H128" s="27"/>
      <c r="I128" s="27"/>
    </row>
    <row r="129" spans="1:9" ht="24" customHeight="1" x14ac:dyDescent="0.55000000000000004">
      <c r="A129" s="42">
        <v>28</v>
      </c>
      <c r="B129" s="29">
        <v>29</v>
      </c>
      <c r="C129" s="29">
        <v>15</v>
      </c>
      <c r="D129" s="30">
        <v>303</v>
      </c>
      <c r="E129" s="30">
        <f t="shared" si="10"/>
        <v>4545</v>
      </c>
      <c r="F129" s="31">
        <f t="shared" si="11"/>
        <v>4247.66</v>
      </c>
      <c r="G129" s="31">
        <f t="shared" si="12"/>
        <v>297.33999999999997</v>
      </c>
      <c r="H129" s="27"/>
      <c r="I129" s="27"/>
    </row>
    <row r="130" spans="1:9" ht="24" customHeight="1" x14ac:dyDescent="0.55000000000000004">
      <c r="A130" s="42">
        <v>29</v>
      </c>
      <c r="B130" s="29">
        <v>30</v>
      </c>
      <c r="C130" s="29">
        <v>14</v>
      </c>
      <c r="D130" s="30">
        <v>303</v>
      </c>
      <c r="E130" s="30">
        <f t="shared" si="10"/>
        <v>4242</v>
      </c>
      <c r="F130" s="31">
        <f t="shared" si="11"/>
        <v>3964.49</v>
      </c>
      <c r="G130" s="31">
        <f t="shared" si="12"/>
        <v>277.51</v>
      </c>
      <c r="H130" s="39" t="s">
        <v>14</v>
      </c>
      <c r="I130" s="27"/>
    </row>
    <row r="131" spans="1:9" ht="24" customHeight="1" x14ac:dyDescent="0.55000000000000004">
      <c r="A131" s="42">
        <v>30</v>
      </c>
      <c r="B131" s="29"/>
      <c r="C131" s="29"/>
      <c r="D131" s="30">
        <v>303</v>
      </c>
      <c r="E131" s="30">
        <f t="shared" si="10"/>
        <v>0</v>
      </c>
      <c r="F131" s="31">
        <f t="shared" si="11"/>
        <v>0</v>
      </c>
      <c r="G131" s="31">
        <f t="shared" si="12"/>
        <v>0</v>
      </c>
      <c r="H131" s="40">
        <f>SUM(C102:C132)</f>
        <v>440</v>
      </c>
      <c r="I131" s="27"/>
    </row>
    <row r="132" spans="1:9" ht="24" customHeight="1" x14ac:dyDescent="0.55000000000000004">
      <c r="A132" s="42">
        <v>31</v>
      </c>
      <c r="B132" s="29"/>
      <c r="C132" s="29"/>
      <c r="D132" s="30">
        <v>303</v>
      </c>
      <c r="E132" s="30">
        <f t="shared" si="10"/>
        <v>0</v>
      </c>
      <c r="F132" s="31">
        <f t="shared" si="11"/>
        <v>0</v>
      </c>
      <c r="G132" s="31">
        <f t="shared" si="12"/>
        <v>0</v>
      </c>
      <c r="H132" s="41">
        <f>SUM(E102:E132)</f>
        <v>133320</v>
      </c>
      <c r="I132" s="27"/>
    </row>
    <row r="133" spans="1:9" ht="20.100000000000001" customHeight="1" x14ac:dyDescent="0.55000000000000004">
      <c r="A133" s="160" t="s">
        <v>68</v>
      </c>
      <c r="B133" s="160"/>
      <c r="C133" s="160"/>
      <c r="D133" s="160"/>
      <c r="E133" s="160"/>
      <c r="F133" s="160"/>
      <c r="G133" s="160"/>
      <c r="H133" s="34"/>
      <c r="I133" s="27"/>
    </row>
    <row r="134" spans="1:9" ht="20.100000000000001" customHeight="1" x14ac:dyDescent="0.55000000000000004">
      <c r="A134" s="43" t="s">
        <v>4</v>
      </c>
      <c r="B134" s="43" t="s">
        <v>6</v>
      </c>
      <c r="C134" s="43" t="s">
        <v>1</v>
      </c>
      <c r="D134" s="43" t="s">
        <v>2</v>
      </c>
      <c r="E134" s="43" t="s">
        <v>13</v>
      </c>
      <c r="F134" s="43" t="s">
        <v>2</v>
      </c>
      <c r="G134" s="43" t="s">
        <v>12</v>
      </c>
      <c r="H134" s="27"/>
      <c r="I134" s="27"/>
    </row>
    <row r="135" spans="1:9" ht="20.100000000000001" customHeight="1" x14ac:dyDescent="0.55000000000000004">
      <c r="A135" s="43">
        <v>1</v>
      </c>
      <c r="B135" s="29">
        <v>2</v>
      </c>
      <c r="C135" s="29"/>
      <c r="D135" s="30">
        <v>331</v>
      </c>
      <c r="E135" s="30">
        <f t="shared" ref="E135:E165" si="13">D135*C135</f>
        <v>0</v>
      </c>
      <c r="F135" s="31">
        <f>E135-G135</f>
        <v>0</v>
      </c>
      <c r="G135" s="31">
        <f>ROUND(E135*7/107,2)</f>
        <v>0</v>
      </c>
      <c r="H135" s="27"/>
      <c r="I135" s="27"/>
    </row>
    <row r="136" spans="1:9" ht="20.100000000000001" customHeight="1" x14ac:dyDescent="0.55000000000000004">
      <c r="A136" s="43">
        <v>2</v>
      </c>
      <c r="B136" s="29">
        <v>3</v>
      </c>
      <c r="C136" s="29">
        <v>15</v>
      </c>
      <c r="D136" s="30">
        <v>331</v>
      </c>
      <c r="E136" s="30">
        <f t="shared" si="13"/>
        <v>4965</v>
      </c>
      <c r="F136" s="31">
        <f t="shared" ref="F136:F165" si="14">E136-G136</f>
        <v>4640.1899999999996</v>
      </c>
      <c r="G136" s="31">
        <f t="shared" ref="G136:G165" si="15">ROUND(E136*7/107,2)</f>
        <v>324.81</v>
      </c>
      <c r="H136" s="27"/>
      <c r="I136" s="27"/>
    </row>
    <row r="137" spans="1:9" ht="20.100000000000001" customHeight="1" x14ac:dyDescent="0.55000000000000004">
      <c r="A137" s="43">
        <v>3</v>
      </c>
      <c r="B137" s="29">
        <v>4</v>
      </c>
      <c r="C137" s="29">
        <v>12</v>
      </c>
      <c r="D137" s="30">
        <v>331</v>
      </c>
      <c r="E137" s="30">
        <f t="shared" si="13"/>
        <v>3972</v>
      </c>
      <c r="F137" s="31">
        <f t="shared" si="14"/>
        <v>3712.15</v>
      </c>
      <c r="G137" s="31">
        <f t="shared" si="15"/>
        <v>259.85000000000002</v>
      </c>
      <c r="H137" s="27"/>
      <c r="I137" s="27"/>
    </row>
    <row r="138" spans="1:9" ht="20.100000000000001" customHeight="1" x14ac:dyDescent="0.55000000000000004">
      <c r="A138" s="43">
        <v>4</v>
      </c>
      <c r="B138" s="29">
        <v>5</v>
      </c>
      <c r="C138" s="29">
        <v>14</v>
      </c>
      <c r="D138" s="30">
        <v>331</v>
      </c>
      <c r="E138" s="30">
        <f t="shared" si="13"/>
        <v>4634</v>
      </c>
      <c r="F138" s="31">
        <f t="shared" si="14"/>
        <v>4330.84</v>
      </c>
      <c r="G138" s="31">
        <f t="shared" si="15"/>
        <v>303.16000000000003</v>
      </c>
      <c r="H138" s="27"/>
      <c r="I138" s="27"/>
    </row>
    <row r="139" spans="1:9" ht="20.100000000000001" customHeight="1" x14ac:dyDescent="0.55000000000000004">
      <c r="A139" s="43">
        <v>5</v>
      </c>
      <c r="B139" s="29">
        <v>6</v>
      </c>
      <c r="C139" s="29">
        <v>16</v>
      </c>
      <c r="D139" s="30">
        <v>331</v>
      </c>
      <c r="E139" s="30">
        <f t="shared" si="13"/>
        <v>5296</v>
      </c>
      <c r="F139" s="31">
        <f t="shared" si="14"/>
        <v>4949.53</v>
      </c>
      <c r="G139" s="31">
        <f t="shared" si="15"/>
        <v>346.47</v>
      </c>
      <c r="H139" s="27"/>
      <c r="I139" s="27"/>
    </row>
    <row r="140" spans="1:9" ht="20.100000000000001" customHeight="1" x14ac:dyDescent="0.55000000000000004">
      <c r="A140" s="43">
        <v>6</v>
      </c>
      <c r="B140" s="29">
        <v>7</v>
      </c>
      <c r="C140" s="29">
        <v>18</v>
      </c>
      <c r="D140" s="30">
        <v>331</v>
      </c>
      <c r="E140" s="30">
        <f t="shared" si="13"/>
        <v>5958</v>
      </c>
      <c r="F140" s="31">
        <f t="shared" si="14"/>
        <v>5568.22</v>
      </c>
      <c r="G140" s="31">
        <f t="shared" si="15"/>
        <v>389.78</v>
      </c>
      <c r="H140" s="27"/>
      <c r="I140" s="27"/>
    </row>
    <row r="141" spans="1:9" ht="20.100000000000001" customHeight="1" x14ac:dyDescent="0.55000000000000004">
      <c r="A141" s="43">
        <v>7</v>
      </c>
      <c r="B141" s="29">
        <v>8</v>
      </c>
      <c r="C141" s="29">
        <v>15</v>
      </c>
      <c r="D141" s="30">
        <v>331</v>
      </c>
      <c r="E141" s="30">
        <f t="shared" si="13"/>
        <v>4965</v>
      </c>
      <c r="F141" s="31">
        <f t="shared" si="14"/>
        <v>4640.1899999999996</v>
      </c>
      <c r="G141" s="31">
        <f t="shared" si="15"/>
        <v>324.81</v>
      </c>
      <c r="H141" s="27"/>
      <c r="I141" s="27"/>
    </row>
    <row r="142" spans="1:9" ht="20.100000000000001" customHeight="1" x14ac:dyDescent="0.55000000000000004">
      <c r="A142" s="43">
        <v>8</v>
      </c>
      <c r="B142" s="29">
        <v>9</v>
      </c>
      <c r="C142" s="29">
        <v>16</v>
      </c>
      <c r="D142" s="30">
        <v>331</v>
      </c>
      <c r="E142" s="30">
        <f t="shared" si="13"/>
        <v>5296</v>
      </c>
      <c r="F142" s="31">
        <f t="shared" si="14"/>
        <v>4949.53</v>
      </c>
      <c r="G142" s="31">
        <f t="shared" si="15"/>
        <v>346.47</v>
      </c>
      <c r="H142" s="27"/>
      <c r="I142" s="27"/>
    </row>
    <row r="143" spans="1:9" ht="20.100000000000001" customHeight="1" x14ac:dyDescent="0.55000000000000004">
      <c r="A143" s="43">
        <v>9</v>
      </c>
      <c r="B143" s="29">
        <v>10</v>
      </c>
      <c r="C143" s="29">
        <v>16</v>
      </c>
      <c r="D143" s="30">
        <v>331</v>
      </c>
      <c r="E143" s="30">
        <f t="shared" si="13"/>
        <v>5296</v>
      </c>
      <c r="F143" s="31">
        <f t="shared" si="14"/>
        <v>4949.53</v>
      </c>
      <c r="G143" s="31">
        <f t="shared" si="15"/>
        <v>346.47</v>
      </c>
      <c r="H143" s="27"/>
      <c r="I143" s="27"/>
    </row>
    <row r="144" spans="1:9" ht="20.100000000000001" customHeight="1" x14ac:dyDescent="0.55000000000000004">
      <c r="A144" s="43">
        <v>10</v>
      </c>
      <c r="B144" s="29">
        <v>11</v>
      </c>
      <c r="C144" s="29">
        <v>15</v>
      </c>
      <c r="D144" s="30">
        <v>331</v>
      </c>
      <c r="E144" s="30">
        <f t="shared" si="13"/>
        <v>4965</v>
      </c>
      <c r="F144" s="31">
        <f t="shared" si="14"/>
        <v>4640.1899999999996</v>
      </c>
      <c r="G144" s="31">
        <f t="shared" si="15"/>
        <v>324.81</v>
      </c>
      <c r="H144" s="27"/>
      <c r="I144" s="27"/>
    </row>
    <row r="145" spans="1:9" ht="20.100000000000001" customHeight="1" x14ac:dyDescent="0.55000000000000004">
      <c r="A145" s="43">
        <v>11</v>
      </c>
      <c r="B145" s="29">
        <v>12</v>
      </c>
      <c r="C145" s="29">
        <v>17</v>
      </c>
      <c r="D145" s="30">
        <v>331</v>
      </c>
      <c r="E145" s="30">
        <f t="shared" si="13"/>
        <v>5627</v>
      </c>
      <c r="F145" s="31">
        <f t="shared" si="14"/>
        <v>5258.88</v>
      </c>
      <c r="G145" s="31">
        <f t="shared" si="15"/>
        <v>368.12</v>
      </c>
      <c r="H145" s="27"/>
      <c r="I145" s="27"/>
    </row>
    <row r="146" spans="1:9" ht="20.100000000000001" customHeight="1" x14ac:dyDescent="0.55000000000000004">
      <c r="A146" s="43">
        <v>12</v>
      </c>
      <c r="B146" s="29">
        <v>13</v>
      </c>
      <c r="C146" s="29">
        <v>12</v>
      </c>
      <c r="D146" s="30">
        <v>331</v>
      </c>
      <c r="E146" s="30">
        <f t="shared" si="13"/>
        <v>3972</v>
      </c>
      <c r="F146" s="31">
        <f t="shared" si="14"/>
        <v>3712.15</v>
      </c>
      <c r="G146" s="31">
        <f t="shared" si="15"/>
        <v>259.85000000000002</v>
      </c>
      <c r="H146" s="27"/>
      <c r="I146" s="27"/>
    </row>
    <row r="147" spans="1:9" ht="20.100000000000001" customHeight="1" x14ac:dyDescent="0.55000000000000004">
      <c r="A147" s="43">
        <v>13</v>
      </c>
      <c r="B147" s="29">
        <v>14</v>
      </c>
      <c r="C147" s="29">
        <v>15</v>
      </c>
      <c r="D147" s="30">
        <v>331</v>
      </c>
      <c r="E147" s="30">
        <f t="shared" si="13"/>
        <v>4965</v>
      </c>
      <c r="F147" s="31">
        <f t="shared" si="14"/>
        <v>4640.1899999999996</v>
      </c>
      <c r="G147" s="31">
        <f t="shared" si="15"/>
        <v>324.81</v>
      </c>
      <c r="H147" s="27"/>
      <c r="I147" s="27"/>
    </row>
    <row r="148" spans="1:9" ht="20.100000000000001" customHeight="1" x14ac:dyDescent="0.55000000000000004">
      <c r="A148" s="43">
        <v>14</v>
      </c>
      <c r="B148" s="29">
        <v>15</v>
      </c>
      <c r="C148" s="29">
        <v>18</v>
      </c>
      <c r="D148" s="30">
        <v>331</v>
      </c>
      <c r="E148" s="30">
        <f t="shared" si="13"/>
        <v>5958</v>
      </c>
      <c r="F148" s="31">
        <f t="shared" si="14"/>
        <v>5568.22</v>
      </c>
      <c r="G148" s="31">
        <f t="shared" si="15"/>
        <v>389.78</v>
      </c>
      <c r="H148" s="27"/>
      <c r="I148" s="27"/>
    </row>
    <row r="149" spans="1:9" ht="20.100000000000001" customHeight="1" x14ac:dyDescent="0.55000000000000004">
      <c r="A149" s="43">
        <v>15</v>
      </c>
      <c r="B149" s="29">
        <v>16</v>
      </c>
      <c r="C149" s="29">
        <v>19</v>
      </c>
      <c r="D149" s="30">
        <v>331</v>
      </c>
      <c r="E149" s="30">
        <f t="shared" si="13"/>
        <v>6289</v>
      </c>
      <c r="F149" s="31">
        <f t="shared" si="14"/>
        <v>5877.57</v>
      </c>
      <c r="G149" s="31">
        <f t="shared" si="15"/>
        <v>411.43</v>
      </c>
      <c r="H149" s="27"/>
      <c r="I149" s="27"/>
    </row>
    <row r="150" spans="1:9" ht="20.100000000000001" customHeight="1" x14ac:dyDescent="0.55000000000000004">
      <c r="A150" s="43">
        <v>16</v>
      </c>
      <c r="B150" s="29">
        <v>17</v>
      </c>
      <c r="C150" s="29">
        <v>15</v>
      </c>
      <c r="D150" s="30">
        <v>331</v>
      </c>
      <c r="E150" s="30">
        <f t="shared" si="13"/>
        <v>4965</v>
      </c>
      <c r="F150" s="31">
        <f t="shared" si="14"/>
        <v>4640.1899999999996</v>
      </c>
      <c r="G150" s="31">
        <f t="shared" si="15"/>
        <v>324.81</v>
      </c>
      <c r="H150" s="27"/>
      <c r="I150" s="27"/>
    </row>
    <row r="151" spans="1:9" ht="20.100000000000001" customHeight="1" x14ac:dyDescent="0.55000000000000004">
      <c r="A151" s="43">
        <v>17</v>
      </c>
      <c r="B151" s="29">
        <v>18</v>
      </c>
      <c r="C151" s="29">
        <v>16</v>
      </c>
      <c r="D151" s="30">
        <v>331</v>
      </c>
      <c r="E151" s="30">
        <f t="shared" si="13"/>
        <v>5296</v>
      </c>
      <c r="F151" s="31">
        <f t="shared" si="14"/>
        <v>4949.53</v>
      </c>
      <c r="G151" s="31">
        <f t="shared" si="15"/>
        <v>346.47</v>
      </c>
      <c r="H151" s="27"/>
      <c r="I151" s="27"/>
    </row>
    <row r="152" spans="1:9" ht="20.100000000000001" customHeight="1" x14ac:dyDescent="0.55000000000000004">
      <c r="A152" s="43">
        <v>18</v>
      </c>
      <c r="B152" s="29">
        <v>19</v>
      </c>
      <c r="C152" s="29">
        <v>16</v>
      </c>
      <c r="D152" s="30">
        <v>331</v>
      </c>
      <c r="E152" s="30">
        <f t="shared" si="13"/>
        <v>5296</v>
      </c>
      <c r="F152" s="31">
        <f t="shared" si="14"/>
        <v>4949.53</v>
      </c>
      <c r="G152" s="31">
        <f t="shared" si="15"/>
        <v>346.47</v>
      </c>
      <c r="H152" s="27"/>
      <c r="I152" s="27"/>
    </row>
    <row r="153" spans="1:9" ht="20.100000000000001" customHeight="1" x14ac:dyDescent="0.55000000000000004">
      <c r="A153" s="43">
        <v>19</v>
      </c>
      <c r="B153" s="29">
        <v>20</v>
      </c>
      <c r="C153" s="29">
        <v>20</v>
      </c>
      <c r="D153" s="30">
        <v>331</v>
      </c>
      <c r="E153" s="30">
        <f t="shared" si="13"/>
        <v>6620</v>
      </c>
      <c r="F153" s="31">
        <f t="shared" si="14"/>
        <v>6186.92</v>
      </c>
      <c r="G153" s="31">
        <f t="shared" si="15"/>
        <v>433.08</v>
      </c>
      <c r="H153" s="27"/>
      <c r="I153" s="27"/>
    </row>
    <row r="154" spans="1:9" ht="20.100000000000001" customHeight="1" x14ac:dyDescent="0.55000000000000004">
      <c r="A154" s="43">
        <v>20</v>
      </c>
      <c r="B154" s="29">
        <v>21</v>
      </c>
      <c r="C154" s="29">
        <v>12</v>
      </c>
      <c r="D154" s="30">
        <v>331</v>
      </c>
      <c r="E154" s="30">
        <f t="shared" si="13"/>
        <v>3972</v>
      </c>
      <c r="F154" s="31">
        <f t="shared" si="14"/>
        <v>3712.15</v>
      </c>
      <c r="G154" s="31">
        <f t="shared" si="15"/>
        <v>259.85000000000002</v>
      </c>
      <c r="H154" s="27"/>
      <c r="I154" s="27"/>
    </row>
    <row r="155" spans="1:9" ht="20.100000000000001" customHeight="1" x14ac:dyDescent="0.55000000000000004">
      <c r="A155" s="43">
        <v>21</v>
      </c>
      <c r="B155" s="29">
        <v>22</v>
      </c>
      <c r="C155" s="29">
        <v>15</v>
      </c>
      <c r="D155" s="30">
        <v>331</v>
      </c>
      <c r="E155" s="30">
        <f t="shared" si="13"/>
        <v>4965</v>
      </c>
      <c r="F155" s="31">
        <f t="shared" si="14"/>
        <v>4640.1899999999996</v>
      </c>
      <c r="G155" s="31">
        <f t="shared" si="15"/>
        <v>324.81</v>
      </c>
      <c r="H155" s="27"/>
      <c r="I155" s="27"/>
    </row>
    <row r="156" spans="1:9" ht="20.100000000000001" customHeight="1" x14ac:dyDescent="0.55000000000000004">
      <c r="A156" s="43">
        <v>22</v>
      </c>
      <c r="B156" s="29">
        <v>23</v>
      </c>
      <c r="C156" s="29">
        <v>16</v>
      </c>
      <c r="D156" s="30">
        <v>331</v>
      </c>
      <c r="E156" s="30">
        <f t="shared" si="13"/>
        <v>5296</v>
      </c>
      <c r="F156" s="31">
        <f t="shared" si="14"/>
        <v>4949.53</v>
      </c>
      <c r="G156" s="31">
        <f t="shared" si="15"/>
        <v>346.47</v>
      </c>
      <c r="H156" s="27"/>
      <c r="I156" s="27"/>
    </row>
    <row r="157" spans="1:9" ht="20.100000000000001" customHeight="1" x14ac:dyDescent="0.55000000000000004">
      <c r="A157" s="43">
        <v>23</v>
      </c>
      <c r="B157" s="29">
        <v>24</v>
      </c>
      <c r="C157" s="29">
        <v>14</v>
      </c>
      <c r="D157" s="30">
        <v>331</v>
      </c>
      <c r="E157" s="30">
        <f t="shared" si="13"/>
        <v>4634</v>
      </c>
      <c r="F157" s="31">
        <f t="shared" si="14"/>
        <v>4330.84</v>
      </c>
      <c r="G157" s="31">
        <f t="shared" si="15"/>
        <v>303.16000000000003</v>
      </c>
      <c r="H157" s="27"/>
      <c r="I157" s="27"/>
    </row>
    <row r="158" spans="1:9" ht="20.100000000000001" customHeight="1" x14ac:dyDescent="0.55000000000000004">
      <c r="A158" s="43">
        <v>24</v>
      </c>
      <c r="B158" s="29">
        <v>25</v>
      </c>
      <c r="C158" s="29">
        <v>13</v>
      </c>
      <c r="D158" s="30">
        <v>331</v>
      </c>
      <c r="E158" s="30">
        <f t="shared" si="13"/>
        <v>4303</v>
      </c>
      <c r="F158" s="31">
        <f t="shared" si="14"/>
        <v>4021.5</v>
      </c>
      <c r="G158" s="31">
        <f t="shared" si="15"/>
        <v>281.5</v>
      </c>
      <c r="H158" s="27"/>
      <c r="I158" s="27"/>
    </row>
    <row r="159" spans="1:9" ht="20.100000000000001" customHeight="1" x14ac:dyDescent="0.55000000000000004">
      <c r="A159" s="43">
        <v>25</v>
      </c>
      <c r="B159" s="29">
        <v>26</v>
      </c>
      <c r="C159" s="29">
        <v>15</v>
      </c>
      <c r="D159" s="30">
        <v>331</v>
      </c>
      <c r="E159" s="30">
        <f t="shared" si="13"/>
        <v>4965</v>
      </c>
      <c r="F159" s="31">
        <f t="shared" si="14"/>
        <v>4640.1899999999996</v>
      </c>
      <c r="G159" s="31">
        <f t="shared" si="15"/>
        <v>324.81</v>
      </c>
      <c r="H159" s="27"/>
      <c r="I159" s="27"/>
    </row>
    <row r="160" spans="1:9" ht="20.100000000000001" customHeight="1" x14ac:dyDescent="0.55000000000000004">
      <c r="A160" s="43">
        <v>26</v>
      </c>
      <c r="B160" s="29">
        <v>27</v>
      </c>
      <c r="C160" s="29">
        <v>16</v>
      </c>
      <c r="D160" s="30">
        <v>331</v>
      </c>
      <c r="E160" s="30">
        <f t="shared" si="13"/>
        <v>5296</v>
      </c>
      <c r="F160" s="31">
        <f t="shared" si="14"/>
        <v>4949.53</v>
      </c>
      <c r="G160" s="31">
        <f t="shared" si="15"/>
        <v>346.47</v>
      </c>
      <c r="H160" s="27"/>
      <c r="I160" s="27"/>
    </row>
    <row r="161" spans="1:9" ht="20.100000000000001" customHeight="1" x14ac:dyDescent="0.55000000000000004">
      <c r="A161" s="43">
        <v>27</v>
      </c>
      <c r="B161" s="29">
        <v>28</v>
      </c>
      <c r="C161" s="29">
        <v>13</v>
      </c>
      <c r="D161" s="30">
        <v>331</v>
      </c>
      <c r="E161" s="30">
        <f t="shared" si="13"/>
        <v>4303</v>
      </c>
      <c r="F161" s="31">
        <f t="shared" si="14"/>
        <v>4021.5</v>
      </c>
      <c r="G161" s="31">
        <f t="shared" si="15"/>
        <v>281.5</v>
      </c>
      <c r="H161" s="27"/>
      <c r="I161" s="27"/>
    </row>
    <row r="162" spans="1:9" ht="20.100000000000001" customHeight="1" x14ac:dyDescent="0.55000000000000004">
      <c r="A162" s="43">
        <v>28</v>
      </c>
      <c r="B162" s="29">
        <v>29</v>
      </c>
      <c r="C162" s="29">
        <v>14</v>
      </c>
      <c r="D162" s="30">
        <v>331</v>
      </c>
      <c r="E162" s="30">
        <f t="shared" si="13"/>
        <v>4634</v>
      </c>
      <c r="F162" s="31">
        <f t="shared" si="14"/>
        <v>4330.84</v>
      </c>
      <c r="G162" s="31">
        <f t="shared" si="15"/>
        <v>303.16000000000003</v>
      </c>
      <c r="H162" s="27"/>
      <c r="I162" s="27"/>
    </row>
    <row r="163" spans="1:9" ht="20.100000000000001" customHeight="1" x14ac:dyDescent="0.55000000000000004">
      <c r="A163" s="43">
        <v>29</v>
      </c>
      <c r="B163" s="29">
        <v>30</v>
      </c>
      <c r="C163" s="29">
        <v>12</v>
      </c>
      <c r="D163" s="30">
        <v>331</v>
      </c>
      <c r="E163" s="30">
        <f t="shared" si="13"/>
        <v>3972</v>
      </c>
      <c r="F163" s="31">
        <f t="shared" si="14"/>
        <v>3712.15</v>
      </c>
      <c r="G163" s="31">
        <f t="shared" si="15"/>
        <v>259.85000000000002</v>
      </c>
      <c r="H163" s="39" t="s">
        <v>14</v>
      </c>
      <c r="I163" s="27"/>
    </row>
    <row r="164" spans="1:9" ht="20.100000000000001" customHeight="1" x14ac:dyDescent="0.55000000000000004">
      <c r="A164" s="43">
        <v>30</v>
      </c>
      <c r="B164" s="29">
        <v>31</v>
      </c>
      <c r="C164" s="29"/>
      <c r="D164" s="30">
        <v>331</v>
      </c>
      <c r="E164" s="30">
        <f t="shared" si="13"/>
        <v>0</v>
      </c>
      <c r="F164" s="31">
        <f t="shared" si="14"/>
        <v>0</v>
      </c>
      <c r="G164" s="31">
        <f t="shared" si="15"/>
        <v>0</v>
      </c>
      <c r="H164" s="40">
        <f>SUM(C135:C165)</f>
        <v>425</v>
      </c>
      <c r="I164" s="27"/>
    </row>
    <row r="165" spans="1:9" ht="20.100000000000001" customHeight="1" x14ac:dyDescent="0.55000000000000004">
      <c r="A165" s="43">
        <v>31</v>
      </c>
      <c r="B165" s="29"/>
      <c r="C165" s="29"/>
      <c r="D165" s="30">
        <v>331</v>
      </c>
      <c r="E165" s="30">
        <f t="shared" si="13"/>
        <v>0</v>
      </c>
      <c r="F165" s="31">
        <f t="shared" si="14"/>
        <v>0</v>
      </c>
      <c r="G165" s="31">
        <f t="shared" si="15"/>
        <v>0</v>
      </c>
      <c r="H165" s="41">
        <f>SUM(E135:E165)</f>
        <v>140675</v>
      </c>
      <c r="I165" s="27"/>
    </row>
    <row r="166" spans="1:9" ht="24.95" customHeight="1" x14ac:dyDescent="0.55000000000000004">
      <c r="A166" s="160" t="s">
        <v>69</v>
      </c>
      <c r="B166" s="160"/>
      <c r="C166" s="160"/>
      <c r="D166" s="160"/>
      <c r="E166" s="160"/>
      <c r="F166" s="160"/>
      <c r="G166" s="160"/>
      <c r="H166" s="34"/>
      <c r="I166" s="27"/>
    </row>
    <row r="167" spans="1:9" ht="24.95" customHeight="1" x14ac:dyDescent="0.55000000000000004">
      <c r="A167" s="50" t="s">
        <v>4</v>
      </c>
      <c r="B167" s="50" t="s">
        <v>6</v>
      </c>
      <c r="C167" s="50" t="s">
        <v>1</v>
      </c>
      <c r="D167" s="50" t="s">
        <v>2</v>
      </c>
      <c r="E167" s="50" t="s">
        <v>13</v>
      </c>
      <c r="F167" s="50" t="s">
        <v>2</v>
      </c>
      <c r="G167" s="50" t="s">
        <v>12</v>
      </c>
      <c r="H167" s="27"/>
      <c r="I167" s="27"/>
    </row>
    <row r="168" spans="1:9" ht="24.95" customHeight="1" x14ac:dyDescent="0.55000000000000004">
      <c r="A168" s="50">
        <v>1</v>
      </c>
      <c r="B168" s="29">
        <v>4</v>
      </c>
      <c r="C168" s="29">
        <v>56</v>
      </c>
      <c r="D168" s="30">
        <v>328</v>
      </c>
      <c r="E168" s="30">
        <f t="shared" ref="E168:E198" si="16">D168*C168</f>
        <v>18368</v>
      </c>
      <c r="F168" s="31">
        <f>E168-G168</f>
        <v>17166.36</v>
      </c>
      <c r="G168" s="31">
        <f>ROUND(E168*7/107,2)</f>
        <v>1201.6400000000001</v>
      </c>
      <c r="H168" s="27"/>
      <c r="I168" s="27"/>
    </row>
    <row r="169" spans="1:9" ht="24.95" customHeight="1" x14ac:dyDescent="0.55000000000000004">
      <c r="A169" s="50">
        <v>2</v>
      </c>
      <c r="B169" s="29">
        <v>8</v>
      </c>
      <c r="C169" s="29">
        <v>73</v>
      </c>
      <c r="D169" s="30">
        <v>328</v>
      </c>
      <c r="E169" s="30">
        <f t="shared" si="16"/>
        <v>23944</v>
      </c>
      <c r="F169" s="31">
        <f t="shared" ref="F169:F198" si="17">E169-G169</f>
        <v>22377.57</v>
      </c>
      <c r="G169" s="31">
        <f t="shared" ref="G169:G198" si="18">ROUND(E169*7/107,2)</f>
        <v>1566.43</v>
      </c>
      <c r="H169" s="27"/>
      <c r="I169" s="27"/>
    </row>
    <row r="170" spans="1:9" ht="24.95" customHeight="1" x14ac:dyDescent="0.55000000000000004">
      <c r="A170" s="50">
        <v>3</v>
      </c>
      <c r="B170" s="29">
        <v>14</v>
      </c>
      <c r="C170" s="29">
        <v>54</v>
      </c>
      <c r="D170" s="30">
        <v>328</v>
      </c>
      <c r="E170" s="30">
        <f t="shared" si="16"/>
        <v>17712</v>
      </c>
      <c r="F170" s="31">
        <f t="shared" si="17"/>
        <v>16553.27</v>
      </c>
      <c r="G170" s="31">
        <f t="shared" si="18"/>
        <v>1158.73</v>
      </c>
      <c r="H170" s="27"/>
      <c r="I170" s="27"/>
    </row>
    <row r="171" spans="1:9" ht="24.95" customHeight="1" x14ac:dyDescent="0.55000000000000004">
      <c r="A171" s="50">
        <v>4</v>
      </c>
      <c r="B171" s="29">
        <v>19</v>
      </c>
      <c r="C171" s="29">
        <v>79</v>
      </c>
      <c r="D171" s="30">
        <v>328</v>
      </c>
      <c r="E171" s="30">
        <f t="shared" si="16"/>
        <v>25912</v>
      </c>
      <c r="F171" s="31">
        <f t="shared" si="17"/>
        <v>24216.82</v>
      </c>
      <c r="G171" s="31">
        <f t="shared" si="18"/>
        <v>1695.18</v>
      </c>
      <c r="H171" s="27"/>
      <c r="I171" s="27"/>
    </row>
    <row r="172" spans="1:9" ht="24.95" customHeight="1" x14ac:dyDescent="0.55000000000000004">
      <c r="A172" s="50">
        <v>5</v>
      </c>
      <c r="B172" s="29">
        <v>26</v>
      </c>
      <c r="C172" s="29">
        <v>67</v>
      </c>
      <c r="D172" s="30">
        <v>328</v>
      </c>
      <c r="E172" s="30">
        <f t="shared" si="16"/>
        <v>21976</v>
      </c>
      <c r="F172" s="31">
        <f t="shared" si="17"/>
        <v>20538.32</v>
      </c>
      <c r="G172" s="31">
        <f t="shared" si="18"/>
        <v>1437.68</v>
      </c>
      <c r="H172" s="27"/>
      <c r="I172" s="27"/>
    </row>
    <row r="173" spans="1:9" ht="24.95" customHeight="1" x14ac:dyDescent="0.55000000000000004">
      <c r="A173" s="50">
        <v>6</v>
      </c>
      <c r="B173" s="29"/>
      <c r="C173" s="29"/>
      <c r="D173" s="30"/>
      <c r="E173" s="30">
        <f t="shared" si="16"/>
        <v>0</v>
      </c>
      <c r="F173" s="31">
        <f t="shared" si="17"/>
        <v>0</v>
      </c>
      <c r="G173" s="31">
        <f t="shared" si="18"/>
        <v>0</v>
      </c>
      <c r="H173" s="27"/>
      <c r="I173" s="27"/>
    </row>
    <row r="174" spans="1:9" ht="24.95" customHeight="1" x14ac:dyDescent="0.55000000000000004">
      <c r="A174" s="50">
        <v>7</v>
      </c>
      <c r="B174" s="29"/>
      <c r="C174" s="29"/>
      <c r="D174" s="30"/>
      <c r="E174" s="30">
        <f t="shared" si="16"/>
        <v>0</v>
      </c>
      <c r="F174" s="31">
        <f t="shared" si="17"/>
        <v>0</v>
      </c>
      <c r="G174" s="31">
        <f t="shared" si="18"/>
        <v>0</v>
      </c>
      <c r="H174" s="27"/>
      <c r="I174" s="27"/>
    </row>
    <row r="175" spans="1:9" ht="24.95" customHeight="1" x14ac:dyDescent="0.55000000000000004">
      <c r="A175" s="50">
        <v>8</v>
      </c>
      <c r="B175" s="29"/>
      <c r="C175" s="29"/>
      <c r="D175" s="30"/>
      <c r="E175" s="30">
        <f t="shared" si="16"/>
        <v>0</v>
      </c>
      <c r="F175" s="31">
        <f t="shared" si="17"/>
        <v>0</v>
      </c>
      <c r="G175" s="31">
        <f t="shared" si="18"/>
        <v>0</v>
      </c>
      <c r="H175" s="27"/>
      <c r="I175" s="27"/>
    </row>
    <row r="176" spans="1:9" ht="24.95" customHeight="1" x14ac:dyDescent="0.55000000000000004">
      <c r="A176" s="50">
        <v>9</v>
      </c>
      <c r="B176" s="29"/>
      <c r="C176" s="29"/>
      <c r="D176" s="30"/>
      <c r="E176" s="30">
        <f t="shared" si="16"/>
        <v>0</v>
      </c>
      <c r="F176" s="31">
        <f t="shared" si="17"/>
        <v>0</v>
      </c>
      <c r="G176" s="31">
        <f t="shared" si="18"/>
        <v>0</v>
      </c>
      <c r="H176" s="27"/>
      <c r="I176" s="27"/>
    </row>
    <row r="177" spans="1:9" ht="24.95" customHeight="1" x14ac:dyDescent="0.55000000000000004">
      <c r="A177" s="50">
        <v>10</v>
      </c>
      <c r="B177" s="29"/>
      <c r="C177" s="29"/>
      <c r="D177" s="30"/>
      <c r="E177" s="30">
        <f t="shared" si="16"/>
        <v>0</v>
      </c>
      <c r="F177" s="31">
        <f t="shared" si="17"/>
        <v>0</v>
      </c>
      <c r="G177" s="31">
        <f t="shared" si="18"/>
        <v>0</v>
      </c>
      <c r="H177" s="27"/>
      <c r="I177" s="27"/>
    </row>
    <row r="178" spans="1:9" ht="24.95" customHeight="1" x14ac:dyDescent="0.55000000000000004">
      <c r="A178" s="50">
        <v>11</v>
      </c>
      <c r="B178" s="29"/>
      <c r="C178" s="29"/>
      <c r="D178" s="30"/>
      <c r="E178" s="30">
        <f t="shared" si="16"/>
        <v>0</v>
      </c>
      <c r="F178" s="31">
        <f t="shared" si="17"/>
        <v>0</v>
      </c>
      <c r="G178" s="31">
        <f t="shared" si="18"/>
        <v>0</v>
      </c>
      <c r="H178" s="27"/>
      <c r="I178" s="27"/>
    </row>
    <row r="179" spans="1:9" ht="24.95" customHeight="1" x14ac:dyDescent="0.55000000000000004">
      <c r="A179" s="50">
        <v>12</v>
      </c>
      <c r="B179" s="29"/>
      <c r="C179" s="29"/>
      <c r="D179" s="30"/>
      <c r="E179" s="30">
        <f t="shared" si="16"/>
        <v>0</v>
      </c>
      <c r="F179" s="31">
        <f t="shared" si="17"/>
        <v>0</v>
      </c>
      <c r="G179" s="31">
        <f t="shared" si="18"/>
        <v>0</v>
      </c>
      <c r="H179" s="27"/>
      <c r="I179" s="27"/>
    </row>
    <row r="180" spans="1:9" ht="24.95" customHeight="1" x14ac:dyDescent="0.55000000000000004">
      <c r="A180" s="50">
        <v>13</v>
      </c>
      <c r="B180" s="29"/>
      <c r="C180" s="29"/>
      <c r="D180" s="30"/>
      <c r="E180" s="30">
        <f t="shared" si="16"/>
        <v>0</v>
      </c>
      <c r="F180" s="31">
        <f t="shared" si="17"/>
        <v>0</v>
      </c>
      <c r="G180" s="31">
        <f t="shared" si="18"/>
        <v>0</v>
      </c>
      <c r="H180" s="27"/>
      <c r="I180" s="27"/>
    </row>
    <row r="181" spans="1:9" ht="24.95" customHeight="1" x14ac:dyDescent="0.55000000000000004">
      <c r="A181" s="50">
        <v>14</v>
      </c>
      <c r="B181" s="29"/>
      <c r="C181" s="29"/>
      <c r="D181" s="30"/>
      <c r="E181" s="30">
        <f t="shared" si="16"/>
        <v>0</v>
      </c>
      <c r="F181" s="31">
        <f t="shared" si="17"/>
        <v>0</v>
      </c>
      <c r="G181" s="31">
        <f t="shared" si="18"/>
        <v>0</v>
      </c>
      <c r="H181" s="27"/>
      <c r="I181" s="27"/>
    </row>
    <row r="182" spans="1:9" ht="24.95" customHeight="1" x14ac:dyDescent="0.55000000000000004">
      <c r="A182" s="50">
        <v>15</v>
      </c>
      <c r="B182" s="29"/>
      <c r="C182" s="29"/>
      <c r="D182" s="30"/>
      <c r="E182" s="30">
        <f t="shared" si="16"/>
        <v>0</v>
      </c>
      <c r="F182" s="31">
        <f t="shared" si="17"/>
        <v>0</v>
      </c>
      <c r="G182" s="31">
        <f t="shared" si="18"/>
        <v>0</v>
      </c>
      <c r="H182" s="27"/>
      <c r="I182" s="27"/>
    </row>
    <row r="183" spans="1:9" ht="24.95" customHeight="1" x14ac:dyDescent="0.55000000000000004">
      <c r="A183" s="50">
        <v>16</v>
      </c>
      <c r="B183" s="29"/>
      <c r="C183" s="29"/>
      <c r="D183" s="30"/>
      <c r="E183" s="30">
        <f t="shared" si="16"/>
        <v>0</v>
      </c>
      <c r="F183" s="31">
        <f t="shared" si="17"/>
        <v>0</v>
      </c>
      <c r="G183" s="31">
        <f t="shared" si="18"/>
        <v>0</v>
      </c>
      <c r="H183" s="27"/>
      <c r="I183" s="27"/>
    </row>
    <row r="184" spans="1:9" ht="24.95" customHeight="1" x14ac:dyDescent="0.55000000000000004">
      <c r="A184" s="50">
        <v>17</v>
      </c>
      <c r="B184" s="29"/>
      <c r="C184" s="29"/>
      <c r="D184" s="30"/>
      <c r="E184" s="30">
        <f t="shared" si="16"/>
        <v>0</v>
      </c>
      <c r="F184" s="31">
        <f t="shared" si="17"/>
        <v>0</v>
      </c>
      <c r="G184" s="31">
        <f t="shared" si="18"/>
        <v>0</v>
      </c>
      <c r="H184" s="27"/>
      <c r="I184" s="27"/>
    </row>
    <row r="185" spans="1:9" ht="24.95" customHeight="1" x14ac:dyDescent="0.55000000000000004">
      <c r="A185" s="50">
        <v>18</v>
      </c>
      <c r="B185" s="29"/>
      <c r="C185" s="29"/>
      <c r="D185" s="30"/>
      <c r="E185" s="30">
        <f t="shared" si="16"/>
        <v>0</v>
      </c>
      <c r="F185" s="31">
        <f t="shared" si="17"/>
        <v>0</v>
      </c>
      <c r="G185" s="31">
        <f t="shared" si="18"/>
        <v>0</v>
      </c>
      <c r="H185" s="27"/>
      <c r="I185" s="27"/>
    </row>
    <row r="186" spans="1:9" ht="24.95" customHeight="1" x14ac:dyDescent="0.55000000000000004">
      <c r="A186" s="50">
        <v>19</v>
      </c>
      <c r="B186" s="29"/>
      <c r="C186" s="29"/>
      <c r="D186" s="30"/>
      <c r="E186" s="30">
        <f t="shared" si="16"/>
        <v>0</v>
      </c>
      <c r="F186" s="31">
        <f t="shared" si="17"/>
        <v>0</v>
      </c>
      <c r="G186" s="31">
        <f t="shared" si="18"/>
        <v>0</v>
      </c>
      <c r="H186" s="27"/>
      <c r="I186" s="27"/>
    </row>
    <row r="187" spans="1:9" ht="24.95" customHeight="1" x14ac:dyDescent="0.55000000000000004">
      <c r="A187" s="50">
        <v>20</v>
      </c>
      <c r="B187" s="29"/>
      <c r="C187" s="29"/>
      <c r="D187" s="30"/>
      <c r="E187" s="30">
        <f t="shared" si="16"/>
        <v>0</v>
      </c>
      <c r="F187" s="31">
        <f t="shared" si="17"/>
        <v>0</v>
      </c>
      <c r="G187" s="31">
        <f t="shared" si="18"/>
        <v>0</v>
      </c>
      <c r="H187" s="27"/>
      <c r="I187" s="27"/>
    </row>
    <row r="188" spans="1:9" ht="24.95" customHeight="1" x14ac:dyDescent="0.55000000000000004">
      <c r="A188" s="50">
        <v>21</v>
      </c>
      <c r="B188" s="29"/>
      <c r="C188" s="29"/>
      <c r="D188" s="30"/>
      <c r="E188" s="30">
        <f t="shared" si="16"/>
        <v>0</v>
      </c>
      <c r="F188" s="31">
        <f t="shared" si="17"/>
        <v>0</v>
      </c>
      <c r="G188" s="31">
        <f t="shared" si="18"/>
        <v>0</v>
      </c>
      <c r="H188" s="27"/>
      <c r="I188" s="27"/>
    </row>
    <row r="189" spans="1:9" ht="24.95" customHeight="1" x14ac:dyDescent="0.55000000000000004">
      <c r="A189" s="50">
        <v>22</v>
      </c>
      <c r="B189" s="29"/>
      <c r="C189" s="29"/>
      <c r="D189" s="30"/>
      <c r="E189" s="30">
        <f t="shared" si="16"/>
        <v>0</v>
      </c>
      <c r="F189" s="31">
        <f t="shared" si="17"/>
        <v>0</v>
      </c>
      <c r="G189" s="31">
        <f t="shared" si="18"/>
        <v>0</v>
      </c>
      <c r="H189" s="27"/>
      <c r="I189" s="27"/>
    </row>
    <row r="190" spans="1:9" ht="24.95" customHeight="1" x14ac:dyDescent="0.55000000000000004">
      <c r="A190" s="50">
        <v>23</v>
      </c>
      <c r="B190" s="29"/>
      <c r="C190" s="29"/>
      <c r="D190" s="30"/>
      <c r="E190" s="30">
        <f t="shared" si="16"/>
        <v>0</v>
      </c>
      <c r="F190" s="31">
        <f t="shared" si="17"/>
        <v>0</v>
      </c>
      <c r="G190" s="31">
        <f t="shared" si="18"/>
        <v>0</v>
      </c>
      <c r="H190" s="27"/>
      <c r="I190" s="27"/>
    </row>
    <row r="191" spans="1:9" ht="24.95" customHeight="1" x14ac:dyDescent="0.55000000000000004">
      <c r="A191" s="50">
        <v>24</v>
      </c>
      <c r="B191" s="29"/>
      <c r="C191" s="29"/>
      <c r="D191" s="30"/>
      <c r="E191" s="30">
        <f t="shared" si="16"/>
        <v>0</v>
      </c>
      <c r="F191" s="31">
        <f t="shared" si="17"/>
        <v>0</v>
      </c>
      <c r="G191" s="31">
        <f t="shared" si="18"/>
        <v>0</v>
      </c>
      <c r="H191" s="27"/>
      <c r="I191" s="27"/>
    </row>
    <row r="192" spans="1:9" ht="24.95" customHeight="1" x14ac:dyDescent="0.55000000000000004">
      <c r="A192" s="50">
        <v>25</v>
      </c>
      <c r="B192" s="29"/>
      <c r="C192" s="29"/>
      <c r="D192" s="30"/>
      <c r="E192" s="30">
        <f t="shared" si="16"/>
        <v>0</v>
      </c>
      <c r="F192" s="31">
        <f t="shared" si="17"/>
        <v>0</v>
      </c>
      <c r="G192" s="31">
        <f t="shared" si="18"/>
        <v>0</v>
      </c>
      <c r="H192" s="27"/>
      <c r="I192" s="27"/>
    </row>
    <row r="193" spans="1:9" ht="24.95" customHeight="1" x14ac:dyDescent="0.55000000000000004">
      <c r="A193" s="50">
        <v>26</v>
      </c>
      <c r="B193" s="29"/>
      <c r="C193" s="29"/>
      <c r="D193" s="30"/>
      <c r="E193" s="30">
        <f t="shared" si="16"/>
        <v>0</v>
      </c>
      <c r="F193" s="31">
        <f t="shared" si="17"/>
        <v>0</v>
      </c>
      <c r="G193" s="31">
        <f t="shared" si="18"/>
        <v>0</v>
      </c>
      <c r="H193" s="27"/>
      <c r="I193" s="27"/>
    </row>
    <row r="194" spans="1:9" ht="24.95" customHeight="1" x14ac:dyDescent="0.55000000000000004">
      <c r="A194" s="50">
        <v>27</v>
      </c>
      <c r="B194" s="29"/>
      <c r="C194" s="29"/>
      <c r="D194" s="30"/>
      <c r="E194" s="30">
        <f t="shared" si="16"/>
        <v>0</v>
      </c>
      <c r="F194" s="31">
        <f t="shared" si="17"/>
        <v>0</v>
      </c>
      <c r="G194" s="31">
        <f t="shared" si="18"/>
        <v>0</v>
      </c>
      <c r="H194" s="27"/>
      <c r="I194" s="27"/>
    </row>
    <row r="195" spans="1:9" ht="24.95" customHeight="1" x14ac:dyDescent="0.55000000000000004">
      <c r="A195" s="50">
        <v>28</v>
      </c>
      <c r="B195" s="29"/>
      <c r="C195" s="29"/>
      <c r="D195" s="30"/>
      <c r="E195" s="30">
        <f t="shared" si="16"/>
        <v>0</v>
      </c>
      <c r="F195" s="31">
        <f t="shared" si="17"/>
        <v>0</v>
      </c>
      <c r="G195" s="31">
        <f t="shared" si="18"/>
        <v>0</v>
      </c>
      <c r="H195" s="27"/>
      <c r="I195" s="27"/>
    </row>
    <row r="196" spans="1:9" ht="24.95" customHeight="1" x14ac:dyDescent="0.55000000000000004">
      <c r="A196" s="50">
        <v>29</v>
      </c>
      <c r="B196" s="29"/>
      <c r="C196" s="29"/>
      <c r="D196" s="30"/>
      <c r="E196" s="30">
        <f t="shared" si="16"/>
        <v>0</v>
      </c>
      <c r="F196" s="31">
        <f t="shared" si="17"/>
        <v>0</v>
      </c>
      <c r="G196" s="31">
        <f t="shared" si="18"/>
        <v>0</v>
      </c>
      <c r="H196" s="39" t="s">
        <v>14</v>
      </c>
      <c r="I196" s="27"/>
    </row>
    <row r="197" spans="1:9" ht="24.95" customHeight="1" x14ac:dyDescent="0.55000000000000004">
      <c r="A197" s="50">
        <v>30</v>
      </c>
      <c r="B197" s="29"/>
      <c r="C197" s="29"/>
      <c r="D197" s="30"/>
      <c r="E197" s="30">
        <f t="shared" si="16"/>
        <v>0</v>
      </c>
      <c r="F197" s="31">
        <f t="shared" si="17"/>
        <v>0</v>
      </c>
      <c r="G197" s="31">
        <f t="shared" si="18"/>
        <v>0</v>
      </c>
      <c r="H197" s="40">
        <f>SUM(C168:C198)</f>
        <v>329</v>
      </c>
      <c r="I197" s="27"/>
    </row>
    <row r="198" spans="1:9" ht="24.95" customHeight="1" x14ac:dyDescent="0.55000000000000004">
      <c r="A198" s="50">
        <v>31</v>
      </c>
      <c r="B198" s="29"/>
      <c r="C198" s="29"/>
      <c r="D198" s="30"/>
      <c r="E198" s="30">
        <f t="shared" si="16"/>
        <v>0</v>
      </c>
      <c r="F198" s="31">
        <f t="shared" si="17"/>
        <v>0</v>
      </c>
      <c r="G198" s="31">
        <f t="shared" si="18"/>
        <v>0</v>
      </c>
      <c r="H198" s="41">
        <f>SUM(E168:E198)</f>
        <v>107912</v>
      </c>
      <c r="I198" s="27"/>
    </row>
    <row r="199" spans="1:9" ht="24.95" customHeight="1" x14ac:dyDescent="0.55000000000000004">
      <c r="A199" s="160" t="s">
        <v>76</v>
      </c>
      <c r="B199" s="160"/>
      <c r="C199" s="160"/>
      <c r="D199" s="160"/>
      <c r="E199" s="160"/>
      <c r="F199" s="160"/>
      <c r="G199" s="160"/>
      <c r="H199" s="34"/>
      <c r="I199" s="27"/>
    </row>
    <row r="200" spans="1:9" ht="24.95" customHeight="1" x14ac:dyDescent="0.55000000000000004">
      <c r="A200" s="52" t="s">
        <v>4</v>
      </c>
      <c r="B200" s="52" t="s">
        <v>6</v>
      </c>
      <c r="C200" s="52" t="s">
        <v>1</v>
      </c>
      <c r="D200" s="52" t="s">
        <v>2</v>
      </c>
      <c r="E200" s="52" t="s">
        <v>13</v>
      </c>
      <c r="F200" s="52" t="s">
        <v>2</v>
      </c>
      <c r="G200" s="52" t="s">
        <v>12</v>
      </c>
      <c r="H200" s="27"/>
      <c r="I200" s="27"/>
    </row>
    <row r="201" spans="1:9" ht="24.95" customHeight="1" x14ac:dyDescent="0.55000000000000004">
      <c r="A201" s="52">
        <v>1</v>
      </c>
      <c r="B201" s="29">
        <v>2</v>
      </c>
      <c r="C201" s="29">
        <v>54</v>
      </c>
      <c r="D201" s="30">
        <v>328</v>
      </c>
      <c r="E201" s="30">
        <f>C201*D201</f>
        <v>17712</v>
      </c>
      <c r="F201" s="31">
        <f>E201-G201</f>
        <v>16553.27</v>
      </c>
      <c r="G201" s="31">
        <f>ROUND(E201*7/107,2)</f>
        <v>1158.73</v>
      </c>
      <c r="H201" s="27"/>
      <c r="I201" s="27"/>
    </row>
    <row r="202" spans="1:9" ht="24.95" customHeight="1" x14ac:dyDescent="0.55000000000000004">
      <c r="A202" s="52">
        <v>2</v>
      </c>
      <c r="B202" s="29">
        <v>6</v>
      </c>
      <c r="C202" s="29">
        <v>48</v>
      </c>
      <c r="D202" s="30">
        <v>328</v>
      </c>
      <c r="E202" s="30">
        <f t="shared" ref="E202:E210" si="19">C202*D202</f>
        <v>15744</v>
      </c>
      <c r="F202" s="31">
        <f t="shared" ref="F202:F231" si="20">E202-G202</f>
        <v>14714.02</v>
      </c>
      <c r="G202" s="31">
        <f t="shared" ref="G202:G231" si="21">ROUND(E202*7/107,2)</f>
        <v>1029.98</v>
      </c>
      <c r="H202" s="27"/>
      <c r="I202" s="27"/>
    </row>
    <row r="203" spans="1:9" ht="24.95" customHeight="1" x14ac:dyDescent="0.55000000000000004">
      <c r="A203" s="52">
        <v>3</v>
      </c>
      <c r="B203" s="29">
        <v>10</v>
      </c>
      <c r="C203" s="29">
        <v>121</v>
      </c>
      <c r="D203" s="30">
        <v>328</v>
      </c>
      <c r="E203" s="30">
        <f t="shared" si="19"/>
        <v>39688</v>
      </c>
      <c r="F203" s="31">
        <f t="shared" si="20"/>
        <v>37091.589999999997</v>
      </c>
      <c r="G203" s="31">
        <f t="shared" si="21"/>
        <v>2596.41</v>
      </c>
      <c r="H203" s="27"/>
      <c r="I203" s="27"/>
    </row>
    <row r="204" spans="1:9" ht="24.95" customHeight="1" x14ac:dyDescent="0.55000000000000004">
      <c r="A204" s="52">
        <v>4</v>
      </c>
      <c r="B204" s="29"/>
      <c r="C204" s="29"/>
      <c r="D204" s="30"/>
      <c r="E204" s="30">
        <f t="shared" si="19"/>
        <v>0</v>
      </c>
      <c r="F204" s="31">
        <f t="shared" si="20"/>
        <v>0</v>
      </c>
      <c r="G204" s="31">
        <f t="shared" si="21"/>
        <v>0</v>
      </c>
      <c r="H204" s="27"/>
      <c r="I204" s="27"/>
    </row>
    <row r="205" spans="1:9" ht="24.95" customHeight="1" x14ac:dyDescent="0.55000000000000004">
      <c r="A205" s="52">
        <v>5</v>
      </c>
      <c r="B205" s="29">
        <v>19</v>
      </c>
      <c r="C205" s="29">
        <v>111</v>
      </c>
      <c r="D205" s="30">
        <v>328</v>
      </c>
      <c r="E205" s="30">
        <f t="shared" si="19"/>
        <v>36408</v>
      </c>
      <c r="F205" s="31">
        <f t="shared" si="20"/>
        <v>34026.17</v>
      </c>
      <c r="G205" s="31">
        <f t="shared" si="21"/>
        <v>2381.83</v>
      </c>
      <c r="H205" s="27"/>
      <c r="I205" s="27"/>
    </row>
    <row r="206" spans="1:9" ht="24.95" customHeight="1" x14ac:dyDescent="0.55000000000000004">
      <c r="A206" s="52">
        <v>6</v>
      </c>
      <c r="B206" s="29"/>
      <c r="C206" s="29"/>
      <c r="D206" s="30"/>
      <c r="E206" s="30">
        <f t="shared" si="19"/>
        <v>0</v>
      </c>
      <c r="F206" s="31">
        <f t="shared" si="20"/>
        <v>0</v>
      </c>
      <c r="G206" s="31">
        <f t="shared" si="21"/>
        <v>0</v>
      </c>
      <c r="H206" s="27"/>
      <c r="I206" s="27"/>
    </row>
    <row r="207" spans="1:9" ht="24.95" customHeight="1" x14ac:dyDescent="0.55000000000000004">
      <c r="A207" s="52">
        <v>7</v>
      </c>
      <c r="B207" s="29">
        <v>27</v>
      </c>
      <c r="C207" s="29">
        <v>67</v>
      </c>
      <c r="D207" s="30">
        <v>328</v>
      </c>
      <c r="E207" s="30">
        <f t="shared" si="19"/>
        <v>21976</v>
      </c>
      <c r="F207" s="31">
        <f t="shared" si="20"/>
        <v>20538.32</v>
      </c>
      <c r="G207" s="31">
        <f t="shared" si="21"/>
        <v>1437.68</v>
      </c>
      <c r="H207" s="27"/>
      <c r="I207" s="27"/>
    </row>
    <row r="208" spans="1:9" ht="24.95" customHeight="1" x14ac:dyDescent="0.55000000000000004">
      <c r="A208" s="52">
        <v>8</v>
      </c>
      <c r="B208" s="29"/>
      <c r="C208" s="29"/>
      <c r="D208" s="30"/>
      <c r="E208" s="30">
        <f t="shared" si="19"/>
        <v>0</v>
      </c>
      <c r="F208" s="31">
        <f t="shared" si="20"/>
        <v>0</v>
      </c>
      <c r="G208" s="31">
        <f t="shared" si="21"/>
        <v>0</v>
      </c>
      <c r="H208" s="27"/>
      <c r="I208" s="27"/>
    </row>
    <row r="209" spans="1:9" ht="24.95" customHeight="1" x14ac:dyDescent="0.55000000000000004">
      <c r="A209" s="52">
        <v>9</v>
      </c>
      <c r="B209" s="29"/>
      <c r="C209" s="29"/>
      <c r="D209" s="30"/>
      <c r="E209" s="30">
        <f t="shared" si="19"/>
        <v>0</v>
      </c>
      <c r="F209" s="31">
        <f t="shared" si="20"/>
        <v>0</v>
      </c>
      <c r="G209" s="31">
        <f t="shared" si="21"/>
        <v>0</v>
      </c>
      <c r="H209" s="27"/>
      <c r="I209" s="27"/>
    </row>
    <row r="210" spans="1:9" ht="24.95" customHeight="1" x14ac:dyDescent="0.55000000000000004">
      <c r="A210" s="52">
        <v>10</v>
      </c>
      <c r="B210" s="29"/>
      <c r="C210" s="29"/>
      <c r="D210" s="30"/>
      <c r="E210" s="30">
        <f t="shared" si="19"/>
        <v>0</v>
      </c>
      <c r="F210" s="31">
        <f t="shared" si="20"/>
        <v>0</v>
      </c>
      <c r="G210" s="31">
        <f t="shared" si="21"/>
        <v>0</v>
      </c>
      <c r="H210" s="27"/>
      <c r="I210" s="27"/>
    </row>
    <row r="211" spans="1:9" ht="24.95" customHeight="1" x14ac:dyDescent="0.55000000000000004">
      <c r="A211" s="52">
        <v>11</v>
      </c>
      <c r="B211" s="29"/>
      <c r="C211" s="29"/>
      <c r="D211" s="30"/>
      <c r="E211" s="30"/>
      <c r="F211" s="31">
        <f t="shared" si="20"/>
        <v>0</v>
      </c>
      <c r="G211" s="31">
        <f t="shared" si="21"/>
        <v>0</v>
      </c>
      <c r="H211" s="27"/>
      <c r="I211" s="27"/>
    </row>
    <row r="212" spans="1:9" ht="24.95" customHeight="1" x14ac:dyDescent="0.55000000000000004">
      <c r="A212" s="52">
        <v>12</v>
      </c>
      <c r="B212" s="29"/>
      <c r="C212" s="29"/>
      <c r="D212" s="30"/>
      <c r="E212" s="30"/>
      <c r="F212" s="31">
        <f t="shared" si="20"/>
        <v>0</v>
      </c>
      <c r="G212" s="31">
        <f t="shared" si="21"/>
        <v>0</v>
      </c>
      <c r="H212" s="27"/>
      <c r="I212" s="27"/>
    </row>
    <row r="213" spans="1:9" ht="24.95" customHeight="1" x14ac:dyDescent="0.55000000000000004">
      <c r="A213" s="52">
        <v>13</v>
      </c>
      <c r="B213" s="29"/>
      <c r="C213" s="29"/>
      <c r="D213" s="30"/>
      <c r="E213" s="30"/>
      <c r="F213" s="31">
        <f t="shared" si="20"/>
        <v>0</v>
      </c>
      <c r="G213" s="31">
        <f t="shared" si="21"/>
        <v>0</v>
      </c>
      <c r="H213" s="27"/>
      <c r="I213" s="27"/>
    </row>
    <row r="214" spans="1:9" ht="24.95" customHeight="1" x14ac:dyDescent="0.55000000000000004">
      <c r="A214" s="52">
        <v>14</v>
      </c>
      <c r="B214" s="29"/>
      <c r="C214" s="29"/>
      <c r="D214" s="30"/>
      <c r="E214" s="30"/>
      <c r="F214" s="31">
        <f t="shared" si="20"/>
        <v>0</v>
      </c>
      <c r="G214" s="31">
        <f t="shared" si="21"/>
        <v>0</v>
      </c>
      <c r="H214" s="27"/>
      <c r="I214" s="27"/>
    </row>
    <row r="215" spans="1:9" ht="24.95" customHeight="1" x14ac:dyDescent="0.55000000000000004">
      <c r="A215" s="52">
        <v>15</v>
      </c>
      <c r="B215" s="29"/>
      <c r="C215" s="29"/>
      <c r="D215" s="30"/>
      <c r="E215" s="30"/>
      <c r="F215" s="31">
        <f t="shared" si="20"/>
        <v>0</v>
      </c>
      <c r="G215" s="31">
        <f t="shared" si="21"/>
        <v>0</v>
      </c>
      <c r="H215" s="27"/>
      <c r="I215" s="27"/>
    </row>
    <row r="216" spans="1:9" ht="24.95" customHeight="1" x14ac:dyDescent="0.55000000000000004">
      <c r="A216" s="52">
        <v>16</v>
      </c>
      <c r="B216" s="29"/>
      <c r="C216" s="29"/>
      <c r="D216" s="30"/>
      <c r="E216" s="30"/>
      <c r="F216" s="31">
        <f t="shared" si="20"/>
        <v>0</v>
      </c>
      <c r="G216" s="31">
        <f t="shared" si="21"/>
        <v>0</v>
      </c>
      <c r="H216" s="27"/>
      <c r="I216" s="27"/>
    </row>
    <row r="217" spans="1:9" ht="24.95" customHeight="1" x14ac:dyDescent="0.55000000000000004">
      <c r="A217" s="52">
        <v>17</v>
      </c>
      <c r="B217" s="29"/>
      <c r="C217" s="29"/>
      <c r="D217" s="30"/>
      <c r="E217" s="30"/>
      <c r="F217" s="31">
        <f t="shared" si="20"/>
        <v>0</v>
      </c>
      <c r="G217" s="31">
        <f t="shared" si="21"/>
        <v>0</v>
      </c>
      <c r="H217" s="27"/>
      <c r="I217" s="27"/>
    </row>
    <row r="218" spans="1:9" ht="24.95" customHeight="1" x14ac:dyDescent="0.55000000000000004">
      <c r="A218" s="52">
        <v>18</v>
      </c>
      <c r="B218" s="29"/>
      <c r="C218" s="29"/>
      <c r="D218" s="30"/>
      <c r="E218" s="30"/>
      <c r="F218" s="31">
        <f t="shared" si="20"/>
        <v>0</v>
      </c>
      <c r="G218" s="31">
        <f t="shared" si="21"/>
        <v>0</v>
      </c>
      <c r="H218" s="27"/>
      <c r="I218" s="27"/>
    </row>
    <row r="219" spans="1:9" ht="24.95" customHeight="1" x14ac:dyDescent="0.55000000000000004">
      <c r="A219" s="52">
        <v>19</v>
      </c>
      <c r="B219" s="29"/>
      <c r="C219" s="29"/>
      <c r="D219" s="30"/>
      <c r="E219" s="30"/>
      <c r="F219" s="31">
        <f t="shared" si="20"/>
        <v>0</v>
      </c>
      <c r="G219" s="31">
        <f t="shared" si="21"/>
        <v>0</v>
      </c>
      <c r="H219" s="27"/>
      <c r="I219" s="27"/>
    </row>
    <row r="220" spans="1:9" ht="24.95" customHeight="1" x14ac:dyDescent="0.55000000000000004">
      <c r="A220" s="52">
        <v>20</v>
      </c>
      <c r="B220" s="29"/>
      <c r="C220" s="29"/>
      <c r="D220" s="30"/>
      <c r="E220" s="30"/>
      <c r="F220" s="31">
        <f t="shared" si="20"/>
        <v>0</v>
      </c>
      <c r="G220" s="31">
        <f t="shared" si="21"/>
        <v>0</v>
      </c>
      <c r="H220" s="27"/>
      <c r="I220" s="27"/>
    </row>
    <row r="221" spans="1:9" ht="24.95" customHeight="1" x14ac:dyDescent="0.55000000000000004">
      <c r="A221" s="52">
        <v>21</v>
      </c>
      <c r="B221" s="29"/>
      <c r="C221" s="29"/>
      <c r="D221" s="30"/>
      <c r="E221" s="30"/>
      <c r="F221" s="31">
        <f t="shared" si="20"/>
        <v>0</v>
      </c>
      <c r="G221" s="31">
        <f t="shared" si="21"/>
        <v>0</v>
      </c>
      <c r="H221" s="27"/>
      <c r="I221" s="27"/>
    </row>
    <row r="222" spans="1:9" ht="24.95" customHeight="1" x14ac:dyDescent="0.55000000000000004">
      <c r="A222" s="52">
        <v>22</v>
      </c>
      <c r="B222" s="29"/>
      <c r="C222" s="29"/>
      <c r="D222" s="30"/>
      <c r="E222" s="30"/>
      <c r="F222" s="31">
        <f t="shared" si="20"/>
        <v>0</v>
      </c>
      <c r="G222" s="31">
        <f t="shared" si="21"/>
        <v>0</v>
      </c>
      <c r="H222" s="27"/>
      <c r="I222" s="27"/>
    </row>
    <row r="223" spans="1:9" ht="24.95" customHeight="1" x14ac:dyDescent="0.55000000000000004">
      <c r="A223" s="52">
        <v>23</v>
      </c>
      <c r="B223" s="29"/>
      <c r="C223" s="29"/>
      <c r="D223" s="30"/>
      <c r="E223" s="30"/>
      <c r="F223" s="31">
        <f t="shared" si="20"/>
        <v>0</v>
      </c>
      <c r="G223" s="31">
        <f t="shared" si="21"/>
        <v>0</v>
      </c>
      <c r="H223" s="27"/>
      <c r="I223" s="27"/>
    </row>
    <row r="224" spans="1:9" ht="24.95" customHeight="1" x14ac:dyDescent="0.55000000000000004">
      <c r="A224" s="52">
        <v>24</v>
      </c>
      <c r="B224" s="29"/>
      <c r="C224" s="29"/>
      <c r="D224" s="30"/>
      <c r="E224" s="30"/>
      <c r="F224" s="31">
        <f t="shared" si="20"/>
        <v>0</v>
      </c>
      <c r="G224" s="31">
        <f t="shared" si="21"/>
        <v>0</v>
      </c>
      <c r="H224" s="27"/>
      <c r="I224" s="27"/>
    </row>
    <row r="225" spans="1:9" ht="24.95" customHeight="1" x14ac:dyDescent="0.55000000000000004">
      <c r="A225" s="52">
        <v>25</v>
      </c>
      <c r="B225" s="29"/>
      <c r="C225" s="29"/>
      <c r="D225" s="30"/>
      <c r="E225" s="30"/>
      <c r="F225" s="31">
        <f t="shared" si="20"/>
        <v>0</v>
      </c>
      <c r="G225" s="31">
        <f t="shared" si="21"/>
        <v>0</v>
      </c>
      <c r="H225" s="27"/>
      <c r="I225" s="27"/>
    </row>
    <row r="226" spans="1:9" ht="24.95" customHeight="1" x14ac:dyDescent="0.55000000000000004">
      <c r="A226" s="52">
        <v>26</v>
      </c>
      <c r="B226" s="29"/>
      <c r="C226" s="29"/>
      <c r="D226" s="30"/>
      <c r="E226" s="30"/>
      <c r="F226" s="31">
        <f t="shared" si="20"/>
        <v>0</v>
      </c>
      <c r="G226" s="31">
        <f t="shared" si="21"/>
        <v>0</v>
      </c>
      <c r="H226" s="27"/>
      <c r="I226" s="27"/>
    </row>
    <row r="227" spans="1:9" ht="24.95" customHeight="1" x14ac:dyDescent="0.55000000000000004">
      <c r="A227" s="52">
        <v>27</v>
      </c>
      <c r="B227" s="29"/>
      <c r="C227" s="29"/>
      <c r="D227" s="30"/>
      <c r="E227" s="30"/>
      <c r="F227" s="31">
        <f t="shared" si="20"/>
        <v>0</v>
      </c>
      <c r="G227" s="31">
        <f t="shared" si="21"/>
        <v>0</v>
      </c>
      <c r="H227" s="27"/>
      <c r="I227" s="27"/>
    </row>
    <row r="228" spans="1:9" ht="24.95" customHeight="1" x14ac:dyDescent="0.55000000000000004">
      <c r="A228" s="52">
        <v>28</v>
      </c>
      <c r="B228" s="29"/>
      <c r="C228" s="29"/>
      <c r="D228" s="30"/>
      <c r="E228" s="30"/>
      <c r="F228" s="31">
        <f t="shared" si="20"/>
        <v>0</v>
      </c>
      <c r="G228" s="31">
        <f t="shared" si="21"/>
        <v>0</v>
      </c>
      <c r="H228" s="27"/>
      <c r="I228" s="27"/>
    </row>
    <row r="229" spans="1:9" ht="24.95" customHeight="1" x14ac:dyDescent="0.55000000000000004">
      <c r="A229" s="52">
        <v>29</v>
      </c>
      <c r="B229" s="29"/>
      <c r="C229" s="29"/>
      <c r="D229" s="30"/>
      <c r="E229" s="30"/>
      <c r="F229" s="31">
        <f t="shared" si="20"/>
        <v>0</v>
      </c>
      <c r="G229" s="31">
        <f t="shared" si="21"/>
        <v>0</v>
      </c>
      <c r="H229" s="39" t="s">
        <v>14</v>
      </c>
      <c r="I229" s="27"/>
    </row>
    <row r="230" spans="1:9" ht="24.95" customHeight="1" x14ac:dyDescent="0.55000000000000004">
      <c r="A230" s="52">
        <v>30</v>
      </c>
      <c r="B230" s="29"/>
      <c r="C230" s="29"/>
      <c r="D230" s="30"/>
      <c r="E230" s="30"/>
      <c r="F230" s="31">
        <f t="shared" si="20"/>
        <v>0</v>
      </c>
      <c r="G230" s="31">
        <f t="shared" si="21"/>
        <v>0</v>
      </c>
      <c r="H230" s="40">
        <f>SUM(C201:C231)</f>
        <v>401</v>
      </c>
      <c r="I230" s="27"/>
    </row>
    <row r="231" spans="1:9" ht="24.95" customHeight="1" x14ac:dyDescent="0.55000000000000004">
      <c r="A231" s="52">
        <v>31</v>
      </c>
      <c r="B231" s="29"/>
      <c r="C231" s="29"/>
      <c r="D231" s="30"/>
      <c r="E231" s="30"/>
      <c r="F231" s="31">
        <f t="shared" si="20"/>
        <v>0</v>
      </c>
      <c r="G231" s="31">
        <f t="shared" si="21"/>
        <v>0</v>
      </c>
      <c r="H231" s="41">
        <f>SUM(E201:E231)</f>
        <v>131528</v>
      </c>
      <c r="I231" s="27"/>
    </row>
    <row r="232" spans="1:9" ht="25.5" customHeight="1" x14ac:dyDescent="0.55000000000000004">
      <c r="A232" s="160" t="s">
        <v>82</v>
      </c>
      <c r="B232" s="160"/>
      <c r="C232" s="160"/>
      <c r="D232" s="160"/>
      <c r="E232" s="160"/>
      <c r="F232" s="160"/>
      <c r="G232" s="160"/>
      <c r="H232" s="34"/>
      <c r="I232" s="27"/>
    </row>
    <row r="233" spans="1:9" ht="25.5" customHeight="1" x14ac:dyDescent="0.55000000000000004">
      <c r="A233" s="52" t="s">
        <v>4</v>
      </c>
      <c r="B233" s="52" t="s">
        <v>6</v>
      </c>
      <c r="C233" s="52" t="s">
        <v>1</v>
      </c>
      <c r="D233" s="52" t="s">
        <v>2</v>
      </c>
      <c r="E233" s="52" t="s">
        <v>13</v>
      </c>
      <c r="F233" s="52" t="s">
        <v>2</v>
      </c>
      <c r="G233" s="52" t="s">
        <v>12</v>
      </c>
      <c r="H233" s="27"/>
      <c r="I233" s="27"/>
    </row>
    <row r="234" spans="1:9" ht="25.5" customHeight="1" x14ac:dyDescent="0.55000000000000004">
      <c r="A234" s="52">
        <v>1</v>
      </c>
      <c r="B234" s="29">
        <v>1</v>
      </c>
      <c r="C234" s="29">
        <v>53</v>
      </c>
      <c r="D234" s="30">
        <v>328</v>
      </c>
      <c r="E234" s="30">
        <f t="shared" ref="E234:E264" si="22">D234*C234</f>
        <v>17384</v>
      </c>
      <c r="F234" s="31">
        <f>E234-G234</f>
        <v>16246.73</v>
      </c>
      <c r="G234" s="31">
        <f>ROUND(E234*7/107,2)</f>
        <v>1137.27</v>
      </c>
      <c r="H234" s="27"/>
      <c r="I234" s="27"/>
    </row>
    <row r="235" spans="1:9" ht="25.5" customHeight="1" x14ac:dyDescent="0.55000000000000004">
      <c r="A235" s="52">
        <v>2</v>
      </c>
      <c r="B235" s="29">
        <v>5</v>
      </c>
      <c r="C235" s="29">
        <f>55+50+52+47</f>
        <v>204</v>
      </c>
      <c r="D235" s="30">
        <v>328</v>
      </c>
      <c r="E235" s="30">
        <f t="shared" si="22"/>
        <v>66912</v>
      </c>
      <c r="F235" s="31">
        <f t="shared" ref="F235:F264" si="23">E235-G235</f>
        <v>62534.58</v>
      </c>
      <c r="G235" s="31">
        <f t="shared" ref="G235:G264" si="24">ROUND(E235*7/107,2)</f>
        <v>4377.42</v>
      </c>
      <c r="H235" s="27"/>
      <c r="I235" s="27"/>
    </row>
    <row r="236" spans="1:9" ht="25.5" customHeight="1" x14ac:dyDescent="0.55000000000000004">
      <c r="A236" s="52">
        <v>3</v>
      </c>
      <c r="B236" s="29"/>
      <c r="C236" s="29"/>
      <c r="D236" s="30">
        <v>328</v>
      </c>
      <c r="E236" s="30">
        <f t="shared" si="22"/>
        <v>0</v>
      </c>
      <c r="F236" s="31">
        <f t="shared" si="23"/>
        <v>0</v>
      </c>
      <c r="G236" s="31">
        <f t="shared" si="24"/>
        <v>0</v>
      </c>
      <c r="H236" s="27"/>
      <c r="I236" s="27"/>
    </row>
    <row r="237" spans="1:9" ht="25.5" customHeight="1" x14ac:dyDescent="0.55000000000000004">
      <c r="A237" s="52">
        <v>4</v>
      </c>
      <c r="B237" s="29"/>
      <c r="C237" s="29"/>
      <c r="D237" s="30">
        <v>328</v>
      </c>
      <c r="E237" s="30">
        <f t="shared" si="22"/>
        <v>0</v>
      </c>
      <c r="F237" s="31">
        <f t="shared" si="23"/>
        <v>0</v>
      </c>
      <c r="G237" s="31">
        <f t="shared" si="24"/>
        <v>0</v>
      </c>
      <c r="H237" s="27"/>
      <c r="I237" s="27"/>
    </row>
    <row r="238" spans="1:9" ht="25.5" customHeight="1" x14ac:dyDescent="0.55000000000000004">
      <c r="A238" s="52">
        <v>5</v>
      </c>
      <c r="B238" s="29"/>
      <c r="C238" s="29"/>
      <c r="D238" s="30">
        <v>328</v>
      </c>
      <c r="E238" s="30">
        <f t="shared" si="22"/>
        <v>0</v>
      </c>
      <c r="F238" s="31">
        <f t="shared" si="23"/>
        <v>0</v>
      </c>
      <c r="G238" s="31">
        <f t="shared" si="24"/>
        <v>0</v>
      </c>
      <c r="H238" s="27"/>
      <c r="I238" s="27"/>
    </row>
    <row r="239" spans="1:9" ht="25.5" customHeight="1" x14ac:dyDescent="0.55000000000000004">
      <c r="A239" s="52">
        <v>6</v>
      </c>
      <c r="B239" s="29">
        <v>22</v>
      </c>
      <c r="C239" s="29">
        <v>49</v>
      </c>
      <c r="D239" s="30">
        <v>328</v>
      </c>
      <c r="E239" s="30">
        <f t="shared" si="22"/>
        <v>16072</v>
      </c>
      <c r="F239" s="31">
        <f t="shared" si="23"/>
        <v>15020.56</v>
      </c>
      <c r="G239" s="31">
        <f t="shared" si="24"/>
        <v>1051.44</v>
      </c>
      <c r="H239" s="27"/>
      <c r="I239" s="27"/>
    </row>
    <row r="240" spans="1:9" ht="25.5" customHeight="1" x14ac:dyDescent="0.55000000000000004">
      <c r="A240" s="52">
        <v>7</v>
      </c>
      <c r="B240" s="29">
        <v>26</v>
      </c>
      <c r="C240" s="29">
        <v>43</v>
      </c>
      <c r="D240" s="30">
        <v>328</v>
      </c>
      <c r="E240" s="30">
        <f t="shared" si="22"/>
        <v>14104</v>
      </c>
      <c r="F240" s="31">
        <f t="shared" si="23"/>
        <v>13181.31</v>
      </c>
      <c r="G240" s="31">
        <f t="shared" si="24"/>
        <v>922.69</v>
      </c>
      <c r="H240" s="27"/>
      <c r="I240" s="27"/>
    </row>
    <row r="241" spans="1:9" ht="25.5" customHeight="1" x14ac:dyDescent="0.55000000000000004">
      <c r="A241" s="52">
        <v>8</v>
      </c>
      <c r="B241" s="29">
        <v>29</v>
      </c>
      <c r="C241" s="29">
        <v>40</v>
      </c>
      <c r="D241" s="30">
        <v>328</v>
      </c>
      <c r="E241" s="30">
        <f t="shared" si="22"/>
        <v>13120</v>
      </c>
      <c r="F241" s="31">
        <f t="shared" si="23"/>
        <v>12261.68</v>
      </c>
      <c r="G241" s="31">
        <f t="shared" si="24"/>
        <v>858.32</v>
      </c>
      <c r="H241" s="27"/>
      <c r="I241" s="27"/>
    </row>
    <row r="242" spans="1:9" ht="25.5" customHeight="1" x14ac:dyDescent="0.55000000000000004">
      <c r="A242" s="52">
        <v>9</v>
      </c>
      <c r="B242" s="29"/>
      <c r="C242" s="29"/>
      <c r="D242" s="30">
        <v>328</v>
      </c>
      <c r="E242" s="30">
        <f t="shared" si="22"/>
        <v>0</v>
      </c>
      <c r="F242" s="31">
        <f t="shared" si="23"/>
        <v>0</v>
      </c>
      <c r="G242" s="31">
        <f t="shared" si="24"/>
        <v>0</v>
      </c>
      <c r="H242" s="27"/>
      <c r="I242" s="27"/>
    </row>
    <row r="243" spans="1:9" ht="25.5" customHeight="1" x14ac:dyDescent="0.55000000000000004">
      <c r="A243" s="52">
        <v>10</v>
      </c>
      <c r="B243" s="29"/>
      <c r="C243" s="29"/>
      <c r="D243" s="30">
        <v>328</v>
      </c>
      <c r="E243" s="30">
        <f t="shared" si="22"/>
        <v>0</v>
      </c>
      <c r="F243" s="31">
        <f t="shared" si="23"/>
        <v>0</v>
      </c>
      <c r="G243" s="31">
        <f t="shared" si="24"/>
        <v>0</v>
      </c>
      <c r="H243" s="27"/>
      <c r="I243" s="27"/>
    </row>
    <row r="244" spans="1:9" ht="25.5" customHeight="1" x14ac:dyDescent="0.55000000000000004">
      <c r="A244" s="52">
        <v>11</v>
      </c>
      <c r="B244" s="29"/>
      <c r="C244" s="29"/>
      <c r="D244" s="30">
        <v>328</v>
      </c>
      <c r="E244" s="30">
        <f t="shared" si="22"/>
        <v>0</v>
      </c>
      <c r="F244" s="31">
        <f t="shared" si="23"/>
        <v>0</v>
      </c>
      <c r="G244" s="31">
        <f t="shared" si="24"/>
        <v>0</v>
      </c>
      <c r="H244" s="27"/>
      <c r="I244" s="27"/>
    </row>
    <row r="245" spans="1:9" ht="25.5" customHeight="1" x14ac:dyDescent="0.55000000000000004">
      <c r="A245" s="52">
        <v>12</v>
      </c>
      <c r="B245" s="29"/>
      <c r="C245" s="29"/>
      <c r="D245" s="30">
        <v>328</v>
      </c>
      <c r="E245" s="30">
        <f t="shared" si="22"/>
        <v>0</v>
      </c>
      <c r="F245" s="31">
        <f t="shared" si="23"/>
        <v>0</v>
      </c>
      <c r="G245" s="31">
        <f t="shared" si="24"/>
        <v>0</v>
      </c>
      <c r="H245" s="27"/>
      <c r="I245" s="27"/>
    </row>
    <row r="246" spans="1:9" ht="25.5" customHeight="1" x14ac:dyDescent="0.55000000000000004">
      <c r="A246" s="52">
        <v>13</v>
      </c>
      <c r="B246" s="29"/>
      <c r="C246" s="29"/>
      <c r="D246" s="30">
        <v>328</v>
      </c>
      <c r="E246" s="30">
        <f t="shared" si="22"/>
        <v>0</v>
      </c>
      <c r="F246" s="31">
        <f t="shared" si="23"/>
        <v>0</v>
      </c>
      <c r="G246" s="31">
        <f t="shared" si="24"/>
        <v>0</v>
      </c>
      <c r="H246" s="27"/>
      <c r="I246" s="27"/>
    </row>
    <row r="247" spans="1:9" ht="25.5" customHeight="1" x14ac:dyDescent="0.55000000000000004">
      <c r="A247" s="52">
        <v>14</v>
      </c>
      <c r="B247" s="29"/>
      <c r="C247" s="29"/>
      <c r="D247" s="30">
        <v>328</v>
      </c>
      <c r="E247" s="30">
        <f t="shared" si="22"/>
        <v>0</v>
      </c>
      <c r="F247" s="31">
        <f t="shared" si="23"/>
        <v>0</v>
      </c>
      <c r="G247" s="31">
        <f t="shared" si="24"/>
        <v>0</v>
      </c>
      <c r="H247" s="27"/>
      <c r="I247" s="27"/>
    </row>
    <row r="248" spans="1:9" ht="25.5" customHeight="1" x14ac:dyDescent="0.55000000000000004">
      <c r="A248" s="52">
        <v>15</v>
      </c>
      <c r="B248" s="29"/>
      <c r="C248" s="29"/>
      <c r="D248" s="30">
        <v>328</v>
      </c>
      <c r="E248" s="30">
        <f t="shared" si="22"/>
        <v>0</v>
      </c>
      <c r="F248" s="31">
        <f t="shared" si="23"/>
        <v>0</v>
      </c>
      <c r="G248" s="31">
        <f t="shared" si="24"/>
        <v>0</v>
      </c>
      <c r="H248" s="27"/>
      <c r="I248" s="27"/>
    </row>
    <row r="249" spans="1:9" ht="25.5" customHeight="1" x14ac:dyDescent="0.55000000000000004">
      <c r="A249" s="52">
        <v>16</v>
      </c>
      <c r="B249" s="29"/>
      <c r="C249" s="29"/>
      <c r="D249" s="30">
        <v>328</v>
      </c>
      <c r="E249" s="30">
        <f t="shared" si="22"/>
        <v>0</v>
      </c>
      <c r="F249" s="31">
        <f t="shared" si="23"/>
        <v>0</v>
      </c>
      <c r="G249" s="31">
        <f t="shared" si="24"/>
        <v>0</v>
      </c>
      <c r="H249" s="27"/>
      <c r="I249" s="27"/>
    </row>
    <row r="250" spans="1:9" ht="25.5" customHeight="1" x14ac:dyDescent="0.55000000000000004">
      <c r="A250" s="52">
        <v>17</v>
      </c>
      <c r="B250" s="29"/>
      <c r="C250" s="29"/>
      <c r="D250" s="30">
        <v>328</v>
      </c>
      <c r="E250" s="30">
        <f t="shared" si="22"/>
        <v>0</v>
      </c>
      <c r="F250" s="31">
        <f t="shared" si="23"/>
        <v>0</v>
      </c>
      <c r="G250" s="31">
        <f t="shared" si="24"/>
        <v>0</v>
      </c>
      <c r="H250" s="27"/>
      <c r="I250" s="27"/>
    </row>
    <row r="251" spans="1:9" ht="25.5" customHeight="1" x14ac:dyDescent="0.55000000000000004">
      <c r="A251" s="52">
        <v>18</v>
      </c>
      <c r="B251" s="29"/>
      <c r="C251" s="29"/>
      <c r="D251" s="30">
        <v>328</v>
      </c>
      <c r="E251" s="30">
        <f t="shared" si="22"/>
        <v>0</v>
      </c>
      <c r="F251" s="31">
        <f t="shared" si="23"/>
        <v>0</v>
      </c>
      <c r="G251" s="31">
        <f t="shared" si="24"/>
        <v>0</v>
      </c>
      <c r="H251" s="27"/>
      <c r="I251" s="27"/>
    </row>
    <row r="252" spans="1:9" ht="25.5" customHeight="1" x14ac:dyDescent="0.55000000000000004">
      <c r="A252" s="52">
        <v>19</v>
      </c>
      <c r="B252" s="29"/>
      <c r="C252" s="29"/>
      <c r="D252" s="30">
        <v>328</v>
      </c>
      <c r="E252" s="30">
        <f t="shared" si="22"/>
        <v>0</v>
      </c>
      <c r="F252" s="31">
        <f t="shared" si="23"/>
        <v>0</v>
      </c>
      <c r="G252" s="31">
        <f t="shared" si="24"/>
        <v>0</v>
      </c>
      <c r="H252" s="27"/>
      <c r="I252" s="27"/>
    </row>
    <row r="253" spans="1:9" ht="25.5" customHeight="1" x14ac:dyDescent="0.55000000000000004">
      <c r="A253" s="52">
        <v>20</v>
      </c>
      <c r="B253" s="29"/>
      <c r="C253" s="29"/>
      <c r="D253" s="30">
        <v>328</v>
      </c>
      <c r="E253" s="30">
        <f t="shared" si="22"/>
        <v>0</v>
      </c>
      <c r="F253" s="31">
        <f t="shared" si="23"/>
        <v>0</v>
      </c>
      <c r="G253" s="31">
        <f t="shared" si="24"/>
        <v>0</v>
      </c>
      <c r="H253" s="27"/>
      <c r="I253" s="27"/>
    </row>
    <row r="254" spans="1:9" ht="25.5" customHeight="1" x14ac:dyDescent="0.55000000000000004">
      <c r="A254" s="52">
        <v>21</v>
      </c>
      <c r="B254" s="29"/>
      <c r="C254" s="29"/>
      <c r="D254" s="30">
        <v>328</v>
      </c>
      <c r="E254" s="30">
        <f t="shared" si="22"/>
        <v>0</v>
      </c>
      <c r="F254" s="31">
        <f t="shared" si="23"/>
        <v>0</v>
      </c>
      <c r="G254" s="31">
        <f t="shared" si="24"/>
        <v>0</v>
      </c>
      <c r="H254" s="27"/>
      <c r="I254" s="27"/>
    </row>
    <row r="255" spans="1:9" ht="25.5" customHeight="1" x14ac:dyDescent="0.55000000000000004">
      <c r="A255" s="52">
        <v>22</v>
      </c>
      <c r="B255" s="29"/>
      <c r="C255" s="29"/>
      <c r="D255" s="30">
        <v>328</v>
      </c>
      <c r="E255" s="30">
        <f t="shared" si="22"/>
        <v>0</v>
      </c>
      <c r="F255" s="31">
        <f t="shared" si="23"/>
        <v>0</v>
      </c>
      <c r="G255" s="31">
        <f t="shared" si="24"/>
        <v>0</v>
      </c>
      <c r="H255" s="27"/>
      <c r="I255" s="27"/>
    </row>
    <row r="256" spans="1:9" ht="25.5" customHeight="1" x14ac:dyDescent="0.55000000000000004">
      <c r="A256" s="52">
        <v>23</v>
      </c>
      <c r="B256" s="29"/>
      <c r="C256" s="29"/>
      <c r="D256" s="30">
        <v>328</v>
      </c>
      <c r="E256" s="30">
        <f t="shared" si="22"/>
        <v>0</v>
      </c>
      <c r="F256" s="31">
        <f t="shared" si="23"/>
        <v>0</v>
      </c>
      <c r="G256" s="31">
        <f t="shared" si="24"/>
        <v>0</v>
      </c>
      <c r="H256" s="27"/>
      <c r="I256" s="27"/>
    </row>
    <row r="257" spans="1:9" ht="25.5" customHeight="1" x14ac:dyDescent="0.55000000000000004">
      <c r="A257" s="52">
        <v>24</v>
      </c>
      <c r="B257" s="29"/>
      <c r="C257" s="29"/>
      <c r="D257" s="30">
        <v>328</v>
      </c>
      <c r="E257" s="30">
        <f t="shared" si="22"/>
        <v>0</v>
      </c>
      <c r="F257" s="31">
        <f t="shared" si="23"/>
        <v>0</v>
      </c>
      <c r="G257" s="31">
        <f t="shared" si="24"/>
        <v>0</v>
      </c>
      <c r="H257" s="27"/>
      <c r="I257" s="27"/>
    </row>
    <row r="258" spans="1:9" ht="25.5" customHeight="1" x14ac:dyDescent="0.55000000000000004">
      <c r="A258" s="52">
        <v>25</v>
      </c>
      <c r="B258" s="29"/>
      <c r="C258" s="29"/>
      <c r="D258" s="30">
        <v>328</v>
      </c>
      <c r="E258" s="30">
        <f t="shared" si="22"/>
        <v>0</v>
      </c>
      <c r="F258" s="31">
        <f t="shared" si="23"/>
        <v>0</v>
      </c>
      <c r="G258" s="31">
        <f t="shared" si="24"/>
        <v>0</v>
      </c>
      <c r="H258" s="27"/>
      <c r="I258" s="27"/>
    </row>
    <row r="259" spans="1:9" ht="25.5" customHeight="1" x14ac:dyDescent="0.55000000000000004">
      <c r="A259" s="52">
        <v>26</v>
      </c>
      <c r="B259" s="29"/>
      <c r="C259" s="29"/>
      <c r="D259" s="30">
        <v>328</v>
      </c>
      <c r="E259" s="30">
        <f t="shared" si="22"/>
        <v>0</v>
      </c>
      <c r="F259" s="31">
        <f t="shared" si="23"/>
        <v>0</v>
      </c>
      <c r="G259" s="31">
        <f t="shared" si="24"/>
        <v>0</v>
      </c>
      <c r="H259" s="27"/>
      <c r="I259" s="27"/>
    </row>
    <row r="260" spans="1:9" ht="25.5" customHeight="1" x14ac:dyDescent="0.55000000000000004">
      <c r="A260" s="52">
        <v>27</v>
      </c>
      <c r="B260" s="29"/>
      <c r="C260" s="29"/>
      <c r="D260" s="30">
        <v>328</v>
      </c>
      <c r="E260" s="30">
        <f t="shared" si="22"/>
        <v>0</v>
      </c>
      <c r="F260" s="31">
        <f t="shared" si="23"/>
        <v>0</v>
      </c>
      <c r="G260" s="31">
        <f t="shared" si="24"/>
        <v>0</v>
      </c>
      <c r="H260" s="27"/>
      <c r="I260" s="27"/>
    </row>
    <row r="261" spans="1:9" ht="25.5" customHeight="1" x14ac:dyDescent="0.55000000000000004">
      <c r="A261" s="52">
        <v>28</v>
      </c>
      <c r="B261" s="29"/>
      <c r="C261" s="29"/>
      <c r="D261" s="30">
        <v>328</v>
      </c>
      <c r="E261" s="30">
        <f t="shared" si="22"/>
        <v>0</v>
      </c>
      <c r="F261" s="31">
        <f t="shared" si="23"/>
        <v>0</v>
      </c>
      <c r="G261" s="31">
        <f t="shared" si="24"/>
        <v>0</v>
      </c>
      <c r="H261" s="27"/>
      <c r="I261" s="27"/>
    </row>
    <row r="262" spans="1:9" ht="25.5" customHeight="1" x14ac:dyDescent="0.55000000000000004">
      <c r="A262" s="52">
        <v>29</v>
      </c>
      <c r="B262" s="29"/>
      <c r="C262" s="29"/>
      <c r="D262" s="30">
        <v>328</v>
      </c>
      <c r="E262" s="30">
        <f t="shared" si="22"/>
        <v>0</v>
      </c>
      <c r="F262" s="31">
        <f t="shared" si="23"/>
        <v>0</v>
      </c>
      <c r="G262" s="31">
        <f t="shared" si="24"/>
        <v>0</v>
      </c>
      <c r="H262" s="39" t="s">
        <v>14</v>
      </c>
      <c r="I262" s="27"/>
    </row>
    <row r="263" spans="1:9" ht="25.5" customHeight="1" x14ac:dyDescent="0.55000000000000004">
      <c r="A263" s="52">
        <v>30</v>
      </c>
      <c r="B263" s="29"/>
      <c r="C263" s="29"/>
      <c r="D263" s="30">
        <v>328</v>
      </c>
      <c r="E263" s="30">
        <f t="shared" si="22"/>
        <v>0</v>
      </c>
      <c r="F263" s="31">
        <f t="shared" si="23"/>
        <v>0</v>
      </c>
      <c r="G263" s="31">
        <f t="shared" si="24"/>
        <v>0</v>
      </c>
      <c r="H263" s="40">
        <f>SUM(C234:C264)</f>
        <v>389</v>
      </c>
      <c r="I263" s="27"/>
    </row>
    <row r="264" spans="1:9" ht="25.5" customHeight="1" x14ac:dyDescent="0.55000000000000004">
      <c r="A264" s="52">
        <v>31</v>
      </c>
      <c r="B264" s="29"/>
      <c r="C264" s="29"/>
      <c r="D264" s="30">
        <v>328</v>
      </c>
      <c r="E264" s="30">
        <f t="shared" si="22"/>
        <v>0</v>
      </c>
      <c r="F264" s="31">
        <f t="shared" si="23"/>
        <v>0</v>
      </c>
      <c r="G264" s="31">
        <f t="shared" si="24"/>
        <v>0</v>
      </c>
      <c r="H264" s="41">
        <f>SUM(E234:E264)</f>
        <v>127592</v>
      </c>
      <c r="I264" s="27"/>
    </row>
    <row r="265" spans="1:9" ht="24" customHeight="1" x14ac:dyDescent="0.55000000000000004">
      <c r="A265" s="160" t="s">
        <v>52</v>
      </c>
      <c r="B265" s="160"/>
      <c r="C265" s="160"/>
      <c r="D265" s="160"/>
      <c r="E265" s="160"/>
      <c r="F265" s="160"/>
      <c r="G265" s="160"/>
      <c r="H265" s="34"/>
      <c r="I265" s="27"/>
    </row>
    <row r="266" spans="1:9" ht="24" customHeight="1" x14ac:dyDescent="0.55000000000000004">
      <c r="A266" s="53" t="s">
        <v>4</v>
      </c>
      <c r="B266" s="53" t="s">
        <v>6</v>
      </c>
      <c r="C266" s="53" t="s">
        <v>1</v>
      </c>
      <c r="D266" s="53" t="s">
        <v>2</v>
      </c>
      <c r="E266" s="53" t="s">
        <v>13</v>
      </c>
      <c r="F266" s="53" t="s">
        <v>2</v>
      </c>
      <c r="G266" s="53" t="s">
        <v>12</v>
      </c>
      <c r="H266" s="27"/>
      <c r="I266" s="27"/>
    </row>
    <row r="267" spans="1:9" ht="24" customHeight="1" x14ac:dyDescent="0.55000000000000004">
      <c r="A267" s="53">
        <v>1</v>
      </c>
      <c r="B267" s="29">
        <v>1</v>
      </c>
      <c r="C267" s="29">
        <v>17</v>
      </c>
      <c r="D267" s="30">
        <v>298</v>
      </c>
      <c r="E267" s="30">
        <f t="shared" ref="E267:E297" si="25">D267*C267</f>
        <v>5066</v>
      </c>
      <c r="F267" s="31">
        <f>E267-G267</f>
        <v>4734.58</v>
      </c>
      <c r="G267" s="31">
        <f>ROUND(E267*7/107,2)</f>
        <v>331.42</v>
      </c>
      <c r="H267" s="27"/>
      <c r="I267" s="27"/>
    </row>
    <row r="268" spans="1:9" ht="24" customHeight="1" x14ac:dyDescent="0.55000000000000004">
      <c r="A268" s="53">
        <v>2</v>
      </c>
      <c r="B268" s="29">
        <v>2</v>
      </c>
      <c r="C268" s="29">
        <v>15</v>
      </c>
      <c r="D268" s="30">
        <v>298</v>
      </c>
      <c r="E268" s="30">
        <f t="shared" si="25"/>
        <v>4470</v>
      </c>
      <c r="F268" s="31">
        <f t="shared" ref="F268:F297" si="26">E268-G268</f>
        <v>4177.57</v>
      </c>
      <c r="G268" s="31">
        <f t="shared" ref="G268:G297" si="27">ROUND(E268*7/107,2)</f>
        <v>292.43</v>
      </c>
      <c r="H268" s="27"/>
      <c r="I268" s="27"/>
    </row>
    <row r="269" spans="1:9" ht="24" customHeight="1" x14ac:dyDescent="0.55000000000000004">
      <c r="A269" s="53">
        <v>3</v>
      </c>
      <c r="B269" s="29">
        <v>3</v>
      </c>
      <c r="C269" s="29">
        <v>14</v>
      </c>
      <c r="D269" s="30">
        <v>298</v>
      </c>
      <c r="E269" s="30">
        <f t="shared" si="25"/>
        <v>4172</v>
      </c>
      <c r="F269" s="31">
        <f t="shared" si="26"/>
        <v>3899.07</v>
      </c>
      <c r="G269" s="31">
        <f t="shared" si="27"/>
        <v>272.93</v>
      </c>
      <c r="H269" s="27"/>
      <c r="I269" s="27"/>
    </row>
    <row r="270" spans="1:9" ht="24" customHeight="1" x14ac:dyDescent="0.55000000000000004">
      <c r="A270" s="53">
        <v>4</v>
      </c>
      <c r="B270" s="29">
        <v>4</v>
      </c>
      <c r="C270" s="29">
        <v>16</v>
      </c>
      <c r="D270" s="30">
        <v>298</v>
      </c>
      <c r="E270" s="30">
        <f t="shared" si="25"/>
        <v>4768</v>
      </c>
      <c r="F270" s="31">
        <f t="shared" si="26"/>
        <v>4456.07</v>
      </c>
      <c r="G270" s="31">
        <f t="shared" si="27"/>
        <v>311.93</v>
      </c>
      <c r="H270" s="27"/>
      <c r="I270" s="27"/>
    </row>
    <row r="271" spans="1:9" ht="24" customHeight="1" x14ac:dyDescent="0.55000000000000004">
      <c r="A271" s="53">
        <v>5</v>
      </c>
      <c r="B271" s="29">
        <v>5</v>
      </c>
      <c r="C271" s="29">
        <v>15</v>
      </c>
      <c r="D271" s="30">
        <v>298</v>
      </c>
      <c r="E271" s="30">
        <f t="shared" si="25"/>
        <v>4470</v>
      </c>
      <c r="F271" s="31">
        <f t="shared" si="26"/>
        <v>4177.57</v>
      </c>
      <c r="G271" s="31">
        <f t="shared" si="27"/>
        <v>292.43</v>
      </c>
      <c r="H271" s="27"/>
      <c r="I271" s="27"/>
    </row>
    <row r="272" spans="1:9" ht="24" customHeight="1" x14ac:dyDescent="0.55000000000000004">
      <c r="A272" s="53">
        <v>6</v>
      </c>
      <c r="B272" s="29">
        <v>6</v>
      </c>
      <c r="C272" s="29">
        <v>14</v>
      </c>
      <c r="D272" s="30">
        <v>298</v>
      </c>
      <c r="E272" s="30">
        <f t="shared" si="25"/>
        <v>4172</v>
      </c>
      <c r="F272" s="31">
        <f t="shared" si="26"/>
        <v>3899.07</v>
      </c>
      <c r="G272" s="31">
        <f t="shared" si="27"/>
        <v>272.93</v>
      </c>
      <c r="H272" s="27"/>
      <c r="I272" s="27"/>
    </row>
    <row r="273" spans="1:9" ht="24" customHeight="1" x14ac:dyDescent="0.55000000000000004">
      <c r="A273" s="53">
        <v>7</v>
      </c>
      <c r="B273" s="29">
        <v>7</v>
      </c>
      <c r="C273" s="29">
        <v>14</v>
      </c>
      <c r="D273" s="30">
        <v>298</v>
      </c>
      <c r="E273" s="30">
        <f t="shared" si="25"/>
        <v>4172</v>
      </c>
      <c r="F273" s="31">
        <f t="shared" si="26"/>
        <v>3899.07</v>
      </c>
      <c r="G273" s="31">
        <f t="shared" si="27"/>
        <v>272.93</v>
      </c>
      <c r="H273" s="27"/>
      <c r="I273" s="27"/>
    </row>
    <row r="274" spans="1:9" ht="24" customHeight="1" x14ac:dyDescent="0.55000000000000004">
      <c r="A274" s="53">
        <v>8</v>
      </c>
      <c r="B274" s="29">
        <v>8</v>
      </c>
      <c r="C274" s="29">
        <v>16</v>
      </c>
      <c r="D274" s="30">
        <v>298</v>
      </c>
      <c r="E274" s="30">
        <f t="shared" si="25"/>
        <v>4768</v>
      </c>
      <c r="F274" s="31">
        <f t="shared" si="26"/>
        <v>4456.07</v>
      </c>
      <c r="G274" s="31">
        <f t="shared" si="27"/>
        <v>311.93</v>
      </c>
      <c r="H274" s="27"/>
      <c r="I274" s="27"/>
    </row>
    <row r="275" spans="1:9" ht="24" customHeight="1" x14ac:dyDescent="0.55000000000000004">
      <c r="A275" s="53">
        <v>9</v>
      </c>
      <c r="B275" s="29">
        <v>9</v>
      </c>
      <c r="C275" s="29">
        <v>17</v>
      </c>
      <c r="D275" s="30">
        <v>298</v>
      </c>
      <c r="E275" s="30">
        <f t="shared" si="25"/>
        <v>5066</v>
      </c>
      <c r="F275" s="31">
        <f t="shared" si="26"/>
        <v>4734.58</v>
      </c>
      <c r="G275" s="31">
        <f t="shared" si="27"/>
        <v>331.42</v>
      </c>
      <c r="H275" s="27"/>
      <c r="I275" s="27"/>
    </row>
    <row r="276" spans="1:9" ht="24" customHeight="1" x14ac:dyDescent="0.55000000000000004">
      <c r="A276" s="53">
        <v>10</v>
      </c>
      <c r="B276" s="29">
        <v>10</v>
      </c>
      <c r="C276" s="29">
        <v>20</v>
      </c>
      <c r="D276" s="30">
        <v>298</v>
      </c>
      <c r="E276" s="30">
        <f t="shared" si="25"/>
        <v>5960</v>
      </c>
      <c r="F276" s="31">
        <f t="shared" si="26"/>
        <v>5570.09</v>
      </c>
      <c r="G276" s="31">
        <f t="shared" si="27"/>
        <v>389.91</v>
      </c>
      <c r="H276" s="27"/>
      <c r="I276" s="27"/>
    </row>
    <row r="277" spans="1:9" ht="24" customHeight="1" x14ac:dyDescent="0.55000000000000004">
      <c r="A277" s="53">
        <v>11</v>
      </c>
      <c r="B277" s="29">
        <v>11</v>
      </c>
      <c r="C277" s="29">
        <v>13</v>
      </c>
      <c r="D277" s="30">
        <v>298</v>
      </c>
      <c r="E277" s="30">
        <f t="shared" si="25"/>
        <v>3874</v>
      </c>
      <c r="F277" s="31">
        <f t="shared" si="26"/>
        <v>3620.56</v>
      </c>
      <c r="G277" s="31">
        <f t="shared" si="27"/>
        <v>253.44</v>
      </c>
      <c r="H277" s="27"/>
      <c r="I277" s="27"/>
    </row>
    <row r="278" spans="1:9" ht="24" customHeight="1" x14ac:dyDescent="0.55000000000000004">
      <c r="A278" s="53">
        <v>12</v>
      </c>
      <c r="B278" s="29">
        <v>12</v>
      </c>
      <c r="C278" s="29">
        <v>15</v>
      </c>
      <c r="D278" s="30">
        <v>298</v>
      </c>
      <c r="E278" s="30">
        <f t="shared" si="25"/>
        <v>4470</v>
      </c>
      <c r="F278" s="31">
        <f t="shared" si="26"/>
        <v>4177.57</v>
      </c>
      <c r="G278" s="31">
        <f t="shared" si="27"/>
        <v>292.43</v>
      </c>
      <c r="H278" s="27"/>
      <c r="I278" s="27"/>
    </row>
    <row r="279" spans="1:9" ht="24" customHeight="1" x14ac:dyDescent="0.55000000000000004">
      <c r="A279" s="53">
        <v>13</v>
      </c>
      <c r="B279" s="29">
        <v>13</v>
      </c>
      <c r="C279" s="29">
        <v>15</v>
      </c>
      <c r="D279" s="30">
        <v>298</v>
      </c>
      <c r="E279" s="30">
        <f t="shared" si="25"/>
        <v>4470</v>
      </c>
      <c r="F279" s="31">
        <f t="shared" si="26"/>
        <v>4177.57</v>
      </c>
      <c r="G279" s="31">
        <f t="shared" si="27"/>
        <v>292.43</v>
      </c>
      <c r="H279" s="27"/>
      <c r="I279" s="27"/>
    </row>
    <row r="280" spans="1:9" ht="24" customHeight="1" x14ac:dyDescent="0.55000000000000004">
      <c r="A280" s="53">
        <v>14</v>
      </c>
      <c r="B280" s="29">
        <v>14</v>
      </c>
      <c r="C280" s="29">
        <v>18</v>
      </c>
      <c r="D280" s="30">
        <v>298</v>
      </c>
      <c r="E280" s="30">
        <f t="shared" si="25"/>
        <v>5364</v>
      </c>
      <c r="F280" s="31">
        <f t="shared" si="26"/>
        <v>5013.08</v>
      </c>
      <c r="G280" s="31">
        <f t="shared" si="27"/>
        <v>350.92</v>
      </c>
      <c r="H280" s="27"/>
      <c r="I280" s="27"/>
    </row>
    <row r="281" spans="1:9" ht="24" customHeight="1" x14ac:dyDescent="0.55000000000000004">
      <c r="A281" s="53">
        <v>15</v>
      </c>
      <c r="B281" s="29">
        <v>15</v>
      </c>
      <c r="C281" s="29">
        <v>18</v>
      </c>
      <c r="D281" s="30">
        <v>298</v>
      </c>
      <c r="E281" s="30">
        <f t="shared" si="25"/>
        <v>5364</v>
      </c>
      <c r="F281" s="31">
        <f t="shared" si="26"/>
        <v>5013.08</v>
      </c>
      <c r="G281" s="31">
        <f t="shared" si="27"/>
        <v>350.92</v>
      </c>
      <c r="H281" s="27"/>
      <c r="I281" s="27"/>
    </row>
    <row r="282" spans="1:9" ht="24" customHeight="1" x14ac:dyDescent="0.55000000000000004">
      <c r="A282" s="53">
        <v>16</v>
      </c>
      <c r="B282" s="29">
        <v>16</v>
      </c>
      <c r="C282" s="29">
        <v>16</v>
      </c>
      <c r="D282" s="30">
        <v>298</v>
      </c>
      <c r="E282" s="30">
        <f t="shared" si="25"/>
        <v>4768</v>
      </c>
      <c r="F282" s="31">
        <f t="shared" si="26"/>
        <v>4456.07</v>
      </c>
      <c r="G282" s="31">
        <f t="shared" si="27"/>
        <v>311.93</v>
      </c>
      <c r="H282" s="27"/>
      <c r="I282" s="27"/>
    </row>
    <row r="283" spans="1:9" ht="24" customHeight="1" x14ac:dyDescent="0.55000000000000004">
      <c r="A283" s="53">
        <v>17</v>
      </c>
      <c r="B283" s="29">
        <v>17</v>
      </c>
      <c r="C283" s="29">
        <v>15</v>
      </c>
      <c r="D283" s="30">
        <v>298</v>
      </c>
      <c r="E283" s="30">
        <f t="shared" si="25"/>
        <v>4470</v>
      </c>
      <c r="F283" s="31">
        <f t="shared" si="26"/>
        <v>4177.57</v>
      </c>
      <c r="G283" s="31">
        <f t="shared" si="27"/>
        <v>292.43</v>
      </c>
      <c r="H283" s="27"/>
      <c r="I283" s="27"/>
    </row>
    <row r="284" spans="1:9" ht="24" customHeight="1" x14ac:dyDescent="0.55000000000000004">
      <c r="A284" s="53">
        <v>18</v>
      </c>
      <c r="B284" s="29">
        <v>18</v>
      </c>
      <c r="C284" s="29">
        <v>13</v>
      </c>
      <c r="D284" s="30">
        <v>298</v>
      </c>
      <c r="E284" s="30">
        <f t="shared" si="25"/>
        <v>3874</v>
      </c>
      <c r="F284" s="31">
        <f t="shared" si="26"/>
        <v>3620.56</v>
      </c>
      <c r="G284" s="31">
        <f t="shared" si="27"/>
        <v>253.44</v>
      </c>
      <c r="H284" s="27"/>
      <c r="I284" s="27"/>
    </row>
    <row r="285" spans="1:9" ht="24" customHeight="1" x14ac:dyDescent="0.55000000000000004">
      <c r="A285" s="53">
        <v>19</v>
      </c>
      <c r="B285" s="29">
        <v>19</v>
      </c>
      <c r="C285" s="29">
        <v>15</v>
      </c>
      <c r="D285" s="30">
        <v>298</v>
      </c>
      <c r="E285" s="30">
        <f t="shared" si="25"/>
        <v>4470</v>
      </c>
      <c r="F285" s="31">
        <f t="shared" si="26"/>
        <v>4177.57</v>
      </c>
      <c r="G285" s="31">
        <f t="shared" si="27"/>
        <v>292.43</v>
      </c>
      <c r="H285" s="27"/>
      <c r="I285" s="27"/>
    </row>
    <row r="286" spans="1:9" ht="24" customHeight="1" x14ac:dyDescent="0.55000000000000004">
      <c r="A286" s="53">
        <v>20</v>
      </c>
      <c r="B286" s="29">
        <v>20</v>
      </c>
      <c r="C286" s="29">
        <v>16</v>
      </c>
      <c r="D286" s="30">
        <v>298</v>
      </c>
      <c r="E286" s="30">
        <f t="shared" si="25"/>
        <v>4768</v>
      </c>
      <c r="F286" s="31">
        <f t="shared" si="26"/>
        <v>4456.07</v>
      </c>
      <c r="G286" s="31">
        <f t="shared" si="27"/>
        <v>311.93</v>
      </c>
      <c r="H286" s="27"/>
      <c r="I286" s="27"/>
    </row>
    <row r="287" spans="1:9" ht="24" customHeight="1" x14ac:dyDescent="0.55000000000000004">
      <c r="A287" s="53">
        <v>21</v>
      </c>
      <c r="B287" s="29">
        <v>21</v>
      </c>
      <c r="C287" s="29">
        <v>16</v>
      </c>
      <c r="D287" s="30">
        <v>298</v>
      </c>
      <c r="E287" s="30">
        <f t="shared" si="25"/>
        <v>4768</v>
      </c>
      <c r="F287" s="31">
        <f t="shared" si="26"/>
        <v>4456.07</v>
      </c>
      <c r="G287" s="31">
        <f t="shared" si="27"/>
        <v>311.93</v>
      </c>
      <c r="H287" s="27"/>
      <c r="I287" s="27"/>
    </row>
    <row r="288" spans="1:9" ht="24" customHeight="1" x14ac:dyDescent="0.55000000000000004">
      <c r="A288" s="53">
        <v>22</v>
      </c>
      <c r="B288" s="29">
        <v>22</v>
      </c>
      <c r="C288" s="29">
        <v>18</v>
      </c>
      <c r="D288" s="30">
        <v>298</v>
      </c>
      <c r="E288" s="30">
        <f t="shared" si="25"/>
        <v>5364</v>
      </c>
      <c r="F288" s="31">
        <f t="shared" si="26"/>
        <v>5013.08</v>
      </c>
      <c r="G288" s="31">
        <f t="shared" si="27"/>
        <v>350.92</v>
      </c>
      <c r="H288" s="27"/>
      <c r="I288" s="27"/>
    </row>
    <row r="289" spans="1:9" ht="24" customHeight="1" x14ac:dyDescent="0.55000000000000004">
      <c r="A289" s="53">
        <v>23</v>
      </c>
      <c r="B289" s="29">
        <v>23</v>
      </c>
      <c r="C289" s="29">
        <v>17</v>
      </c>
      <c r="D289" s="30">
        <v>298</v>
      </c>
      <c r="E289" s="30">
        <f t="shared" si="25"/>
        <v>5066</v>
      </c>
      <c r="F289" s="31">
        <f t="shared" si="26"/>
        <v>4734.58</v>
      </c>
      <c r="G289" s="31">
        <f t="shared" si="27"/>
        <v>331.42</v>
      </c>
      <c r="H289" s="27"/>
      <c r="I289" s="27"/>
    </row>
    <row r="290" spans="1:9" ht="24" customHeight="1" x14ac:dyDescent="0.55000000000000004">
      <c r="A290" s="53">
        <v>24</v>
      </c>
      <c r="B290" s="29">
        <v>24</v>
      </c>
      <c r="C290" s="29">
        <v>15</v>
      </c>
      <c r="D290" s="30">
        <v>298</v>
      </c>
      <c r="E290" s="30">
        <f t="shared" si="25"/>
        <v>4470</v>
      </c>
      <c r="F290" s="31">
        <f t="shared" si="26"/>
        <v>4177.57</v>
      </c>
      <c r="G290" s="31">
        <f t="shared" si="27"/>
        <v>292.43</v>
      </c>
      <c r="H290" s="27"/>
      <c r="I290" s="27"/>
    </row>
    <row r="291" spans="1:9" ht="24" customHeight="1" x14ac:dyDescent="0.55000000000000004">
      <c r="A291" s="53">
        <v>25</v>
      </c>
      <c r="B291" s="29">
        <v>25</v>
      </c>
      <c r="C291" s="29">
        <v>13</v>
      </c>
      <c r="D291" s="30">
        <v>298</v>
      </c>
      <c r="E291" s="30">
        <f t="shared" si="25"/>
        <v>3874</v>
      </c>
      <c r="F291" s="31">
        <f t="shared" si="26"/>
        <v>3620.56</v>
      </c>
      <c r="G291" s="31">
        <f t="shared" si="27"/>
        <v>253.44</v>
      </c>
      <c r="H291" s="27"/>
      <c r="I291" s="27"/>
    </row>
    <row r="292" spans="1:9" ht="24" customHeight="1" x14ac:dyDescent="0.55000000000000004">
      <c r="A292" s="53">
        <v>26</v>
      </c>
      <c r="B292" s="29">
        <v>26</v>
      </c>
      <c r="C292" s="29">
        <v>15</v>
      </c>
      <c r="D292" s="30">
        <v>298</v>
      </c>
      <c r="E292" s="30">
        <f t="shared" si="25"/>
        <v>4470</v>
      </c>
      <c r="F292" s="31">
        <f t="shared" si="26"/>
        <v>4177.57</v>
      </c>
      <c r="G292" s="31">
        <f t="shared" si="27"/>
        <v>292.43</v>
      </c>
      <c r="H292" s="27"/>
      <c r="I292" s="27"/>
    </row>
    <row r="293" spans="1:9" ht="24" customHeight="1" x14ac:dyDescent="0.55000000000000004">
      <c r="A293" s="53">
        <v>27</v>
      </c>
      <c r="B293" s="29">
        <v>27</v>
      </c>
      <c r="C293" s="29">
        <v>18</v>
      </c>
      <c r="D293" s="30">
        <v>298</v>
      </c>
      <c r="E293" s="30">
        <f t="shared" si="25"/>
        <v>5364</v>
      </c>
      <c r="F293" s="31">
        <f t="shared" si="26"/>
        <v>5013.08</v>
      </c>
      <c r="G293" s="31">
        <f t="shared" si="27"/>
        <v>350.92</v>
      </c>
      <c r="H293" s="27"/>
      <c r="I293" s="27"/>
    </row>
    <row r="294" spans="1:9" ht="24" customHeight="1" x14ac:dyDescent="0.55000000000000004">
      <c r="A294" s="53">
        <v>28</v>
      </c>
      <c r="B294" s="29">
        <v>28</v>
      </c>
      <c r="C294" s="29">
        <v>15</v>
      </c>
      <c r="D294" s="30">
        <v>298</v>
      </c>
      <c r="E294" s="30">
        <f t="shared" si="25"/>
        <v>4470</v>
      </c>
      <c r="F294" s="31">
        <f t="shared" si="26"/>
        <v>4177.57</v>
      </c>
      <c r="G294" s="31">
        <f t="shared" si="27"/>
        <v>292.43</v>
      </c>
      <c r="H294" s="27"/>
      <c r="I294" s="27"/>
    </row>
    <row r="295" spans="1:9" ht="24" customHeight="1" x14ac:dyDescent="0.55000000000000004">
      <c r="A295" s="53">
        <v>29</v>
      </c>
      <c r="B295" s="29">
        <v>29</v>
      </c>
      <c r="C295" s="29">
        <v>16</v>
      </c>
      <c r="D295" s="30">
        <v>298</v>
      </c>
      <c r="E295" s="30">
        <f t="shared" si="25"/>
        <v>4768</v>
      </c>
      <c r="F295" s="31">
        <f t="shared" si="26"/>
        <v>4456.07</v>
      </c>
      <c r="G295" s="31">
        <f t="shared" si="27"/>
        <v>311.93</v>
      </c>
      <c r="H295" s="39" t="s">
        <v>14</v>
      </c>
      <c r="I295" s="27"/>
    </row>
    <row r="296" spans="1:9" ht="24" customHeight="1" x14ac:dyDescent="0.55000000000000004">
      <c r="A296" s="53">
        <v>30</v>
      </c>
      <c r="B296" s="29">
        <v>30</v>
      </c>
      <c r="C296" s="29">
        <v>12</v>
      </c>
      <c r="D296" s="30">
        <v>298</v>
      </c>
      <c r="E296" s="30">
        <f t="shared" si="25"/>
        <v>3576</v>
      </c>
      <c r="F296" s="31">
        <f t="shared" si="26"/>
        <v>3342.06</v>
      </c>
      <c r="G296" s="31">
        <f t="shared" si="27"/>
        <v>233.94</v>
      </c>
      <c r="H296" s="40">
        <f>SUM(C267:C297)</f>
        <v>467</v>
      </c>
      <c r="I296" s="27"/>
    </row>
    <row r="297" spans="1:9" ht="24" customHeight="1" x14ac:dyDescent="0.55000000000000004">
      <c r="A297" s="53">
        <v>31</v>
      </c>
      <c r="B297" s="29"/>
      <c r="C297" s="29">
        <v>0</v>
      </c>
      <c r="D297" s="30">
        <v>298</v>
      </c>
      <c r="E297" s="30">
        <f t="shared" si="25"/>
        <v>0</v>
      </c>
      <c r="F297" s="31">
        <f t="shared" si="26"/>
        <v>0</v>
      </c>
      <c r="G297" s="31">
        <f t="shared" si="27"/>
        <v>0</v>
      </c>
      <c r="H297" s="41">
        <f>SUM(E267:E297)</f>
        <v>139166</v>
      </c>
      <c r="I297" s="27"/>
    </row>
    <row r="298" spans="1:9" ht="21.95" customHeight="1" x14ac:dyDescent="0.55000000000000004">
      <c r="A298" s="160" t="s">
        <v>54</v>
      </c>
      <c r="B298" s="160"/>
      <c r="C298" s="160"/>
      <c r="D298" s="160"/>
      <c r="E298" s="160"/>
      <c r="F298" s="160"/>
      <c r="G298" s="160"/>
      <c r="H298" s="34"/>
      <c r="I298" s="27"/>
    </row>
    <row r="299" spans="1:9" ht="21.95" customHeight="1" x14ac:dyDescent="0.55000000000000004">
      <c r="A299" s="54" t="s">
        <v>4</v>
      </c>
      <c r="B299" s="54" t="s">
        <v>6</v>
      </c>
      <c r="C299" s="54" t="s">
        <v>1</v>
      </c>
      <c r="D299" s="54" t="s">
        <v>2</v>
      </c>
      <c r="E299" s="54" t="s">
        <v>13</v>
      </c>
      <c r="F299" s="54" t="s">
        <v>2</v>
      </c>
      <c r="G299" s="54" t="s">
        <v>12</v>
      </c>
      <c r="H299" s="27"/>
      <c r="I299" s="27"/>
    </row>
    <row r="300" spans="1:9" ht="21.95" customHeight="1" x14ac:dyDescent="0.55000000000000004">
      <c r="A300" s="54">
        <v>1</v>
      </c>
      <c r="B300" s="29">
        <v>1</v>
      </c>
      <c r="C300" s="29">
        <v>18</v>
      </c>
      <c r="D300" s="30">
        <v>298</v>
      </c>
      <c r="E300" s="30">
        <f t="shared" ref="E300:E330" si="28">D300*C300</f>
        <v>5364</v>
      </c>
      <c r="F300" s="31">
        <f>E300-G300</f>
        <v>5013.08</v>
      </c>
      <c r="G300" s="31">
        <f>ROUND(E300*7/107,2)</f>
        <v>350.92</v>
      </c>
      <c r="H300" s="27"/>
      <c r="I300" s="27"/>
    </row>
    <row r="301" spans="1:9" ht="21.95" customHeight="1" x14ac:dyDescent="0.55000000000000004">
      <c r="A301" s="54">
        <v>2</v>
      </c>
      <c r="B301" s="29">
        <v>2</v>
      </c>
      <c r="C301" s="29">
        <v>17</v>
      </c>
      <c r="D301" s="30">
        <v>298</v>
      </c>
      <c r="E301" s="30">
        <f t="shared" si="28"/>
        <v>5066</v>
      </c>
      <c r="F301" s="31">
        <f t="shared" ref="F301:F330" si="29">E301-G301</f>
        <v>4734.58</v>
      </c>
      <c r="G301" s="31">
        <f t="shared" ref="G301:G330" si="30">ROUND(E301*7/107,2)</f>
        <v>331.42</v>
      </c>
      <c r="H301" s="27"/>
      <c r="I301" s="27"/>
    </row>
    <row r="302" spans="1:9" ht="21.95" customHeight="1" x14ac:dyDescent="0.55000000000000004">
      <c r="A302" s="54">
        <v>3</v>
      </c>
      <c r="B302" s="29">
        <v>3</v>
      </c>
      <c r="C302" s="29">
        <v>17</v>
      </c>
      <c r="D302" s="30">
        <v>298</v>
      </c>
      <c r="E302" s="30">
        <f t="shared" si="28"/>
        <v>5066</v>
      </c>
      <c r="F302" s="31">
        <f t="shared" si="29"/>
        <v>4734.58</v>
      </c>
      <c r="G302" s="31">
        <f t="shared" si="30"/>
        <v>331.42</v>
      </c>
      <c r="H302" s="27"/>
      <c r="I302" s="27"/>
    </row>
    <row r="303" spans="1:9" ht="21.95" customHeight="1" x14ac:dyDescent="0.55000000000000004">
      <c r="A303" s="54">
        <v>4</v>
      </c>
      <c r="B303" s="29">
        <v>4</v>
      </c>
      <c r="C303" s="29">
        <v>16</v>
      </c>
      <c r="D303" s="30">
        <v>298</v>
      </c>
      <c r="E303" s="30">
        <f t="shared" si="28"/>
        <v>4768</v>
      </c>
      <c r="F303" s="31">
        <f t="shared" si="29"/>
        <v>4456.07</v>
      </c>
      <c r="G303" s="31">
        <f t="shared" si="30"/>
        <v>311.93</v>
      </c>
      <c r="H303" s="27"/>
      <c r="I303" s="27"/>
    </row>
    <row r="304" spans="1:9" ht="21.95" customHeight="1" x14ac:dyDescent="0.55000000000000004">
      <c r="A304" s="54">
        <v>5</v>
      </c>
      <c r="B304" s="29">
        <v>5</v>
      </c>
      <c r="C304" s="29">
        <v>15</v>
      </c>
      <c r="D304" s="30">
        <v>298</v>
      </c>
      <c r="E304" s="30">
        <f t="shared" si="28"/>
        <v>4470</v>
      </c>
      <c r="F304" s="31">
        <f t="shared" si="29"/>
        <v>4177.57</v>
      </c>
      <c r="G304" s="31">
        <f t="shared" si="30"/>
        <v>292.43</v>
      </c>
      <c r="H304" s="27"/>
      <c r="I304" s="27"/>
    </row>
    <row r="305" spans="1:9" ht="21.95" customHeight="1" x14ac:dyDescent="0.55000000000000004">
      <c r="A305" s="54">
        <v>6</v>
      </c>
      <c r="B305" s="29">
        <v>6</v>
      </c>
      <c r="C305" s="29">
        <v>17</v>
      </c>
      <c r="D305" s="30">
        <v>298</v>
      </c>
      <c r="E305" s="30">
        <f t="shared" si="28"/>
        <v>5066</v>
      </c>
      <c r="F305" s="31">
        <f t="shared" si="29"/>
        <v>4734.58</v>
      </c>
      <c r="G305" s="31">
        <f t="shared" si="30"/>
        <v>331.42</v>
      </c>
      <c r="H305" s="27"/>
      <c r="I305" s="27"/>
    </row>
    <row r="306" spans="1:9" ht="21.95" customHeight="1" x14ac:dyDescent="0.55000000000000004">
      <c r="A306" s="54">
        <v>7</v>
      </c>
      <c r="B306" s="29">
        <v>7</v>
      </c>
      <c r="C306" s="29">
        <v>14</v>
      </c>
      <c r="D306" s="30">
        <v>298</v>
      </c>
      <c r="E306" s="30">
        <f t="shared" si="28"/>
        <v>4172</v>
      </c>
      <c r="F306" s="31">
        <f t="shared" si="29"/>
        <v>3899.07</v>
      </c>
      <c r="G306" s="31">
        <f t="shared" si="30"/>
        <v>272.93</v>
      </c>
      <c r="H306" s="27"/>
      <c r="I306" s="27"/>
    </row>
    <row r="307" spans="1:9" ht="21.95" customHeight="1" x14ac:dyDescent="0.55000000000000004">
      <c r="A307" s="54">
        <v>8</v>
      </c>
      <c r="B307" s="29">
        <v>8</v>
      </c>
      <c r="C307" s="29">
        <v>15</v>
      </c>
      <c r="D307" s="30">
        <v>298</v>
      </c>
      <c r="E307" s="30">
        <f t="shared" si="28"/>
        <v>4470</v>
      </c>
      <c r="F307" s="31">
        <f t="shared" si="29"/>
        <v>4177.57</v>
      </c>
      <c r="G307" s="31">
        <f t="shared" si="30"/>
        <v>292.43</v>
      </c>
      <c r="H307" s="27"/>
      <c r="I307" s="27"/>
    </row>
    <row r="308" spans="1:9" ht="21.95" customHeight="1" x14ac:dyDescent="0.55000000000000004">
      <c r="A308" s="54">
        <v>9</v>
      </c>
      <c r="B308" s="29">
        <v>9</v>
      </c>
      <c r="C308" s="29">
        <v>18</v>
      </c>
      <c r="D308" s="30">
        <v>298</v>
      </c>
      <c r="E308" s="30">
        <f t="shared" si="28"/>
        <v>5364</v>
      </c>
      <c r="F308" s="31">
        <f t="shared" si="29"/>
        <v>5013.08</v>
      </c>
      <c r="G308" s="31">
        <f t="shared" si="30"/>
        <v>350.92</v>
      </c>
      <c r="H308" s="27"/>
      <c r="I308" s="27"/>
    </row>
    <row r="309" spans="1:9" ht="21.95" customHeight="1" x14ac:dyDescent="0.55000000000000004">
      <c r="A309" s="54">
        <v>10</v>
      </c>
      <c r="B309" s="29">
        <v>10</v>
      </c>
      <c r="C309" s="29">
        <v>18</v>
      </c>
      <c r="D309" s="30">
        <v>298</v>
      </c>
      <c r="E309" s="30">
        <f t="shared" si="28"/>
        <v>5364</v>
      </c>
      <c r="F309" s="31">
        <f t="shared" si="29"/>
        <v>5013.08</v>
      </c>
      <c r="G309" s="31">
        <f t="shared" si="30"/>
        <v>350.92</v>
      </c>
      <c r="H309" s="27"/>
      <c r="I309" s="27"/>
    </row>
    <row r="310" spans="1:9" ht="21.95" customHeight="1" x14ac:dyDescent="0.55000000000000004">
      <c r="A310" s="54">
        <v>11</v>
      </c>
      <c r="B310" s="29">
        <v>11</v>
      </c>
      <c r="C310" s="29">
        <v>17</v>
      </c>
      <c r="D310" s="30">
        <v>298</v>
      </c>
      <c r="E310" s="30">
        <f t="shared" si="28"/>
        <v>5066</v>
      </c>
      <c r="F310" s="31">
        <f t="shared" si="29"/>
        <v>4734.58</v>
      </c>
      <c r="G310" s="31">
        <f t="shared" si="30"/>
        <v>331.42</v>
      </c>
      <c r="H310" s="27"/>
      <c r="I310" s="27"/>
    </row>
    <row r="311" spans="1:9" ht="21.95" customHeight="1" x14ac:dyDescent="0.55000000000000004">
      <c r="A311" s="54">
        <v>12</v>
      </c>
      <c r="B311" s="29">
        <v>12</v>
      </c>
      <c r="C311" s="29">
        <v>16</v>
      </c>
      <c r="D311" s="30">
        <v>298</v>
      </c>
      <c r="E311" s="30">
        <f t="shared" si="28"/>
        <v>4768</v>
      </c>
      <c r="F311" s="31">
        <f t="shared" si="29"/>
        <v>4456.07</v>
      </c>
      <c r="G311" s="31">
        <f t="shared" si="30"/>
        <v>311.93</v>
      </c>
      <c r="H311" s="27"/>
      <c r="I311" s="27"/>
    </row>
    <row r="312" spans="1:9" ht="21.95" customHeight="1" x14ac:dyDescent="0.55000000000000004">
      <c r="A312" s="54">
        <v>13</v>
      </c>
      <c r="B312" s="29">
        <v>13</v>
      </c>
      <c r="C312" s="29">
        <v>15</v>
      </c>
      <c r="D312" s="30">
        <v>298</v>
      </c>
      <c r="E312" s="30">
        <f t="shared" si="28"/>
        <v>4470</v>
      </c>
      <c r="F312" s="31">
        <f t="shared" si="29"/>
        <v>4177.57</v>
      </c>
      <c r="G312" s="31">
        <f t="shared" si="30"/>
        <v>292.43</v>
      </c>
      <c r="H312" s="27"/>
      <c r="I312" s="27"/>
    </row>
    <row r="313" spans="1:9" ht="21.95" customHeight="1" x14ac:dyDescent="0.55000000000000004">
      <c r="A313" s="54">
        <v>14</v>
      </c>
      <c r="B313" s="29">
        <v>14</v>
      </c>
      <c r="C313" s="29">
        <v>17</v>
      </c>
      <c r="D313" s="30">
        <v>298</v>
      </c>
      <c r="E313" s="30">
        <f t="shared" si="28"/>
        <v>5066</v>
      </c>
      <c r="F313" s="31">
        <f t="shared" si="29"/>
        <v>4734.58</v>
      </c>
      <c r="G313" s="31">
        <f t="shared" si="30"/>
        <v>331.42</v>
      </c>
      <c r="H313" s="27"/>
      <c r="I313" s="27"/>
    </row>
    <row r="314" spans="1:9" ht="21.95" customHeight="1" x14ac:dyDescent="0.55000000000000004">
      <c r="A314" s="54">
        <v>15</v>
      </c>
      <c r="B314" s="29">
        <v>15</v>
      </c>
      <c r="C314" s="29">
        <v>18</v>
      </c>
      <c r="D314" s="30">
        <v>298</v>
      </c>
      <c r="E314" s="30">
        <f t="shared" si="28"/>
        <v>5364</v>
      </c>
      <c r="F314" s="31">
        <f t="shared" si="29"/>
        <v>5013.08</v>
      </c>
      <c r="G314" s="31">
        <f t="shared" si="30"/>
        <v>350.92</v>
      </c>
      <c r="H314" s="27"/>
      <c r="I314" s="27"/>
    </row>
    <row r="315" spans="1:9" ht="21.95" customHeight="1" x14ac:dyDescent="0.55000000000000004">
      <c r="A315" s="54">
        <v>16</v>
      </c>
      <c r="B315" s="29">
        <v>16</v>
      </c>
      <c r="C315" s="29">
        <v>18</v>
      </c>
      <c r="D315" s="30">
        <v>298</v>
      </c>
      <c r="E315" s="30">
        <f t="shared" si="28"/>
        <v>5364</v>
      </c>
      <c r="F315" s="31">
        <f t="shared" si="29"/>
        <v>5013.08</v>
      </c>
      <c r="G315" s="31">
        <f t="shared" si="30"/>
        <v>350.92</v>
      </c>
      <c r="H315" s="27"/>
      <c r="I315" s="27"/>
    </row>
    <row r="316" spans="1:9" ht="21.95" customHeight="1" x14ac:dyDescent="0.55000000000000004">
      <c r="A316" s="54">
        <v>17</v>
      </c>
      <c r="B316" s="29">
        <v>17</v>
      </c>
      <c r="C316" s="29">
        <v>16</v>
      </c>
      <c r="D316" s="30">
        <v>298</v>
      </c>
      <c r="E316" s="30">
        <f t="shared" si="28"/>
        <v>4768</v>
      </c>
      <c r="F316" s="31">
        <f t="shared" si="29"/>
        <v>4456.07</v>
      </c>
      <c r="G316" s="31">
        <f t="shared" si="30"/>
        <v>311.93</v>
      </c>
      <c r="H316" s="27"/>
      <c r="I316" s="27"/>
    </row>
    <row r="317" spans="1:9" ht="21.95" customHeight="1" x14ac:dyDescent="0.55000000000000004">
      <c r="A317" s="54">
        <v>18</v>
      </c>
      <c r="B317" s="29">
        <v>18</v>
      </c>
      <c r="C317" s="29">
        <v>15</v>
      </c>
      <c r="D317" s="30">
        <v>298</v>
      </c>
      <c r="E317" s="30">
        <f t="shared" si="28"/>
        <v>4470</v>
      </c>
      <c r="F317" s="31">
        <f t="shared" si="29"/>
        <v>4177.57</v>
      </c>
      <c r="G317" s="31">
        <f t="shared" si="30"/>
        <v>292.43</v>
      </c>
      <c r="H317" s="27"/>
      <c r="I317" s="27"/>
    </row>
    <row r="318" spans="1:9" ht="21.95" customHeight="1" x14ac:dyDescent="0.55000000000000004">
      <c r="A318" s="54">
        <v>19</v>
      </c>
      <c r="B318" s="29">
        <v>19</v>
      </c>
      <c r="C318" s="29">
        <v>17</v>
      </c>
      <c r="D318" s="30">
        <v>298</v>
      </c>
      <c r="E318" s="30">
        <f t="shared" si="28"/>
        <v>5066</v>
      </c>
      <c r="F318" s="31">
        <f t="shared" si="29"/>
        <v>4734.58</v>
      </c>
      <c r="G318" s="31">
        <f t="shared" si="30"/>
        <v>331.42</v>
      </c>
      <c r="H318" s="27"/>
      <c r="I318" s="27"/>
    </row>
    <row r="319" spans="1:9" ht="21.95" customHeight="1" x14ac:dyDescent="0.55000000000000004">
      <c r="A319" s="54">
        <v>20</v>
      </c>
      <c r="B319" s="29">
        <v>20</v>
      </c>
      <c r="C319" s="29">
        <v>16</v>
      </c>
      <c r="D319" s="30">
        <v>298</v>
      </c>
      <c r="E319" s="30">
        <f t="shared" si="28"/>
        <v>4768</v>
      </c>
      <c r="F319" s="31">
        <f t="shared" si="29"/>
        <v>4456.07</v>
      </c>
      <c r="G319" s="31">
        <f t="shared" si="30"/>
        <v>311.93</v>
      </c>
      <c r="H319" s="27"/>
      <c r="I319" s="27"/>
    </row>
    <row r="320" spans="1:9" ht="21.95" customHeight="1" x14ac:dyDescent="0.55000000000000004">
      <c r="A320" s="54">
        <v>21</v>
      </c>
      <c r="B320" s="29">
        <v>21</v>
      </c>
      <c r="C320" s="29">
        <v>14</v>
      </c>
      <c r="D320" s="30">
        <v>298</v>
      </c>
      <c r="E320" s="30">
        <f t="shared" si="28"/>
        <v>4172</v>
      </c>
      <c r="F320" s="31">
        <f t="shared" si="29"/>
        <v>3899.07</v>
      </c>
      <c r="G320" s="31">
        <f t="shared" si="30"/>
        <v>272.93</v>
      </c>
      <c r="H320" s="27"/>
      <c r="I320" s="27"/>
    </row>
    <row r="321" spans="1:9" ht="21.95" customHeight="1" x14ac:dyDescent="0.55000000000000004">
      <c r="A321" s="54">
        <v>22</v>
      </c>
      <c r="B321" s="29">
        <v>22</v>
      </c>
      <c r="C321" s="29">
        <v>16</v>
      </c>
      <c r="D321" s="30">
        <v>298</v>
      </c>
      <c r="E321" s="30">
        <f t="shared" si="28"/>
        <v>4768</v>
      </c>
      <c r="F321" s="31">
        <f t="shared" si="29"/>
        <v>4456.07</v>
      </c>
      <c r="G321" s="31">
        <f t="shared" si="30"/>
        <v>311.93</v>
      </c>
      <c r="H321" s="27"/>
      <c r="I321" s="27"/>
    </row>
    <row r="322" spans="1:9" ht="21.95" customHeight="1" x14ac:dyDescent="0.55000000000000004">
      <c r="A322" s="54">
        <v>23</v>
      </c>
      <c r="B322" s="29">
        <v>23</v>
      </c>
      <c r="C322" s="29">
        <v>15</v>
      </c>
      <c r="D322" s="30">
        <v>298</v>
      </c>
      <c r="E322" s="30">
        <f t="shared" si="28"/>
        <v>4470</v>
      </c>
      <c r="F322" s="31">
        <f t="shared" si="29"/>
        <v>4177.57</v>
      </c>
      <c r="G322" s="31">
        <f t="shared" si="30"/>
        <v>292.43</v>
      </c>
      <c r="H322" s="27"/>
      <c r="I322" s="27"/>
    </row>
    <row r="323" spans="1:9" ht="21.95" customHeight="1" x14ac:dyDescent="0.55000000000000004">
      <c r="A323" s="54">
        <v>24</v>
      </c>
      <c r="B323" s="29">
        <v>24</v>
      </c>
      <c r="C323" s="29">
        <v>13</v>
      </c>
      <c r="D323" s="30">
        <v>298</v>
      </c>
      <c r="E323" s="30">
        <f t="shared" si="28"/>
        <v>3874</v>
      </c>
      <c r="F323" s="31">
        <f t="shared" si="29"/>
        <v>3620.56</v>
      </c>
      <c r="G323" s="31">
        <f t="shared" si="30"/>
        <v>253.44</v>
      </c>
      <c r="H323" s="27"/>
      <c r="I323" s="27"/>
    </row>
    <row r="324" spans="1:9" ht="21.95" customHeight="1" x14ac:dyDescent="0.55000000000000004">
      <c r="A324" s="54">
        <v>25</v>
      </c>
      <c r="B324" s="29">
        <v>25</v>
      </c>
      <c r="C324" s="29">
        <v>18</v>
      </c>
      <c r="D324" s="30">
        <v>298</v>
      </c>
      <c r="E324" s="30">
        <f t="shared" si="28"/>
        <v>5364</v>
      </c>
      <c r="F324" s="31">
        <f t="shared" si="29"/>
        <v>5013.08</v>
      </c>
      <c r="G324" s="31">
        <f t="shared" si="30"/>
        <v>350.92</v>
      </c>
      <c r="H324" s="27"/>
      <c r="I324" s="27"/>
    </row>
    <row r="325" spans="1:9" ht="21.95" customHeight="1" x14ac:dyDescent="0.55000000000000004">
      <c r="A325" s="54">
        <v>26</v>
      </c>
      <c r="B325" s="29">
        <v>26</v>
      </c>
      <c r="C325" s="29">
        <v>16</v>
      </c>
      <c r="D325" s="30">
        <v>298</v>
      </c>
      <c r="E325" s="30">
        <f t="shared" si="28"/>
        <v>4768</v>
      </c>
      <c r="F325" s="31">
        <f t="shared" si="29"/>
        <v>4456.07</v>
      </c>
      <c r="G325" s="31">
        <f t="shared" si="30"/>
        <v>311.93</v>
      </c>
      <c r="H325" s="27"/>
      <c r="I325" s="27"/>
    </row>
    <row r="326" spans="1:9" ht="21.95" customHeight="1" x14ac:dyDescent="0.55000000000000004">
      <c r="A326" s="54">
        <v>27</v>
      </c>
      <c r="B326" s="29">
        <v>27</v>
      </c>
      <c r="C326" s="29">
        <v>15</v>
      </c>
      <c r="D326" s="30">
        <v>298</v>
      </c>
      <c r="E326" s="30">
        <f t="shared" si="28"/>
        <v>4470</v>
      </c>
      <c r="F326" s="31">
        <f t="shared" si="29"/>
        <v>4177.57</v>
      </c>
      <c r="G326" s="31">
        <f t="shared" si="30"/>
        <v>292.43</v>
      </c>
      <c r="H326" s="27"/>
      <c r="I326" s="27"/>
    </row>
    <row r="327" spans="1:9" ht="21.95" customHeight="1" x14ac:dyDescent="0.55000000000000004">
      <c r="A327" s="54">
        <v>28</v>
      </c>
      <c r="B327" s="29">
        <v>28</v>
      </c>
      <c r="C327" s="29">
        <v>17</v>
      </c>
      <c r="D327" s="30">
        <v>298</v>
      </c>
      <c r="E327" s="30">
        <f t="shared" si="28"/>
        <v>5066</v>
      </c>
      <c r="F327" s="31">
        <f t="shared" si="29"/>
        <v>4734.58</v>
      </c>
      <c r="G327" s="31">
        <f t="shared" si="30"/>
        <v>331.42</v>
      </c>
      <c r="H327" s="27"/>
      <c r="I327" s="27"/>
    </row>
    <row r="328" spans="1:9" ht="21.95" customHeight="1" x14ac:dyDescent="0.55000000000000004">
      <c r="A328" s="54">
        <v>29</v>
      </c>
      <c r="B328" s="29">
        <v>29</v>
      </c>
      <c r="C328" s="29">
        <v>16</v>
      </c>
      <c r="D328" s="30">
        <v>298</v>
      </c>
      <c r="E328" s="30">
        <f t="shared" si="28"/>
        <v>4768</v>
      </c>
      <c r="F328" s="31">
        <f t="shared" si="29"/>
        <v>4456.07</v>
      </c>
      <c r="G328" s="31">
        <f t="shared" si="30"/>
        <v>311.93</v>
      </c>
      <c r="H328" s="39" t="s">
        <v>14</v>
      </c>
      <c r="I328" s="27"/>
    </row>
    <row r="329" spans="1:9" ht="21.95" customHeight="1" x14ac:dyDescent="0.55000000000000004">
      <c r="A329" s="54">
        <v>30</v>
      </c>
      <c r="B329" s="29">
        <v>30</v>
      </c>
      <c r="C329" s="29">
        <v>13</v>
      </c>
      <c r="D329" s="30">
        <v>298</v>
      </c>
      <c r="E329" s="30">
        <f t="shared" si="28"/>
        <v>3874</v>
      </c>
      <c r="F329" s="31">
        <f t="shared" si="29"/>
        <v>3620.56</v>
      </c>
      <c r="G329" s="31">
        <f t="shared" si="30"/>
        <v>253.44</v>
      </c>
      <c r="H329" s="40">
        <f>SUM(C300:C330)</f>
        <v>497</v>
      </c>
      <c r="I329" s="27"/>
    </row>
    <row r="330" spans="1:9" ht="21.95" customHeight="1" x14ac:dyDescent="0.55000000000000004">
      <c r="A330" s="54">
        <v>31</v>
      </c>
      <c r="B330" s="29">
        <v>31</v>
      </c>
      <c r="C330" s="29">
        <v>14</v>
      </c>
      <c r="D330" s="30">
        <v>298</v>
      </c>
      <c r="E330" s="30">
        <f t="shared" si="28"/>
        <v>4172</v>
      </c>
      <c r="F330" s="31">
        <f t="shared" si="29"/>
        <v>3899.07</v>
      </c>
      <c r="G330" s="31">
        <f t="shared" si="30"/>
        <v>272.93</v>
      </c>
      <c r="H330" s="41">
        <f>SUM(E300:E330)</f>
        <v>148106</v>
      </c>
      <c r="I330" s="27"/>
    </row>
    <row r="331" spans="1:9" ht="26.25" x14ac:dyDescent="0.55000000000000004">
      <c r="A331" s="160" t="s">
        <v>55</v>
      </c>
      <c r="B331" s="160"/>
      <c r="C331" s="160"/>
      <c r="D331" s="160"/>
      <c r="E331" s="160"/>
      <c r="F331" s="160"/>
      <c r="G331" s="160"/>
      <c r="H331" s="34"/>
      <c r="I331" s="27"/>
    </row>
    <row r="332" spans="1:9" ht="26.25" x14ac:dyDescent="0.55000000000000004">
      <c r="A332" s="57" t="s">
        <v>4</v>
      </c>
      <c r="B332" s="57" t="s">
        <v>6</v>
      </c>
      <c r="C332" s="57" t="s">
        <v>1</v>
      </c>
      <c r="D332" s="57" t="s">
        <v>2</v>
      </c>
      <c r="E332" s="57" t="s">
        <v>13</v>
      </c>
      <c r="F332" s="57" t="s">
        <v>2</v>
      </c>
      <c r="G332" s="57" t="s">
        <v>12</v>
      </c>
      <c r="H332" s="27"/>
      <c r="I332" s="27"/>
    </row>
    <row r="333" spans="1:9" ht="26.25" x14ac:dyDescent="0.55000000000000004">
      <c r="A333" s="57">
        <v>1</v>
      </c>
      <c r="B333" s="29">
        <v>1</v>
      </c>
      <c r="C333" s="29">
        <v>16</v>
      </c>
      <c r="D333" s="30">
        <v>298</v>
      </c>
      <c r="E333" s="30">
        <f>D333*C333</f>
        <v>4768</v>
      </c>
      <c r="F333" s="31">
        <f>E333-G333</f>
        <v>4456.07</v>
      </c>
      <c r="G333" s="31">
        <f>ROUND(E333*7/107,2)</f>
        <v>311.93</v>
      </c>
      <c r="H333" s="27"/>
      <c r="I333" s="27"/>
    </row>
    <row r="334" spans="1:9" ht="26.25" x14ac:dyDescent="0.55000000000000004">
      <c r="A334" s="57">
        <v>2</v>
      </c>
      <c r="B334" s="29">
        <v>2</v>
      </c>
      <c r="C334" s="29">
        <v>17</v>
      </c>
      <c r="D334" s="30">
        <v>298</v>
      </c>
      <c r="E334" s="30">
        <f t="shared" ref="E334:E363" si="31">D334*C334</f>
        <v>5066</v>
      </c>
      <c r="F334" s="31">
        <f t="shared" ref="F334:F363" si="32">E334-G334</f>
        <v>4734.58</v>
      </c>
      <c r="G334" s="31">
        <f t="shared" ref="G334:G363" si="33">ROUND(E334*7/107,2)</f>
        <v>331.42</v>
      </c>
      <c r="H334" s="27"/>
      <c r="I334" s="27"/>
    </row>
    <row r="335" spans="1:9" ht="26.25" x14ac:dyDescent="0.55000000000000004">
      <c r="A335" s="57">
        <v>3</v>
      </c>
      <c r="B335" s="29">
        <v>3</v>
      </c>
      <c r="C335" s="29">
        <v>14</v>
      </c>
      <c r="D335" s="30">
        <v>298</v>
      </c>
      <c r="E335" s="30">
        <f t="shared" si="31"/>
        <v>4172</v>
      </c>
      <c r="F335" s="31">
        <f t="shared" si="32"/>
        <v>3899.07</v>
      </c>
      <c r="G335" s="31">
        <f t="shared" si="33"/>
        <v>272.93</v>
      </c>
      <c r="H335" s="27"/>
      <c r="I335" s="27"/>
    </row>
    <row r="336" spans="1:9" ht="26.25" x14ac:dyDescent="0.55000000000000004">
      <c r="A336" s="119">
        <v>4</v>
      </c>
      <c r="B336" s="29">
        <v>4</v>
      </c>
      <c r="C336" s="29">
        <v>15</v>
      </c>
      <c r="D336" s="30">
        <v>298</v>
      </c>
      <c r="E336" s="30">
        <f t="shared" si="31"/>
        <v>4470</v>
      </c>
      <c r="F336" s="31">
        <f t="shared" si="32"/>
        <v>4177.57</v>
      </c>
      <c r="G336" s="31">
        <f t="shared" si="33"/>
        <v>292.43</v>
      </c>
      <c r="H336" s="27"/>
      <c r="I336" s="27"/>
    </row>
    <row r="337" spans="1:9" ht="26.25" x14ac:dyDescent="0.55000000000000004">
      <c r="A337" s="119">
        <v>5</v>
      </c>
      <c r="B337" s="29">
        <v>5</v>
      </c>
      <c r="C337" s="29">
        <v>15</v>
      </c>
      <c r="D337" s="30">
        <v>298</v>
      </c>
      <c r="E337" s="30">
        <f t="shared" si="31"/>
        <v>4470</v>
      </c>
      <c r="F337" s="31">
        <f t="shared" si="32"/>
        <v>4177.57</v>
      </c>
      <c r="G337" s="31">
        <f t="shared" si="33"/>
        <v>292.43</v>
      </c>
      <c r="H337" s="27"/>
      <c r="I337" s="27"/>
    </row>
    <row r="338" spans="1:9" ht="26.25" x14ac:dyDescent="0.55000000000000004">
      <c r="A338" s="119">
        <v>6</v>
      </c>
      <c r="B338" s="29">
        <v>6</v>
      </c>
      <c r="C338" s="29">
        <v>14</v>
      </c>
      <c r="D338" s="30">
        <v>298</v>
      </c>
      <c r="E338" s="30">
        <f t="shared" si="31"/>
        <v>4172</v>
      </c>
      <c r="F338" s="31">
        <f t="shared" si="32"/>
        <v>3899.07</v>
      </c>
      <c r="G338" s="31">
        <f t="shared" si="33"/>
        <v>272.93</v>
      </c>
      <c r="H338" s="27"/>
      <c r="I338" s="27"/>
    </row>
    <row r="339" spans="1:9" ht="26.25" x14ac:dyDescent="0.55000000000000004">
      <c r="A339" s="119">
        <v>7</v>
      </c>
      <c r="B339" s="29">
        <v>7</v>
      </c>
      <c r="C339" s="29">
        <v>14</v>
      </c>
      <c r="D339" s="30">
        <v>298</v>
      </c>
      <c r="E339" s="30">
        <f t="shared" si="31"/>
        <v>4172</v>
      </c>
      <c r="F339" s="31">
        <f t="shared" si="32"/>
        <v>3899.07</v>
      </c>
      <c r="G339" s="31">
        <f t="shared" si="33"/>
        <v>272.93</v>
      </c>
      <c r="H339" s="27"/>
      <c r="I339" s="27"/>
    </row>
    <row r="340" spans="1:9" ht="26.25" x14ac:dyDescent="0.55000000000000004">
      <c r="A340" s="119">
        <v>8</v>
      </c>
      <c r="B340" s="29">
        <v>8</v>
      </c>
      <c r="C340" s="29">
        <v>16</v>
      </c>
      <c r="D340" s="30">
        <v>298</v>
      </c>
      <c r="E340" s="30">
        <f t="shared" si="31"/>
        <v>4768</v>
      </c>
      <c r="F340" s="31">
        <f t="shared" si="32"/>
        <v>4456.07</v>
      </c>
      <c r="G340" s="31">
        <f t="shared" si="33"/>
        <v>311.93</v>
      </c>
      <c r="H340" s="27"/>
      <c r="I340" s="27"/>
    </row>
    <row r="341" spans="1:9" ht="26.25" x14ac:dyDescent="0.55000000000000004">
      <c r="A341" s="119">
        <v>9</v>
      </c>
      <c r="B341" s="29">
        <v>9</v>
      </c>
      <c r="C341" s="29">
        <v>14</v>
      </c>
      <c r="D341" s="30">
        <v>298</v>
      </c>
      <c r="E341" s="30">
        <f t="shared" si="31"/>
        <v>4172</v>
      </c>
      <c r="F341" s="31">
        <f t="shared" si="32"/>
        <v>3899.07</v>
      </c>
      <c r="G341" s="31">
        <f t="shared" si="33"/>
        <v>272.93</v>
      </c>
      <c r="H341" s="27"/>
      <c r="I341" s="27"/>
    </row>
    <row r="342" spans="1:9" ht="26.25" x14ac:dyDescent="0.55000000000000004">
      <c r="A342" s="119">
        <v>10</v>
      </c>
      <c r="B342" s="29">
        <v>10</v>
      </c>
      <c r="C342" s="29">
        <v>15</v>
      </c>
      <c r="D342" s="30">
        <v>298</v>
      </c>
      <c r="E342" s="30">
        <f t="shared" si="31"/>
        <v>4470</v>
      </c>
      <c r="F342" s="31">
        <f t="shared" si="32"/>
        <v>4177.57</v>
      </c>
      <c r="G342" s="31">
        <f t="shared" si="33"/>
        <v>292.43</v>
      </c>
      <c r="H342" s="27"/>
      <c r="I342" s="27"/>
    </row>
    <row r="343" spans="1:9" ht="26.25" x14ac:dyDescent="0.55000000000000004">
      <c r="A343" s="119">
        <v>11</v>
      </c>
      <c r="B343" s="29">
        <v>11</v>
      </c>
      <c r="C343" s="29">
        <v>15</v>
      </c>
      <c r="D343" s="30">
        <v>298</v>
      </c>
      <c r="E343" s="30">
        <f t="shared" si="31"/>
        <v>4470</v>
      </c>
      <c r="F343" s="31">
        <f t="shared" si="32"/>
        <v>4177.57</v>
      </c>
      <c r="G343" s="31">
        <f t="shared" si="33"/>
        <v>292.43</v>
      </c>
      <c r="H343" s="27"/>
      <c r="I343" s="27"/>
    </row>
    <row r="344" spans="1:9" ht="26.25" x14ac:dyDescent="0.55000000000000004">
      <c r="A344" s="119">
        <v>12</v>
      </c>
      <c r="B344" s="29">
        <v>12</v>
      </c>
      <c r="C344" s="29">
        <v>18</v>
      </c>
      <c r="D344" s="30">
        <v>298</v>
      </c>
      <c r="E344" s="30">
        <f t="shared" si="31"/>
        <v>5364</v>
      </c>
      <c r="F344" s="31">
        <f t="shared" si="32"/>
        <v>5013.08</v>
      </c>
      <c r="G344" s="31">
        <f t="shared" si="33"/>
        <v>350.92</v>
      </c>
      <c r="H344" s="27"/>
      <c r="I344" s="27"/>
    </row>
    <row r="345" spans="1:9" ht="26.25" x14ac:dyDescent="0.55000000000000004">
      <c r="A345" s="119">
        <v>13</v>
      </c>
      <c r="B345" s="29">
        <v>13</v>
      </c>
      <c r="C345" s="29">
        <v>18</v>
      </c>
      <c r="D345" s="30">
        <v>298</v>
      </c>
      <c r="E345" s="30">
        <f t="shared" si="31"/>
        <v>5364</v>
      </c>
      <c r="F345" s="31">
        <f t="shared" si="32"/>
        <v>5013.08</v>
      </c>
      <c r="G345" s="31">
        <f t="shared" si="33"/>
        <v>350.92</v>
      </c>
      <c r="H345" s="27"/>
      <c r="I345" s="27"/>
    </row>
    <row r="346" spans="1:9" ht="26.25" x14ac:dyDescent="0.55000000000000004">
      <c r="A346" s="119">
        <v>14</v>
      </c>
      <c r="B346" s="29">
        <v>14</v>
      </c>
      <c r="C346" s="29">
        <v>17</v>
      </c>
      <c r="D346" s="30">
        <v>298</v>
      </c>
      <c r="E346" s="30">
        <f t="shared" si="31"/>
        <v>5066</v>
      </c>
      <c r="F346" s="31">
        <f t="shared" si="32"/>
        <v>4734.58</v>
      </c>
      <c r="G346" s="31">
        <f t="shared" si="33"/>
        <v>331.42</v>
      </c>
      <c r="H346" s="27"/>
      <c r="I346" s="27"/>
    </row>
    <row r="347" spans="1:9" ht="26.25" x14ac:dyDescent="0.55000000000000004">
      <c r="A347" s="119">
        <v>15</v>
      </c>
      <c r="B347" s="29">
        <v>15</v>
      </c>
      <c r="C347" s="29">
        <v>18</v>
      </c>
      <c r="D347" s="30">
        <v>298</v>
      </c>
      <c r="E347" s="30">
        <f t="shared" si="31"/>
        <v>5364</v>
      </c>
      <c r="F347" s="31">
        <f t="shared" si="32"/>
        <v>5013.08</v>
      </c>
      <c r="G347" s="31">
        <f t="shared" si="33"/>
        <v>350.92</v>
      </c>
      <c r="H347" s="27"/>
      <c r="I347" s="27"/>
    </row>
    <row r="348" spans="1:9" ht="26.25" x14ac:dyDescent="0.55000000000000004">
      <c r="A348" s="119">
        <v>16</v>
      </c>
      <c r="B348" s="29">
        <v>16</v>
      </c>
      <c r="C348" s="29">
        <v>18</v>
      </c>
      <c r="D348" s="30">
        <v>298</v>
      </c>
      <c r="E348" s="30">
        <f t="shared" si="31"/>
        <v>5364</v>
      </c>
      <c r="F348" s="31">
        <f t="shared" si="32"/>
        <v>5013.08</v>
      </c>
      <c r="G348" s="31">
        <f t="shared" si="33"/>
        <v>350.92</v>
      </c>
      <c r="H348" s="27"/>
      <c r="I348" s="27"/>
    </row>
    <row r="349" spans="1:9" ht="26.25" x14ac:dyDescent="0.55000000000000004">
      <c r="A349" s="119">
        <v>17</v>
      </c>
      <c r="B349" s="29">
        <v>17</v>
      </c>
      <c r="C349" s="29">
        <v>14</v>
      </c>
      <c r="D349" s="30">
        <v>298</v>
      </c>
      <c r="E349" s="30">
        <f t="shared" si="31"/>
        <v>4172</v>
      </c>
      <c r="F349" s="31">
        <f t="shared" si="32"/>
        <v>3899.07</v>
      </c>
      <c r="G349" s="31">
        <f t="shared" si="33"/>
        <v>272.93</v>
      </c>
      <c r="H349" s="27"/>
      <c r="I349" s="27"/>
    </row>
    <row r="350" spans="1:9" ht="26.25" x14ac:dyDescent="0.55000000000000004">
      <c r="A350" s="119">
        <v>18</v>
      </c>
      <c r="B350" s="29">
        <v>18</v>
      </c>
      <c r="C350" s="29">
        <v>14</v>
      </c>
      <c r="D350" s="30">
        <v>298</v>
      </c>
      <c r="E350" s="30">
        <f t="shared" si="31"/>
        <v>4172</v>
      </c>
      <c r="F350" s="31">
        <f t="shared" si="32"/>
        <v>3899.07</v>
      </c>
      <c r="G350" s="31">
        <f t="shared" si="33"/>
        <v>272.93</v>
      </c>
      <c r="H350" s="27"/>
      <c r="I350" s="27"/>
    </row>
    <row r="351" spans="1:9" ht="26.25" x14ac:dyDescent="0.55000000000000004">
      <c r="A351" s="119">
        <v>19</v>
      </c>
      <c r="B351" s="29">
        <v>19</v>
      </c>
      <c r="C351" s="29">
        <v>14</v>
      </c>
      <c r="D351" s="30">
        <v>298</v>
      </c>
      <c r="E351" s="30">
        <f t="shared" si="31"/>
        <v>4172</v>
      </c>
      <c r="F351" s="31">
        <f t="shared" si="32"/>
        <v>3899.07</v>
      </c>
      <c r="G351" s="31">
        <f t="shared" si="33"/>
        <v>272.93</v>
      </c>
      <c r="H351" s="27"/>
      <c r="I351" s="27"/>
    </row>
    <row r="352" spans="1:9" ht="26.25" x14ac:dyDescent="0.55000000000000004">
      <c r="A352" s="119">
        <v>20</v>
      </c>
      <c r="B352" s="29">
        <v>20</v>
      </c>
      <c r="C352" s="29">
        <v>15</v>
      </c>
      <c r="D352" s="30">
        <v>298</v>
      </c>
      <c r="E352" s="30">
        <f t="shared" si="31"/>
        <v>4470</v>
      </c>
      <c r="F352" s="31">
        <f t="shared" si="32"/>
        <v>4177.57</v>
      </c>
      <c r="G352" s="31">
        <f t="shared" si="33"/>
        <v>292.43</v>
      </c>
      <c r="H352" s="27"/>
      <c r="I352" s="27"/>
    </row>
    <row r="353" spans="1:9" ht="26.25" x14ac:dyDescent="0.55000000000000004">
      <c r="A353" s="119">
        <v>21</v>
      </c>
      <c r="B353" s="29">
        <v>21</v>
      </c>
      <c r="C353" s="29">
        <v>17</v>
      </c>
      <c r="D353" s="30">
        <v>298</v>
      </c>
      <c r="E353" s="30">
        <f t="shared" si="31"/>
        <v>5066</v>
      </c>
      <c r="F353" s="31">
        <f t="shared" si="32"/>
        <v>4734.58</v>
      </c>
      <c r="G353" s="31">
        <f t="shared" si="33"/>
        <v>331.42</v>
      </c>
      <c r="H353" s="27"/>
      <c r="I353" s="27"/>
    </row>
    <row r="354" spans="1:9" ht="26.25" x14ac:dyDescent="0.55000000000000004">
      <c r="A354" s="119">
        <v>22</v>
      </c>
      <c r="B354" s="29">
        <v>22</v>
      </c>
      <c r="C354" s="29">
        <v>15</v>
      </c>
      <c r="D354" s="30">
        <v>298</v>
      </c>
      <c r="E354" s="30">
        <f t="shared" si="31"/>
        <v>4470</v>
      </c>
      <c r="F354" s="31">
        <f t="shared" si="32"/>
        <v>4177.57</v>
      </c>
      <c r="G354" s="31">
        <f t="shared" si="33"/>
        <v>292.43</v>
      </c>
      <c r="H354" s="27"/>
      <c r="I354" s="27"/>
    </row>
    <row r="355" spans="1:9" ht="26.25" x14ac:dyDescent="0.55000000000000004">
      <c r="A355" s="119">
        <v>23</v>
      </c>
      <c r="B355" s="29">
        <v>23</v>
      </c>
      <c r="C355" s="29">
        <v>16</v>
      </c>
      <c r="D355" s="30">
        <v>298</v>
      </c>
      <c r="E355" s="30">
        <f t="shared" si="31"/>
        <v>4768</v>
      </c>
      <c r="F355" s="31">
        <f t="shared" si="32"/>
        <v>4456.07</v>
      </c>
      <c r="G355" s="31">
        <f t="shared" si="33"/>
        <v>311.93</v>
      </c>
      <c r="H355" s="27"/>
      <c r="I355" s="27"/>
    </row>
    <row r="356" spans="1:9" ht="26.25" x14ac:dyDescent="0.55000000000000004">
      <c r="A356" s="119">
        <v>24</v>
      </c>
      <c r="B356" s="29">
        <v>24</v>
      </c>
      <c r="C356" s="29">
        <v>14</v>
      </c>
      <c r="D356" s="30">
        <v>298</v>
      </c>
      <c r="E356" s="30">
        <f t="shared" si="31"/>
        <v>4172</v>
      </c>
      <c r="F356" s="31">
        <f t="shared" si="32"/>
        <v>3899.07</v>
      </c>
      <c r="G356" s="31">
        <f t="shared" si="33"/>
        <v>272.93</v>
      </c>
      <c r="H356" s="27"/>
      <c r="I356" s="27"/>
    </row>
    <row r="357" spans="1:9" ht="26.25" x14ac:dyDescent="0.55000000000000004">
      <c r="A357" s="119">
        <v>25</v>
      </c>
      <c r="B357" s="29">
        <v>25</v>
      </c>
      <c r="C357" s="29">
        <v>17</v>
      </c>
      <c r="D357" s="30">
        <v>298</v>
      </c>
      <c r="E357" s="30">
        <f t="shared" si="31"/>
        <v>5066</v>
      </c>
      <c r="F357" s="31">
        <f t="shared" si="32"/>
        <v>4734.58</v>
      </c>
      <c r="G357" s="31">
        <f t="shared" si="33"/>
        <v>331.42</v>
      </c>
      <c r="H357" s="27"/>
      <c r="I357" s="27"/>
    </row>
    <row r="358" spans="1:9" ht="26.25" x14ac:dyDescent="0.55000000000000004">
      <c r="A358" s="119">
        <v>26</v>
      </c>
      <c r="B358" s="29">
        <v>26</v>
      </c>
      <c r="C358" s="29">
        <v>15</v>
      </c>
      <c r="D358" s="30">
        <v>298</v>
      </c>
      <c r="E358" s="30">
        <f t="shared" si="31"/>
        <v>4470</v>
      </c>
      <c r="F358" s="31">
        <f t="shared" si="32"/>
        <v>4177.57</v>
      </c>
      <c r="G358" s="31">
        <f t="shared" si="33"/>
        <v>292.43</v>
      </c>
      <c r="H358" s="27"/>
      <c r="I358" s="27"/>
    </row>
    <row r="359" spans="1:9" ht="26.25" x14ac:dyDescent="0.55000000000000004">
      <c r="A359" s="119">
        <v>27</v>
      </c>
      <c r="B359" s="29">
        <v>27</v>
      </c>
      <c r="C359" s="29">
        <v>18</v>
      </c>
      <c r="D359" s="30">
        <v>298</v>
      </c>
      <c r="E359" s="30">
        <f t="shared" si="31"/>
        <v>5364</v>
      </c>
      <c r="F359" s="31">
        <f t="shared" si="32"/>
        <v>5013.08</v>
      </c>
      <c r="G359" s="31">
        <f t="shared" si="33"/>
        <v>350.92</v>
      </c>
      <c r="H359" s="27"/>
      <c r="I359" s="27"/>
    </row>
    <row r="360" spans="1:9" ht="26.25" x14ac:dyDescent="0.55000000000000004">
      <c r="A360" s="119">
        <v>28</v>
      </c>
      <c r="B360" s="29">
        <v>28</v>
      </c>
      <c r="C360" s="29">
        <v>15</v>
      </c>
      <c r="D360" s="30">
        <v>298</v>
      </c>
      <c r="E360" s="30">
        <f t="shared" si="31"/>
        <v>4470</v>
      </c>
      <c r="F360" s="31">
        <f t="shared" si="32"/>
        <v>4177.57</v>
      </c>
      <c r="G360" s="31">
        <f t="shared" si="33"/>
        <v>292.43</v>
      </c>
      <c r="H360" s="27"/>
      <c r="I360" s="27"/>
    </row>
    <row r="361" spans="1:9" ht="26.25" x14ac:dyDescent="0.55000000000000004">
      <c r="A361" s="119">
        <v>29</v>
      </c>
      <c r="B361" s="29">
        <v>29</v>
      </c>
      <c r="C361" s="29">
        <v>14</v>
      </c>
      <c r="D361" s="30">
        <v>298</v>
      </c>
      <c r="E361" s="30">
        <f t="shared" si="31"/>
        <v>4172</v>
      </c>
      <c r="F361" s="31">
        <f t="shared" si="32"/>
        <v>3899.07</v>
      </c>
      <c r="G361" s="31">
        <f t="shared" si="33"/>
        <v>272.93</v>
      </c>
      <c r="H361" s="39" t="s">
        <v>14</v>
      </c>
      <c r="I361" s="27"/>
    </row>
    <row r="362" spans="1:9" ht="26.25" x14ac:dyDescent="0.55000000000000004">
      <c r="A362" s="119">
        <v>30</v>
      </c>
      <c r="B362" s="29">
        <v>30</v>
      </c>
      <c r="C362" s="29">
        <v>14</v>
      </c>
      <c r="D362" s="30">
        <v>298</v>
      </c>
      <c r="E362" s="30">
        <f t="shared" si="31"/>
        <v>4172</v>
      </c>
      <c r="F362" s="31">
        <f t="shared" si="32"/>
        <v>3899.07</v>
      </c>
      <c r="G362" s="31">
        <f t="shared" si="33"/>
        <v>272.93</v>
      </c>
      <c r="H362" s="40">
        <f>SUM(C333:C363)</f>
        <v>466</v>
      </c>
      <c r="I362" s="27"/>
    </row>
    <row r="363" spans="1:9" ht="26.25" x14ac:dyDescent="0.55000000000000004">
      <c r="A363" s="57"/>
      <c r="B363" s="29"/>
      <c r="C363" s="29"/>
      <c r="D363" s="30">
        <v>298</v>
      </c>
      <c r="E363" s="30">
        <f t="shared" si="31"/>
        <v>0</v>
      </c>
      <c r="F363" s="31">
        <f t="shared" si="32"/>
        <v>0</v>
      </c>
      <c r="G363" s="31">
        <f t="shared" si="33"/>
        <v>0</v>
      </c>
      <c r="H363" s="41">
        <f>SUM(E333:E363)</f>
        <v>138868</v>
      </c>
      <c r="I363" s="27"/>
    </row>
    <row r="364" spans="1:9" ht="24.95" customHeight="1" x14ac:dyDescent="0.55000000000000004">
      <c r="A364" s="160" t="s">
        <v>56</v>
      </c>
      <c r="B364" s="160"/>
      <c r="C364" s="160"/>
      <c r="D364" s="160"/>
      <c r="E364" s="160"/>
      <c r="F364" s="160"/>
      <c r="G364" s="160"/>
      <c r="H364" s="34"/>
      <c r="I364" s="27"/>
    </row>
    <row r="365" spans="1:9" ht="24.95" customHeight="1" x14ac:dyDescent="0.55000000000000004">
      <c r="A365" s="58" t="s">
        <v>4</v>
      </c>
      <c r="B365" s="58" t="s">
        <v>6</v>
      </c>
      <c r="C365" s="58" t="s">
        <v>1</v>
      </c>
      <c r="D365" s="58" t="s">
        <v>2</v>
      </c>
      <c r="E365" s="58" t="s">
        <v>13</v>
      </c>
      <c r="F365" s="58" t="s">
        <v>2</v>
      </c>
      <c r="G365" s="58" t="s">
        <v>12</v>
      </c>
      <c r="H365" s="27"/>
      <c r="I365" s="27"/>
    </row>
    <row r="366" spans="1:9" ht="24.95" customHeight="1" x14ac:dyDescent="0.55000000000000004">
      <c r="A366" s="58">
        <v>1</v>
      </c>
      <c r="B366" s="29">
        <v>1</v>
      </c>
      <c r="C366" s="29">
        <v>13</v>
      </c>
      <c r="D366" s="30">
        <v>298</v>
      </c>
      <c r="E366" s="30">
        <f t="shared" ref="E366:E396" si="34">D366*C366</f>
        <v>3874</v>
      </c>
      <c r="F366" s="31">
        <f>E366-G366</f>
        <v>3620.56</v>
      </c>
      <c r="G366" s="31">
        <f>ROUND(E366*7/107,2)</f>
        <v>253.44</v>
      </c>
      <c r="H366" s="27"/>
      <c r="I366" s="27"/>
    </row>
    <row r="367" spans="1:9" ht="24.95" customHeight="1" x14ac:dyDescent="0.55000000000000004">
      <c r="A367" s="58">
        <v>2</v>
      </c>
      <c r="B367" s="29">
        <v>2</v>
      </c>
      <c r="C367" s="29">
        <v>12</v>
      </c>
      <c r="D367" s="30">
        <v>298</v>
      </c>
      <c r="E367" s="30">
        <f t="shared" si="34"/>
        <v>3576</v>
      </c>
      <c r="F367" s="31">
        <f t="shared" ref="F367:F396" si="35">E367-G367</f>
        <v>3342.06</v>
      </c>
      <c r="G367" s="31">
        <f t="shared" ref="G367:G396" si="36">ROUND(E367*7/107,2)</f>
        <v>233.94</v>
      </c>
      <c r="H367" s="27"/>
      <c r="I367" s="27"/>
    </row>
    <row r="368" spans="1:9" ht="24.95" customHeight="1" x14ac:dyDescent="0.55000000000000004">
      <c r="A368" s="58">
        <v>3</v>
      </c>
      <c r="B368" s="29">
        <v>3</v>
      </c>
      <c r="C368" s="29">
        <v>15</v>
      </c>
      <c r="D368" s="30">
        <v>298</v>
      </c>
      <c r="E368" s="30">
        <f t="shared" si="34"/>
        <v>4470</v>
      </c>
      <c r="F368" s="31">
        <f t="shared" si="35"/>
        <v>4177.57</v>
      </c>
      <c r="G368" s="31">
        <f t="shared" si="36"/>
        <v>292.43</v>
      </c>
      <c r="H368" s="27"/>
      <c r="I368" s="27"/>
    </row>
    <row r="369" spans="1:9" ht="24.95" customHeight="1" x14ac:dyDescent="0.55000000000000004">
      <c r="A369" s="58">
        <v>4</v>
      </c>
      <c r="B369" s="29">
        <v>4</v>
      </c>
      <c r="C369" s="29">
        <v>15</v>
      </c>
      <c r="D369" s="30">
        <v>298</v>
      </c>
      <c r="E369" s="30">
        <f t="shared" si="34"/>
        <v>4470</v>
      </c>
      <c r="F369" s="31">
        <f t="shared" si="35"/>
        <v>4177.57</v>
      </c>
      <c r="G369" s="31">
        <f t="shared" si="36"/>
        <v>292.43</v>
      </c>
      <c r="H369" s="27"/>
      <c r="I369" s="27"/>
    </row>
    <row r="370" spans="1:9" ht="24.95" customHeight="1" x14ac:dyDescent="0.55000000000000004">
      <c r="A370" s="58">
        <v>5</v>
      </c>
      <c r="B370" s="29">
        <v>5</v>
      </c>
      <c r="C370" s="29">
        <v>13</v>
      </c>
      <c r="D370" s="30">
        <v>298</v>
      </c>
      <c r="E370" s="30">
        <f t="shared" si="34"/>
        <v>3874</v>
      </c>
      <c r="F370" s="31">
        <f t="shared" si="35"/>
        <v>3620.56</v>
      </c>
      <c r="G370" s="31">
        <f t="shared" si="36"/>
        <v>253.44</v>
      </c>
      <c r="H370" s="27"/>
      <c r="I370" s="27"/>
    </row>
    <row r="371" spans="1:9" ht="24.95" customHeight="1" x14ac:dyDescent="0.55000000000000004">
      <c r="A371" s="58">
        <v>6</v>
      </c>
      <c r="B371" s="29">
        <v>6</v>
      </c>
      <c r="C371" s="29">
        <v>14</v>
      </c>
      <c r="D371" s="30">
        <v>298</v>
      </c>
      <c r="E371" s="30">
        <f t="shared" si="34"/>
        <v>4172</v>
      </c>
      <c r="F371" s="31">
        <f t="shared" si="35"/>
        <v>3899.07</v>
      </c>
      <c r="G371" s="31">
        <f t="shared" si="36"/>
        <v>272.93</v>
      </c>
      <c r="H371" s="27"/>
      <c r="I371" s="27"/>
    </row>
    <row r="372" spans="1:9" ht="24.95" customHeight="1" x14ac:dyDescent="0.55000000000000004">
      <c r="A372" s="58">
        <v>7</v>
      </c>
      <c r="B372" s="29">
        <v>7</v>
      </c>
      <c r="C372" s="29">
        <v>12</v>
      </c>
      <c r="D372" s="30">
        <v>298</v>
      </c>
      <c r="E372" s="30">
        <f t="shared" si="34"/>
        <v>3576</v>
      </c>
      <c r="F372" s="31">
        <f t="shared" si="35"/>
        <v>3342.06</v>
      </c>
      <c r="G372" s="31">
        <f t="shared" si="36"/>
        <v>233.94</v>
      </c>
      <c r="H372" s="27"/>
      <c r="I372" s="27"/>
    </row>
    <row r="373" spans="1:9" ht="24.95" customHeight="1" x14ac:dyDescent="0.55000000000000004">
      <c r="A373" s="58">
        <v>8</v>
      </c>
      <c r="B373" s="29">
        <v>8</v>
      </c>
      <c r="C373" s="29">
        <v>13</v>
      </c>
      <c r="D373" s="30">
        <v>298</v>
      </c>
      <c r="E373" s="30">
        <f t="shared" si="34"/>
        <v>3874</v>
      </c>
      <c r="F373" s="31">
        <f t="shared" si="35"/>
        <v>3620.56</v>
      </c>
      <c r="G373" s="31">
        <f t="shared" si="36"/>
        <v>253.44</v>
      </c>
      <c r="H373" s="27"/>
      <c r="I373" s="27"/>
    </row>
    <row r="374" spans="1:9" ht="24.95" customHeight="1" x14ac:dyDescent="0.55000000000000004">
      <c r="A374" s="58">
        <v>9</v>
      </c>
      <c r="B374" s="29">
        <v>9</v>
      </c>
      <c r="C374" s="29">
        <v>14</v>
      </c>
      <c r="D374" s="30">
        <v>298</v>
      </c>
      <c r="E374" s="30">
        <f t="shared" si="34"/>
        <v>4172</v>
      </c>
      <c r="F374" s="31">
        <f t="shared" si="35"/>
        <v>3899.07</v>
      </c>
      <c r="G374" s="31">
        <f t="shared" si="36"/>
        <v>272.93</v>
      </c>
      <c r="H374" s="27"/>
      <c r="I374" s="27"/>
    </row>
    <row r="375" spans="1:9" ht="24.95" customHeight="1" x14ac:dyDescent="0.55000000000000004">
      <c r="A375" s="58">
        <v>10</v>
      </c>
      <c r="B375" s="29">
        <v>10</v>
      </c>
      <c r="C375" s="29">
        <v>14</v>
      </c>
      <c r="D375" s="30">
        <v>298</v>
      </c>
      <c r="E375" s="30">
        <f t="shared" si="34"/>
        <v>4172</v>
      </c>
      <c r="F375" s="31">
        <f t="shared" si="35"/>
        <v>3899.07</v>
      </c>
      <c r="G375" s="31">
        <f t="shared" si="36"/>
        <v>272.93</v>
      </c>
      <c r="H375" s="27"/>
      <c r="I375" s="27"/>
    </row>
    <row r="376" spans="1:9" ht="24.95" customHeight="1" x14ac:dyDescent="0.55000000000000004">
      <c r="A376" s="58">
        <v>11</v>
      </c>
      <c r="B376" s="29">
        <v>11</v>
      </c>
      <c r="C376" s="29">
        <v>18</v>
      </c>
      <c r="D376" s="30">
        <v>298</v>
      </c>
      <c r="E376" s="30">
        <f t="shared" si="34"/>
        <v>5364</v>
      </c>
      <c r="F376" s="31">
        <f t="shared" si="35"/>
        <v>5013.08</v>
      </c>
      <c r="G376" s="31">
        <f t="shared" si="36"/>
        <v>350.92</v>
      </c>
      <c r="H376" s="27"/>
      <c r="I376" s="27"/>
    </row>
    <row r="377" spans="1:9" ht="24.95" customHeight="1" x14ac:dyDescent="0.55000000000000004">
      <c r="A377" s="58">
        <v>12</v>
      </c>
      <c r="B377" s="29">
        <v>12</v>
      </c>
      <c r="C377" s="29">
        <v>17</v>
      </c>
      <c r="D377" s="30">
        <v>298</v>
      </c>
      <c r="E377" s="30">
        <f t="shared" si="34"/>
        <v>5066</v>
      </c>
      <c r="F377" s="31">
        <f t="shared" si="35"/>
        <v>4734.58</v>
      </c>
      <c r="G377" s="31">
        <f t="shared" si="36"/>
        <v>331.42</v>
      </c>
      <c r="H377" s="27"/>
      <c r="I377" s="27"/>
    </row>
    <row r="378" spans="1:9" ht="24.95" customHeight="1" x14ac:dyDescent="0.55000000000000004">
      <c r="A378" s="58">
        <v>13</v>
      </c>
      <c r="B378" s="29">
        <v>13</v>
      </c>
      <c r="C378" s="29">
        <v>15</v>
      </c>
      <c r="D378" s="30">
        <v>298</v>
      </c>
      <c r="E378" s="30">
        <f t="shared" si="34"/>
        <v>4470</v>
      </c>
      <c r="F378" s="31">
        <f t="shared" si="35"/>
        <v>4177.57</v>
      </c>
      <c r="G378" s="31">
        <f t="shared" si="36"/>
        <v>292.43</v>
      </c>
      <c r="H378" s="27"/>
      <c r="I378" s="27"/>
    </row>
    <row r="379" spans="1:9" ht="24.95" customHeight="1" x14ac:dyDescent="0.55000000000000004">
      <c r="A379" s="58">
        <v>14</v>
      </c>
      <c r="B379" s="29">
        <v>14</v>
      </c>
      <c r="C379" s="29">
        <v>15</v>
      </c>
      <c r="D379" s="30">
        <v>298</v>
      </c>
      <c r="E379" s="30">
        <f t="shared" si="34"/>
        <v>4470</v>
      </c>
      <c r="F379" s="31">
        <f t="shared" si="35"/>
        <v>4177.57</v>
      </c>
      <c r="G379" s="31">
        <f t="shared" si="36"/>
        <v>292.43</v>
      </c>
      <c r="H379" s="27"/>
      <c r="I379" s="27"/>
    </row>
    <row r="380" spans="1:9" ht="24.95" customHeight="1" x14ac:dyDescent="0.55000000000000004">
      <c r="A380" s="58">
        <v>15</v>
      </c>
      <c r="B380" s="29">
        <v>15</v>
      </c>
      <c r="C380" s="29">
        <v>13</v>
      </c>
      <c r="D380" s="30">
        <v>298</v>
      </c>
      <c r="E380" s="30">
        <f t="shared" si="34"/>
        <v>3874</v>
      </c>
      <c r="F380" s="31">
        <f t="shared" si="35"/>
        <v>3620.56</v>
      </c>
      <c r="G380" s="31">
        <f t="shared" si="36"/>
        <v>253.44</v>
      </c>
      <c r="H380" s="27"/>
      <c r="I380" s="27"/>
    </row>
    <row r="381" spans="1:9" ht="24.95" customHeight="1" x14ac:dyDescent="0.55000000000000004">
      <c r="A381" s="58">
        <v>16</v>
      </c>
      <c r="B381" s="29">
        <v>16</v>
      </c>
      <c r="C381" s="29">
        <v>12</v>
      </c>
      <c r="D381" s="30">
        <v>298</v>
      </c>
      <c r="E381" s="30">
        <f t="shared" si="34"/>
        <v>3576</v>
      </c>
      <c r="F381" s="31">
        <f t="shared" si="35"/>
        <v>3342.06</v>
      </c>
      <c r="G381" s="31">
        <f t="shared" si="36"/>
        <v>233.94</v>
      </c>
      <c r="H381" s="27"/>
      <c r="I381" s="27"/>
    </row>
    <row r="382" spans="1:9" ht="24.95" customHeight="1" x14ac:dyDescent="0.55000000000000004">
      <c r="A382" s="58">
        <v>17</v>
      </c>
      <c r="B382" s="29">
        <v>17</v>
      </c>
      <c r="C382" s="29">
        <v>14</v>
      </c>
      <c r="D382" s="30">
        <v>298</v>
      </c>
      <c r="E382" s="30">
        <f t="shared" si="34"/>
        <v>4172</v>
      </c>
      <c r="F382" s="31">
        <f t="shared" si="35"/>
        <v>3899.07</v>
      </c>
      <c r="G382" s="31">
        <f t="shared" si="36"/>
        <v>272.93</v>
      </c>
      <c r="H382" s="27"/>
      <c r="I382" s="27"/>
    </row>
    <row r="383" spans="1:9" ht="24.95" customHeight="1" x14ac:dyDescent="0.55000000000000004">
      <c r="A383" s="58">
        <v>18</v>
      </c>
      <c r="B383" s="29">
        <v>18</v>
      </c>
      <c r="C383" s="29">
        <v>14</v>
      </c>
      <c r="D383" s="30">
        <v>298</v>
      </c>
      <c r="E383" s="30">
        <f t="shared" si="34"/>
        <v>4172</v>
      </c>
      <c r="F383" s="31">
        <f t="shared" si="35"/>
        <v>3899.07</v>
      </c>
      <c r="G383" s="31">
        <f t="shared" si="36"/>
        <v>272.93</v>
      </c>
      <c r="H383" s="27"/>
      <c r="I383" s="27"/>
    </row>
    <row r="384" spans="1:9" ht="24.95" customHeight="1" x14ac:dyDescent="0.55000000000000004">
      <c r="A384" s="58">
        <v>19</v>
      </c>
      <c r="B384" s="29">
        <v>19</v>
      </c>
      <c r="C384" s="29">
        <v>22</v>
      </c>
      <c r="D384" s="30">
        <v>298</v>
      </c>
      <c r="E384" s="30">
        <f t="shared" si="34"/>
        <v>6556</v>
      </c>
      <c r="F384" s="31">
        <f t="shared" si="35"/>
        <v>6127.1</v>
      </c>
      <c r="G384" s="31">
        <f t="shared" si="36"/>
        <v>428.9</v>
      </c>
      <c r="H384" s="27"/>
      <c r="I384" s="27"/>
    </row>
    <row r="385" spans="1:9" ht="24.95" customHeight="1" x14ac:dyDescent="0.55000000000000004">
      <c r="A385" s="58">
        <v>20</v>
      </c>
      <c r="B385" s="29">
        <v>20</v>
      </c>
      <c r="C385" s="29">
        <v>23</v>
      </c>
      <c r="D385" s="30">
        <v>298</v>
      </c>
      <c r="E385" s="30">
        <f t="shared" si="34"/>
        <v>6854</v>
      </c>
      <c r="F385" s="31">
        <f t="shared" si="35"/>
        <v>6405.61</v>
      </c>
      <c r="G385" s="31">
        <f t="shared" si="36"/>
        <v>448.39</v>
      </c>
      <c r="H385" s="27"/>
      <c r="I385" s="27"/>
    </row>
    <row r="386" spans="1:9" ht="24.95" customHeight="1" x14ac:dyDescent="0.55000000000000004">
      <c r="A386" s="58">
        <v>21</v>
      </c>
      <c r="B386" s="29">
        <v>21</v>
      </c>
      <c r="C386" s="29">
        <v>15</v>
      </c>
      <c r="D386" s="30">
        <v>298</v>
      </c>
      <c r="E386" s="30">
        <f t="shared" si="34"/>
        <v>4470</v>
      </c>
      <c r="F386" s="31">
        <f t="shared" si="35"/>
        <v>4177.57</v>
      </c>
      <c r="G386" s="31">
        <f t="shared" si="36"/>
        <v>292.43</v>
      </c>
      <c r="H386" s="27"/>
      <c r="I386" s="27"/>
    </row>
    <row r="387" spans="1:9" ht="24.95" customHeight="1" x14ac:dyDescent="0.55000000000000004">
      <c r="A387" s="58">
        <v>22</v>
      </c>
      <c r="B387" s="29">
        <v>22</v>
      </c>
      <c r="C387" s="29">
        <v>15</v>
      </c>
      <c r="D387" s="30">
        <v>298</v>
      </c>
      <c r="E387" s="30">
        <f t="shared" si="34"/>
        <v>4470</v>
      </c>
      <c r="F387" s="31">
        <f t="shared" si="35"/>
        <v>4177.57</v>
      </c>
      <c r="G387" s="31">
        <f t="shared" si="36"/>
        <v>292.43</v>
      </c>
      <c r="H387" s="27"/>
      <c r="I387" s="27"/>
    </row>
    <row r="388" spans="1:9" ht="24.95" customHeight="1" x14ac:dyDescent="0.55000000000000004">
      <c r="A388" s="58">
        <v>23</v>
      </c>
      <c r="B388" s="29">
        <v>23</v>
      </c>
      <c r="C388" s="29">
        <v>12</v>
      </c>
      <c r="D388" s="30">
        <v>298</v>
      </c>
      <c r="E388" s="30">
        <f t="shared" si="34"/>
        <v>3576</v>
      </c>
      <c r="F388" s="31">
        <f t="shared" si="35"/>
        <v>3342.06</v>
      </c>
      <c r="G388" s="31">
        <f t="shared" si="36"/>
        <v>233.94</v>
      </c>
      <c r="H388" s="27"/>
      <c r="I388" s="27"/>
    </row>
    <row r="389" spans="1:9" ht="24.95" customHeight="1" x14ac:dyDescent="0.55000000000000004">
      <c r="A389" s="58">
        <v>24</v>
      </c>
      <c r="B389" s="29">
        <v>24</v>
      </c>
      <c r="C389" s="29">
        <v>13</v>
      </c>
      <c r="D389" s="30">
        <v>298</v>
      </c>
      <c r="E389" s="30">
        <f t="shared" si="34"/>
        <v>3874</v>
      </c>
      <c r="F389" s="31">
        <f t="shared" si="35"/>
        <v>3620.56</v>
      </c>
      <c r="G389" s="31">
        <f t="shared" si="36"/>
        <v>253.44</v>
      </c>
      <c r="H389" s="27"/>
      <c r="I389" s="27"/>
    </row>
    <row r="390" spans="1:9" ht="24.95" customHeight="1" x14ac:dyDescent="0.55000000000000004">
      <c r="A390" s="58">
        <v>25</v>
      </c>
      <c r="B390" s="29">
        <v>25</v>
      </c>
      <c r="C390" s="29">
        <v>17</v>
      </c>
      <c r="D390" s="30">
        <v>298</v>
      </c>
      <c r="E390" s="30">
        <f t="shared" si="34"/>
        <v>5066</v>
      </c>
      <c r="F390" s="31">
        <f t="shared" si="35"/>
        <v>4734.58</v>
      </c>
      <c r="G390" s="31">
        <f t="shared" si="36"/>
        <v>331.42</v>
      </c>
      <c r="H390" s="27"/>
      <c r="I390" s="27"/>
    </row>
    <row r="391" spans="1:9" ht="24.95" customHeight="1" x14ac:dyDescent="0.55000000000000004">
      <c r="A391" s="58">
        <v>26</v>
      </c>
      <c r="B391" s="29">
        <v>26</v>
      </c>
      <c r="C391" s="29">
        <v>18</v>
      </c>
      <c r="D391" s="30">
        <v>298</v>
      </c>
      <c r="E391" s="30">
        <f t="shared" si="34"/>
        <v>5364</v>
      </c>
      <c r="F391" s="31">
        <f t="shared" si="35"/>
        <v>5013.08</v>
      </c>
      <c r="G391" s="31">
        <f t="shared" si="36"/>
        <v>350.92</v>
      </c>
      <c r="H391" s="27"/>
      <c r="I391" s="27"/>
    </row>
    <row r="392" spans="1:9" ht="24.95" customHeight="1" x14ac:dyDescent="0.55000000000000004">
      <c r="A392" s="58">
        <v>27</v>
      </c>
      <c r="B392" s="29">
        <v>27</v>
      </c>
      <c r="C392" s="29">
        <v>15</v>
      </c>
      <c r="D392" s="30">
        <v>298</v>
      </c>
      <c r="E392" s="30">
        <f t="shared" si="34"/>
        <v>4470</v>
      </c>
      <c r="F392" s="31">
        <f t="shared" si="35"/>
        <v>4177.57</v>
      </c>
      <c r="G392" s="31">
        <f t="shared" si="36"/>
        <v>292.43</v>
      </c>
      <c r="H392" s="27"/>
      <c r="I392" s="27"/>
    </row>
    <row r="393" spans="1:9" ht="24.95" customHeight="1" x14ac:dyDescent="0.55000000000000004">
      <c r="A393" s="58">
        <v>28</v>
      </c>
      <c r="B393" s="29">
        <v>28</v>
      </c>
      <c r="C393" s="29">
        <v>15</v>
      </c>
      <c r="D393" s="30">
        <v>298</v>
      </c>
      <c r="E393" s="30">
        <f t="shared" si="34"/>
        <v>4470</v>
      </c>
      <c r="F393" s="31">
        <f t="shared" si="35"/>
        <v>4177.57</v>
      </c>
      <c r="G393" s="31">
        <f t="shared" si="36"/>
        <v>292.43</v>
      </c>
      <c r="H393" s="27"/>
      <c r="I393" s="27"/>
    </row>
    <row r="394" spans="1:9" ht="24.95" customHeight="1" x14ac:dyDescent="0.55000000000000004">
      <c r="A394" s="58">
        <v>29</v>
      </c>
      <c r="B394" s="29">
        <v>29</v>
      </c>
      <c r="C394" s="29">
        <v>14</v>
      </c>
      <c r="D394" s="30">
        <v>298</v>
      </c>
      <c r="E394" s="30">
        <f t="shared" si="34"/>
        <v>4172</v>
      </c>
      <c r="F394" s="31">
        <f t="shared" si="35"/>
        <v>3899.07</v>
      </c>
      <c r="G394" s="31">
        <f t="shared" si="36"/>
        <v>272.93</v>
      </c>
      <c r="H394" s="39" t="s">
        <v>14</v>
      </c>
      <c r="I394" s="27"/>
    </row>
    <row r="395" spans="1:9" ht="24.95" customHeight="1" x14ac:dyDescent="0.55000000000000004">
      <c r="A395" s="58">
        <v>30</v>
      </c>
      <c r="B395" s="29">
        <v>30</v>
      </c>
      <c r="C395" s="29">
        <v>17</v>
      </c>
      <c r="D395" s="30">
        <v>298</v>
      </c>
      <c r="E395" s="30">
        <f t="shared" si="34"/>
        <v>5066</v>
      </c>
      <c r="F395" s="31">
        <f t="shared" si="35"/>
        <v>4734.58</v>
      </c>
      <c r="G395" s="31">
        <f t="shared" si="36"/>
        <v>331.42</v>
      </c>
      <c r="H395" s="40">
        <f>SUM(C366:C396)</f>
        <v>462</v>
      </c>
      <c r="I395" s="27"/>
    </row>
    <row r="396" spans="1:9" ht="24.95" customHeight="1" x14ac:dyDescent="0.55000000000000004">
      <c r="A396" s="58">
        <v>31</v>
      </c>
      <c r="B396" s="29">
        <v>31</v>
      </c>
      <c r="C396" s="29">
        <v>13</v>
      </c>
      <c r="D396" s="30">
        <v>298</v>
      </c>
      <c r="E396" s="30">
        <f t="shared" si="34"/>
        <v>3874</v>
      </c>
      <c r="F396" s="31">
        <f t="shared" si="35"/>
        <v>3620.56</v>
      </c>
      <c r="G396" s="31">
        <f t="shared" si="36"/>
        <v>253.44</v>
      </c>
      <c r="H396" s="41">
        <f>SUM(E366:E396)</f>
        <v>137676</v>
      </c>
      <c r="I396" s="27"/>
    </row>
    <row r="397" spans="1:9" ht="26.25" x14ac:dyDescent="0.55000000000000004">
      <c r="A397" s="27"/>
      <c r="B397" s="27"/>
      <c r="C397" s="27"/>
      <c r="D397" s="27"/>
      <c r="E397" s="27"/>
      <c r="F397" s="27"/>
      <c r="G397" s="27"/>
      <c r="H397" s="27"/>
      <c r="I397" s="27"/>
    </row>
    <row r="398" spans="1:9" ht="26.25" x14ac:dyDescent="0.55000000000000004">
      <c r="A398" s="27"/>
      <c r="B398" s="27"/>
      <c r="C398" s="27"/>
      <c r="D398" s="27"/>
      <c r="E398" s="27"/>
      <c r="F398" s="27"/>
      <c r="G398" s="27"/>
      <c r="H398" s="27"/>
      <c r="I398" s="27"/>
    </row>
    <row r="399" spans="1:9" ht="26.25" x14ac:dyDescent="0.55000000000000004">
      <c r="A399" s="27"/>
      <c r="B399" s="27"/>
      <c r="C399" s="27"/>
      <c r="D399" s="27"/>
      <c r="E399" s="27"/>
      <c r="F399" s="27"/>
      <c r="G399" s="27"/>
      <c r="H399" s="27"/>
      <c r="I399" s="27"/>
    </row>
    <row r="400" spans="1:9" ht="26.25" x14ac:dyDescent="0.55000000000000004">
      <c r="A400" s="27"/>
      <c r="B400" s="27"/>
      <c r="C400" s="27"/>
      <c r="D400" s="27"/>
      <c r="E400" s="27"/>
      <c r="F400" s="27"/>
      <c r="G400" s="27"/>
      <c r="H400" s="27"/>
      <c r="I400" s="27"/>
    </row>
    <row r="401" spans="1:9" ht="26.25" x14ac:dyDescent="0.55000000000000004">
      <c r="A401" s="27"/>
      <c r="B401" s="27"/>
      <c r="C401" s="27"/>
      <c r="D401" s="27"/>
      <c r="E401" s="27"/>
      <c r="F401" s="27"/>
      <c r="G401" s="27"/>
      <c r="H401" s="27"/>
      <c r="I401" s="27"/>
    </row>
    <row r="402" spans="1:9" ht="26.25" x14ac:dyDescent="0.55000000000000004">
      <c r="A402" s="27"/>
      <c r="B402" s="27"/>
      <c r="C402" s="27"/>
      <c r="D402" s="27"/>
      <c r="E402" s="27"/>
      <c r="F402" s="27"/>
      <c r="G402" s="27"/>
      <c r="H402" s="27"/>
      <c r="I402" s="27"/>
    </row>
    <row r="403" spans="1:9" ht="26.25" x14ac:dyDescent="0.55000000000000004">
      <c r="A403" s="27"/>
      <c r="B403" s="27"/>
      <c r="C403" s="27"/>
      <c r="D403" s="27"/>
      <c r="E403" s="27"/>
      <c r="F403" s="27"/>
      <c r="G403" s="27"/>
      <c r="H403" s="27"/>
      <c r="I403" s="27"/>
    </row>
    <row r="404" spans="1:9" ht="26.25" x14ac:dyDescent="0.55000000000000004">
      <c r="A404" s="27"/>
      <c r="B404" s="27"/>
      <c r="C404" s="27"/>
      <c r="D404" s="27"/>
      <c r="E404" s="27"/>
      <c r="F404" s="27"/>
      <c r="G404" s="27"/>
      <c r="H404" s="27"/>
      <c r="I404" s="27"/>
    </row>
    <row r="405" spans="1:9" ht="26.25" x14ac:dyDescent="0.55000000000000004">
      <c r="A405" s="27"/>
      <c r="B405" s="27"/>
      <c r="C405" s="27"/>
      <c r="D405" s="27"/>
      <c r="E405" s="27"/>
      <c r="F405" s="27"/>
      <c r="G405" s="27"/>
      <c r="H405" s="27"/>
      <c r="I405" s="27"/>
    </row>
    <row r="406" spans="1:9" ht="26.25" x14ac:dyDescent="0.55000000000000004">
      <c r="A406" s="27"/>
      <c r="B406" s="27"/>
      <c r="C406" s="27"/>
      <c r="D406" s="27"/>
      <c r="E406" s="27"/>
      <c r="F406" s="27"/>
      <c r="G406" s="27"/>
      <c r="H406" s="27"/>
      <c r="I406" s="27"/>
    </row>
    <row r="407" spans="1:9" ht="26.25" x14ac:dyDescent="0.55000000000000004">
      <c r="A407" s="27"/>
      <c r="B407" s="27"/>
      <c r="C407" s="27"/>
      <c r="D407" s="27"/>
      <c r="E407" s="27"/>
      <c r="F407" s="27"/>
      <c r="G407" s="27"/>
      <c r="H407" s="27"/>
      <c r="I407" s="27"/>
    </row>
    <row r="408" spans="1:9" ht="26.25" x14ac:dyDescent="0.55000000000000004">
      <c r="A408" s="27"/>
      <c r="B408" s="27"/>
      <c r="C408" s="27"/>
      <c r="D408" s="27"/>
      <c r="E408" s="27"/>
      <c r="F408" s="27"/>
      <c r="G408" s="27"/>
      <c r="H408" s="27"/>
      <c r="I408" s="27"/>
    </row>
    <row r="409" spans="1:9" ht="26.25" x14ac:dyDescent="0.55000000000000004">
      <c r="A409" s="27"/>
      <c r="B409" s="27"/>
      <c r="C409" s="27"/>
      <c r="D409" s="27"/>
      <c r="E409" s="27"/>
      <c r="F409" s="27"/>
      <c r="G409" s="27"/>
      <c r="H409" s="27"/>
      <c r="I409" s="27"/>
    </row>
    <row r="410" spans="1:9" ht="26.25" x14ac:dyDescent="0.55000000000000004">
      <c r="A410" s="27"/>
      <c r="B410" s="27"/>
      <c r="C410" s="27"/>
      <c r="D410" s="27"/>
      <c r="E410" s="27"/>
      <c r="F410" s="27"/>
      <c r="G410" s="27"/>
      <c r="H410" s="27"/>
      <c r="I410" s="27"/>
    </row>
    <row r="411" spans="1:9" ht="26.25" x14ac:dyDescent="0.55000000000000004">
      <c r="A411" s="27"/>
      <c r="B411" s="27"/>
      <c r="C411" s="27"/>
      <c r="D411" s="27"/>
      <c r="E411" s="27"/>
      <c r="F411" s="27"/>
      <c r="G411" s="27"/>
      <c r="H411" s="27"/>
      <c r="I411" s="27"/>
    </row>
    <row r="412" spans="1:9" ht="26.25" x14ac:dyDescent="0.55000000000000004">
      <c r="A412" s="27"/>
      <c r="B412" s="27"/>
      <c r="C412" s="27"/>
      <c r="D412" s="27"/>
      <c r="E412" s="27"/>
      <c r="F412" s="27"/>
      <c r="G412" s="27"/>
      <c r="H412" s="27"/>
      <c r="I412" s="27"/>
    </row>
    <row r="413" spans="1:9" ht="26.25" x14ac:dyDescent="0.55000000000000004">
      <c r="A413" s="27"/>
      <c r="B413" s="27"/>
      <c r="C413" s="27"/>
      <c r="D413" s="27"/>
      <c r="E413" s="27"/>
      <c r="F413" s="27"/>
      <c r="G413" s="27"/>
      <c r="H413" s="27"/>
      <c r="I413" s="27"/>
    </row>
    <row r="414" spans="1:9" ht="26.25" x14ac:dyDescent="0.55000000000000004">
      <c r="A414" s="27"/>
      <c r="B414" s="27"/>
      <c r="C414" s="27"/>
      <c r="D414" s="27"/>
      <c r="E414" s="27"/>
      <c r="F414" s="27"/>
      <c r="G414" s="27"/>
      <c r="H414" s="27"/>
      <c r="I414" s="27"/>
    </row>
    <row r="415" spans="1:9" ht="26.25" x14ac:dyDescent="0.55000000000000004">
      <c r="A415" s="27"/>
      <c r="B415" s="27"/>
      <c r="C415" s="27"/>
      <c r="D415" s="27"/>
      <c r="E415" s="27"/>
      <c r="F415" s="27"/>
      <c r="G415" s="27"/>
      <c r="H415" s="27"/>
      <c r="I415" s="27"/>
    </row>
    <row r="416" spans="1:9" ht="26.25" x14ac:dyDescent="0.55000000000000004">
      <c r="A416" s="27"/>
      <c r="B416" s="27"/>
      <c r="C416" s="27"/>
      <c r="D416" s="27"/>
      <c r="E416" s="27"/>
      <c r="F416" s="27"/>
      <c r="G416" s="27"/>
      <c r="H416" s="27"/>
      <c r="I416" s="27"/>
    </row>
    <row r="417" spans="1:9" ht="26.25" x14ac:dyDescent="0.55000000000000004">
      <c r="A417" s="27"/>
      <c r="B417" s="27"/>
      <c r="C417" s="27"/>
      <c r="D417" s="27"/>
      <c r="E417" s="27"/>
      <c r="F417" s="27"/>
      <c r="G417" s="27"/>
      <c r="H417" s="27"/>
      <c r="I417" s="27"/>
    </row>
    <row r="418" spans="1:9" ht="26.25" x14ac:dyDescent="0.55000000000000004">
      <c r="A418" s="27"/>
      <c r="B418" s="27"/>
      <c r="C418" s="27"/>
      <c r="D418" s="27"/>
      <c r="E418" s="27"/>
      <c r="F418" s="27"/>
      <c r="G418" s="27"/>
      <c r="H418" s="27"/>
      <c r="I418" s="27"/>
    </row>
    <row r="419" spans="1:9" ht="26.25" x14ac:dyDescent="0.55000000000000004">
      <c r="A419" s="27"/>
      <c r="B419" s="27"/>
      <c r="C419" s="27"/>
      <c r="D419" s="27"/>
      <c r="E419" s="27"/>
      <c r="F419" s="27"/>
      <c r="G419" s="27"/>
      <c r="H419" s="27"/>
      <c r="I419" s="27"/>
    </row>
    <row r="420" spans="1:9" ht="26.25" x14ac:dyDescent="0.55000000000000004">
      <c r="A420" s="27"/>
      <c r="B420" s="27"/>
      <c r="C420" s="27"/>
      <c r="D420" s="27"/>
      <c r="E420" s="27"/>
      <c r="F420" s="27"/>
      <c r="G420" s="27"/>
      <c r="H420" s="27"/>
      <c r="I420" s="27"/>
    </row>
    <row r="421" spans="1:9" ht="26.25" x14ac:dyDescent="0.55000000000000004">
      <c r="A421" s="27"/>
      <c r="B421" s="27"/>
      <c r="C421" s="27"/>
      <c r="D421" s="27"/>
      <c r="E421" s="27"/>
      <c r="F421" s="27"/>
      <c r="G421" s="27"/>
      <c r="H421" s="27"/>
      <c r="I421" s="27"/>
    </row>
    <row r="422" spans="1:9" ht="26.25" x14ac:dyDescent="0.55000000000000004">
      <c r="A422" s="27"/>
      <c r="B422" s="27"/>
      <c r="C422" s="27"/>
      <c r="D422" s="27"/>
      <c r="E422" s="27"/>
      <c r="F422" s="27"/>
      <c r="G422" s="27"/>
      <c r="H422" s="27"/>
      <c r="I422" s="27"/>
    </row>
    <row r="423" spans="1:9" ht="26.25" x14ac:dyDescent="0.55000000000000004">
      <c r="A423" s="27"/>
      <c r="B423" s="27"/>
      <c r="C423" s="27"/>
      <c r="D423" s="27"/>
      <c r="E423" s="27"/>
      <c r="F423" s="27"/>
      <c r="G423" s="27"/>
      <c r="H423" s="27"/>
      <c r="I423" s="27"/>
    </row>
    <row r="424" spans="1:9" ht="26.25" x14ac:dyDescent="0.55000000000000004">
      <c r="A424" s="27"/>
      <c r="B424" s="27"/>
      <c r="C424" s="27"/>
      <c r="D424" s="27"/>
      <c r="E424" s="27"/>
      <c r="F424" s="27"/>
      <c r="G424" s="27"/>
      <c r="H424" s="27"/>
      <c r="I424" s="27"/>
    </row>
    <row r="425" spans="1:9" ht="26.25" x14ac:dyDescent="0.55000000000000004">
      <c r="A425" s="27"/>
      <c r="B425" s="27"/>
      <c r="C425" s="27"/>
      <c r="D425" s="27"/>
      <c r="E425" s="27"/>
      <c r="F425" s="27"/>
      <c r="G425" s="27"/>
      <c r="H425" s="27"/>
      <c r="I425" s="27"/>
    </row>
    <row r="426" spans="1:9" ht="26.25" x14ac:dyDescent="0.55000000000000004">
      <c r="A426" s="27"/>
      <c r="B426" s="27"/>
      <c r="C426" s="27"/>
      <c r="D426" s="27"/>
      <c r="E426" s="27"/>
      <c r="F426" s="27"/>
      <c r="G426" s="27"/>
      <c r="H426" s="27"/>
      <c r="I426" s="27"/>
    </row>
    <row r="427" spans="1:9" ht="26.25" x14ac:dyDescent="0.55000000000000004">
      <c r="A427" s="27"/>
      <c r="B427" s="27"/>
      <c r="C427" s="27"/>
      <c r="D427" s="27"/>
      <c r="E427" s="27"/>
      <c r="F427" s="27"/>
      <c r="G427" s="27"/>
      <c r="H427" s="27"/>
      <c r="I427" s="27"/>
    </row>
    <row r="428" spans="1:9" ht="26.25" x14ac:dyDescent="0.55000000000000004">
      <c r="A428" s="27"/>
      <c r="B428" s="27"/>
      <c r="C428" s="27"/>
      <c r="D428" s="27"/>
      <c r="E428" s="27"/>
      <c r="F428" s="27"/>
      <c r="G428" s="27"/>
      <c r="H428" s="27"/>
      <c r="I428" s="27"/>
    </row>
    <row r="429" spans="1:9" ht="26.25" x14ac:dyDescent="0.55000000000000004">
      <c r="A429" s="27"/>
      <c r="B429" s="27"/>
      <c r="C429" s="27"/>
      <c r="D429" s="27"/>
      <c r="E429" s="27"/>
      <c r="F429" s="27"/>
      <c r="G429" s="27"/>
      <c r="H429" s="27"/>
      <c r="I429" s="27"/>
    </row>
    <row r="430" spans="1:9" ht="26.25" x14ac:dyDescent="0.55000000000000004">
      <c r="A430" s="27"/>
      <c r="B430" s="27"/>
      <c r="C430" s="27"/>
      <c r="D430" s="27"/>
      <c r="E430" s="27"/>
      <c r="F430" s="27"/>
      <c r="G430" s="27"/>
      <c r="H430" s="27"/>
      <c r="I430" s="27"/>
    </row>
    <row r="431" spans="1:9" ht="26.25" x14ac:dyDescent="0.55000000000000004">
      <c r="A431" s="27"/>
      <c r="B431" s="27"/>
      <c r="C431" s="27"/>
      <c r="D431" s="27"/>
      <c r="E431" s="27"/>
      <c r="F431" s="27"/>
      <c r="G431" s="27"/>
      <c r="H431" s="27"/>
      <c r="I431" s="27"/>
    </row>
    <row r="432" spans="1:9" ht="26.25" x14ac:dyDescent="0.55000000000000004">
      <c r="A432" s="27"/>
      <c r="B432" s="27"/>
      <c r="C432" s="27"/>
      <c r="D432" s="27"/>
      <c r="E432" s="27"/>
      <c r="F432" s="27"/>
      <c r="G432" s="27"/>
      <c r="H432" s="27"/>
      <c r="I432" s="27"/>
    </row>
    <row r="433" spans="1:9" ht="26.25" x14ac:dyDescent="0.55000000000000004">
      <c r="A433" s="27"/>
      <c r="B433" s="27"/>
      <c r="C433" s="27"/>
      <c r="D433" s="27"/>
      <c r="E433" s="27"/>
      <c r="F433" s="27"/>
      <c r="G433" s="27"/>
      <c r="H433" s="27"/>
      <c r="I433" s="27"/>
    </row>
    <row r="434" spans="1:9" ht="26.25" x14ac:dyDescent="0.55000000000000004">
      <c r="A434" s="27"/>
      <c r="B434" s="27"/>
      <c r="C434" s="27"/>
      <c r="D434" s="27"/>
      <c r="E434" s="27"/>
      <c r="F434" s="27"/>
      <c r="G434" s="27"/>
      <c r="H434" s="27"/>
      <c r="I434" s="27"/>
    </row>
    <row r="435" spans="1:9" ht="26.25" x14ac:dyDescent="0.55000000000000004">
      <c r="A435" s="27"/>
      <c r="B435" s="27"/>
      <c r="C435" s="27"/>
      <c r="D435" s="27"/>
      <c r="E435" s="27"/>
      <c r="F435" s="27"/>
      <c r="G435" s="27"/>
      <c r="H435" s="27"/>
      <c r="I435" s="27"/>
    </row>
    <row r="436" spans="1:9" ht="26.25" x14ac:dyDescent="0.55000000000000004">
      <c r="A436" s="27"/>
      <c r="B436" s="27"/>
      <c r="C436" s="27"/>
      <c r="D436" s="27"/>
      <c r="E436" s="27"/>
      <c r="F436" s="27"/>
      <c r="G436" s="27"/>
      <c r="H436" s="27"/>
      <c r="I436" s="27"/>
    </row>
    <row r="437" spans="1:9" ht="26.25" x14ac:dyDescent="0.55000000000000004">
      <c r="A437" s="27"/>
      <c r="B437" s="27"/>
      <c r="C437" s="27"/>
      <c r="D437" s="27"/>
      <c r="E437" s="27"/>
      <c r="F437" s="27"/>
      <c r="G437" s="27"/>
      <c r="H437" s="27"/>
      <c r="I437" s="27"/>
    </row>
    <row r="438" spans="1:9" ht="26.25" x14ac:dyDescent="0.55000000000000004">
      <c r="A438" s="27"/>
      <c r="B438" s="27"/>
      <c r="C438" s="27"/>
      <c r="D438" s="27"/>
      <c r="E438" s="27"/>
      <c r="F438" s="27"/>
      <c r="G438" s="27"/>
      <c r="H438" s="27"/>
      <c r="I438" s="27"/>
    </row>
    <row r="439" spans="1:9" ht="26.25" x14ac:dyDescent="0.55000000000000004">
      <c r="A439" s="27"/>
      <c r="B439" s="27"/>
      <c r="C439" s="27"/>
      <c r="D439" s="27"/>
      <c r="E439" s="27"/>
      <c r="F439" s="27"/>
      <c r="G439" s="27"/>
      <c r="H439" s="27"/>
      <c r="I439" s="27"/>
    </row>
    <row r="440" spans="1:9" ht="26.25" x14ac:dyDescent="0.55000000000000004">
      <c r="A440" s="27"/>
      <c r="B440" s="27"/>
      <c r="C440" s="27"/>
      <c r="D440" s="27"/>
      <c r="E440" s="27"/>
      <c r="F440" s="27"/>
      <c r="G440" s="27"/>
      <c r="H440" s="27"/>
      <c r="I440" s="27"/>
    </row>
    <row r="441" spans="1:9" ht="26.25" x14ac:dyDescent="0.55000000000000004">
      <c r="A441" s="27"/>
      <c r="B441" s="27"/>
      <c r="C441" s="27"/>
      <c r="D441" s="27"/>
      <c r="E441" s="27"/>
      <c r="F441" s="27"/>
      <c r="G441" s="27"/>
      <c r="H441" s="27"/>
      <c r="I441" s="27"/>
    </row>
    <row r="442" spans="1:9" ht="26.25" x14ac:dyDescent="0.55000000000000004">
      <c r="A442" s="27"/>
      <c r="B442" s="27"/>
      <c r="C442" s="27"/>
      <c r="D442" s="27"/>
      <c r="E442" s="27"/>
      <c r="F442" s="27"/>
      <c r="G442" s="27"/>
      <c r="H442" s="27"/>
      <c r="I442" s="27"/>
    </row>
    <row r="443" spans="1:9" ht="26.25" x14ac:dyDescent="0.55000000000000004">
      <c r="A443" s="27"/>
      <c r="B443" s="27"/>
      <c r="C443" s="27"/>
      <c r="D443" s="27"/>
      <c r="E443" s="27"/>
      <c r="F443" s="27"/>
      <c r="G443" s="27"/>
      <c r="H443" s="27"/>
      <c r="I443" s="27"/>
    </row>
    <row r="444" spans="1:9" ht="26.25" x14ac:dyDescent="0.55000000000000004">
      <c r="A444" s="27"/>
      <c r="B444" s="27"/>
      <c r="C444" s="27"/>
      <c r="D444" s="27"/>
      <c r="E444" s="27"/>
      <c r="F444" s="27"/>
      <c r="G444" s="27"/>
      <c r="H444" s="27"/>
      <c r="I444" s="27"/>
    </row>
    <row r="445" spans="1:9" ht="26.25" x14ac:dyDescent="0.55000000000000004">
      <c r="A445" s="27"/>
      <c r="B445" s="27"/>
      <c r="C445" s="27"/>
      <c r="D445" s="27"/>
      <c r="E445" s="27"/>
      <c r="F445" s="27"/>
      <c r="G445" s="27"/>
      <c r="H445" s="27"/>
      <c r="I445" s="27"/>
    </row>
    <row r="446" spans="1:9" ht="26.25" x14ac:dyDescent="0.55000000000000004">
      <c r="A446" s="27"/>
      <c r="B446" s="27"/>
      <c r="C446" s="27"/>
      <c r="D446" s="27"/>
      <c r="E446" s="27"/>
      <c r="F446" s="27"/>
      <c r="G446" s="27"/>
      <c r="H446" s="27"/>
      <c r="I446" s="27"/>
    </row>
    <row r="447" spans="1:9" ht="26.25" x14ac:dyDescent="0.55000000000000004">
      <c r="A447" s="27"/>
      <c r="B447" s="27"/>
      <c r="C447" s="27"/>
      <c r="D447" s="27"/>
      <c r="E447" s="27"/>
      <c r="F447" s="27"/>
      <c r="G447" s="27"/>
      <c r="H447" s="27"/>
      <c r="I447" s="27"/>
    </row>
    <row r="448" spans="1:9" ht="26.25" x14ac:dyDescent="0.55000000000000004">
      <c r="A448" s="27"/>
      <c r="B448" s="27"/>
      <c r="C448" s="27"/>
      <c r="D448" s="27"/>
      <c r="E448" s="27"/>
      <c r="F448" s="27"/>
      <c r="G448" s="27"/>
      <c r="H448" s="27"/>
      <c r="I448" s="27"/>
    </row>
    <row r="449" spans="1:9" ht="26.25" x14ac:dyDescent="0.55000000000000004">
      <c r="A449" s="27"/>
      <c r="B449" s="27"/>
      <c r="C449" s="27"/>
      <c r="D449" s="27"/>
      <c r="E449" s="27"/>
      <c r="F449" s="27"/>
      <c r="G449" s="27"/>
      <c r="H449" s="27"/>
      <c r="I449" s="27"/>
    </row>
    <row r="450" spans="1:9" ht="26.25" x14ac:dyDescent="0.55000000000000004">
      <c r="A450" s="27"/>
      <c r="B450" s="27"/>
      <c r="C450" s="27"/>
      <c r="D450" s="27"/>
      <c r="E450" s="27"/>
      <c r="F450" s="27"/>
      <c r="G450" s="27"/>
      <c r="H450" s="27"/>
      <c r="I450" s="27"/>
    </row>
    <row r="451" spans="1:9" ht="26.25" x14ac:dyDescent="0.55000000000000004">
      <c r="A451" s="27"/>
      <c r="B451" s="27"/>
      <c r="C451" s="27"/>
      <c r="D451" s="27"/>
      <c r="E451" s="27"/>
      <c r="F451" s="27"/>
      <c r="G451" s="27"/>
      <c r="H451" s="27"/>
      <c r="I451" s="27"/>
    </row>
    <row r="452" spans="1:9" ht="26.25" x14ac:dyDescent="0.55000000000000004">
      <c r="A452" s="27"/>
      <c r="B452" s="27"/>
      <c r="C452" s="27"/>
      <c r="D452" s="27"/>
      <c r="E452" s="27"/>
      <c r="F452" s="27"/>
      <c r="G452" s="27"/>
      <c r="H452" s="27"/>
      <c r="I452" s="27"/>
    </row>
    <row r="453" spans="1:9" ht="26.25" x14ac:dyDescent="0.55000000000000004">
      <c r="A453" s="27"/>
      <c r="B453" s="27"/>
      <c r="C453" s="27"/>
      <c r="D453" s="27"/>
      <c r="E453" s="27"/>
      <c r="F453" s="27"/>
      <c r="G453" s="27"/>
      <c r="H453" s="27"/>
      <c r="I453" s="27"/>
    </row>
    <row r="454" spans="1:9" ht="26.25" x14ac:dyDescent="0.55000000000000004">
      <c r="A454" s="27"/>
      <c r="B454" s="27"/>
      <c r="C454" s="27"/>
      <c r="D454" s="27"/>
      <c r="E454" s="27"/>
      <c r="F454" s="27"/>
      <c r="G454" s="27"/>
      <c r="H454" s="27"/>
      <c r="I454" s="27"/>
    </row>
    <row r="455" spans="1:9" ht="26.25" x14ac:dyDescent="0.55000000000000004">
      <c r="A455" s="27"/>
      <c r="B455" s="27"/>
      <c r="C455" s="27"/>
      <c r="D455" s="27"/>
      <c r="E455" s="27"/>
      <c r="F455" s="27"/>
      <c r="G455" s="27"/>
      <c r="H455" s="27"/>
      <c r="I455" s="27"/>
    </row>
    <row r="456" spans="1:9" ht="26.25" x14ac:dyDescent="0.55000000000000004">
      <c r="A456" s="27"/>
      <c r="B456" s="27"/>
      <c r="C456" s="27"/>
      <c r="D456" s="27"/>
      <c r="E456" s="27"/>
      <c r="F456" s="27"/>
      <c r="G456" s="27"/>
      <c r="H456" s="27"/>
      <c r="I456" s="27"/>
    </row>
    <row r="457" spans="1:9" ht="26.25" x14ac:dyDescent="0.55000000000000004">
      <c r="A457" s="27"/>
      <c r="B457" s="27"/>
      <c r="C457" s="27"/>
      <c r="D457" s="27"/>
      <c r="E457" s="27"/>
      <c r="F457" s="27"/>
      <c r="G457" s="27"/>
      <c r="H457" s="27"/>
      <c r="I457" s="27"/>
    </row>
    <row r="458" spans="1:9" ht="26.25" x14ac:dyDescent="0.55000000000000004">
      <c r="A458" s="27"/>
      <c r="B458" s="27"/>
      <c r="C458" s="27"/>
      <c r="D458" s="27"/>
      <c r="E458" s="27"/>
      <c r="F458" s="27"/>
      <c r="G458" s="27"/>
      <c r="H458" s="27"/>
      <c r="I458" s="27"/>
    </row>
    <row r="459" spans="1:9" ht="26.25" x14ac:dyDescent="0.55000000000000004">
      <c r="A459" s="27"/>
      <c r="B459" s="27"/>
      <c r="C459" s="27"/>
      <c r="D459" s="27"/>
      <c r="E459" s="27"/>
      <c r="F459" s="27"/>
      <c r="G459" s="27"/>
      <c r="H459" s="27"/>
      <c r="I459" s="27"/>
    </row>
    <row r="460" spans="1:9" ht="26.25" x14ac:dyDescent="0.55000000000000004">
      <c r="A460" s="27"/>
      <c r="B460" s="27"/>
      <c r="C460" s="27"/>
      <c r="D460" s="27"/>
      <c r="E460" s="27"/>
      <c r="F460" s="27"/>
      <c r="G460" s="27"/>
      <c r="H460" s="27"/>
      <c r="I460" s="27"/>
    </row>
    <row r="461" spans="1:9" ht="26.25" x14ac:dyDescent="0.55000000000000004">
      <c r="A461" s="27"/>
      <c r="B461" s="27"/>
      <c r="C461" s="27"/>
      <c r="D461" s="27"/>
      <c r="E461" s="27"/>
      <c r="F461" s="27"/>
      <c r="G461" s="27"/>
      <c r="H461" s="27"/>
      <c r="I461" s="27"/>
    </row>
    <row r="462" spans="1:9" ht="26.25" x14ac:dyDescent="0.55000000000000004">
      <c r="A462" s="27"/>
      <c r="B462" s="27"/>
      <c r="C462" s="27"/>
      <c r="D462" s="27"/>
      <c r="E462" s="27"/>
      <c r="F462" s="27"/>
      <c r="G462" s="27"/>
      <c r="H462" s="27"/>
      <c r="I462" s="27"/>
    </row>
    <row r="463" spans="1:9" ht="26.25" x14ac:dyDescent="0.55000000000000004">
      <c r="A463" s="27"/>
      <c r="B463" s="27"/>
      <c r="C463" s="27"/>
      <c r="D463" s="27"/>
      <c r="E463" s="27"/>
      <c r="F463" s="27"/>
      <c r="G463" s="27"/>
      <c r="H463" s="27"/>
      <c r="I463" s="27"/>
    </row>
    <row r="464" spans="1:9" ht="26.25" x14ac:dyDescent="0.55000000000000004">
      <c r="A464" s="27"/>
      <c r="B464" s="27"/>
      <c r="C464" s="27"/>
      <c r="D464" s="27"/>
      <c r="E464" s="27"/>
      <c r="F464" s="27"/>
      <c r="G464" s="27"/>
      <c r="H464" s="27"/>
      <c r="I464" s="27"/>
    </row>
    <row r="465" spans="1:9" ht="26.25" x14ac:dyDescent="0.55000000000000004">
      <c r="A465" s="27"/>
      <c r="B465" s="27"/>
      <c r="C465" s="27"/>
      <c r="D465" s="27"/>
      <c r="E465" s="27"/>
      <c r="F465" s="27"/>
      <c r="G465" s="27"/>
      <c r="H465" s="27"/>
      <c r="I465" s="27"/>
    </row>
    <row r="466" spans="1:9" ht="26.25" x14ac:dyDescent="0.55000000000000004">
      <c r="A466" s="27"/>
      <c r="B466" s="27"/>
      <c r="C466" s="27"/>
      <c r="D466" s="27"/>
      <c r="E466" s="27"/>
      <c r="F466" s="27"/>
      <c r="G466" s="27"/>
      <c r="H466" s="27"/>
      <c r="I466" s="27"/>
    </row>
    <row r="467" spans="1:9" ht="26.25" x14ac:dyDescent="0.55000000000000004">
      <c r="A467" s="27"/>
      <c r="B467" s="27"/>
      <c r="C467" s="27"/>
      <c r="D467" s="27"/>
      <c r="E467" s="27"/>
      <c r="F467" s="27"/>
      <c r="G467" s="27"/>
      <c r="H467" s="27"/>
      <c r="I467" s="27"/>
    </row>
    <row r="468" spans="1:9" ht="26.25" x14ac:dyDescent="0.55000000000000004">
      <c r="A468" s="27"/>
      <c r="B468" s="27"/>
      <c r="C468" s="27"/>
      <c r="D468" s="27"/>
      <c r="E468" s="27"/>
      <c r="F468" s="27"/>
      <c r="G468" s="27"/>
      <c r="H468" s="27"/>
      <c r="I468" s="27"/>
    </row>
    <row r="469" spans="1:9" ht="26.25" x14ac:dyDescent="0.55000000000000004">
      <c r="A469" s="27"/>
      <c r="B469" s="27"/>
      <c r="C469" s="27"/>
      <c r="D469" s="27"/>
      <c r="E469" s="27"/>
      <c r="F469" s="27"/>
      <c r="G469" s="27"/>
      <c r="H469" s="27"/>
      <c r="I469" s="27"/>
    </row>
    <row r="470" spans="1:9" ht="26.25" x14ac:dyDescent="0.55000000000000004">
      <c r="A470" s="27"/>
      <c r="B470" s="27"/>
      <c r="C470" s="27"/>
      <c r="D470" s="27"/>
      <c r="E470" s="27"/>
      <c r="F470" s="27"/>
      <c r="G470" s="27"/>
      <c r="H470" s="27"/>
      <c r="I470" s="27"/>
    </row>
    <row r="471" spans="1:9" ht="26.25" x14ac:dyDescent="0.55000000000000004">
      <c r="A471" s="27"/>
      <c r="B471" s="27"/>
      <c r="C471" s="27"/>
      <c r="D471" s="27"/>
      <c r="E471" s="27"/>
      <c r="F471" s="27"/>
      <c r="G471" s="27"/>
      <c r="H471" s="27"/>
      <c r="I471" s="27"/>
    </row>
    <row r="472" spans="1:9" ht="26.25" x14ac:dyDescent="0.55000000000000004">
      <c r="A472" s="27"/>
      <c r="B472" s="27"/>
      <c r="C472" s="27"/>
      <c r="D472" s="27"/>
      <c r="E472" s="27"/>
      <c r="F472" s="27"/>
      <c r="G472" s="27"/>
      <c r="H472" s="27"/>
      <c r="I472" s="27"/>
    </row>
    <row r="473" spans="1:9" ht="26.25" x14ac:dyDescent="0.55000000000000004">
      <c r="A473" s="27"/>
      <c r="B473" s="27"/>
      <c r="C473" s="27"/>
      <c r="D473" s="27"/>
      <c r="E473" s="27"/>
      <c r="F473" s="27"/>
      <c r="G473" s="27"/>
      <c r="H473" s="27"/>
      <c r="I473" s="27"/>
    </row>
    <row r="474" spans="1:9" ht="26.25" x14ac:dyDescent="0.55000000000000004">
      <c r="A474" s="27"/>
      <c r="B474" s="27"/>
      <c r="C474" s="27"/>
      <c r="D474" s="27"/>
      <c r="E474" s="27"/>
      <c r="F474" s="27"/>
      <c r="G474" s="27"/>
      <c r="H474" s="27"/>
      <c r="I474" s="27"/>
    </row>
    <row r="475" spans="1:9" ht="26.25" x14ac:dyDescent="0.55000000000000004">
      <c r="A475" s="27"/>
      <c r="B475" s="27"/>
      <c r="C475" s="27"/>
      <c r="D475" s="27"/>
      <c r="E475" s="27"/>
      <c r="F475" s="27"/>
      <c r="G475" s="27"/>
      <c r="H475" s="27"/>
      <c r="I475" s="27"/>
    </row>
    <row r="476" spans="1:9" ht="26.25" x14ac:dyDescent="0.55000000000000004">
      <c r="A476" s="27"/>
      <c r="B476" s="27"/>
      <c r="C476" s="27"/>
      <c r="D476" s="27"/>
      <c r="E476" s="27"/>
      <c r="F476" s="27"/>
      <c r="G476" s="27"/>
      <c r="H476" s="27"/>
      <c r="I476" s="27"/>
    </row>
    <row r="477" spans="1:9" ht="26.25" x14ac:dyDescent="0.55000000000000004">
      <c r="A477" s="27"/>
      <c r="B477" s="27"/>
      <c r="C477" s="27"/>
      <c r="D477" s="27"/>
      <c r="E477" s="27"/>
      <c r="F477" s="27"/>
      <c r="G477" s="27"/>
      <c r="H477" s="27"/>
      <c r="I477" s="27"/>
    </row>
    <row r="478" spans="1:9" ht="26.25" x14ac:dyDescent="0.55000000000000004">
      <c r="A478" s="27"/>
      <c r="B478" s="27"/>
      <c r="C478" s="27"/>
      <c r="D478" s="27"/>
      <c r="E478" s="27"/>
      <c r="F478" s="27"/>
      <c r="G478" s="27"/>
      <c r="H478" s="27"/>
      <c r="I478" s="27"/>
    </row>
    <row r="479" spans="1:9" ht="26.25" x14ac:dyDescent="0.55000000000000004">
      <c r="A479" s="27"/>
      <c r="B479" s="27"/>
      <c r="C479" s="27"/>
      <c r="D479" s="27"/>
      <c r="E479" s="27"/>
      <c r="F479" s="27"/>
      <c r="G479" s="27"/>
      <c r="H479" s="27"/>
      <c r="I479" s="27"/>
    </row>
    <row r="480" spans="1:9" ht="26.25" x14ac:dyDescent="0.55000000000000004">
      <c r="A480" s="27"/>
      <c r="B480" s="27"/>
      <c r="C480" s="27"/>
      <c r="D480" s="27"/>
      <c r="E480" s="27"/>
      <c r="F480" s="27"/>
      <c r="G480" s="27"/>
      <c r="H480" s="27"/>
      <c r="I480" s="27"/>
    </row>
    <row r="481" spans="1:9" ht="26.25" x14ac:dyDescent="0.55000000000000004">
      <c r="A481" s="27"/>
      <c r="B481" s="27"/>
      <c r="C481" s="27"/>
      <c r="D481" s="27"/>
      <c r="E481" s="27"/>
      <c r="F481" s="27"/>
      <c r="G481" s="27"/>
      <c r="H481" s="27"/>
      <c r="I481" s="27"/>
    </row>
    <row r="482" spans="1:9" ht="26.25" x14ac:dyDescent="0.55000000000000004">
      <c r="A482" s="27"/>
      <c r="B482" s="27"/>
      <c r="C482" s="27"/>
      <c r="D482" s="27"/>
      <c r="E482" s="27"/>
      <c r="F482" s="27"/>
      <c r="G482" s="27"/>
      <c r="H482" s="27"/>
      <c r="I482" s="27"/>
    </row>
    <row r="483" spans="1:9" ht="26.25" x14ac:dyDescent="0.55000000000000004">
      <c r="A483" s="27"/>
      <c r="B483" s="27"/>
      <c r="C483" s="27"/>
      <c r="D483" s="27"/>
      <c r="E483" s="27"/>
      <c r="F483" s="27"/>
      <c r="G483" s="27"/>
      <c r="H483" s="27"/>
      <c r="I483" s="27"/>
    </row>
    <row r="484" spans="1:9" ht="26.25" x14ac:dyDescent="0.55000000000000004">
      <c r="A484" s="27"/>
      <c r="B484" s="27"/>
      <c r="C484" s="27"/>
      <c r="D484" s="27"/>
      <c r="E484" s="27"/>
      <c r="F484" s="27"/>
      <c r="G484" s="27"/>
      <c r="H484" s="27"/>
      <c r="I484" s="27"/>
    </row>
    <row r="485" spans="1:9" ht="26.25" x14ac:dyDescent="0.55000000000000004">
      <c r="A485" s="27"/>
      <c r="B485" s="27"/>
      <c r="C485" s="27"/>
      <c r="D485" s="27"/>
      <c r="E485" s="27"/>
      <c r="F485" s="27"/>
      <c r="G485" s="27"/>
      <c r="H485" s="27"/>
      <c r="I485" s="27"/>
    </row>
    <row r="486" spans="1:9" ht="26.25" x14ac:dyDescent="0.55000000000000004">
      <c r="A486" s="27"/>
      <c r="B486" s="27"/>
      <c r="C486" s="27"/>
      <c r="D486" s="27"/>
      <c r="E486" s="27"/>
      <c r="F486" s="27"/>
      <c r="G486" s="27"/>
      <c r="H486" s="27"/>
      <c r="I486" s="27"/>
    </row>
    <row r="487" spans="1:9" ht="26.25" x14ac:dyDescent="0.55000000000000004">
      <c r="A487" s="27"/>
      <c r="B487" s="27"/>
      <c r="C487" s="27"/>
      <c r="D487" s="27"/>
      <c r="E487" s="27"/>
      <c r="F487" s="27"/>
      <c r="G487" s="27"/>
      <c r="H487" s="27"/>
      <c r="I487" s="27"/>
    </row>
    <row r="488" spans="1:9" ht="26.25" x14ac:dyDescent="0.55000000000000004">
      <c r="A488" s="27"/>
      <c r="B488" s="27"/>
      <c r="C488" s="27"/>
      <c r="D488" s="27"/>
      <c r="E488" s="27"/>
      <c r="F488" s="27"/>
      <c r="G488" s="27"/>
      <c r="H488" s="27"/>
      <c r="I488" s="27"/>
    </row>
    <row r="489" spans="1:9" ht="26.25" x14ac:dyDescent="0.55000000000000004">
      <c r="A489" s="27"/>
      <c r="B489" s="27"/>
      <c r="C489" s="27"/>
      <c r="D489" s="27"/>
      <c r="E489" s="27"/>
      <c r="F489" s="27"/>
      <c r="G489" s="27"/>
      <c r="H489" s="27"/>
      <c r="I489" s="27"/>
    </row>
    <row r="490" spans="1:9" ht="26.25" x14ac:dyDescent="0.55000000000000004">
      <c r="A490" s="27"/>
      <c r="B490" s="27"/>
      <c r="C490" s="27"/>
      <c r="D490" s="27"/>
      <c r="E490" s="27"/>
      <c r="F490" s="27"/>
      <c r="G490" s="27"/>
      <c r="H490" s="27"/>
      <c r="I490" s="27"/>
    </row>
    <row r="491" spans="1:9" ht="26.25" x14ac:dyDescent="0.55000000000000004">
      <c r="A491" s="27"/>
      <c r="B491" s="27"/>
      <c r="C491" s="27"/>
      <c r="D491" s="27"/>
      <c r="E491" s="27"/>
      <c r="F491" s="27"/>
      <c r="G491" s="27"/>
      <c r="H491" s="27"/>
      <c r="I491" s="27"/>
    </row>
    <row r="492" spans="1:9" ht="26.25" x14ac:dyDescent="0.55000000000000004">
      <c r="A492" s="27"/>
      <c r="B492" s="27"/>
      <c r="C492" s="27"/>
      <c r="D492" s="27"/>
      <c r="E492" s="27"/>
      <c r="F492" s="27"/>
      <c r="G492" s="27"/>
      <c r="H492" s="27"/>
      <c r="I492" s="27"/>
    </row>
    <row r="493" spans="1:9" ht="26.25" x14ac:dyDescent="0.55000000000000004">
      <c r="A493" s="27"/>
      <c r="B493" s="27"/>
      <c r="C493" s="27"/>
      <c r="D493" s="27"/>
      <c r="E493" s="27"/>
      <c r="F493" s="27"/>
      <c r="G493" s="27"/>
      <c r="H493" s="27"/>
      <c r="I493" s="27"/>
    </row>
    <row r="494" spans="1:9" ht="26.25" x14ac:dyDescent="0.55000000000000004">
      <c r="A494" s="27"/>
      <c r="B494" s="27"/>
      <c r="C494" s="27"/>
      <c r="D494" s="27"/>
      <c r="E494" s="27"/>
      <c r="F494" s="27"/>
      <c r="G494" s="27"/>
      <c r="H494" s="27"/>
      <c r="I494" s="27"/>
    </row>
    <row r="495" spans="1:9" ht="26.25" x14ac:dyDescent="0.55000000000000004">
      <c r="A495" s="27"/>
      <c r="B495" s="27"/>
      <c r="C495" s="27"/>
      <c r="D495" s="27"/>
      <c r="E495" s="27"/>
      <c r="F495" s="27"/>
      <c r="G495" s="27"/>
      <c r="H495" s="27"/>
      <c r="I495" s="27"/>
    </row>
    <row r="496" spans="1:9" ht="26.25" x14ac:dyDescent="0.55000000000000004">
      <c r="A496" s="27"/>
      <c r="B496" s="27"/>
      <c r="C496" s="27"/>
      <c r="D496" s="27"/>
      <c r="E496" s="27"/>
      <c r="F496" s="27"/>
      <c r="G496" s="27"/>
      <c r="H496" s="27"/>
      <c r="I496" s="27"/>
    </row>
    <row r="497" spans="1:9" ht="26.25" x14ac:dyDescent="0.55000000000000004">
      <c r="A497" s="27"/>
      <c r="B497" s="27"/>
      <c r="C497" s="27"/>
      <c r="D497" s="27"/>
      <c r="E497" s="27"/>
      <c r="F497" s="27"/>
      <c r="G497" s="27"/>
      <c r="H497" s="27"/>
      <c r="I497" s="27"/>
    </row>
    <row r="498" spans="1:9" ht="26.25" x14ac:dyDescent="0.55000000000000004">
      <c r="A498" s="27"/>
      <c r="B498" s="27"/>
      <c r="C498" s="27"/>
      <c r="D498" s="27"/>
      <c r="E498" s="27"/>
      <c r="F498" s="27"/>
      <c r="G498" s="27"/>
      <c r="H498" s="27"/>
      <c r="I498" s="27"/>
    </row>
    <row r="499" spans="1:9" ht="26.25" x14ac:dyDescent="0.55000000000000004">
      <c r="A499" s="27"/>
      <c r="B499" s="27"/>
      <c r="C499" s="27"/>
      <c r="D499" s="27"/>
      <c r="E499" s="27"/>
      <c r="F499" s="27"/>
      <c r="G499" s="27"/>
      <c r="H499" s="27"/>
      <c r="I499" s="27"/>
    </row>
    <row r="500" spans="1:9" ht="26.25" x14ac:dyDescent="0.55000000000000004">
      <c r="A500" s="27"/>
      <c r="B500" s="27"/>
      <c r="C500" s="27"/>
      <c r="D500" s="27"/>
      <c r="E500" s="27"/>
      <c r="F500" s="27"/>
      <c r="G500" s="27"/>
      <c r="H500" s="27"/>
      <c r="I500" s="27"/>
    </row>
    <row r="501" spans="1:9" ht="26.25" x14ac:dyDescent="0.55000000000000004">
      <c r="A501" s="27"/>
      <c r="B501" s="27"/>
      <c r="C501" s="27"/>
      <c r="D501" s="27"/>
      <c r="E501" s="27"/>
      <c r="F501" s="27"/>
      <c r="G501" s="27"/>
      <c r="H501" s="27"/>
      <c r="I501" s="27"/>
    </row>
    <row r="502" spans="1:9" ht="26.25" x14ac:dyDescent="0.55000000000000004">
      <c r="A502" s="27"/>
      <c r="B502" s="27"/>
      <c r="C502" s="27"/>
      <c r="D502" s="27"/>
      <c r="E502" s="27"/>
      <c r="F502" s="27"/>
      <c r="G502" s="27"/>
      <c r="H502" s="27"/>
      <c r="I502" s="27"/>
    </row>
    <row r="503" spans="1:9" ht="26.25" x14ac:dyDescent="0.55000000000000004">
      <c r="A503" s="27"/>
      <c r="B503" s="27"/>
      <c r="C503" s="27"/>
      <c r="D503" s="27"/>
      <c r="E503" s="27"/>
      <c r="F503" s="27"/>
      <c r="G503" s="27"/>
      <c r="H503" s="27"/>
      <c r="I503" s="27"/>
    </row>
    <row r="504" spans="1:9" ht="26.25" x14ac:dyDescent="0.55000000000000004">
      <c r="A504" s="27"/>
      <c r="B504" s="27"/>
      <c r="C504" s="27"/>
      <c r="D504" s="27"/>
      <c r="E504" s="27"/>
      <c r="F504" s="27"/>
      <c r="G504" s="27"/>
      <c r="H504" s="27"/>
      <c r="I504" s="27"/>
    </row>
    <row r="505" spans="1:9" ht="26.25" x14ac:dyDescent="0.55000000000000004">
      <c r="A505" s="27"/>
      <c r="B505" s="27"/>
      <c r="C505" s="27"/>
      <c r="D505" s="27"/>
      <c r="E505" s="27"/>
      <c r="F505" s="27"/>
      <c r="G505" s="27"/>
      <c r="H505" s="27"/>
      <c r="I505" s="27"/>
    </row>
    <row r="506" spans="1:9" ht="26.25" x14ac:dyDescent="0.55000000000000004">
      <c r="A506" s="27"/>
      <c r="B506" s="27"/>
      <c r="C506" s="27"/>
      <c r="D506" s="27"/>
      <c r="E506" s="27"/>
      <c r="F506" s="27"/>
      <c r="G506" s="27"/>
      <c r="H506" s="27"/>
      <c r="I506" s="27"/>
    </row>
    <row r="507" spans="1:9" ht="26.25" x14ac:dyDescent="0.55000000000000004">
      <c r="A507" s="27"/>
      <c r="B507" s="27"/>
      <c r="C507" s="27"/>
      <c r="D507" s="27"/>
      <c r="E507" s="27"/>
      <c r="F507" s="27"/>
      <c r="G507" s="27"/>
      <c r="H507" s="27"/>
      <c r="I507" s="27"/>
    </row>
    <row r="508" spans="1:9" ht="26.25" x14ac:dyDescent="0.55000000000000004">
      <c r="A508" s="27"/>
      <c r="B508" s="27"/>
      <c r="C508" s="27"/>
      <c r="D508" s="27"/>
      <c r="E508" s="27"/>
      <c r="F508" s="27"/>
      <c r="G508" s="27"/>
      <c r="H508" s="27"/>
      <c r="I508" s="27"/>
    </row>
    <row r="509" spans="1:9" ht="26.25" x14ac:dyDescent="0.55000000000000004">
      <c r="A509" s="27"/>
      <c r="B509" s="27"/>
      <c r="C509" s="27"/>
      <c r="D509" s="27"/>
      <c r="E509" s="27"/>
      <c r="F509" s="27"/>
      <c r="G509" s="27"/>
      <c r="H509" s="27"/>
      <c r="I509" s="27"/>
    </row>
    <row r="510" spans="1:9" ht="26.25" x14ac:dyDescent="0.55000000000000004">
      <c r="A510" s="27"/>
      <c r="B510" s="27"/>
      <c r="C510" s="27"/>
      <c r="D510" s="27"/>
      <c r="E510" s="27"/>
      <c r="F510" s="27"/>
      <c r="G510" s="27"/>
      <c r="H510" s="27"/>
      <c r="I510" s="27"/>
    </row>
    <row r="511" spans="1:9" ht="26.25" x14ac:dyDescent="0.55000000000000004">
      <c r="A511" s="27"/>
      <c r="B511" s="27"/>
      <c r="C511" s="27"/>
      <c r="D511" s="27"/>
      <c r="E511" s="27"/>
      <c r="F511" s="27"/>
      <c r="G511" s="27"/>
      <c r="H511" s="27"/>
      <c r="I511" s="27"/>
    </row>
    <row r="512" spans="1:9" ht="26.25" x14ac:dyDescent="0.55000000000000004">
      <c r="A512" s="27"/>
      <c r="B512" s="27"/>
      <c r="C512" s="27"/>
      <c r="D512" s="27"/>
      <c r="E512" s="27"/>
      <c r="F512" s="27"/>
      <c r="G512" s="27"/>
      <c r="H512" s="27"/>
      <c r="I512" s="27"/>
    </row>
    <row r="513" spans="1:9" ht="26.25" x14ac:dyDescent="0.55000000000000004">
      <c r="A513" s="27"/>
      <c r="B513" s="27"/>
      <c r="C513" s="27"/>
      <c r="D513" s="27"/>
      <c r="E513" s="27"/>
      <c r="F513" s="27"/>
      <c r="G513" s="27"/>
      <c r="H513" s="27"/>
      <c r="I513" s="27"/>
    </row>
    <row r="514" spans="1:9" ht="26.25" x14ac:dyDescent="0.55000000000000004">
      <c r="A514" s="27"/>
      <c r="B514" s="27"/>
      <c r="C514" s="27"/>
      <c r="D514" s="27"/>
      <c r="E514" s="27"/>
      <c r="F514" s="27"/>
      <c r="G514" s="27"/>
      <c r="H514" s="27"/>
      <c r="I514" s="27"/>
    </row>
    <row r="515" spans="1:9" ht="26.25" x14ac:dyDescent="0.55000000000000004">
      <c r="A515" s="27"/>
      <c r="B515" s="27"/>
      <c r="C515" s="27"/>
      <c r="D515" s="27"/>
      <c r="E515" s="27"/>
      <c r="F515" s="27"/>
      <c r="G515" s="27"/>
      <c r="H515" s="27"/>
      <c r="I515" s="27"/>
    </row>
    <row r="516" spans="1:9" ht="26.25" x14ac:dyDescent="0.55000000000000004">
      <c r="A516" s="27"/>
      <c r="B516" s="27"/>
      <c r="C516" s="27"/>
      <c r="D516" s="27"/>
      <c r="E516" s="27"/>
      <c r="F516" s="27"/>
      <c r="G516" s="27"/>
      <c r="H516" s="27"/>
      <c r="I516" s="27"/>
    </row>
    <row r="517" spans="1:9" ht="26.25" x14ac:dyDescent="0.55000000000000004">
      <c r="A517" s="27"/>
      <c r="B517" s="27"/>
      <c r="C517" s="27"/>
      <c r="D517" s="27"/>
      <c r="E517" s="27"/>
      <c r="F517" s="27"/>
      <c r="G517" s="27"/>
      <c r="H517" s="27"/>
      <c r="I517" s="27"/>
    </row>
    <row r="518" spans="1:9" ht="26.25" x14ac:dyDescent="0.55000000000000004">
      <c r="A518" s="27"/>
      <c r="B518" s="27"/>
      <c r="C518" s="27"/>
      <c r="D518" s="27"/>
      <c r="E518" s="27"/>
      <c r="F518" s="27"/>
      <c r="G518" s="27"/>
      <c r="H518" s="27"/>
      <c r="I518" s="27"/>
    </row>
    <row r="519" spans="1:9" ht="26.25" x14ac:dyDescent="0.55000000000000004">
      <c r="A519" s="27"/>
      <c r="B519" s="27"/>
      <c r="C519" s="27"/>
      <c r="D519" s="27"/>
      <c r="E519" s="27"/>
      <c r="F519" s="27"/>
      <c r="G519" s="27"/>
      <c r="H519" s="27"/>
      <c r="I519" s="27"/>
    </row>
    <row r="520" spans="1:9" ht="26.25" x14ac:dyDescent="0.55000000000000004">
      <c r="A520" s="27"/>
      <c r="B520" s="27"/>
      <c r="C520" s="27"/>
      <c r="D520" s="27"/>
      <c r="E520" s="27"/>
      <c r="F520" s="27"/>
      <c r="G520" s="27"/>
      <c r="H520" s="27"/>
      <c r="I520" s="27"/>
    </row>
    <row r="521" spans="1:9" ht="26.25" x14ac:dyDescent="0.55000000000000004">
      <c r="A521" s="27"/>
      <c r="B521" s="27"/>
      <c r="C521" s="27"/>
      <c r="D521" s="27"/>
      <c r="E521" s="27"/>
      <c r="F521" s="27"/>
      <c r="G521" s="27"/>
      <c r="H521" s="27"/>
      <c r="I521" s="27"/>
    </row>
    <row r="522" spans="1:9" ht="26.25" x14ac:dyDescent="0.55000000000000004">
      <c r="A522" s="27"/>
      <c r="B522" s="27"/>
      <c r="C522" s="27"/>
      <c r="D522" s="27"/>
      <c r="E522" s="27"/>
      <c r="F522" s="27"/>
      <c r="G522" s="27"/>
      <c r="H522" s="27"/>
      <c r="I522" s="27"/>
    </row>
    <row r="523" spans="1:9" ht="26.25" x14ac:dyDescent="0.55000000000000004">
      <c r="A523" s="27"/>
      <c r="B523" s="27"/>
      <c r="C523" s="27"/>
      <c r="D523" s="27"/>
      <c r="E523" s="27"/>
      <c r="F523" s="27"/>
      <c r="G523" s="27"/>
      <c r="H523" s="27"/>
      <c r="I523" s="27"/>
    </row>
    <row r="524" spans="1:9" ht="26.25" x14ac:dyDescent="0.55000000000000004">
      <c r="A524" s="27"/>
      <c r="B524" s="27"/>
      <c r="C524" s="27"/>
      <c r="D524" s="27"/>
      <c r="E524" s="27"/>
      <c r="F524" s="27"/>
      <c r="G524" s="27"/>
      <c r="H524" s="27"/>
      <c r="I524" s="27"/>
    </row>
    <row r="525" spans="1:9" ht="26.25" x14ac:dyDescent="0.55000000000000004">
      <c r="A525" s="27"/>
      <c r="B525" s="27"/>
      <c r="C525" s="27"/>
      <c r="D525" s="27"/>
      <c r="E525" s="27"/>
      <c r="F525" s="27"/>
      <c r="G525" s="27"/>
      <c r="H525" s="27"/>
      <c r="I525" s="27"/>
    </row>
    <row r="526" spans="1:9" ht="26.25" x14ac:dyDescent="0.55000000000000004">
      <c r="A526" s="27"/>
      <c r="B526" s="27"/>
      <c r="C526" s="27"/>
      <c r="D526" s="27"/>
      <c r="E526" s="27"/>
      <c r="F526" s="27"/>
      <c r="G526" s="27"/>
      <c r="H526" s="27"/>
      <c r="I526" s="27"/>
    </row>
    <row r="527" spans="1:9" ht="26.25" x14ac:dyDescent="0.55000000000000004">
      <c r="A527" s="27"/>
      <c r="B527" s="27"/>
      <c r="C527" s="27"/>
      <c r="D527" s="27"/>
      <c r="E527" s="27"/>
      <c r="F527" s="27"/>
      <c r="G527" s="27"/>
      <c r="H527" s="27"/>
      <c r="I527" s="27"/>
    </row>
    <row r="528" spans="1:9" ht="26.25" x14ac:dyDescent="0.55000000000000004">
      <c r="A528" s="27"/>
      <c r="B528" s="27"/>
      <c r="C528" s="27"/>
      <c r="D528" s="27"/>
      <c r="E528" s="27"/>
      <c r="F528" s="27"/>
      <c r="G528" s="27"/>
      <c r="H528" s="27"/>
      <c r="I528" s="27"/>
    </row>
    <row r="529" spans="1:9" ht="26.25" x14ac:dyDescent="0.55000000000000004">
      <c r="A529" s="27"/>
      <c r="B529" s="27"/>
      <c r="C529" s="27"/>
      <c r="D529" s="27"/>
      <c r="E529" s="27"/>
      <c r="F529" s="27"/>
      <c r="G529" s="27"/>
      <c r="H529" s="27"/>
      <c r="I529" s="27"/>
    </row>
    <row r="530" spans="1:9" ht="26.25" x14ac:dyDescent="0.55000000000000004">
      <c r="A530" s="27"/>
      <c r="B530" s="27"/>
      <c r="C530" s="27"/>
      <c r="D530" s="27"/>
      <c r="E530" s="27"/>
      <c r="F530" s="27"/>
      <c r="G530" s="27"/>
      <c r="H530" s="27"/>
      <c r="I530" s="27"/>
    </row>
    <row r="531" spans="1:9" ht="26.25" x14ac:dyDescent="0.55000000000000004">
      <c r="A531" s="27"/>
      <c r="B531" s="27"/>
      <c r="C531" s="27"/>
      <c r="D531" s="27"/>
      <c r="E531" s="27"/>
      <c r="F531" s="27"/>
      <c r="G531" s="27"/>
      <c r="H531" s="27"/>
      <c r="I531" s="27"/>
    </row>
    <row r="532" spans="1:9" ht="26.25" x14ac:dyDescent="0.55000000000000004">
      <c r="A532" s="27"/>
      <c r="B532" s="27"/>
      <c r="C532" s="27"/>
      <c r="D532" s="27"/>
      <c r="E532" s="27"/>
      <c r="F532" s="27"/>
      <c r="G532" s="27"/>
      <c r="H532" s="27"/>
      <c r="I532" s="27"/>
    </row>
    <row r="533" spans="1:9" ht="26.25" x14ac:dyDescent="0.55000000000000004">
      <c r="A533" s="27"/>
      <c r="B533" s="27"/>
      <c r="C533" s="27"/>
      <c r="D533" s="27"/>
      <c r="E533" s="27"/>
      <c r="F533" s="27"/>
      <c r="G533" s="27"/>
      <c r="H533" s="27"/>
      <c r="I533" s="27"/>
    </row>
    <row r="534" spans="1:9" ht="26.25" x14ac:dyDescent="0.55000000000000004">
      <c r="A534" s="27"/>
      <c r="B534" s="27"/>
      <c r="C534" s="27"/>
      <c r="D534" s="27"/>
      <c r="E534" s="27"/>
      <c r="F534" s="27"/>
      <c r="G534" s="27"/>
      <c r="H534" s="27"/>
      <c r="I534" s="27"/>
    </row>
    <row r="535" spans="1:9" ht="26.25" x14ac:dyDescent="0.55000000000000004">
      <c r="A535" s="27"/>
      <c r="B535" s="27"/>
      <c r="C535" s="27"/>
      <c r="D535" s="27"/>
      <c r="E535" s="27"/>
      <c r="F535" s="27"/>
      <c r="G535" s="27"/>
      <c r="H535" s="27"/>
      <c r="I535" s="27"/>
    </row>
    <row r="536" spans="1:9" ht="26.25" x14ac:dyDescent="0.55000000000000004">
      <c r="A536" s="27"/>
      <c r="B536" s="27"/>
      <c r="C536" s="27"/>
      <c r="D536" s="27"/>
      <c r="E536" s="27"/>
      <c r="F536" s="27"/>
      <c r="G536" s="27"/>
      <c r="H536" s="27"/>
      <c r="I536" s="27"/>
    </row>
    <row r="537" spans="1:9" ht="26.25" x14ac:dyDescent="0.55000000000000004">
      <c r="A537" s="27"/>
      <c r="B537" s="27"/>
      <c r="C537" s="27"/>
      <c r="D537" s="27"/>
      <c r="E537" s="27"/>
      <c r="F537" s="27"/>
      <c r="G537" s="27"/>
      <c r="H537" s="27"/>
      <c r="I537" s="27"/>
    </row>
    <row r="538" spans="1:9" ht="26.25" x14ac:dyDescent="0.55000000000000004">
      <c r="A538" s="27"/>
      <c r="B538" s="27"/>
      <c r="C538" s="27"/>
      <c r="D538" s="27"/>
      <c r="E538" s="27"/>
      <c r="F538" s="27"/>
      <c r="G538" s="27"/>
      <c r="H538" s="27"/>
      <c r="I538" s="27"/>
    </row>
    <row r="539" spans="1:9" ht="26.25" x14ac:dyDescent="0.55000000000000004">
      <c r="A539" s="27"/>
      <c r="B539" s="27"/>
      <c r="C539" s="27"/>
      <c r="D539" s="27"/>
      <c r="E539" s="27"/>
      <c r="F539" s="27"/>
      <c r="G539" s="27"/>
      <c r="H539" s="27"/>
      <c r="I539" s="27"/>
    </row>
    <row r="540" spans="1:9" ht="26.25" x14ac:dyDescent="0.55000000000000004">
      <c r="A540" s="27"/>
      <c r="B540" s="27"/>
      <c r="C540" s="27"/>
      <c r="D540" s="27"/>
      <c r="E540" s="27"/>
      <c r="F540" s="27"/>
      <c r="G540" s="27"/>
      <c r="H540" s="27"/>
      <c r="I540" s="27"/>
    </row>
    <row r="541" spans="1:9" ht="26.25" x14ac:dyDescent="0.55000000000000004">
      <c r="A541" s="27"/>
      <c r="B541" s="27"/>
      <c r="C541" s="27"/>
      <c r="D541" s="27"/>
      <c r="E541" s="27"/>
      <c r="F541" s="27"/>
      <c r="G541" s="27"/>
      <c r="H541" s="27"/>
      <c r="I541" s="27"/>
    </row>
    <row r="542" spans="1:9" ht="26.25" x14ac:dyDescent="0.55000000000000004">
      <c r="A542" s="27"/>
      <c r="B542" s="27"/>
      <c r="C542" s="27"/>
      <c r="D542" s="27"/>
      <c r="E542" s="27"/>
      <c r="F542" s="27"/>
      <c r="G542" s="27"/>
      <c r="H542" s="27"/>
      <c r="I542" s="27"/>
    </row>
    <row r="543" spans="1:9" ht="26.25" x14ac:dyDescent="0.55000000000000004">
      <c r="A543" s="27"/>
      <c r="B543" s="27"/>
      <c r="C543" s="27"/>
      <c r="D543" s="27"/>
      <c r="E543" s="27"/>
      <c r="F543" s="27"/>
      <c r="G543" s="27"/>
      <c r="H543" s="27"/>
      <c r="I543" s="27"/>
    </row>
    <row r="544" spans="1:9" ht="26.25" x14ac:dyDescent="0.55000000000000004">
      <c r="A544" s="27"/>
      <c r="B544" s="27"/>
      <c r="C544" s="27"/>
      <c r="D544" s="27"/>
      <c r="E544" s="27"/>
      <c r="F544" s="27"/>
      <c r="G544" s="27"/>
      <c r="H544" s="27"/>
      <c r="I544" s="27"/>
    </row>
    <row r="545" spans="1:9" ht="26.25" x14ac:dyDescent="0.55000000000000004">
      <c r="A545" s="27"/>
      <c r="B545" s="27"/>
      <c r="C545" s="27"/>
      <c r="D545" s="27"/>
      <c r="E545" s="27"/>
      <c r="F545" s="27"/>
      <c r="G545" s="27"/>
      <c r="H545" s="27"/>
      <c r="I545" s="27"/>
    </row>
    <row r="546" spans="1:9" ht="26.25" x14ac:dyDescent="0.55000000000000004">
      <c r="A546" s="27"/>
      <c r="B546" s="27"/>
      <c r="C546" s="27"/>
      <c r="D546" s="27"/>
      <c r="E546" s="27"/>
      <c r="F546" s="27"/>
      <c r="G546" s="27"/>
      <c r="H546" s="27"/>
      <c r="I546" s="27"/>
    </row>
    <row r="547" spans="1:9" ht="26.25" x14ac:dyDescent="0.55000000000000004">
      <c r="A547" s="27"/>
      <c r="B547" s="27"/>
      <c r="C547" s="27"/>
      <c r="D547" s="27"/>
      <c r="E547" s="27"/>
      <c r="F547" s="27"/>
      <c r="G547" s="27"/>
      <c r="H547" s="27"/>
      <c r="I547" s="27"/>
    </row>
    <row r="548" spans="1:9" ht="26.25" x14ac:dyDescent="0.55000000000000004">
      <c r="A548" s="27"/>
      <c r="B548" s="27"/>
      <c r="C548" s="27"/>
      <c r="D548" s="27"/>
      <c r="E548" s="27"/>
      <c r="F548" s="27"/>
      <c r="G548" s="27"/>
      <c r="H548" s="27"/>
      <c r="I548" s="27"/>
    </row>
    <row r="549" spans="1:9" ht="26.25" x14ac:dyDescent="0.55000000000000004">
      <c r="A549" s="27"/>
      <c r="B549" s="27"/>
      <c r="C549" s="27"/>
      <c r="D549" s="27"/>
      <c r="E549" s="27"/>
      <c r="F549" s="27"/>
      <c r="G549" s="27"/>
      <c r="H549" s="27"/>
      <c r="I549" s="27"/>
    </row>
    <row r="550" spans="1:9" ht="26.25" x14ac:dyDescent="0.55000000000000004">
      <c r="A550" s="27"/>
      <c r="B550" s="27"/>
      <c r="C550" s="27"/>
      <c r="D550" s="27"/>
      <c r="E550" s="27"/>
      <c r="F550" s="27"/>
      <c r="G550" s="27"/>
      <c r="H550" s="27"/>
      <c r="I550" s="27"/>
    </row>
    <row r="551" spans="1:9" ht="26.25" x14ac:dyDescent="0.55000000000000004">
      <c r="A551" s="27"/>
      <c r="B551" s="27"/>
      <c r="C551" s="27"/>
      <c r="D551" s="27"/>
      <c r="E551" s="27"/>
      <c r="F551" s="27"/>
      <c r="G551" s="27"/>
      <c r="H551" s="27"/>
      <c r="I551" s="27"/>
    </row>
    <row r="552" spans="1:9" ht="26.25" x14ac:dyDescent="0.55000000000000004">
      <c r="A552" s="27"/>
      <c r="B552" s="27"/>
      <c r="C552" s="27"/>
      <c r="D552" s="27"/>
      <c r="E552" s="27"/>
      <c r="F552" s="27"/>
      <c r="G552" s="27"/>
      <c r="H552" s="27"/>
      <c r="I552" s="27"/>
    </row>
    <row r="553" spans="1:9" ht="26.25" x14ac:dyDescent="0.55000000000000004">
      <c r="A553" s="27"/>
      <c r="B553" s="27"/>
      <c r="C553" s="27"/>
      <c r="D553" s="27"/>
      <c r="E553" s="27"/>
      <c r="F553" s="27"/>
      <c r="G553" s="27"/>
      <c r="H553" s="27"/>
      <c r="I553" s="27"/>
    </row>
    <row r="554" spans="1:9" ht="26.25" x14ac:dyDescent="0.55000000000000004">
      <c r="A554" s="27"/>
      <c r="B554" s="27"/>
      <c r="C554" s="27"/>
      <c r="D554" s="27"/>
      <c r="E554" s="27"/>
      <c r="F554" s="27"/>
      <c r="G554" s="27"/>
      <c r="H554" s="27"/>
      <c r="I554" s="27"/>
    </row>
    <row r="555" spans="1:9" ht="26.25" x14ac:dyDescent="0.55000000000000004">
      <c r="A555" s="27"/>
      <c r="B555" s="27"/>
      <c r="C555" s="27"/>
      <c r="D555" s="27"/>
      <c r="E555" s="27"/>
      <c r="F555" s="27"/>
      <c r="G555" s="27"/>
      <c r="H555" s="27"/>
      <c r="I555" s="27"/>
    </row>
    <row r="556" spans="1:9" ht="26.25" x14ac:dyDescent="0.55000000000000004">
      <c r="A556" s="27"/>
      <c r="B556" s="27"/>
      <c r="C556" s="27"/>
      <c r="D556" s="27"/>
      <c r="E556" s="27"/>
      <c r="F556" s="27"/>
      <c r="G556" s="27"/>
      <c r="H556" s="27"/>
      <c r="I556" s="27"/>
    </row>
    <row r="557" spans="1:9" ht="26.25" x14ac:dyDescent="0.55000000000000004">
      <c r="A557" s="27"/>
      <c r="B557" s="27"/>
      <c r="C557" s="27"/>
      <c r="D557" s="27"/>
      <c r="E557" s="27"/>
      <c r="F557" s="27"/>
      <c r="G557" s="27"/>
      <c r="H557" s="27"/>
      <c r="I557" s="27"/>
    </row>
    <row r="558" spans="1:9" ht="26.25" x14ac:dyDescent="0.55000000000000004">
      <c r="A558" s="27"/>
      <c r="B558" s="27"/>
      <c r="C558" s="27"/>
      <c r="D558" s="27"/>
      <c r="E558" s="27"/>
      <c r="F558" s="27"/>
      <c r="G558" s="27"/>
      <c r="H558" s="27"/>
      <c r="I558" s="27"/>
    </row>
    <row r="559" spans="1:9" ht="26.25" x14ac:dyDescent="0.55000000000000004">
      <c r="A559" s="27"/>
      <c r="B559" s="27"/>
      <c r="C559" s="27"/>
      <c r="D559" s="27"/>
      <c r="E559" s="27"/>
      <c r="F559" s="27"/>
      <c r="G559" s="27"/>
      <c r="H559" s="27"/>
      <c r="I559" s="27"/>
    </row>
    <row r="560" spans="1:9" ht="26.25" x14ac:dyDescent="0.55000000000000004">
      <c r="A560" s="27"/>
      <c r="B560" s="27"/>
      <c r="C560" s="27"/>
      <c r="D560" s="27"/>
      <c r="E560" s="27"/>
      <c r="F560" s="27"/>
      <c r="G560" s="27"/>
      <c r="H560" s="27"/>
      <c r="I560" s="27"/>
    </row>
    <row r="561" spans="1:9" ht="26.25" x14ac:dyDescent="0.55000000000000004">
      <c r="A561" s="27"/>
      <c r="B561" s="27"/>
      <c r="C561" s="27"/>
      <c r="D561" s="27"/>
      <c r="E561" s="27"/>
      <c r="F561" s="27"/>
      <c r="G561" s="27"/>
      <c r="H561" s="27"/>
      <c r="I561" s="27"/>
    </row>
    <row r="562" spans="1:9" ht="26.25" x14ac:dyDescent="0.55000000000000004">
      <c r="A562" s="27"/>
      <c r="B562" s="27"/>
      <c r="C562" s="27"/>
      <c r="D562" s="27"/>
      <c r="E562" s="27"/>
      <c r="F562" s="27"/>
      <c r="G562" s="27"/>
      <c r="H562" s="27"/>
      <c r="I562" s="27"/>
    </row>
    <row r="563" spans="1:9" ht="26.25" x14ac:dyDescent="0.55000000000000004">
      <c r="A563" s="27"/>
      <c r="B563" s="27"/>
      <c r="C563" s="27"/>
      <c r="D563" s="27"/>
      <c r="E563" s="27"/>
      <c r="F563" s="27"/>
      <c r="G563" s="27"/>
      <c r="H563" s="27"/>
      <c r="I563" s="27"/>
    </row>
    <row r="564" spans="1:9" ht="26.25" x14ac:dyDescent="0.55000000000000004">
      <c r="A564" s="27"/>
      <c r="B564" s="27"/>
      <c r="C564" s="27"/>
      <c r="D564" s="27"/>
      <c r="E564" s="27"/>
      <c r="F564" s="27"/>
      <c r="G564" s="27"/>
      <c r="H564" s="27"/>
      <c r="I564" s="27"/>
    </row>
    <row r="565" spans="1:9" ht="26.25" x14ac:dyDescent="0.55000000000000004">
      <c r="A565" s="27"/>
      <c r="B565" s="27"/>
      <c r="C565" s="27"/>
      <c r="D565" s="27"/>
      <c r="E565" s="27"/>
      <c r="F565" s="27"/>
      <c r="G565" s="27"/>
      <c r="H565" s="27"/>
      <c r="I565" s="27"/>
    </row>
    <row r="566" spans="1:9" ht="26.25" x14ac:dyDescent="0.55000000000000004">
      <c r="A566" s="27"/>
      <c r="B566" s="27"/>
      <c r="C566" s="27"/>
      <c r="D566" s="27"/>
      <c r="E566" s="27"/>
      <c r="F566" s="27"/>
      <c r="G566" s="27"/>
      <c r="H566" s="27"/>
      <c r="I566" s="27"/>
    </row>
    <row r="567" spans="1:9" ht="26.25" x14ac:dyDescent="0.55000000000000004">
      <c r="A567" s="27"/>
      <c r="B567" s="27"/>
      <c r="C567" s="27"/>
      <c r="D567" s="27"/>
      <c r="E567" s="27"/>
      <c r="F567" s="27"/>
      <c r="G567" s="27"/>
      <c r="H567" s="27"/>
      <c r="I567" s="27"/>
    </row>
    <row r="568" spans="1:9" ht="26.25" x14ac:dyDescent="0.55000000000000004">
      <c r="A568" s="27"/>
      <c r="B568" s="27"/>
      <c r="C568" s="27"/>
      <c r="D568" s="27"/>
      <c r="E568" s="27"/>
      <c r="F568" s="27"/>
      <c r="G568" s="27"/>
      <c r="H568" s="27"/>
      <c r="I568" s="27"/>
    </row>
    <row r="569" spans="1:9" ht="26.25" x14ac:dyDescent="0.55000000000000004">
      <c r="A569" s="27"/>
      <c r="B569" s="27"/>
      <c r="C569" s="27"/>
      <c r="D569" s="27"/>
      <c r="E569" s="27"/>
      <c r="F569" s="27"/>
      <c r="G569" s="27"/>
      <c r="H569" s="27"/>
      <c r="I569" s="27"/>
    </row>
    <row r="570" spans="1:9" ht="26.25" x14ac:dyDescent="0.55000000000000004">
      <c r="A570" s="27"/>
      <c r="B570" s="27"/>
      <c r="C570" s="27"/>
      <c r="D570" s="27"/>
      <c r="E570" s="27"/>
      <c r="F570" s="27"/>
      <c r="G570" s="27"/>
      <c r="H570" s="27"/>
      <c r="I570" s="27"/>
    </row>
    <row r="571" spans="1:9" ht="26.25" x14ac:dyDescent="0.55000000000000004">
      <c r="A571" s="27"/>
      <c r="B571" s="27"/>
      <c r="C571" s="27"/>
      <c r="D571" s="27"/>
      <c r="E571" s="27"/>
      <c r="F571" s="27"/>
      <c r="G571" s="27"/>
      <c r="H571" s="27"/>
      <c r="I571" s="27"/>
    </row>
    <row r="572" spans="1:9" ht="26.25" x14ac:dyDescent="0.55000000000000004">
      <c r="A572" s="27"/>
      <c r="B572" s="27"/>
      <c r="C572" s="27"/>
      <c r="D572" s="27"/>
      <c r="E572" s="27"/>
      <c r="F572" s="27"/>
      <c r="G572" s="27"/>
      <c r="H572" s="27"/>
      <c r="I572" s="27"/>
    </row>
    <row r="573" spans="1:9" ht="26.25" x14ac:dyDescent="0.55000000000000004">
      <c r="A573" s="27"/>
      <c r="B573" s="27"/>
      <c r="C573" s="27"/>
      <c r="D573" s="27"/>
      <c r="E573" s="27"/>
      <c r="F573" s="27"/>
      <c r="G573" s="27"/>
      <c r="H573" s="27"/>
      <c r="I573" s="27"/>
    </row>
    <row r="574" spans="1:9" ht="26.25" x14ac:dyDescent="0.55000000000000004">
      <c r="A574" s="27"/>
      <c r="B574" s="27"/>
      <c r="C574" s="27"/>
      <c r="D574" s="27"/>
      <c r="E574" s="27"/>
      <c r="F574" s="27"/>
      <c r="G574" s="27"/>
      <c r="H574" s="27"/>
      <c r="I574" s="27"/>
    </row>
    <row r="575" spans="1:9" ht="26.25" x14ac:dyDescent="0.55000000000000004">
      <c r="A575" s="27"/>
      <c r="B575" s="27"/>
      <c r="C575" s="27"/>
      <c r="D575" s="27"/>
      <c r="E575" s="27"/>
      <c r="F575" s="27"/>
      <c r="G575" s="27"/>
      <c r="H575" s="27"/>
      <c r="I575" s="27"/>
    </row>
    <row r="576" spans="1:9" ht="26.25" x14ac:dyDescent="0.55000000000000004">
      <c r="A576" s="27"/>
      <c r="B576" s="27"/>
      <c r="C576" s="27"/>
      <c r="D576" s="27"/>
      <c r="E576" s="27"/>
      <c r="F576" s="27"/>
      <c r="G576" s="27"/>
      <c r="H576" s="27"/>
      <c r="I576" s="27"/>
    </row>
    <row r="577" spans="1:9" ht="26.25" x14ac:dyDescent="0.55000000000000004">
      <c r="A577" s="27"/>
      <c r="B577" s="27"/>
      <c r="C577" s="27"/>
      <c r="D577" s="27"/>
      <c r="E577" s="27"/>
      <c r="F577" s="27"/>
      <c r="G577" s="27"/>
      <c r="H577" s="27"/>
      <c r="I577" s="27"/>
    </row>
    <row r="578" spans="1:9" ht="26.25" x14ac:dyDescent="0.55000000000000004">
      <c r="A578" s="27"/>
      <c r="B578" s="27"/>
      <c r="C578" s="27"/>
      <c r="D578" s="27"/>
      <c r="E578" s="27"/>
      <c r="F578" s="27"/>
      <c r="G578" s="27"/>
      <c r="H578" s="27"/>
      <c r="I578" s="27"/>
    </row>
    <row r="579" spans="1:9" ht="26.25" x14ac:dyDescent="0.55000000000000004">
      <c r="A579" s="27"/>
      <c r="B579" s="27"/>
      <c r="C579" s="27"/>
      <c r="D579" s="27"/>
      <c r="E579" s="27"/>
      <c r="F579" s="27"/>
      <c r="G579" s="27"/>
      <c r="H579" s="27"/>
      <c r="I579" s="27"/>
    </row>
    <row r="580" spans="1:9" ht="26.25" x14ac:dyDescent="0.55000000000000004">
      <c r="A580" s="27"/>
      <c r="B580" s="27"/>
      <c r="C580" s="27"/>
      <c r="D580" s="27"/>
      <c r="E580" s="27"/>
      <c r="F580" s="27"/>
      <c r="G580" s="27"/>
      <c r="H580" s="27"/>
      <c r="I580" s="27"/>
    </row>
    <row r="581" spans="1:9" ht="26.25" x14ac:dyDescent="0.55000000000000004">
      <c r="A581" s="27"/>
      <c r="B581" s="27"/>
      <c r="C581" s="27"/>
      <c r="D581" s="27"/>
      <c r="E581" s="27"/>
      <c r="F581" s="27"/>
      <c r="G581" s="27"/>
      <c r="H581" s="27"/>
      <c r="I581" s="27"/>
    </row>
    <row r="582" spans="1:9" ht="26.25" x14ac:dyDescent="0.55000000000000004">
      <c r="A582" s="27"/>
      <c r="B582" s="27"/>
      <c r="C582" s="27"/>
      <c r="D582" s="27"/>
      <c r="E582" s="27"/>
      <c r="F582" s="27"/>
      <c r="G582" s="27"/>
      <c r="H582" s="27"/>
      <c r="I582" s="27"/>
    </row>
    <row r="583" spans="1:9" ht="26.25" x14ac:dyDescent="0.55000000000000004">
      <c r="A583" s="27"/>
      <c r="B583" s="27"/>
      <c r="C583" s="27"/>
      <c r="D583" s="27"/>
      <c r="E583" s="27"/>
      <c r="F583" s="27"/>
      <c r="G583" s="27"/>
      <c r="H583" s="27"/>
      <c r="I583" s="27"/>
    </row>
    <row r="584" spans="1:9" ht="26.25" x14ac:dyDescent="0.55000000000000004">
      <c r="A584" s="27"/>
      <c r="B584" s="27"/>
      <c r="C584" s="27"/>
      <c r="D584" s="27"/>
      <c r="E584" s="27"/>
      <c r="F584" s="27"/>
      <c r="G584" s="27"/>
      <c r="H584" s="27"/>
      <c r="I584" s="27"/>
    </row>
    <row r="585" spans="1:9" ht="26.25" x14ac:dyDescent="0.55000000000000004">
      <c r="A585" s="27"/>
      <c r="B585" s="27"/>
      <c r="C585" s="27"/>
      <c r="D585" s="27"/>
      <c r="E585" s="27"/>
      <c r="F585" s="27"/>
      <c r="G585" s="27"/>
      <c r="H585" s="27"/>
      <c r="I585" s="27"/>
    </row>
    <row r="586" spans="1:9" ht="26.25" x14ac:dyDescent="0.55000000000000004">
      <c r="A586" s="27"/>
      <c r="B586" s="27"/>
      <c r="C586" s="27"/>
      <c r="D586" s="27"/>
      <c r="E586" s="27"/>
      <c r="F586" s="27"/>
      <c r="G586" s="27"/>
      <c r="H586" s="27"/>
      <c r="I586" s="27"/>
    </row>
    <row r="587" spans="1:9" ht="26.25" x14ac:dyDescent="0.55000000000000004">
      <c r="A587" s="27"/>
      <c r="B587" s="27"/>
      <c r="C587" s="27"/>
      <c r="D587" s="27"/>
      <c r="E587" s="27"/>
      <c r="F587" s="27"/>
      <c r="G587" s="27"/>
      <c r="H587" s="27"/>
      <c r="I587" s="27"/>
    </row>
    <row r="588" spans="1:9" ht="26.25" x14ac:dyDescent="0.55000000000000004">
      <c r="A588" s="27"/>
      <c r="B588" s="27"/>
      <c r="C588" s="27"/>
      <c r="D588" s="27"/>
      <c r="E588" s="27"/>
      <c r="F588" s="27"/>
      <c r="G588" s="27"/>
      <c r="H588" s="27"/>
      <c r="I588" s="27"/>
    </row>
    <row r="589" spans="1:9" ht="26.25" x14ac:dyDescent="0.55000000000000004">
      <c r="A589" s="27"/>
      <c r="B589" s="27"/>
      <c r="C589" s="27"/>
      <c r="D589" s="27"/>
      <c r="E589" s="27"/>
      <c r="F589" s="27"/>
      <c r="G589" s="27"/>
      <c r="H589" s="27"/>
      <c r="I589" s="27"/>
    </row>
    <row r="590" spans="1:9" ht="26.25" x14ac:dyDescent="0.55000000000000004">
      <c r="A590" s="27"/>
      <c r="B590" s="27"/>
      <c r="C590" s="27"/>
      <c r="D590" s="27"/>
      <c r="E590" s="27"/>
      <c r="F590" s="27"/>
      <c r="G590" s="27"/>
      <c r="H590" s="27"/>
      <c r="I590" s="27"/>
    </row>
    <row r="591" spans="1:9" ht="26.25" x14ac:dyDescent="0.55000000000000004">
      <c r="A591" s="27"/>
      <c r="B591" s="27"/>
      <c r="C591" s="27"/>
      <c r="D591" s="27"/>
      <c r="E591" s="27"/>
      <c r="F591" s="27"/>
      <c r="G591" s="27"/>
      <c r="H591" s="27"/>
      <c r="I591" s="27"/>
    </row>
    <row r="592" spans="1:9" ht="26.25" x14ac:dyDescent="0.55000000000000004">
      <c r="A592" s="27"/>
      <c r="B592" s="27"/>
      <c r="C592" s="27"/>
      <c r="D592" s="27"/>
      <c r="E592" s="27"/>
      <c r="F592" s="27"/>
      <c r="G592" s="27"/>
      <c r="H592" s="27"/>
      <c r="I592" s="27"/>
    </row>
    <row r="593" spans="1:9" ht="26.25" x14ac:dyDescent="0.55000000000000004">
      <c r="A593" s="27"/>
      <c r="B593" s="27"/>
      <c r="C593" s="27"/>
      <c r="D593" s="27"/>
      <c r="E593" s="27"/>
      <c r="F593" s="27"/>
      <c r="G593" s="27"/>
      <c r="H593" s="27"/>
      <c r="I593" s="27"/>
    </row>
    <row r="594" spans="1:9" ht="26.25" x14ac:dyDescent="0.55000000000000004">
      <c r="A594" s="27"/>
      <c r="B594" s="27"/>
      <c r="C594" s="27"/>
      <c r="D594" s="27"/>
      <c r="E594" s="27"/>
      <c r="F594" s="27"/>
      <c r="G594" s="27"/>
      <c r="H594" s="27"/>
      <c r="I594" s="27"/>
    </row>
    <row r="595" spans="1:9" ht="26.25" x14ac:dyDescent="0.55000000000000004">
      <c r="A595" s="27"/>
      <c r="B595" s="27"/>
      <c r="C595" s="27"/>
      <c r="D595" s="27"/>
      <c r="E595" s="27"/>
      <c r="F595" s="27"/>
      <c r="G595" s="27"/>
      <c r="H595" s="27"/>
      <c r="I595" s="27"/>
    </row>
    <row r="596" spans="1:9" ht="26.25" x14ac:dyDescent="0.55000000000000004">
      <c r="A596" s="27"/>
      <c r="B596" s="27"/>
      <c r="C596" s="27"/>
      <c r="D596" s="27"/>
      <c r="E596" s="27"/>
      <c r="F596" s="27"/>
      <c r="G596" s="27"/>
      <c r="H596" s="27"/>
      <c r="I596" s="27"/>
    </row>
    <row r="597" spans="1:9" ht="26.25" x14ac:dyDescent="0.55000000000000004">
      <c r="A597" s="27"/>
      <c r="B597" s="27"/>
      <c r="C597" s="27"/>
      <c r="D597" s="27"/>
      <c r="E597" s="27"/>
      <c r="F597" s="27"/>
      <c r="G597" s="27"/>
      <c r="H597" s="27"/>
      <c r="I597" s="27"/>
    </row>
    <row r="598" spans="1:9" ht="26.25" x14ac:dyDescent="0.55000000000000004">
      <c r="A598" s="27"/>
      <c r="B598" s="27"/>
      <c r="C598" s="27"/>
      <c r="D598" s="27"/>
      <c r="E598" s="27"/>
      <c r="F598" s="27"/>
      <c r="G598" s="27"/>
      <c r="H598" s="27"/>
      <c r="I598" s="27"/>
    </row>
    <row r="599" spans="1:9" ht="26.25" x14ac:dyDescent="0.55000000000000004">
      <c r="A599" s="27"/>
      <c r="B599" s="27"/>
      <c r="C599" s="27"/>
      <c r="D599" s="27"/>
      <c r="E599" s="27"/>
      <c r="F599" s="27"/>
      <c r="G599" s="27"/>
      <c r="H599" s="27"/>
      <c r="I599" s="27"/>
    </row>
    <row r="600" spans="1:9" ht="26.25" x14ac:dyDescent="0.55000000000000004">
      <c r="A600" s="27"/>
      <c r="B600" s="27"/>
      <c r="C600" s="27"/>
      <c r="D600" s="27"/>
      <c r="E600" s="27"/>
      <c r="F600" s="27"/>
      <c r="G600" s="27"/>
      <c r="H600" s="27"/>
      <c r="I600" s="27"/>
    </row>
    <row r="601" spans="1:9" ht="26.25" x14ac:dyDescent="0.55000000000000004">
      <c r="A601" s="27"/>
      <c r="B601" s="27"/>
      <c r="C601" s="27"/>
      <c r="D601" s="27"/>
      <c r="E601" s="27"/>
      <c r="F601" s="27"/>
      <c r="G601" s="27"/>
      <c r="H601" s="27"/>
      <c r="I601" s="27"/>
    </row>
    <row r="602" spans="1:9" ht="26.25" x14ac:dyDescent="0.55000000000000004">
      <c r="A602" s="27"/>
      <c r="B602" s="27"/>
      <c r="C602" s="27"/>
      <c r="D602" s="27"/>
      <c r="E602" s="27"/>
      <c r="F602" s="27"/>
      <c r="G602" s="27"/>
      <c r="H602" s="27"/>
      <c r="I602" s="27"/>
    </row>
    <row r="603" spans="1:9" ht="26.25" x14ac:dyDescent="0.55000000000000004">
      <c r="A603" s="27"/>
      <c r="B603" s="27"/>
      <c r="C603" s="27"/>
      <c r="D603" s="27"/>
      <c r="E603" s="27"/>
      <c r="F603" s="27"/>
      <c r="G603" s="27"/>
      <c r="H603" s="27"/>
      <c r="I603" s="27"/>
    </row>
    <row r="604" spans="1:9" ht="26.25" x14ac:dyDescent="0.55000000000000004">
      <c r="A604" s="27"/>
      <c r="B604" s="27"/>
      <c r="C604" s="27"/>
      <c r="D604" s="27"/>
      <c r="E604" s="27"/>
      <c r="F604" s="27"/>
      <c r="G604" s="27"/>
      <c r="H604" s="27"/>
      <c r="I604" s="27"/>
    </row>
    <row r="605" spans="1:9" ht="26.25" x14ac:dyDescent="0.55000000000000004">
      <c r="A605" s="27"/>
      <c r="B605" s="27"/>
      <c r="C605" s="27"/>
      <c r="D605" s="27"/>
      <c r="E605" s="27"/>
      <c r="F605" s="27"/>
      <c r="G605" s="27"/>
      <c r="H605" s="27"/>
      <c r="I605" s="27"/>
    </row>
    <row r="606" spans="1:9" ht="26.25" x14ac:dyDescent="0.55000000000000004">
      <c r="A606" s="27"/>
      <c r="B606" s="27"/>
      <c r="C606" s="27"/>
      <c r="D606" s="27"/>
      <c r="E606" s="27"/>
      <c r="F606" s="27"/>
      <c r="G606" s="27"/>
      <c r="H606" s="27"/>
      <c r="I606" s="27"/>
    </row>
    <row r="607" spans="1:9" ht="26.25" x14ac:dyDescent="0.55000000000000004">
      <c r="A607" s="27"/>
      <c r="B607" s="27"/>
      <c r="C607" s="27"/>
      <c r="D607" s="27"/>
      <c r="E607" s="27"/>
      <c r="F607" s="27"/>
      <c r="G607" s="27"/>
      <c r="H607" s="27"/>
      <c r="I607" s="27"/>
    </row>
    <row r="608" spans="1:9" ht="26.25" x14ac:dyDescent="0.55000000000000004">
      <c r="A608" s="27"/>
      <c r="B608" s="27"/>
      <c r="C608" s="27"/>
      <c r="D608" s="27"/>
      <c r="E608" s="27"/>
      <c r="F608" s="27"/>
      <c r="G608" s="27"/>
      <c r="H608" s="27"/>
      <c r="I608" s="27"/>
    </row>
    <row r="609" spans="1:9" ht="26.25" x14ac:dyDescent="0.55000000000000004">
      <c r="A609" s="27"/>
      <c r="B609" s="27"/>
      <c r="C609" s="27"/>
      <c r="D609" s="27"/>
      <c r="E609" s="27"/>
      <c r="F609" s="27"/>
      <c r="G609" s="27"/>
      <c r="H609" s="27"/>
      <c r="I609" s="27"/>
    </row>
    <row r="610" spans="1:9" ht="26.25" x14ac:dyDescent="0.55000000000000004">
      <c r="A610" s="27"/>
      <c r="B610" s="27"/>
      <c r="C610" s="27"/>
      <c r="D610" s="27"/>
      <c r="E610" s="27"/>
      <c r="F610" s="27"/>
      <c r="G610" s="27"/>
      <c r="H610" s="27"/>
      <c r="I610" s="27"/>
    </row>
    <row r="611" spans="1:9" ht="26.25" x14ac:dyDescent="0.55000000000000004">
      <c r="A611" s="27"/>
      <c r="B611" s="27"/>
      <c r="C611" s="27"/>
      <c r="D611" s="27"/>
      <c r="E611" s="27"/>
      <c r="F611" s="27"/>
      <c r="G611" s="27"/>
      <c r="H611" s="27"/>
      <c r="I611" s="27"/>
    </row>
    <row r="612" spans="1:9" ht="26.25" x14ac:dyDescent="0.55000000000000004">
      <c r="A612" s="27"/>
      <c r="B612" s="27"/>
      <c r="C612" s="27"/>
      <c r="D612" s="27"/>
      <c r="E612" s="27"/>
      <c r="F612" s="27"/>
      <c r="G612" s="27"/>
      <c r="H612" s="27"/>
      <c r="I612" s="27"/>
    </row>
    <row r="613" spans="1:9" ht="26.25" x14ac:dyDescent="0.55000000000000004">
      <c r="A613" s="27"/>
      <c r="B613" s="27"/>
      <c r="C613" s="27"/>
      <c r="D613" s="27"/>
      <c r="E613" s="27"/>
      <c r="F613" s="27"/>
      <c r="G613" s="27"/>
      <c r="H613" s="27"/>
      <c r="I613" s="27"/>
    </row>
    <row r="614" spans="1:9" ht="26.25" x14ac:dyDescent="0.55000000000000004">
      <c r="A614" s="27"/>
      <c r="B614" s="27"/>
      <c r="C614" s="27"/>
      <c r="D614" s="27"/>
      <c r="E614" s="27"/>
      <c r="F614" s="27"/>
      <c r="G614" s="27"/>
      <c r="H614" s="27"/>
      <c r="I614" s="27"/>
    </row>
    <row r="615" spans="1:9" ht="26.25" x14ac:dyDescent="0.55000000000000004">
      <c r="A615" s="27"/>
      <c r="B615" s="27"/>
      <c r="C615" s="27"/>
      <c r="D615" s="27"/>
      <c r="E615" s="27"/>
      <c r="F615" s="27"/>
      <c r="G615" s="27"/>
      <c r="H615" s="27"/>
      <c r="I615" s="27"/>
    </row>
    <row r="616" spans="1:9" ht="26.25" x14ac:dyDescent="0.55000000000000004">
      <c r="A616" s="27"/>
      <c r="B616" s="27"/>
      <c r="C616" s="27"/>
      <c r="D616" s="27"/>
      <c r="E616" s="27"/>
      <c r="F616" s="27"/>
      <c r="G616" s="27"/>
      <c r="H616" s="27"/>
      <c r="I616" s="27"/>
    </row>
    <row r="617" spans="1:9" ht="26.25" x14ac:dyDescent="0.55000000000000004">
      <c r="A617" s="27"/>
      <c r="B617" s="27"/>
      <c r="C617" s="27"/>
      <c r="D617" s="27"/>
      <c r="E617" s="27"/>
      <c r="F617" s="27"/>
      <c r="G617" s="27"/>
      <c r="H617" s="27"/>
      <c r="I617" s="27"/>
    </row>
    <row r="618" spans="1:9" ht="26.25" x14ac:dyDescent="0.55000000000000004">
      <c r="A618" s="27"/>
      <c r="B618" s="27"/>
      <c r="C618" s="27"/>
      <c r="D618" s="27"/>
      <c r="E618" s="27"/>
      <c r="F618" s="27"/>
      <c r="G618" s="27"/>
      <c r="H618" s="27"/>
      <c r="I618" s="27"/>
    </row>
    <row r="619" spans="1:9" ht="26.25" x14ac:dyDescent="0.55000000000000004">
      <c r="A619" s="27"/>
      <c r="B619" s="27"/>
      <c r="C619" s="27"/>
      <c r="D619" s="27"/>
      <c r="E619" s="27"/>
      <c r="F619" s="27"/>
      <c r="G619" s="27"/>
      <c r="H619" s="27"/>
      <c r="I619" s="27"/>
    </row>
    <row r="620" spans="1:9" ht="26.25" x14ac:dyDescent="0.55000000000000004">
      <c r="A620" s="27"/>
      <c r="B620" s="27"/>
      <c r="C620" s="27"/>
      <c r="D620" s="27"/>
      <c r="E620" s="27"/>
      <c r="F620" s="27"/>
      <c r="G620" s="27"/>
      <c r="H620" s="27"/>
      <c r="I620" s="27"/>
    </row>
    <row r="621" spans="1:9" ht="26.25" x14ac:dyDescent="0.55000000000000004">
      <c r="A621" s="27"/>
      <c r="B621" s="27"/>
      <c r="C621" s="27"/>
      <c r="D621" s="27"/>
      <c r="E621" s="27"/>
      <c r="F621" s="27"/>
      <c r="G621" s="27"/>
      <c r="H621" s="27"/>
      <c r="I621" s="27"/>
    </row>
    <row r="622" spans="1:9" ht="26.25" x14ac:dyDescent="0.55000000000000004">
      <c r="A622" s="27"/>
      <c r="B622" s="27"/>
      <c r="C622" s="27"/>
      <c r="D622" s="27"/>
      <c r="E622" s="27"/>
      <c r="F622" s="27"/>
      <c r="G622" s="27"/>
      <c r="H622" s="27"/>
      <c r="I622" s="27"/>
    </row>
    <row r="623" spans="1:9" ht="26.25" x14ac:dyDescent="0.55000000000000004">
      <c r="A623" s="27"/>
      <c r="B623" s="27"/>
      <c r="C623" s="27"/>
      <c r="D623" s="27"/>
      <c r="E623" s="27"/>
      <c r="F623" s="27"/>
      <c r="G623" s="27"/>
      <c r="H623" s="27"/>
      <c r="I623" s="27"/>
    </row>
    <row r="624" spans="1:9" ht="26.25" x14ac:dyDescent="0.55000000000000004">
      <c r="A624" s="27"/>
      <c r="B624" s="27"/>
      <c r="C624" s="27"/>
      <c r="D624" s="27"/>
      <c r="E624" s="27"/>
      <c r="F624" s="27"/>
      <c r="G624" s="27"/>
      <c r="H624" s="27"/>
      <c r="I624" s="27"/>
    </row>
    <row r="625" spans="1:9" ht="26.25" x14ac:dyDescent="0.55000000000000004">
      <c r="A625" s="27"/>
      <c r="B625" s="27"/>
      <c r="C625" s="27"/>
      <c r="D625" s="27"/>
      <c r="E625" s="27"/>
      <c r="F625" s="27"/>
      <c r="G625" s="27"/>
      <c r="H625" s="27"/>
      <c r="I625" s="27"/>
    </row>
    <row r="626" spans="1:9" ht="26.25" x14ac:dyDescent="0.55000000000000004">
      <c r="A626" s="27"/>
      <c r="B626" s="27"/>
      <c r="C626" s="27"/>
      <c r="D626" s="27"/>
      <c r="E626" s="27"/>
      <c r="F626" s="27"/>
      <c r="G626" s="27"/>
      <c r="H626" s="27"/>
      <c r="I626" s="27"/>
    </row>
    <row r="627" spans="1:9" ht="26.25" x14ac:dyDescent="0.55000000000000004">
      <c r="A627" s="27"/>
      <c r="B627" s="27"/>
      <c r="C627" s="27"/>
      <c r="D627" s="27"/>
      <c r="E627" s="27"/>
      <c r="F627" s="27"/>
      <c r="G627" s="27"/>
      <c r="H627" s="27"/>
      <c r="I627" s="27"/>
    </row>
    <row r="628" spans="1:9" ht="26.25" x14ac:dyDescent="0.55000000000000004">
      <c r="A628" s="27"/>
      <c r="B628" s="27"/>
      <c r="C628" s="27"/>
      <c r="D628" s="27"/>
      <c r="E628" s="27"/>
      <c r="F628" s="27"/>
      <c r="G628" s="27"/>
      <c r="H628" s="27"/>
      <c r="I628" s="27"/>
    </row>
  </sheetData>
  <mergeCells count="12">
    <mergeCell ref="A364:G364"/>
    <mergeCell ref="A331:G331"/>
    <mergeCell ref="A1:G1"/>
    <mergeCell ref="A34:G34"/>
    <mergeCell ref="A67:G67"/>
    <mergeCell ref="A100:G100"/>
    <mergeCell ref="A133:G133"/>
    <mergeCell ref="A298:G298"/>
    <mergeCell ref="A265:G265"/>
    <mergeCell ref="A199:G199"/>
    <mergeCell ref="A232:G232"/>
    <mergeCell ref="A166:G166"/>
  </mergeCells>
  <pageMargins left="0.23622047244094491" right="0.23622047244094491" top="0" bottom="0" header="0.31496062992125984" footer="0.31496062992125984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27"/>
  <sheetViews>
    <sheetView tabSelected="1" view="pageBreakPreview" topLeftCell="A414" zoomScale="60" zoomScaleNormal="75" workbookViewId="0">
      <selection activeCell="C407" sqref="C407"/>
    </sheetView>
  </sheetViews>
  <sheetFormatPr defaultRowHeight="31.5" x14ac:dyDescent="0.65"/>
  <cols>
    <col min="1" max="5" width="9.140625" style="129"/>
    <col min="6" max="6" width="17.85546875" style="129" customWidth="1"/>
    <col min="7" max="12" width="9.140625" style="129"/>
    <col min="13" max="13" width="16.7109375" style="129" customWidth="1"/>
    <col min="14" max="19" width="9.140625" style="129"/>
    <col min="20" max="20" width="15.140625" style="129" customWidth="1"/>
    <col min="21" max="22" width="9.140625" style="129"/>
    <col min="23" max="23" width="17.85546875" style="129" customWidth="1"/>
    <col min="24" max="16384" width="9.140625" style="129"/>
  </cols>
  <sheetData>
    <row r="1" spans="1:21" x14ac:dyDescent="0.65">
      <c r="A1" s="162">
        <v>241428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</row>
    <row r="2" spans="1:21" x14ac:dyDescent="0.65">
      <c r="A2" s="130"/>
      <c r="B2" s="131" t="s">
        <v>21</v>
      </c>
      <c r="C2" s="131"/>
      <c r="D2" s="131"/>
      <c r="E2" s="131" t="s">
        <v>22</v>
      </c>
      <c r="F2" s="130"/>
      <c r="G2" s="131" t="s">
        <v>23</v>
      </c>
      <c r="H2" s="130"/>
      <c r="I2" s="131" t="s">
        <v>21</v>
      </c>
      <c r="J2" s="131"/>
      <c r="K2" s="131"/>
      <c r="L2" s="131" t="s">
        <v>22</v>
      </c>
      <c r="M2" s="130"/>
      <c r="N2" s="131" t="s">
        <v>23</v>
      </c>
      <c r="O2" s="130"/>
      <c r="P2" s="131" t="s">
        <v>21</v>
      </c>
      <c r="Q2" s="131"/>
      <c r="R2" s="131"/>
      <c r="S2" s="131" t="s">
        <v>22</v>
      </c>
      <c r="T2" s="130"/>
      <c r="U2" s="132" t="s">
        <v>23</v>
      </c>
    </row>
    <row r="3" spans="1:21" x14ac:dyDescent="0.65">
      <c r="A3" s="131">
        <v>1</v>
      </c>
      <c r="B3" s="131">
        <v>340</v>
      </c>
      <c r="C3" s="131">
        <v>1</v>
      </c>
      <c r="D3" s="131">
        <v>1</v>
      </c>
      <c r="E3" s="131">
        <v>50</v>
      </c>
      <c r="F3" s="131">
        <f>E3*310</f>
        <v>15500</v>
      </c>
      <c r="G3" s="131">
        <f>B3-E3</f>
        <v>290</v>
      </c>
      <c r="H3" s="133">
        <v>11</v>
      </c>
      <c r="I3" s="133">
        <v>520</v>
      </c>
      <c r="J3" s="133">
        <v>1</v>
      </c>
      <c r="K3" s="133">
        <v>11</v>
      </c>
      <c r="L3" s="133">
        <v>80</v>
      </c>
      <c r="M3" s="133">
        <f>L3*311</f>
        <v>24880</v>
      </c>
      <c r="N3" s="133">
        <f>G52+I3-L3</f>
        <v>1508</v>
      </c>
      <c r="O3" s="131">
        <v>21</v>
      </c>
      <c r="P3" s="131"/>
      <c r="Q3" s="131">
        <v>1</v>
      </c>
      <c r="R3" s="131">
        <v>21</v>
      </c>
      <c r="S3" s="131">
        <v>80</v>
      </c>
      <c r="T3" s="131">
        <f>S3*295</f>
        <v>23600</v>
      </c>
      <c r="U3" s="132">
        <f>N52+P3-S3</f>
        <v>1145</v>
      </c>
    </row>
    <row r="4" spans="1:21" x14ac:dyDescent="0.65">
      <c r="A4" s="131"/>
      <c r="B4" s="134"/>
      <c r="C4" s="131">
        <v>2</v>
      </c>
      <c r="D4" s="131">
        <v>1</v>
      </c>
      <c r="E4" s="131">
        <v>50</v>
      </c>
      <c r="F4" s="131">
        <f t="shared" ref="F4:F17" si="0">E4*310</f>
        <v>15500</v>
      </c>
      <c r="G4" s="131">
        <f>G3+B4-E4</f>
        <v>240</v>
      </c>
      <c r="H4" s="131"/>
      <c r="I4" s="131"/>
      <c r="J4" s="131">
        <v>2</v>
      </c>
      <c r="K4" s="131">
        <v>11</v>
      </c>
      <c r="L4" s="131">
        <v>80</v>
      </c>
      <c r="M4" s="131">
        <f t="shared" ref="M4:M27" si="1">L4*311</f>
        <v>24880</v>
      </c>
      <c r="N4" s="131">
        <f>N3+I4-L4</f>
        <v>1428</v>
      </c>
      <c r="O4" s="131"/>
      <c r="P4" s="131"/>
      <c r="Q4" s="131">
        <v>2</v>
      </c>
      <c r="R4" s="131">
        <v>21</v>
      </c>
      <c r="S4" s="131">
        <v>80</v>
      </c>
      <c r="T4" s="131">
        <f t="shared" ref="T4:T17" si="2">S4*295</f>
        <v>23600</v>
      </c>
      <c r="U4" s="132">
        <f>U3+P4-S4</f>
        <v>1065</v>
      </c>
    </row>
    <row r="5" spans="1:21" x14ac:dyDescent="0.65">
      <c r="A5" s="131"/>
      <c r="B5" s="134"/>
      <c r="C5" s="131">
        <v>3</v>
      </c>
      <c r="D5" s="131">
        <v>1</v>
      </c>
      <c r="E5" s="131">
        <v>50</v>
      </c>
      <c r="F5" s="131">
        <f t="shared" si="0"/>
        <v>15500</v>
      </c>
      <c r="G5" s="131">
        <f t="shared" ref="G5:G52" si="3">G4+B5-E5</f>
        <v>190</v>
      </c>
      <c r="H5" s="131"/>
      <c r="I5" s="131"/>
      <c r="J5" s="131">
        <v>3</v>
      </c>
      <c r="K5" s="131">
        <v>11</v>
      </c>
      <c r="L5" s="131">
        <v>80</v>
      </c>
      <c r="M5" s="131">
        <f t="shared" si="1"/>
        <v>24880</v>
      </c>
      <c r="N5" s="131">
        <f t="shared" ref="N5:N52" si="4">N4+I5-L5</f>
        <v>1348</v>
      </c>
      <c r="O5" s="131"/>
      <c r="P5" s="131"/>
      <c r="Q5" s="131">
        <v>3</v>
      </c>
      <c r="R5" s="131">
        <v>21</v>
      </c>
      <c r="S5" s="131">
        <v>80</v>
      </c>
      <c r="T5" s="131">
        <f t="shared" si="2"/>
        <v>23600</v>
      </c>
      <c r="U5" s="132">
        <f t="shared" ref="U5:U51" si="5">U4+P5-S5</f>
        <v>985</v>
      </c>
    </row>
    <row r="6" spans="1:21" x14ac:dyDescent="0.65">
      <c r="A6" s="131"/>
      <c r="B6" s="134"/>
      <c r="C6" s="131">
        <v>4</v>
      </c>
      <c r="D6" s="131">
        <v>1</v>
      </c>
      <c r="E6" s="131">
        <v>50</v>
      </c>
      <c r="F6" s="131">
        <f t="shared" si="0"/>
        <v>15500</v>
      </c>
      <c r="G6" s="131">
        <f t="shared" si="3"/>
        <v>140</v>
      </c>
      <c r="H6" s="131"/>
      <c r="I6" s="131"/>
      <c r="J6" s="131">
        <v>4</v>
      </c>
      <c r="K6" s="131">
        <v>11</v>
      </c>
      <c r="L6" s="131">
        <v>80</v>
      </c>
      <c r="M6" s="131">
        <f t="shared" si="1"/>
        <v>24880</v>
      </c>
      <c r="N6" s="131">
        <f t="shared" si="4"/>
        <v>1268</v>
      </c>
      <c r="O6" s="131"/>
      <c r="P6" s="131"/>
      <c r="Q6" s="131">
        <v>4</v>
      </c>
      <c r="R6" s="131">
        <v>21</v>
      </c>
      <c r="S6" s="131">
        <v>80</v>
      </c>
      <c r="T6" s="131">
        <f t="shared" si="2"/>
        <v>23600</v>
      </c>
      <c r="U6" s="132">
        <f t="shared" si="5"/>
        <v>905</v>
      </c>
    </row>
    <row r="7" spans="1:21" x14ac:dyDescent="0.65">
      <c r="A7" s="131"/>
      <c r="B7" s="134"/>
      <c r="C7" s="131">
        <v>5</v>
      </c>
      <c r="D7" s="131">
        <v>1</v>
      </c>
      <c r="E7" s="131">
        <v>50</v>
      </c>
      <c r="F7" s="131">
        <f t="shared" si="0"/>
        <v>15500</v>
      </c>
      <c r="G7" s="131">
        <f t="shared" si="3"/>
        <v>90</v>
      </c>
      <c r="H7" s="131"/>
      <c r="I7" s="131"/>
      <c r="J7" s="131">
        <v>5</v>
      </c>
      <c r="K7" s="131">
        <v>11</v>
      </c>
      <c r="L7" s="131">
        <v>80</v>
      </c>
      <c r="M7" s="131">
        <f t="shared" si="1"/>
        <v>24880</v>
      </c>
      <c r="N7" s="131">
        <f t="shared" si="4"/>
        <v>1188</v>
      </c>
      <c r="O7" s="131"/>
      <c r="P7" s="131"/>
      <c r="Q7" s="131">
        <v>5</v>
      </c>
      <c r="R7" s="131">
        <v>21</v>
      </c>
      <c r="S7" s="131">
        <v>80</v>
      </c>
      <c r="T7" s="131">
        <f t="shared" si="2"/>
        <v>23600</v>
      </c>
      <c r="U7" s="132">
        <f t="shared" si="5"/>
        <v>825</v>
      </c>
    </row>
    <row r="8" spans="1:21" x14ac:dyDescent="0.65">
      <c r="A8" s="131">
        <v>2</v>
      </c>
      <c r="B8" s="132">
        <v>210</v>
      </c>
      <c r="C8" s="131">
        <v>6</v>
      </c>
      <c r="D8" s="131">
        <v>2</v>
      </c>
      <c r="E8" s="131">
        <v>50</v>
      </c>
      <c r="F8" s="131">
        <f t="shared" si="0"/>
        <v>15500</v>
      </c>
      <c r="G8" s="131">
        <f t="shared" si="3"/>
        <v>250</v>
      </c>
      <c r="H8" s="131">
        <v>12</v>
      </c>
      <c r="I8" s="131">
        <v>514</v>
      </c>
      <c r="J8" s="131">
        <v>6</v>
      </c>
      <c r="K8" s="131">
        <v>12</v>
      </c>
      <c r="L8" s="131">
        <v>80</v>
      </c>
      <c r="M8" s="131">
        <f t="shared" si="1"/>
        <v>24880</v>
      </c>
      <c r="N8" s="131">
        <f t="shared" si="4"/>
        <v>1622</v>
      </c>
      <c r="O8" s="131">
        <v>22</v>
      </c>
      <c r="P8" s="131"/>
      <c r="Q8" s="131">
        <v>6</v>
      </c>
      <c r="R8" s="131">
        <v>22</v>
      </c>
      <c r="S8" s="131">
        <v>80</v>
      </c>
      <c r="T8" s="131">
        <f t="shared" si="2"/>
        <v>23600</v>
      </c>
      <c r="U8" s="132">
        <f t="shared" si="5"/>
        <v>745</v>
      </c>
    </row>
    <row r="9" spans="1:21" x14ac:dyDescent="0.65">
      <c r="A9" s="131"/>
      <c r="C9" s="131">
        <v>7</v>
      </c>
      <c r="D9" s="131">
        <v>2</v>
      </c>
      <c r="E9" s="131">
        <v>50</v>
      </c>
      <c r="F9" s="131">
        <f t="shared" si="0"/>
        <v>15500</v>
      </c>
      <c r="G9" s="131">
        <f t="shared" si="3"/>
        <v>200</v>
      </c>
      <c r="H9" s="131"/>
      <c r="I9" s="131">
        <v>10</v>
      </c>
      <c r="J9" s="131">
        <v>7</v>
      </c>
      <c r="K9" s="131">
        <v>12</v>
      </c>
      <c r="L9" s="131">
        <v>80</v>
      </c>
      <c r="M9" s="131">
        <f t="shared" si="1"/>
        <v>24880</v>
      </c>
      <c r="N9" s="131">
        <f t="shared" si="4"/>
        <v>1552</v>
      </c>
      <c r="O9" s="131"/>
      <c r="P9" s="131"/>
      <c r="Q9" s="131">
        <v>7</v>
      </c>
      <c r="R9" s="131">
        <v>22</v>
      </c>
      <c r="S9" s="131">
        <v>80</v>
      </c>
      <c r="T9" s="131">
        <f t="shared" si="2"/>
        <v>23600</v>
      </c>
      <c r="U9" s="132">
        <f t="shared" si="5"/>
        <v>665</v>
      </c>
    </row>
    <row r="10" spans="1:21" x14ac:dyDescent="0.65">
      <c r="A10" s="131"/>
      <c r="B10" s="131"/>
      <c r="C10" s="131">
        <v>8</v>
      </c>
      <c r="D10" s="131">
        <v>2</v>
      </c>
      <c r="E10" s="131">
        <v>50</v>
      </c>
      <c r="F10" s="131">
        <f t="shared" si="0"/>
        <v>15500</v>
      </c>
      <c r="G10" s="131">
        <f t="shared" si="3"/>
        <v>150</v>
      </c>
      <c r="H10" s="131"/>
      <c r="I10" s="131"/>
      <c r="J10" s="131">
        <v>8</v>
      </c>
      <c r="K10" s="131">
        <v>12</v>
      </c>
      <c r="L10" s="131">
        <v>80</v>
      </c>
      <c r="M10" s="131">
        <f t="shared" si="1"/>
        <v>24880</v>
      </c>
      <c r="N10" s="131">
        <f t="shared" si="4"/>
        <v>1472</v>
      </c>
      <c r="O10" s="131"/>
      <c r="P10" s="131"/>
      <c r="Q10" s="131">
        <v>8</v>
      </c>
      <c r="R10" s="131">
        <v>22</v>
      </c>
      <c r="S10" s="131">
        <v>80</v>
      </c>
      <c r="T10" s="131">
        <f t="shared" si="2"/>
        <v>23600</v>
      </c>
      <c r="U10" s="132">
        <f t="shared" si="5"/>
        <v>585</v>
      </c>
    </row>
    <row r="11" spans="1:21" x14ac:dyDescent="0.65">
      <c r="A11" s="131"/>
      <c r="B11" s="131"/>
      <c r="C11" s="131">
        <v>9</v>
      </c>
      <c r="D11" s="131">
        <v>2</v>
      </c>
      <c r="E11" s="131">
        <v>50</v>
      </c>
      <c r="F11" s="131">
        <f t="shared" si="0"/>
        <v>15500</v>
      </c>
      <c r="G11" s="131">
        <f t="shared" si="3"/>
        <v>100</v>
      </c>
      <c r="H11" s="131"/>
      <c r="I11" s="131"/>
      <c r="J11" s="131">
        <v>9</v>
      </c>
      <c r="K11" s="131">
        <v>12</v>
      </c>
      <c r="L11" s="131">
        <v>80</v>
      </c>
      <c r="M11" s="131">
        <f t="shared" si="1"/>
        <v>24880</v>
      </c>
      <c r="N11" s="131">
        <f t="shared" si="4"/>
        <v>1392</v>
      </c>
      <c r="O11" s="131"/>
      <c r="P11" s="131"/>
      <c r="Q11" s="131">
        <v>9</v>
      </c>
      <c r="R11" s="131">
        <v>22</v>
      </c>
      <c r="S11" s="131">
        <v>80</v>
      </c>
      <c r="T11" s="131">
        <f t="shared" si="2"/>
        <v>23600</v>
      </c>
      <c r="U11" s="132">
        <f t="shared" si="5"/>
        <v>505</v>
      </c>
    </row>
    <row r="12" spans="1:21" x14ac:dyDescent="0.65">
      <c r="A12" s="131">
        <v>3</v>
      </c>
      <c r="B12" s="131">
        <v>468</v>
      </c>
      <c r="C12" s="131">
        <v>10</v>
      </c>
      <c r="D12" s="131">
        <v>3</v>
      </c>
      <c r="E12" s="131">
        <v>50</v>
      </c>
      <c r="F12" s="131">
        <f t="shared" si="0"/>
        <v>15500</v>
      </c>
      <c r="G12" s="131">
        <f t="shared" si="3"/>
        <v>518</v>
      </c>
      <c r="H12" s="131"/>
      <c r="I12" s="131"/>
      <c r="J12" s="131">
        <v>10</v>
      </c>
      <c r="K12" s="131">
        <v>12</v>
      </c>
      <c r="L12" s="131">
        <v>80</v>
      </c>
      <c r="M12" s="131">
        <f t="shared" si="1"/>
        <v>24880</v>
      </c>
      <c r="N12" s="131">
        <f t="shared" si="4"/>
        <v>1312</v>
      </c>
      <c r="O12" s="131"/>
      <c r="P12" s="131"/>
      <c r="Q12" s="131">
        <v>10</v>
      </c>
      <c r="R12" s="131">
        <v>22</v>
      </c>
      <c r="S12" s="131">
        <v>80</v>
      </c>
      <c r="T12" s="131">
        <f t="shared" si="2"/>
        <v>23600</v>
      </c>
      <c r="U12" s="132">
        <f t="shared" si="5"/>
        <v>425</v>
      </c>
    </row>
    <row r="13" spans="1:21" x14ac:dyDescent="0.65">
      <c r="A13" s="134"/>
      <c r="B13" s="131">
        <v>5</v>
      </c>
      <c r="C13" s="131">
        <v>11</v>
      </c>
      <c r="D13" s="131">
        <v>3</v>
      </c>
      <c r="E13" s="131">
        <v>50</v>
      </c>
      <c r="F13" s="131">
        <f t="shared" si="0"/>
        <v>15500</v>
      </c>
      <c r="G13" s="131">
        <f t="shared" si="3"/>
        <v>473</v>
      </c>
      <c r="H13" s="131">
        <v>13</v>
      </c>
      <c r="I13" s="131"/>
      <c r="J13" s="131">
        <v>11</v>
      </c>
      <c r="K13" s="131">
        <v>13</v>
      </c>
      <c r="L13" s="131">
        <v>80</v>
      </c>
      <c r="M13" s="131">
        <f t="shared" si="1"/>
        <v>24880</v>
      </c>
      <c r="N13" s="131">
        <f t="shared" si="4"/>
        <v>1232</v>
      </c>
      <c r="O13" s="131">
        <v>23</v>
      </c>
      <c r="P13" s="131">
        <v>500</v>
      </c>
      <c r="Q13" s="131">
        <v>11</v>
      </c>
      <c r="R13" s="131">
        <v>23</v>
      </c>
      <c r="S13" s="131">
        <v>80</v>
      </c>
      <c r="T13" s="131">
        <f t="shared" si="2"/>
        <v>23600</v>
      </c>
      <c r="U13" s="132">
        <f t="shared" si="5"/>
        <v>845</v>
      </c>
    </row>
    <row r="14" spans="1:21" x14ac:dyDescent="0.65">
      <c r="A14" s="131"/>
      <c r="B14" s="131"/>
      <c r="C14" s="131">
        <v>12</v>
      </c>
      <c r="D14" s="131">
        <v>3</v>
      </c>
      <c r="E14" s="131">
        <v>50</v>
      </c>
      <c r="F14" s="131">
        <f t="shared" si="0"/>
        <v>15500</v>
      </c>
      <c r="G14" s="131">
        <f t="shared" si="3"/>
        <v>423</v>
      </c>
      <c r="H14" s="131"/>
      <c r="I14" s="131"/>
      <c r="J14" s="131">
        <v>12</v>
      </c>
      <c r="K14" s="131">
        <v>13</v>
      </c>
      <c r="L14" s="131">
        <v>80</v>
      </c>
      <c r="M14" s="131">
        <f t="shared" si="1"/>
        <v>24880</v>
      </c>
      <c r="N14" s="131">
        <f t="shared" si="4"/>
        <v>1152</v>
      </c>
      <c r="O14" s="131"/>
      <c r="P14" s="131"/>
      <c r="Q14" s="131">
        <v>12</v>
      </c>
      <c r="R14" s="131">
        <v>23</v>
      </c>
      <c r="S14" s="131">
        <v>80</v>
      </c>
      <c r="T14" s="131">
        <f t="shared" si="2"/>
        <v>23600</v>
      </c>
      <c r="U14" s="132">
        <f t="shared" si="5"/>
        <v>765</v>
      </c>
    </row>
    <row r="15" spans="1:21" x14ac:dyDescent="0.65">
      <c r="A15" s="131"/>
      <c r="C15" s="131">
        <v>13</v>
      </c>
      <c r="D15" s="131">
        <v>3</v>
      </c>
      <c r="E15" s="131">
        <v>50</v>
      </c>
      <c r="F15" s="131">
        <f t="shared" si="0"/>
        <v>15500</v>
      </c>
      <c r="G15" s="131">
        <f t="shared" si="3"/>
        <v>373</v>
      </c>
      <c r="H15" s="131"/>
      <c r="I15" s="131"/>
      <c r="J15" s="131">
        <v>13</v>
      </c>
      <c r="K15" s="131">
        <v>13</v>
      </c>
      <c r="L15" s="131">
        <v>80</v>
      </c>
      <c r="M15" s="131">
        <f t="shared" si="1"/>
        <v>24880</v>
      </c>
      <c r="N15" s="131">
        <f t="shared" si="4"/>
        <v>1072</v>
      </c>
      <c r="O15" s="131"/>
      <c r="P15" s="131"/>
      <c r="Q15" s="131">
        <v>13</v>
      </c>
      <c r="R15" s="131">
        <v>23</v>
      </c>
      <c r="S15" s="131">
        <v>80</v>
      </c>
      <c r="T15" s="131">
        <f t="shared" si="2"/>
        <v>23600</v>
      </c>
      <c r="U15" s="132">
        <f t="shared" si="5"/>
        <v>685</v>
      </c>
    </row>
    <row r="16" spans="1:21" x14ac:dyDescent="0.65">
      <c r="A16" s="131"/>
      <c r="B16" s="131"/>
      <c r="C16" s="131">
        <v>14</v>
      </c>
      <c r="D16" s="131">
        <v>3</v>
      </c>
      <c r="E16" s="131">
        <v>50</v>
      </c>
      <c r="F16" s="131">
        <f t="shared" si="0"/>
        <v>15500</v>
      </c>
      <c r="G16" s="131">
        <f t="shared" si="3"/>
        <v>323</v>
      </c>
      <c r="H16" s="131"/>
      <c r="I16" s="131"/>
      <c r="J16" s="131">
        <v>14</v>
      </c>
      <c r="K16" s="131">
        <v>13</v>
      </c>
      <c r="L16" s="131">
        <v>80</v>
      </c>
      <c r="M16" s="131">
        <f t="shared" si="1"/>
        <v>24880</v>
      </c>
      <c r="N16" s="131">
        <f t="shared" si="4"/>
        <v>992</v>
      </c>
      <c r="O16" s="131"/>
      <c r="P16" s="131"/>
      <c r="Q16" s="131">
        <v>14</v>
      </c>
      <c r="R16" s="131">
        <v>23</v>
      </c>
      <c r="S16" s="131">
        <v>80</v>
      </c>
      <c r="T16" s="131">
        <f t="shared" si="2"/>
        <v>23600</v>
      </c>
      <c r="U16" s="132">
        <f t="shared" si="5"/>
        <v>605</v>
      </c>
    </row>
    <row r="17" spans="1:21" x14ac:dyDescent="0.65">
      <c r="A17" s="131"/>
      <c r="B17" s="131"/>
      <c r="C17" s="131">
        <v>15</v>
      </c>
      <c r="D17" s="131">
        <v>3</v>
      </c>
      <c r="E17" s="131">
        <v>50</v>
      </c>
      <c r="F17" s="131">
        <f t="shared" si="0"/>
        <v>15500</v>
      </c>
      <c r="G17" s="131">
        <f t="shared" si="3"/>
        <v>273</v>
      </c>
      <c r="H17" s="131"/>
      <c r="I17" s="131"/>
      <c r="J17" s="131">
        <v>15</v>
      </c>
      <c r="K17" s="131">
        <v>13</v>
      </c>
      <c r="L17" s="131">
        <v>80</v>
      </c>
      <c r="M17" s="131">
        <f t="shared" si="1"/>
        <v>24880</v>
      </c>
      <c r="N17" s="131">
        <f t="shared" si="4"/>
        <v>912</v>
      </c>
      <c r="O17" s="131"/>
      <c r="P17" s="131"/>
      <c r="Q17" s="131">
        <v>15</v>
      </c>
      <c r="R17" s="131">
        <v>23</v>
      </c>
      <c r="S17" s="131">
        <v>80</v>
      </c>
      <c r="T17" s="131">
        <f t="shared" si="2"/>
        <v>23600</v>
      </c>
      <c r="U17" s="132">
        <f t="shared" si="5"/>
        <v>525</v>
      </c>
    </row>
    <row r="18" spans="1:21" x14ac:dyDescent="0.65">
      <c r="A18" s="131">
        <v>4</v>
      </c>
      <c r="B18" s="131"/>
      <c r="C18" s="131">
        <v>16</v>
      </c>
      <c r="D18" s="131">
        <v>3</v>
      </c>
      <c r="E18" s="131">
        <v>50</v>
      </c>
      <c r="F18" s="131">
        <f>E18*310</f>
        <v>15500</v>
      </c>
      <c r="G18" s="131">
        <f t="shared" si="3"/>
        <v>223</v>
      </c>
      <c r="H18" s="131">
        <v>14</v>
      </c>
      <c r="I18" s="131"/>
      <c r="J18" s="131">
        <v>16</v>
      </c>
      <c r="K18" s="131">
        <v>14</v>
      </c>
      <c r="L18" s="131">
        <v>80</v>
      </c>
      <c r="M18" s="131">
        <f t="shared" si="1"/>
        <v>24880</v>
      </c>
      <c r="N18" s="131">
        <f t="shared" si="4"/>
        <v>832</v>
      </c>
      <c r="O18" s="131">
        <v>24</v>
      </c>
      <c r="P18" s="131">
        <v>510</v>
      </c>
      <c r="Q18" s="131">
        <v>16</v>
      </c>
      <c r="R18" s="131">
        <v>24</v>
      </c>
      <c r="S18" s="131">
        <v>80</v>
      </c>
      <c r="T18" s="131">
        <f>S18*295</f>
        <v>23600</v>
      </c>
      <c r="U18" s="132">
        <f t="shared" si="5"/>
        <v>955</v>
      </c>
    </row>
    <row r="19" spans="1:21" x14ac:dyDescent="0.65">
      <c r="A19" s="131"/>
      <c r="B19" s="131"/>
      <c r="C19" s="131">
        <v>17</v>
      </c>
      <c r="D19" s="131">
        <v>4</v>
      </c>
      <c r="E19" s="131">
        <v>50</v>
      </c>
      <c r="F19" s="131">
        <f t="shared" ref="F19:F22" si="6">E19*310</f>
        <v>15500</v>
      </c>
      <c r="G19" s="131">
        <f t="shared" si="3"/>
        <v>173</v>
      </c>
      <c r="H19" s="131"/>
      <c r="I19" s="131"/>
      <c r="J19" s="131">
        <v>17</v>
      </c>
      <c r="K19" s="131">
        <v>14</v>
      </c>
      <c r="L19" s="131">
        <v>80</v>
      </c>
      <c r="M19" s="131">
        <f t="shared" si="1"/>
        <v>24880</v>
      </c>
      <c r="N19" s="131">
        <f t="shared" si="4"/>
        <v>752</v>
      </c>
      <c r="O19" s="131"/>
      <c r="P19" s="131"/>
      <c r="Q19" s="131">
        <v>17</v>
      </c>
      <c r="R19" s="131">
        <v>24</v>
      </c>
      <c r="S19" s="131">
        <v>80</v>
      </c>
      <c r="T19" s="131">
        <f t="shared" ref="T19:T40" si="7">S19*295</f>
        <v>23600</v>
      </c>
      <c r="U19" s="132">
        <f t="shared" si="5"/>
        <v>875</v>
      </c>
    </row>
    <row r="20" spans="1:21" x14ac:dyDescent="0.65">
      <c r="A20" s="131"/>
      <c r="B20" s="131"/>
      <c r="C20" s="131">
        <v>18</v>
      </c>
      <c r="D20" s="131">
        <v>4</v>
      </c>
      <c r="E20" s="131">
        <v>50</v>
      </c>
      <c r="F20" s="131">
        <f t="shared" si="6"/>
        <v>15500</v>
      </c>
      <c r="G20" s="131">
        <f t="shared" si="3"/>
        <v>123</v>
      </c>
      <c r="H20" s="131"/>
      <c r="I20" s="131"/>
      <c r="J20" s="131">
        <v>18</v>
      </c>
      <c r="K20" s="131">
        <v>14</v>
      </c>
      <c r="L20" s="131">
        <v>80</v>
      </c>
      <c r="M20" s="131">
        <f t="shared" si="1"/>
        <v>24880</v>
      </c>
      <c r="N20" s="131">
        <f t="shared" si="4"/>
        <v>672</v>
      </c>
      <c r="O20" s="131"/>
      <c r="P20" s="131"/>
      <c r="Q20" s="131">
        <v>18</v>
      </c>
      <c r="R20" s="131">
        <v>24</v>
      </c>
      <c r="S20" s="131">
        <v>80</v>
      </c>
      <c r="T20" s="131">
        <f t="shared" si="7"/>
        <v>23600</v>
      </c>
      <c r="U20" s="132">
        <f t="shared" si="5"/>
        <v>795</v>
      </c>
    </row>
    <row r="21" spans="1:21" x14ac:dyDescent="0.65">
      <c r="A21" s="131"/>
      <c r="B21" s="131"/>
      <c r="C21" s="131">
        <v>19</v>
      </c>
      <c r="D21" s="131">
        <v>4</v>
      </c>
      <c r="E21" s="131">
        <v>50</v>
      </c>
      <c r="F21" s="131">
        <f t="shared" si="6"/>
        <v>15500</v>
      </c>
      <c r="G21" s="131">
        <f t="shared" si="3"/>
        <v>73</v>
      </c>
      <c r="H21" s="131"/>
      <c r="I21" s="131"/>
      <c r="J21" s="131">
        <v>19</v>
      </c>
      <c r="K21" s="131">
        <v>14</v>
      </c>
      <c r="L21" s="131">
        <v>80</v>
      </c>
      <c r="M21" s="131">
        <f t="shared" si="1"/>
        <v>24880</v>
      </c>
      <c r="N21" s="131">
        <f t="shared" si="4"/>
        <v>592</v>
      </c>
      <c r="O21" s="131"/>
      <c r="P21" s="131"/>
      <c r="Q21" s="131">
        <v>19</v>
      </c>
      <c r="R21" s="131">
        <v>24</v>
      </c>
      <c r="S21" s="131">
        <v>80</v>
      </c>
      <c r="T21" s="131">
        <f t="shared" si="7"/>
        <v>23600</v>
      </c>
      <c r="U21" s="132">
        <f t="shared" si="5"/>
        <v>715</v>
      </c>
    </row>
    <row r="22" spans="1:21" x14ac:dyDescent="0.65">
      <c r="A22" s="131"/>
      <c r="B22" s="131"/>
      <c r="C22" s="131">
        <v>20</v>
      </c>
      <c r="D22" s="131">
        <v>4</v>
      </c>
      <c r="E22" s="131">
        <v>41</v>
      </c>
      <c r="F22" s="131">
        <f t="shared" si="6"/>
        <v>12710</v>
      </c>
      <c r="G22" s="131">
        <f t="shared" si="3"/>
        <v>32</v>
      </c>
      <c r="H22" s="131"/>
      <c r="I22" s="131"/>
      <c r="J22" s="131">
        <v>20</v>
      </c>
      <c r="K22" s="131">
        <v>14</v>
      </c>
      <c r="L22" s="131">
        <v>80</v>
      </c>
      <c r="M22" s="131">
        <f t="shared" si="1"/>
        <v>24880</v>
      </c>
      <c r="N22" s="131">
        <f t="shared" si="4"/>
        <v>512</v>
      </c>
      <c r="O22" s="131"/>
      <c r="P22" s="131"/>
      <c r="Q22" s="131">
        <v>20</v>
      </c>
      <c r="R22" s="131">
        <v>24</v>
      </c>
      <c r="S22" s="131">
        <v>80</v>
      </c>
      <c r="T22" s="131">
        <f t="shared" si="7"/>
        <v>23600</v>
      </c>
      <c r="U22" s="132">
        <f t="shared" si="5"/>
        <v>635</v>
      </c>
    </row>
    <row r="23" spans="1:21" x14ac:dyDescent="0.65">
      <c r="A23" s="133">
        <v>5</v>
      </c>
      <c r="B23" s="133">
        <v>700</v>
      </c>
      <c r="C23" s="133">
        <v>21</v>
      </c>
      <c r="D23" s="133">
        <v>5</v>
      </c>
      <c r="E23" s="133">
        <v>100</v>
      </c>
      <c r="F23" s="133">
        <f>E23*317</f>
        <v>31700</v>
      </c>
      <c r="G23" s="133">
        <f t="shared" si="3"/>
        <v>632</v>
      </c>
      <c r="H23" s="131">
        <v>15</v>
      </c>
      <c r="I23" s="131"/>
      <c r="J23" s="131">
        <v>21</v>
      </c>
      <c r="K23" s="131">
        <v>15</v>
      </c>
      <c r="L23" s="131">
        <v>80</v>
      </c>
      <c r="M23" s="131">
        <f t="shared" si="1"/>
        <v>24880</v>
      </c>
      <c r="N23" s="131">
        <f t="shared" si="4"/>
        <v>432</v>
      </c>
      <c r="O23" s="131">
        <v>25</v>
      </c>
      <c r="P23" s="131">
        <v>530</v>
      </c>
      <c r="Q23" s="131">
        <v>21</v>
      </c>
      <c r="R23" s="131">
        <v>25</v>
      </c>
      <c r="S23" s="131">
        <v>80</v>
      </c>
      <c r="T23" s="131">
        <f t="shared" si="7"/>
        <v>23600</v>
      </c>
      <c r="U23" s="131">
        <f t="shared" si="5"/>
        <v>1085</v>
      </c>
    </row>
    <row r="24" spans="1:21" x14ac:dyDescent="0.65">
      <c r="A24" s="131"/>
      <c r="B24" s="131"/>
      <c r="C24" s="131">
        <v>22</v>
      </c>
      <c r="D24" s="131">
        <v>5</v>
      </c>
      <c r="E24" s="131">
        <v>140</v>
      </c>
      <c r="F24" s="131">
        <f t="shared" ref="F24:F52" si="8">E24*317</f>
        <v>44380</v>
      </c>
      <c r="G24" s="131">
        <f t="shared" si="3"/>
        <v>492</v>
      </c>
      <c r="H24" s="131"/>
      <c r="I24" s="131"/>
      <c r="J24" s="131">
        <v>22</v>
      </c>
      <c r="K24" s="131">
        <v>15</v>
      </c>
      <c r="L24" s="131">
        <v>75</v>
      </c>
      <c r="M24" s="131">
        <f t="shared" si="1"/>
        <v>23325</v>
      </c>
      <c r="N24" s="131">
        <f t="shared" si="4"/>
        <v>357</v>
      </c>
      <c r="O24" s="131"/>
      <c r="P24" s="131"/>
      <c r="Q24" s="131">
        <v>22</v>
      </c>
      <c r="R24" s="131">
        <v>25</v>
      </c>
      <c r="S24" s="131">
        <v>80</v>
      </c>
      <c r="T24" s="131">
        <f t="shared" si="7"/>
        <v>23600</v>
      </c>
      <c r="U24" s="132">
        <f t="shared" si="5"/>
        <v>1005</v>
      </c>
    </row>
    <row r="25" spans="1:21" x14ac:dyDescent="0.65">
      <c r="A25" s="131"/>
      <c r="B25" s="131"/>
      <c r="C25" s="131">
        <v>23</v>
      </c>
      <c r="D25" s="131">
        <v>5</v>
      </c>
      <c r="E25" s="131">
        <v>130</v>
      </c>
      <c r="F25" s="131">
        <f t="shared" si="8"/>
        <v>41210</v>
      </c>
      <c r="G25" s="131">
        <f t="shared" si="3"/>
        <v>362</v>
      </c>
      <c r="H25" s="131"/>
      <c r="I25" s="131"/>
      <c r="J25" s="131">
        <v>23</v>
      </c>
      <c r="K25" s="131">
        <v>15</v>
      </c>
      <c r="L25" s="131">
        <v>70</v>
      </c>
      <c r="M25" s="131">
        <f t="shared" si="1"/>
        <v>21770</v>
      </c>
      <c r="N25" s="131">
        <f t="shared" si="4"/>
        <v>287</v>
      </c>
      <c r="O25" s="131"/>
      <c r="P25" s="131"/>
      <c r="Q25" s="131">
        <v>23</v>
      </c>
      <c r="R25" s="131">
        <v>25</v>
      </c>
      <c r="S25" s="131">
        <v>80</v>
      </c>
      <c r="T25" s="131">
        <f t="shared" si="7"/>
        <v>23600</v>
      </c>
      <c r="U25" s="132">
        <f t="shared" si="5"/>
        <v>925</v>
      </c>
    </row>
    <row r="26" spans="1:21" x14ac:dyDescent="0.65">
      <c r="A26" s="131"/>
      <c r="B26" s="131"/>
      <c r="C26" s="131">
        <v>24</v>
      </c>
      <c r="D26" s="131">
        <v>5</v>
      </c>
      <c r="E26" s="131">
        <v>120</v>
      </c>
      <c r="F26" s="131">
        <f t="shared" si="8"/>
        <v>38040</v>
      </c>
      <c r="G26" s="131">
        <f t="shared" si="3"/>
        <v>242</v>
      </c>
      <c r="H26" s="131"/>
      <c r="I26" s="131"/>
      <c r="J26" s="131">
        <v>24</v>
      </c>
      <c r="K26" s="131">
        <v>15</v>
      </c>
      <c r="L26" s="131">
        <v>70</v>
      </c>
      <c r="M26" s="131">
        <f t="shared" si="1"/>
        <v>21770</v>
      </c>
      <c r="N26" s="131">
        <f t="shared" si="4"/>
        <v>217</v>
      </c>
      <c r="O26" s="131"/>
      <c r="P26" s="131"/>
      <c r="Q26" s="131">
        <v>24</v>
      </c>
      <c r="R26" s="131">
        <v>25</v>
      </c>
      <c r="S26" s="131">
        <v>80</v>
      </c>
      <c r="T26" s="131">
        <f t="shared" si="7"/>
        <v>23600</v>
      </c>
      <c r="U26" s="132">
        <f t="shared" si="5"/>
        <v>845</v>
      </c>
    </row>
    <row r="27" spans="1:21" x14ac:dyDescent="0.65">
      <c r="A27" s="131"/>
      <c r="B27" s="131"/>
      <c r="C27" s="131">
        <v>25</v>
      </c>
      <c r="D27" s="131">
        <v>5</v>
      </c>
      <c r="E27" s="131">
        <v>120</v>
      </c>
      <c r="F27" s="131">
        <f t="shared" si="8"/>
        <v>38040</v>
      </c>
      <c r="G27" s="131">
        <f t="shared" si="3"/>
        <v>122</v>
      </c>
      <c r="H27" s="131"/>
      <c r="I27" s="131"/>
      <c r="J27" s="131">
        <v>25</v>
      </c>
      <c r="K27" s="131">
        <v>15</v>
      </c>
      <c r="L27" s="131">
        <v>70</v>
      </c>
      <c r="M27" s="131">
        <f t="shared" si="1"/>
        <v>21770</v>
      </c>
      <c r="N27" s="131">
        <f t="shared" si="4"/>
        <v>147</v>
      </c>
      <c r="O27" s="131"/>
      <c r="P27" s="131"/>
      <c r="Q27" s="131">
        <v>25</v>
      </c>
      <c r="R27" s="131">
        <v>25</v>
      </c>
      <c r="S27" s="131">
        <v>80</v>
      </c>
      <c r="T27" s="131">
        <f t="shared" si="7"/>
        <v>23600</v>
      </c>
      <c r="U27" s="132">
        <f t="shared" si="5"/>
        <v>765</v>
      </c>
    </row>
    <row r="28" spans="1:21" x14ac:dyDescent="0.65">
      <c r="A28" s="131">
        <v>6</v>
      </c>
      <c r="B28" s="131">
        <v>650</v>
      </c>
      <c r="C28" s="131">
        <v>26</v>
      </c>
      <c r="D28" s="131">
        <v>6</v>
      </c>
      <c r="E28" s="131">
        <v>100</v>
      </c>
      <c r="F28" s="131">
        <f t="shared" si="8"/>
        <v>31700</v>
      </c>
      <c r="G28" s="131">
        <f t="shared" si="3"/>
        <v>672</v>
      </c>
      <c r="H28" s="133">
        <v>16</v>
      </c>
      <c r="I28" s="133">
        <v>600</v>
      </c>
      <c r="J28" s="133">
        <v>26</v>
      </c>
      <c r="K28" s="133">
        <v>16</v>
      </c>
      <c r="L28" s="133">
        <v>80</v>
      </c>
      <c r="M28" s="133">
        <f>L28*295</f>
        <v>23600</v>
      </c>
      <c r="N28" s="133">
        <f t="shared" si="4"/>
        <v>667</v>
      </c>
      <c r="O28" s="131">
        <v>26</v>
      </c>
      <c r="P28" s="131">
        <v>496</v>
      </c>
      <c r="Q28" s="131">
        <v>26</v>
      </c>
      <c r="R28" s="131">
        <v>26</v>
      </c>
      <c r="S28" s="131">
        <v>80</v>
      </c>
      <c r="T28" s="131">
        <f t="shared" si="7"/>
        <v>23600</v>
      </c>
      <c r="U28" s="132">
        <f t="shared" si="5"/>
        <v>1181</v>
      </c>
    </row>
    <row r="29" spans="1:21" x14ac:dyDescent="0.65">
      <c r="A29" s="131"/>
      <c r="B29" s="131"/>
      <c r="C29" s="131">
        <v>27</v>
      </c>
      <c r="D29" s="131">
        <v>6</v>
      </c>
      <c r="E29" s="131">
        <v>100</v>
      </c>
      <c r="F29" s="131">
        <f t="shared" si="8"/>
        <v>31700</v>
      </c>
      <c r="G29" s="131">
        <f t="shared" si="3"/>
        <v>572</v>
      </c>
      <c r="H29" s="131"/>
      <c r="I29" s="131"/>
      <c r="J29" s="131">
        <v>27</v>
      </c>
      <c r="K29" s="131">
        <v>16</v>
      </c>
      <c r="L29" s="131">
        <v>80</v>
      </c>
      <c r="M29" s="131">
        <f t="shared" ref="M29:M52" si="9">L29*295</f>
        <v>23600</v>
      </c>
      <c r="N29" s="131">
        <f t="shared" si="4"/>
        <v>587</v>
      </c>
      <c r="O29" s="131"/>
      <c r="P29" s="131">
        <v>10</v>
      </c>
      <c r="Q29" s="131">
        <v>27</v>
      </c>
      <c r="R29" s="131">
        <v>26</v>
      </c>
      <c r="S29" s="131">
        <v>80</v>
      </c>
      <c r="T29" s="131">
        <f t="shared" si="7"/>
        <v>23600</v>
      </c>
      <c r="U29" s="132">
        <f t="shared" si="5"/>
        <v>1111</v>
      </c>
    </row>
    <row r="30" spans="1:21" x14ac:dyDescent="0.65">
      <c r="A30" s="131"/>
      <c r="B30" s="131"/>
      <c r="C30" s="131">
        <v>28</v>
      </c>
      <c r="D30" s="131">
        <v>6</v>
      </c>
      <c r="E30" s="131">
        <v>100</v>
      </c>
      <c r="F30" s="131">
        <f t="shared" si="8"/>
        <v>31700</v>
      </c>
      <c r="G30" s="131">
        <f t="shared" si="3"/>
        <v>472</v>
      </c>
      <c r="H30" s="131"/>
      <c r="I30" s="131"/>
      <c r="J30" s="131">
        <v>28</v>
      </c>
      <c r="K30" s="131">
        <v>16</v>
      </c>
      <c r="L30" s="131">
        <v>80</v>
      </c>
      <c r="M30" s="131">
        <f t="shared" si="9"/>
        <v>23600</v>
      </c>
      <c r="N30" s="131">
        <f t="shared" si="4"/>
        <v>507</v>
      </c>
      <c r="O30" s="131"/>
      <c r="P30" s="131"/>
      <c r="Q30" s="131">
        <v>28</v>
      </c>
      <c r="R30" s="131">
        <v>26</v>
      </c>
      <c r="S30" s="131">
        <v>80</v>
      </c>
      <c r="T30" s="131">
        <f t="shared" si="7"/>
        <v>23600</v>
      </c>
      <c r="U30" s="132">
        <f t="shared" si="5"/>
        <v>1031</v>
      </c>
    </row>
    <row r="31" spans="1:21" x14ac:dyDescent="0.65">
      <c r="A31" s="131"/>
      <c r="B31" s="131"/>
      <c r="C31" s="131">
        <v>29</v>
      </c>
      <c r="D31" s="131">
        <v>6</v>
      </c>
      <c r="E31" s="131">
        <v>100</v>
      </c>
      <c r="F31" s="131">
        <f t="shared" si="8"/>
        <v>31700</v>
      </c>
      <c r="G31" s="131">
        <f t="shared" si="3"/>
        <v>372</v>
      </c>
      <c r="H31" s="131"/>
      <c r="I31" s="131"/>
      <c r="J31" s="131">
        <v>29</v>
      </c>
      <c r="K31" s="131">
        <v>16</v>
      </c>
      <c r="L31" s="131">
        <v>80</v>
      </c>
      <c r="M31" s="131">
        <f t="shared" si="9"/>
        <v>23600</v>
      </c>
      <c r="N31" s="131">
        <f t="shared" si="4"/>
        <v>427</v>
      </c>
      <c r="O31" s="131"/>
      <c r="P31" s="131"/>
      <c r="Q31" s="131">
        <v>29</v>
      </c>
      <c r="R31" s="131">
        <v>26</v>
      </c>
      <c r="S31" s="131">
        <v>80</v>
      </c>
      <c r="T31" s="131">
        <f t="shared" si="7"/>
        <v>23600</v>
      </c>
      <c r="U31" s="132">
        <f t="shared" si="5"/>
        <v>951</v>
      </c>
    </row>
    <row r="32" spans="1:21" x14ac:dyDescent="0.65">
      <c r="A32" s="131"/>
      <c r="B32" s="131"/>
      <c r="C32" s="131">
        <v>30</v>
      </c>
      <c r="D32" s="131">
        <v>6</v>
      </c>
      <c r="E32" s="131">
        <v>100</v>
      </c>
      <c r="F32" s="131">
        <f t="shared" si="8"/>
        <v>31700</v>
      </c>
      <c r="G32" s="131">
        <f t="shared" si="3"/>
        <v>272</v>
      </c>
      <c r="H32" s="131"/>
      <c r="I32" s="131"/>
      <c r="J32" s="131">
        <v>30</v>
      </c>
      <c r="K32" s="131">
        <v>16</v>
      </c>
      <c r="L32" s="131">
        <v>80</v>
      </c>
      <c r="M32" s="131">
        <f t="shared" si="9"/>
        <v>23600</v>
      </c>
      <c r="N32" s="131">
        <f t="shared" si="4"/>
        <v>347</v>
      </c>
      <c r="O32" s="131"/>
      <c r="P32" s="131"/>
      <c r="Q32" s="131">
        <v>30</v>
      </c>
      <c r="R32" s="131">
        <v>26</v>
      </c>
      <c r="S32" s="131">
        <v>80</v>
      </c>
      <c r="T32" s="131">
        <f t="shared" si="7"/>
        <v>23600</v>
      </c>
      <c r="U32" s="132">
        <f t="shared" si="5"/>
        <v>871</v>
      </c>
    </row>
    <row r="33" spans="1:23" x14ac:dyDescent="0.65">
      <c r="A33" s="131">
        <v>7</v>
      </c>
      <c r="B33" s="131">
        <v>690</v>
      </c>
      <c r="C33" s="131">
        <v>31</v>
      </c>
      <c r="D33" s="131">
        <v>7</v>
      </c>
      <c r="E33" s="131">
        <v>100</v>
      </c>
      <c r="F33" s="131">
        <f t="shared" si="8"/>
        <v>31700</v>
      </c>
      <c r="G33" s="131">
        <f t="shared" si="3"/>
        <v>862</v>
      </c>
      <c r="H33" s="131">
        <v>17</v>
      </c>
      <c r="I33" s="131">
        <v>650</v>
      </c>
      <c r="J33" s="131">
        <v>31</v>
      </c>
      <c r="K33" s="131">
        <v>17</v>
      </c>
      <c r="L33" s="131">
        <v>80</v>
      </c>
      <c r="M33" s="131">
        <f t="shared" si="9"/>
        <v>23600</v>
      </c>
      <c r="N33" s="131">
        <f t="shared" si="4"/>
        <v>917</v>
      </c>
      <c r="O33" s="131">
        <v>27</v>
      </c>
      <c r="P33" s="131"/>
      <c r="Q33" s="131">
        <v>31</v>
      </c>
      <c r="R33" s="131">
        <v>27</v>
      </c>
      <c r="S33" s="131">
        <v>74</v>
      </c>
      <c r="T33" s="131">
        <f t="shared" si="7"/>
        <v>21830</v>
      </c>
      <c r="U33" s="132">
        <f t="shared" si="5"/>
        <v>797</v>
      </c>
    </row>
    <row r="34" spans="1:23" x14ac:dyDescent="0.65">
      <c r="A34" s="131"/>
      <c r="B34" s="131"/>
      <c r="C34" s="131">
        <v>32</v>
      </c>
      <c r="D34" s="131">
        <v>7</v>
      </c>
      <c r="E34" s="131">
        <v>100</v>
      </c>
      <c r="F34" s="131">
        <f t="shared" si="8"/>
        <v>31700</v>
      </c>
      <c r="G34" s="131">
        <f t="shared" si="3"/>
        <v>762</v>
      </c>
      <c r="H34" s="131"/>
      <c r="I34" s="131"/>
      <c r="J34" s="131">
        <v>32</v>
      </c>
      <c r="K34" s="131">
        <v>17</v>
      </c>
      <c r="L34" s="131">
        <v>80</v>
      </c>
      <c r="M34" s="131">
        <f t="shared" si="9"/>
        <v>23600</v>
      </c>
      <c r="N34" s="131">
        <f t="shared" si="4"/>
        <v>837</v>
      </c>
      <c r="O34" s="131"/>
      <c r="P34" s="131"/>
      <c r="Q34" s="131">
        <v>32</v>
      </c>
      <c r="R34" s="131">
        <v>27</v>
      </c>
      <c r="S34" s="131">
        <v>70</v>
      </c>
      <c r="T34" s="131">
        <f t="shared" si="7"/>
        <v>20650</v>
      </c>
      <c r="U34" s="132">
        <f t="shared" si="5"/>
        <v>727</v>
      </c>
    </row>
    <row r="35" spans="1:23" x14ac:dyDescent="0.65">
      <c r="A35" s="131"/>
      <c r="B35" s="131"/>
      <c r="C35" s="131">
        <v>33</v>
      </c>
      <c r="D35" s="131">
        <v>7</v>
      </c>
      <c r="E35" s="131">
        <v>100</v>
      </c>
      <c r="F35" s="131">
        <f t="shared" si="8"/>
        <v>31700</v>
      </c>
      <c r="G35" s="131">
        <f t="shared" si="3"/>
        <v>662</v>
      </c>
      <c r="H35" s="131"/>
      <c r="I35" s="131"/>
      <c r="J35" s="131">
        <v>33</v>
      </c>
      <c r="K35" s="131">
        <v>17</v>
      </c>
      <c r="L35" s="131">
        <v>80</v>
      </c>
      <c r="M35" s="131">
        <f t="shared" si="9"/>
        <v>23600</v>
      </c>
      <c r="N35" s="131">
        <f t="shared" si="4"/>
        <v>757</v>
      </c>
      <c r="O35" s="131"/>
      <c r="P35" s="131"/>
      <c r="Q35" s="131">
        <v>33</v>
      </c>
      <c r="R35" s="131">
        <v>27</v>
      </c>
      <c r="S35" s="131">
        <v>70</v>
      </c>
      <c r="T35" s="131">
        <f t="shared" si="7"/>
        <v>20650</v>
      </c>
      <c r="U35" s="132">
        <f t="shared" si="5"/>
        <v>657</v>
      </c>
    </row>
    <row r="36" spans="1:23" x14ac:dyDescent="0.65">
      <c r="A36" s="131"/>
      <c r="B36" s="131"/>
      <c r="C36" s="131">
        <v>34</v>
      </c>
      <c r="D36" s="131">
        <v>7</v>
      </c>
      <c r="E36" s="131">
        <v>100</v>
      </c>
      <c r="F36" s="131">
        <f t="shared" si="8"/>
        <v>31700</v>
      </c>
      <c r="G36" s="131">
        <f t="shared" si="3"/>
        <v>562</v>
      </c>
      <c r="H36" s="131"/>
      <c r="I36" s="131"/>
      <c r="J36" s="131">
        <v>34</v>
      </c>
      <c r="K36" s="131">
        <v>17</v>
      </c>
      <c r="L36" s="131">
        <v>80</v>
      </c>
      <c r="M36" s="131">
        <f t="shared" si="9"/>
        <v>23600</v>
      </c>
      <c r="N36" s="131">
        <f t="shared" si="4"/>
        <v>677</v>
      </c>
      <c r="O36" s="131"/>
      <c r="P36" s="131"/>
      <c r="Q36" s="131">
        <v>34</v>
      </c>
      <c r="R36" s="131">
        <v>27</v>
      </c>
      <c r="S36" s="131">
        <v>70</v>
      </c>
      <c r="T36" s="131">
        <f t="shared" si="7"/>
        <v>20650</v>
      </c>
      <c r="U36" s="132">
        <f t="shared" si="5"/>
        <v>587</v>
      </c>
    </row>
    <row r="37" spans="1:23" x14ac:dyDescent="0.65">
      <c r="A37" s="131"/>
      <c r="B37" s="131"/>
      <c r="C37" s="131">
        <v>35</v>
      </c>
      <c r="D37" s="131">
        <v>7</v>
      </c>
      <c r="E37" s="131">
        <v>100</v>
      </c>
      <c r="F37" s="131">
        <f t="shared" si="8"/>
        <v>31700</v>
      </c>
      <c r="G37" s="131">
        <f t="shared" si="3"/>
        <v>462</v>
      </c>
      <c r="H37" s="131"/>
      <c r="I37" s="131"/>
      <c r="J37" s="131">
        <v>35</v>
      </c>
      <c r="K37" s="131">
        <v>17</v>
      </c>
      <c r="L37" s="131">
        <v>80</v>
      </c>
      <c r="M37" s="131">
        <f t="shared" si="9"/>
        <v>23600</v>
      </c>
      <c r="N37" s="131">
        <f t="shared" si="4"/>
        <v>597</v>
      </c>
      <c r="O37" s="131"/>
      <c r="P37" s="131"/>
      <c r="Q37" s="131">
        <v>35</v>
      </c>
      <c r="R37" s="131">
        <v>27</v>
      </c>
      <c r="S37" s="131">
        <v>70</v>
      </c>
      <c r="T37" s="131">
        <f t="shared" si="7"/>
        <v>20650</v>
      </c>
      <c r="U37" s="132">
        <f t="shared" si="5"/>
        <v>517</v>
      </c>
    </row>
    <row r="38" spans="1:23" x14ac:dyDescent="0.65">
      <c r="A38" s="131">
        <v>8</v>
      </c>
      <c r="B38" s="131">
        <v>986</v>
      </c>
      <c r="C38" s="131">
        <v>36</v>
      </c>
      <c r="D38" s="131">
        <v>8</v>
      </c>
      <c r="E38" s="131">
        <v>100</v>
      </c>
      <c r="F38" s="131">
        <f t="shared" si="8"/>
        <v>31700</v>
      </c>
      <c r="G38" s="131">
        <f t="shared" si="3"/>
        <v>1348</v>
      </c>
      <c r="H38" s="131">
        <v>18</v>
      </c>
      <c r="I38" s="131">
        <v>570</v>
      </c>
      <c r="J38" s="131">
        <v>36</v>
      </c>
      <c r="K38" s="131">
        <v>18</v>
      </c>
      <c r="L38" s="131">
        <v>80</v>
      </c>
      <c r="M38" s="131">
        <f t="shared" si="9"/>
        <v>23600</v>
      </c>
      <c r="N38" s="131">
        <f t="shared" si="4"/>
        <v>1087</v>
      </c>
      <c r="O38" s="131">
        <v>28</v>
      </c>
      <c r="P38" s="131"/>
      <c r="Q38" s="131">
        <v>36</v>
      </c>
      <c r="R38" s="131">
        <v>28</v>
      </c>
      <c r="S38" s="131">
        <v>70</v>
      </c>
      <c r="T38" s="131">
        <f t="shared" si="7"/>
        <v>20650</v>
      </c>
      <c r="U38" s="132">
        <f t="shared" si="5"/>
        <v>447</v>
      </c>
    </row>
    <row r="39" spans="1:23" x14ac:dyDescent="0.65">
      <c r="A39" s="131"/>
      <c r="B39" s="131">
        <v>10</v>
      </c>
      <c r="C39" s="131">
        <v>37</v>
      </c>
      <c r="D39" s="131">
        <v>8</v>
      </c>
      <c r="E39" s="131">
        <v>100</v>
      </c>
      <c r="F39" s="131">
        <f t="shared" si="8"/>
        <v>31700</v>
      </c>
      <c r="G39" s="131">
        <f t="shared" si="3"/>
        <v>1258</v>
      </c>
      <c r="H39" s="131"/>
      <c r="I39" s="131"/>
      <c r="J39" s="131">
        <v>37</v>
      </c>
      <c r="K39" s="131">
        <v>18</v>
      </c>
      <c r="L39" s="131">
        <v>80</v>
      </c>
      <c r="M39" s="131">
        <f t="shared" si="9"/>
        <v>23600</v>
      </c>
      <c r="N39" s="131">
        <f t="shared" si="4"/>
        <v>1007</v>
      </c>
      <c r="O39" s="131"/>
      <c r="P39" s="131"/>
      <c r="Q39" s="131">
        <v>37</v>
      </c>
      <c r="R39" s="131">
        <v>28</v>
      </c>
      <c r="S39" s="131">
        <v>70</v>
      </c>
      <c r="T39" s="131">
        <f t="shared" si="7"/>
        <v>20650</v>
      </c>
      <c r="U39" s="132">
        <f t="shared" si="5"/>
        <v>377</v>
      </c>
    </row>
    <row r="40" spans="1:23" x14ac:dyDescent="0.65">
      <c r="A40" s="131"/>
      <c r="B40" s="131"/>
      <c r="C40" s="131">
        <v>38</v>
      </c>
      <c r="D40" s="131">
        <v>8</v>
      </c>
      <c r="E40" s="131">
        <v>100</v>
      </c>
      <c r="F40" s="131">
        <f t="shared" si="8"/>
        <v>31700</v>
      </c>
      <c r="G40" s="131">
        <f t="shared" si="3"/>
        <v>1158</v>
      </c>
      <c r="H40" s="131"/>
      <c r="I40" s="131"/>
      <c r="J40" s="131">
        <v>38</v>
      </c>
      <c r="K40" s="131">
        <v>18</v>
      </c>
      <c r="L40" s="131">
        <v>80</v>
      </c>
      <c r="M40" s="131">
        <f t="shared" si="9"/>
        <v>23600</v>
      </c>
      <c r="N40" s="131">
        <f t="shared" si="4"/>
        <v>927</v>
      </c>
      <c r="O40" s="131"/>
      <c r="P40" s="131"/>
      <c r="Q40" s="131">
        <v>38</v>
      </c>
      <c r="R40" s="131">
        <v>28</v>
      </c>
      <c r="S40" s="131">
        <v>70</v>
      </c>
      <c r="T40" s="131">
        <f t="shared" si="7"/>
        <v>20650</v>
      </c>
      <c r="U40" s="132">
        <f t="shared" si="5"/>
        <v>307</v>
      </c>
    </row>
    <row r="41" spans="1:23" x14ac:dyDescent="0.65">
      <c r="A41" s="131"/>
      <c r="B41" s="131"/>
      <c r="C41" s="131">
        <v>39</v>
      </c>
      <c r="D41" s="131">
        <v>8</v>
      </c>
      <c r="E41" s="131">
        <v>100</v>
      </c>
      <c r="F41" s="131">
        <f t="shared" si="8"/>
        <v>31700</v>
      </c>
      <c r="G41" s="131">
        <f t="shared" si="3"/>
        <v>1058</v>
      </c>
      <c r="H41" s="131"/>
      <c r="I41" s="131"/>
      <c r="J41" s="131">
        <v>39</v>
      </c>
      <c r="K41" s="131">
        <v>18</v>
      </c>
      <c r="L41" s="131">
        <v>80</v>
      </c>
      <c r="M41" s="131">
        <f t="shared" si="9"/>
        <v>23600</v>
      </c>
      <c r="N41" s="131">
        <f t="shared" si="4"/>
        <v>847</v>
      </c>
      <c r="O41" s="133">
        <v>29</v>
      </c>
      <c r="P41" s="133"/>
      <c r="Q41" s="133">
        <v>39</v>
      </c>
      <c r="R41" s="133">
        <v>29</v>
      </c>
      <c r="S41" s="133">
        <v>140</v>
      </c>
      <c r="T41" s="133">
        <f t="shared" ref="T41:T48" si="10">S41*276</f>
        <v>38640</v>
      </c>
      <c r="U41" s="133">
        <f t="shared" si="5"/>
        <v>167</v>
      </c>
    </row>
    <row r="42" spans="1:23" x14ac:dyDescent="0.65">
      <c r="A42" s="131"/>
      <c r="B42" s="131"/>
      <c r="C42" s="131">
        <v>40</v>
      </c>
      <c r="D42" s="131">
        <v>8</v>
      </c>
      <c r="E42" s="131">
        <v>100</v>
      </c>
      <c r="F42" s="131">
        <f t="shared" si="8"/>
        <v>31700</v>
      </c>
      <c r="G42" s="131">
        <f t="shared" si="3"/>
        <v>958</v>
      </c>
      <c r="H42" s="131"/>
      <c r="I42" s="131"/>
      <c r="J42" s="131">
        <v>40</v>
      </c>
      <c r="K42" s="131">
        <v>18</v>
      </c>
      <c r="L42" s="131">
        <v>80</v>
      </c>
      <c r="M42" s="131">
        <f t="shared" si="9"/>
        <v>23600</v>
      </c>
      <c r="N42" s="131">
        <f t="shared" si="4"/>
        <v>767</v>
      </c>
      <c r="O42" s="131"/>
      <c r="P42" s="131"/>
      <c r="Q42" s="131">
        <v>40</v>
      </c>
      <c r="R42" s="131">
        <v>29</v>
      </c>
      <c r="S42" s="131">
        <v>140</v>
      </c>
      <c r="T42" s="131">
        <f t="shared" si="10"/>
        <v>38640</v>
      </c>
      <c r="U42" s="132">
        <f t="shared" si="5"/>
        <v>27</v>
      </c>
    </row>
    <row r="43" spans="1:23" x14ac:dyDescent="0.65">
      <c r="A43" s="131">
        <v>9</v>
      </c>
      <c r="B43" s="131">
        <v>500</v>
      </c>
      <c r="C43" s="131">
        <v>41</v>
      </c>
      <c r="D43" s="131">
        <v>9</v>
      </c>
      <c r="E43" s="131">
        <v>100</v>
      </c>
      <c r="F43" s="131">
        <f t="shared" si="8"/>
        <v>31700</v>
      </c>
      <c r="G43" s="131">
        <f t="shared" si="3"/>
        <v>1358</v>
      </c>
      <c r="H43" s="131">
        <v>19</v>
      </c>
      <c r="I43" s="131">
        <v>600</v>
      </c>
      <c r="J43" s="131">
        <v>41</v>
      </c>
      <c r="K43" s="131">
        <v>19</v>
      </c>
      <c r="L43" s="131">
        <v>80</v>
      </c>
      <c r="M43" s="131">
        <f t="shared" si="9"/>
        <v>23600</v>
      </c>
      <c r="N43" s="131">
        <f t="shared" si="4"/>
        <v>1287</v>
      </c>
      <c r="O43" s="131"/>
      <c r="P43" s="131"/>
      <c r="Q43" s="131">
        <v>41</v>
      </c>
      <c r="R43" s="131">
        <v>29</v>
      </c>
      <c r="S43" s="131">
        <v>140</v>
      </c>
      <c r="T43" s="131">
        <f t="shared" si="10"/>
        <v>38640</v>
      </c>
      <c r="U43" s="132">
        <f t="shared" si="5"/>
        <v>-113</v>
      </c>
    </row>
    <row r="44" spans="1:23" x14ac:dyDescent="0.65">
      <c r="A44" s="131"/>
      <c r="B44" s="131"/>
      <c r="C44" s="131">
        <v>42</v>
      </c>
      <c r="D44" s="131">
        <v>9</v>
      </c>
      <c r="E44" s="131">
        <v>100</v>
      </c>
      <c r="F44" s="131">
        <f t="shared" si="8"/>
        <v>31700</v>
      </c>
      <c r="G44" s="131">
        <f t="shared" si="3"/>
        <v>1258</v>
      </c>
      <c r="H44" s="131"/>
      <c r="I44" s="131"/>
      <c r="J44" s="131">
        <v>42</v>
      </c>
      <c r="K44" s="131">
        <v>19</v>
      </c>
      <c r="L44" s="131">
        <v>80</v>
      </c>
      <c r="M44" s="131">
        <f t="shared" si="9"/>
        <v>23600</v>
      </c>
      <c r="N44" s="131">
        <f t="shared" si="4"/>
        <v>1207</v>
      </c>
      <c r="O44" s="131"/>
      <c r="P44" s="131"/>
      <c r="Q44" s="131">
        <v>42</v>
      </c>
      <c r="R44" s="131">
        <v>29</v>
      </c>
      <c r="S44" s="131">
        <v>124</v>
      </c>
      <c r="T44" s="131">
        <f t="shared" si="10"/>
        <v>34224</v>
      </c>
      <c r="U44" s="132">
        <f t="shared" si="5"/>
        <v>-237</v>
      </c>
    </row>
    <row r="45" spans="1:23" x14ac:dyDescent="0.65">
      <c r="A45" s="131"/>
      <c r="B45" s="131"/>
      <c r="C45" s="131">
        <v>43</v>
      </c>
      <c r="D45" s="131">
        <v>9</v>
      </c>
      <c r="E45" s="131">
        <v>100</v>
      </c>
      <c r="F45" s="131">
        <f t="shared" si="8"/>
        <v>31700</v>
      </c>
      <c r="G45" s="131">
        <f t="shared" si="3"/>
        <v>1158</v>
      </c>
      <c r="H45" s="131"/>
      <c r="I45" s="131"/>
      <c r="J45" s="131">
        <v>43</v>
      </c>
      <c r="K45" s="131">
        <v>19</v>
      </c>
      <c r="L45" s="131">
        <v>80</v>
      </c>
      <c r="M45" s="131">
        <f t="shared" si="9"/>
        <v>23600</v>
      </c>
      <c r="N45" s="131">
        <f t="shared" si="4"/>
        <v>1127</v>
      </c>
      <c r="O45" s="131">
        <v>30</v>
      </c>
      <c r="P45" s="131">
        <v>1014</v>
      </c>
      <c r="Q45" s="131">
        <v>43</v>
      </c>
      <c r="R45" s="131">
        <v>30</v>
      </c>
      <c r="S45" s="131">
        <v>91</v>
      </c>
      <c r="T45" s="131">
        <f t="shared" si="10"/>
        <v>25116</v>
      </c>
      <c r="U45" s="132">
        <f t="shared" si="5"/>
        <v>686</v>
      </c>
    </row>
    <row r="46" spans="1:23" x14ac:dyDescent="0.65">
      <c r="A46" s="131"/>
      <c r="B46" s="131"/>
      <c r="C46" s="131">
        <v>44</v>
      </c>
      <c r="D46" s="131">
        <v>9</v>
      </c>
      <c r="E46" s="131">
        <v>100</v>
      </c>
      <c r="F46" s="131">
        <f t="shared" si="8"/>
        <v>31700</v>
      </c>
      <c r="G46" s="131">
        <f t="shared" si="3"/>
        <v>1058</v>
      </c>
      <c r="H46" s="131"/>
      <c r="I46" s="131"/>
      <c r="J46" s="131">
        <v>44</v>
      </c>
      <c r="K46" s="131">
        <v>19</v>
      </c>
      <c r="L46" s="131">
        <v>80</v>
      </c>
      <c r="M46" s="131">
        <f t="shared" si="9"/>
        <v>23600</v>
      </c>
      <c r="N46" s="131">
        <f t="shared" si="4"/>
        <v>1047</v>
      </c>
      <c r="P46" s="131"/>
      <c r="Q46" s="131">
        <v>44</v>
      </c>
      <c r="R46" s="131">
        <v>30</v>
      </c>
      <c r="S46" s="131">
        <v>140</v>
      </c>
      <c r="T46" s="131">
        <f t="shared" si="10"/>
        <v>38640</v>
      </c>
      <c r="U46" s="132">
        <f t="shared" si="5"/>
        <v>546</v>
      </c>
    </row>
    <row r="47" spans="1:23" x14ac:dyDescent="0.65">
      <c r="A47" s="131"/>
      <c r="B47" s="131"/>
      <c r="C47" s="131">
        <v>45</v>
      </c>
      <c r="D47" s="131">
        <v>9</v>
      </c>
      <c r="E47" s="131">
        <v>100</v>
      </c>
      <c r="F47" s="131">
        <f t="shared" si="8"/>
        <v>31700</v>
      </c>
      <c r="G47" s="131">
        <f t="shared" si="3"/>
        <v>958</v>
      </c>
      <c r="H47" s="131"/>
      <c r="I47" s="131"/>
      <c r="J47" s="131">
        <v>45</v>
      </c>
      <c r="K47" s="131">
        <v>19</v>
      </c>
      <c r="L47" s="131">
        <v>80</v>
      </c>
      <c r="M47" s="131">
        <f t="shared" si="9"/>
        <v>23600</v>
      </c>
      <c r="N47" s="131">
        <f t="shared" si="4"/>
        <v>967</v>
      </c>
      <c r="O47" s="131"/>
      <c r="P47" s="131"/>
      <c r="Q47" s="131">
        <v>45</v>
      </c>
      <c r="R47" s="131">
        <v>30</v>
      </c>
      <c r="S47" s="131">
        <v>129</v>
      </c>
      <c r="T47" s="131">
        <f t="shared" si="10"/>
        <v>35604</v>
      </c>
      <c r="U47" s="132">
        <f t="shared" si="5"/>
        <v>417</v>
      </c>
    </row>
    <row r="48" spans="1:23" x14ac:dyDescent="0.65">
      <c r="A48" s="131">
        <v>10</v>
      </c>
      <c r="B48" s="131">
        <v>510</v>
      </c>
      <c r="C48" s="131">
        <v>46</v>
      </c>
      <c r="D48" s="131">
        <v>10</v>
      </c>
      <c r="E48" s="131">
        <v>80</v>
      </c>
      <c r="F48" s="131">
        <f t="shared" si="8"/>
        <v>25360</v>
      </c>
      <c r="G48" s="131">
        <f t="shared" si="3"/>
        <v>1388</v>
      </c>
      <c r="H48" s="131">
        <v>20</v>
      </c>
      <c r="I48" s="131">
        <v>648</v>
      </c>
      <c r="J48" s="131">
        <v>46</v>
      </c>
      <c r="K48" s="131">
        <v>20</v>
      </c>
      <c r="L48" s="131">
        <v>80</v>
      </c>
      <c r="M48" s="131">
        <f t="shared" si="9"/>
        <v>23600</v>
      </c>
      <c r="N48" s="131">
        <f t="shared" si="4"/>
        <v>1535</v>
      </c>
      <c r="O48" s="131"/>
      <c r="P48" s="131"/>
      <c r="Q48" s="131">
        <v>46</v>
      </c>
      <c r="R48" s="131">
        <v>30</v>
      </c>
      <c r="S48" s="131">
        <v>120</v>
      </c>
      <c r="T48" s="131">
        <f t="shared" si="10"/>
        <v>33120</v>
      </c>
      <c r="U48" s="132">
        <f t="shared" si="5"/>
        <v>297</v>
      </c>
      <c r="W48" s="129">
        <f>SUM(S41:S48)</f>
        <v>1024</v>
      </c>
    </row>
    <row r="49" spans="1:23" x14ac:dyDescent="0.65">
      <c r="A49" s="131"/>
      <c r="C49" s="131">
        <v>47</v>
      </c>
      <c r="D49" s="131">
        <v>10</v>
      </c>
      <c r="E49" s="131">
        <v>80</v>
      </c>
      <c r="F49" s="131">
        <f t="shared" si="8"/>
        <v>25360</v>
      </c>
      <c r="G49" s="131">
        <f t="shared" si="3"/>
        <v>1308</v>
      </c>
      <c r="H49" s="131"/>
      <c r="I49" s="131">
        <v>10</v>
      </c>
      <c r="J49" s="131">
        <v>47</v>
      </c>
      <c r="K49" s="131">
        <v>20</v>
      </c>
      <c r="L49" s="131">
        <v>80</v>
      </c>
      <c r="M49" s="131">
        <f t="shared" si="9"/>
        <v>23600</v>
      </c>
      <c r="N49" s="131">
        <f t="shared" si="4"/>
        <v>1465</v>
      </c>
      <c r="O49" s="135">
        <v>31</v>
      </c>
      <c r="P49" s="133">
        <v>956</v>
      </c>
      <c r="Q49" s="133">
        <v>47</v>
      </c>
      <c r="R49" s="133">
        <v>31</v>
      </c>
      <c r="S49" s="133">
        <v>320</v>
      </c>
      <c r="T49" s="133">
        <f>S49*299</f>
        <v>95680</v>
      </c>
      <c r="U49" s="133">
        <f t="shared" si="5"/>
        <v>933</v>
      </c>
    </row>
    <row r="50" spans="1:23" x14ac:dyDescent="0.65">
      <c r="A50" s="131"/>
      <c r="B50" s="131"/>
      <c r="C50" s="131">
        <v>48</v>
      </c>
      <c r="D50" s="131">
        <v>10</v>
      </c>
      <c r="E50" s="131">
        <v>80</v>
      </c>
      <c r="F50" s="131">
        <f t="shared" si="8"/>
        <v>25360</v>
      </c>
      <c r="G50" s="131">
        <f t="shared" si="3"/>
        <v>1228</v>
      </c>
      <c r="H50" s="131"/>
      <c r="I50" s="131"/>
      <c r="J50" s="131">
        <v>48</v>
      </c>
      <c r="K50" s="131">
        <v>20</v>
      </c>
      <c r="L50" s="131">
        <v>80</v>
      </c>
      <c r="M50" s="131">
        <f t="shared" si="9"/>
        <v>23600</v>
      </c>
      <c r="N50" s="131">
        <f t="shared" si="4"/>
        <v>1385</v>
      </c>
      <c r="O50" s="131"/>
      <c r="P50" s="131">
        <v>5</v>
      </c>
      <c r="Q50" s="131">
        <v>48</v>
      </c>
      <c r="R50" s="131">
        <v>31</v>
      </c>
      <c r="S50" s="131">
        <v>320</v>
      </c>
      <c r="T50" s="131">
        <f t="shared" ref="T50:T51" si="11">S50*299</f>
        <v>95680</v>
      </c>
      <c r="U50" s="132">
        <f t="shared" si="5"/>
        <v>618</v>
      </c>
      <c r="W50" s="136"/>
    </row>
    <row r="51" spans="1:23" x14ac:dyDescent="0.65">
      <c r="A51" s="131"/>
      <c r="B51" s="131"/>
      <c r="C51" s="131">
        <v>49</v>
      </c>
      <c r="D51" s="131">
        <v>10</v>
      </c>
      <c r="E51" s="131">
        <v>80</v>
      </c>
      <c r="F51" s="131">
        <f t="shared" si="8"/>
        <v>25360</v>
      </c>
      <c r="G51" s="131">
        <f t="shared" si="3"/>
        <v>1148</v>
      </c>
      <c r="H51" s="131"/>
      <c r="I51" s="131"/>
      <c r="J51" s="131">
        <v>49</v>
      </c>
      <c r="K51" s="131">
        <v>20</v>
      </c>
      <c r="L51" s="131">
        <v>80</v>
      </c>
      <c r="M51" s="131">
        <f t="shared" si="9"/>
        <v>23600</v>
      </c>
      <c r="N51" s="131">
        <f t="shared" si="4"/>
        <v>1305</v>
      </c>
      <c r="O51" s="131"/>
      <c r="P51" s="131"/>
      <c r="Q51" s="131">
        <v>49</v>
      </c>
      <c r="R51" s="131">
        <v>31</v>
      </c>
      <c r="S51" s="131">
        <v>326</v>
      </c>
      <c r="T51" s="131">
        <f t="shared" si="11"/>
        <v>97474</v>
      </c>
      <c r="U51" s="132">
        <f t="shared" si="5"/>
        <v>292</v>
      </c>
    </row>
    <row r="52" spans="1:23" x14ac:dyDescent="0.65">
      <c r="A52" s="131"/>
      <c r="B52" s="131"/>
      <c r="C52" s="131">
        <v>50</v>
      </c>
      <c r="D52" s="131">
        <v>10</v>
      </c>
      <c r="E52" s="131">
        <v>80</v>
      </c>
      <c r="F52" s="131">
        <f t="shared" si="8"/>
        <v>25360</v>
      </c>
      <c r="G52" s="131">
        <f t="shared" si="3"/>
        <v>1068</v>
      </c>
      <c r="H52" s="131"/>
      <c r="I52" s="131"/>
      <c r="J52" s="131">
        <v>50</v>
      </c>
      <c r="K52" s="131">
        <v>20</v>
      </c>
      <c r="L52" s="131">
        <v>80</v>
      </c>
      <c r="M52" s="131">
        <f t="shared" si="9"/>
        <v>23600</v>
      </c>
      <c r="N52" s="131">
        <f t="shared" si="4"/>
        <v>1225</v>
      </c>
      <c r="O52" s="131"/>
      <c r="P52" s="131"/>
      <c r="Q52" s="131">
        <v>50</v>
      </c>
      <c r="R52" s="131">
        <v>31</v>
      </c>
      <c r="S52" s="131">
        <v>50</v>
      </c>
      <c r="T52" s="131">
        <f>S52*100</f>
        <v>5000</v>
      </c>
      <c r="U52" s="132">
        <f>U51+P52-S52</f>
        <v>242</v>
      </c>
    </row>
    <row r="53" spans="1:23" x14ac:dyDescent="0.65">
      <c r="A53" s="131"/>
      <c r="B53" s="131"/>
      <c r="C53" s="131"/>
      <c r="D53" s="131"/>
      <c r="E53" s="131">
        <f>SUM(E3:E52)</f>
        <v>4001</v>
      </c>
      <c r="F53" s="131">
        <f>SUM(F3:F52)</f>
        <v>1261380</v>
      </c>
      <c r="G53" s="131"/>
      <c r="H53" s="131"/>
      <c r="I53" s="131"/>
      <c r="J53" s="131"/>
      <c r="K53" s="131"/>
      <c r="L53" s="131">
        <f>SUM(L3:L52)</f>
        <v>3965</v>
      </c>
      <c r="M53" s="131">
        <f>SUM(M3:M52)</f>
        <v>1201115</v>
      </c>
      <c r="N53" s="131"/>
      <c r="O53" s="131"/>
      <c r="P53" s="131"/>
      <c r="Q53" s="131"/>
      <c r="R53" s="131"/>
      <c r="S53" s="131">
        <f>SUM(S3:S52)</f>
        <v>5004</v>
      </c>
      <c r="T53" s="131">
        <f>SUM(T3:T52)</f>
        <v>1450838</v>
      </c>
      <c r="U53" s="132"/>
    </row>
    <row r="54" spans="1:23" x14ac:dyDescent="0.65">
      <c r="A54" s="137"/>
      <c r="B54" s="137">
        <f>SUM(B3:B53)</f>
        <v>5069</v>
      </c>
      <c r="C54" s="137"/>
      <c r="D54" s="137"/>
      <c r="E54" s="137"/>
      <c r="F54" s="137"/>
      <c r="G54" s="137"/>
      <c r="H54" s="137"/>
      <c r="I54" s="137">
        <f>SUM(I3:I53)</f>
        <v>4122</v>
      </c>
      <c r="J54" s="137"/>
      <c r="K54" s="137"/>
      <c r="L54" s="137"/>
      <c r="M54" s="137"/>
      <c r="N54" s="137"/>
      <c r="O54" s="137"/>
      <c r="P54" s="137">
        <f>SUM(P3:P53)</f>
        <v>4021</v>
      </c>
      <c r="Q54" s="137"/>
      <c r="R54" s="137"/>
      <c r="S54" s="137"/>
      <c r="T54" s="137"/>
    </row>
    <row r="55" spans="1:23" x14ac:dyDescent="0.65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  <row r="56" spans="1:23" x14ac:dyDescent="0.65">
      <c r="M56" s="129">
        <f>T53+M53+F53</f>
        <v>3913333</v>
      </c>
    </row>
    <row r="57" spans="1:23" x14ac:dyDescent="0.65">
      <c r="M57" s="129">
        <f>P54+I54+B54</f>
        <v>13212</v>
      </c>
      <c r="O57" s="129">
        <f>E53+L53+S53</f>
        <v>12970</v>
      </c>
      <c r="P57" s="129">
        <v>18665</v>
      </c>
    </row>
    <row r="58" spans="1:23" ht="20.100000000000001" customHeight="1" x14ac:dyDescent="0.65">
      <c r="A58" s="162">
        <v>241459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</row>
    <row r="59" spans="1:23" ht="24.95" customHeight="1" x14ac:dyDescent="0.65">
      <c r="A59" s="130"/>
      <c r="B59" s="131" t="s">
        <v>21</v>
      </c>
      <c r="C59" s="131"/>
      <c r="D59" s="131"/>
      <c r="E59" s="131" t="s">
        <v>22</v>
      </c>
      <c r="F59" s="130"/>
      <c r="G59" s="131" t="s">
        <v>23</v>
      </c>
      <c r="H59" s="130"/>
      <c r="I59" s="131" t="s">
        <v>21</v>
      </c>
      <c r="J59" s="131"/>
      <c r="K59" s="131"/>
      <c r="L59" s="131" t="s">
        <v>22</v>
      </c>
      <c r="M59" s="130"/>
      <c r="N59" s="131" t="s">
        <v>23</v>
      </c>
      <c r="O59" s="130"/>
      <c r="P59" s="131" t="s">
        <v>21</v>
      </c>
      <c r="Q59" s="131"/>
      <c r="R59" s="131"/>
      <c r="S59" s="131" t="s">
        <v>22</v>
      </c>
      <c r="T59" s="130"/>
      <c r="U59" s="132" t="s">
        <v>23</v>
      </c>
    </row>
    <row r="60" spans="1:23" ht="24.95" customHeight="1" x14ac:dyDescent="0.65">
      <c r="A60" s="131">
        <v>1</v>
      </c>
      <c r="B60" s="131">
        <v>510</v>
      </c>
      <c r="C60" s="131">
        <v>1</v>
      </c>
      <c r="D60" s="131">
        <v>1</v>
      </c>
      <c r="E60" s="131">
        <v>60</v>
      </c>
      <c r="F60" s="131">
        <f>E60*300</f>
        <v>18000</v>
      </c>
      <c r="G60" s="131">
        <f>B60-E60</f>
        <v>450</v>
      </c>
      <c r="H60" s="131">
        <v>10</v>
      </c>
      <c r="I60" s="131">
        <v>510</v>
      </c>
      <c r="J60" s="131">
        <v>1</v>
      </c>
      <c r="K60" s="131">
        <v>10</v>
      </c>
      <c r="L60" s="131">
        <v>110</v>
      </c>
      <c r="M60" s="131">
        <f>L60*299</f>
        <v>32890</v>
      </c>
      <c r="N60" s="131">
        <f>G109+I60-L60</f>
        <v>439</v>
      </c>
      <c r="O60" s="131">
        <v>21</v>
      </c>
      <c r="P60" s="131">
        <v>510</v>
      </c>
      <c r="Q60" s="131">
        <v>1</v>
      </c>
      <c r="R60" s="131">
        <v>21</v>
      </c>
      <c r="S60" s="131">
        <v>80</v>
      </c>
      <c r="T60" s="131">
        <f>S60*297</f>
        <v>23760</v>
      </c>
      <c r="U60" s="132">
        <f>N109+P60-S60</f>
        <v>788</v>
      </c>
    </row>
    <row r="61" spans="1:23" ht="24.95" customHeight="1" x14ac:dyDescent="0.65">
      <c r="A61" s="131"/>
      <c r="B61" s="134"/>
      <c r="C61" s="131">
        <v>2</v>
      </c>
      <c r="D61" s="131">
        <v>1</v>
      </c>
      <c r="E61" s="131">
        <v>60</v>
      </c>
      <c r="F61" s="131">
        <f t="shared" ref="F61:F77" si="12">E61*300</f>
        <v>18000</v>
      </c>
      <c r="G61" s="131">
        <f t="shared" ref="G61:G66" si="13">G60+B61-E61</f>
        <v>390</v>
      </c>
      <c r="H61" s="131"/>
      <c r="I61" s="131"/>
      <c r="J61" s="131">
        <v>2</v>
      </c>
      <c r="K61" s="131">
        <v>10</v>
      </c>
      <c r="L61" s="131">
        <v>110</v>
      </c>
      <c r="M61" s="131">
        <f t="shared" ref="M61:M78" si="14">L61*299</f>
        <v>32890</v>
      </c>
      <c r="N61" s="131">
        <f>N60+I61-L61</f>
        <v>329</v>
      </c>
      <c r="O61" s="131"/>
      <c r="P61" s="131"/>
      <c r="Q61" s="131">
        <v>2</v>
      </c>
      <c r="R61" s="131">
        <v>21</v>
      </c>
      <c r="S61" s="131">
        <v>80</v>
      </c>
      <c r="T61" s="131">
        <f t="shared" ref="T61:T91" si="15">S61*297</f>
        <v>23760</v>
      </c>
      <c r="U61" s="132">
        <f>U60+P61-S61</f>
        <v>708</v>
      </c>
    </row>
    <row r="62" spans="1:23" ht="24.95" customHeight="1" x14ac:dyDescent="0.65">
      <c r="A62" s="131"/>
      <c r="B62" s="134"/>
      <c r="C62" s="131">
        <v>3</v>
      </c>
      <c r="D62" s="131">
        <v>1</v>
      </c>
      <c r="E62" s="131">
        <v>60</v>
      </c>
      <c r="F62" s="131">
        <f t="shared" si="12"/>
        <v>18000</v>
      </c>
      <c r="G62" s="131">
        <f t="shared" si="13"/>
        <v>330</v>
      </c>
      <c r="H62" s="131"/>
      <c r="I62" s="131"/>
      <c r="J62" s="131">
        <v>3</v>
      </c>
      <c r="K62" s="131">
        <v>10</v>
      </c>
      <c r="L62" s="131">
        <v>110</v>
      </c>
      <c r="M62" s="131">
        <f t="shared" si="14"/>
        <v>32890</v>
      </c>
      <c r="N62" s="131">
        <f t="shared" ref="N62:N109" si="16">N61+I62-L62</f>
        <v>219</v>
      </c>
      <c r="O62" s="131"/>
      <c r="P62" s="131"/>
      <c r="Q62" s="131">
        <v>3</v>
      </c>
      <c r="R62" s="131">
        <v>21</v>
      </c>
      <c r="S62" s="131">
        <v>80</v>
      </c>
      <c r="T62" s="131">
        <f t="shared" si="15"/>
        <v>23760</v>
      </c>
      <c r="U62" s="132">
        <f t="shared" ref="U62:U109" si="17">U61+P62-S62</f>
        <v>628</v>
      </c>
    </row>
    <row r="63" spans="1:23" ht="24.95" customHeight="1" x14ac:dyDescent="0.65">
      <c r="A63" s="131"/>
      <c r="B63" s="134"/>
      <c r="C63" s="131">
        <v>4</v>
      </c>
      <c r="D63" s="131">
        <v>1</v>
      </c>
      <c r="E63" s="131">
        <v>60</v>
      </c>
      <c r="F63" s="131">
        <f t="shared" si="12"/>
        <v>18000</v>
      </c>
      <c r="G63" s="131">
        <f t="shared" si="13"/>
        <v>270</v>
      </c>
      <c r="H63" s="131"/>
      <c r="I63" s="131"/>
      <c r="J63" s="131">
        <v>4</v>
      </c>
      <c r="K63" s="131">
        <v>10</v>
      </c>
      <c r="L63" s="131">
        <v>110</v>
      </c>
      <c r="M63" s="131">
        <f t="shared" si="14"/>
        <v>32890</v>
      </c>
      <c r="N63" s="131">
        <f t="shared" si="16"/>
        <v>109</v>
      </c>
      <c r="O63" s="131"/>
      <c r="P63" s="131"/>
      <c r="Q63" s="131">
        <v>4</v>
      </c>
      <c r="R63" s="131">
        <v>21</v>
      </c>
      <c r="S63" s="131">
        <v>80</v>
      </c>
      <c r="T63" s="131">
        <f t="shared" si="15"/>
        <v>23760</v>
      </c>
      <c r="U63" s="132">
        <f t="shared" si="17"/>
        <v>548</v>
      </c>
    </row>
    <row r="64" spans="1:23" ht="24.95" customHeight="1" x14ac:dyDescent="0.65">
      <c r="A64" s="131"/>
      <c r="B64" s="134"/>
      <c r="C64" s="131">
        <v>5</v>
      </c>
      <c r="D64" s="131">
        <v>1</v>
      </c>
      <c r="E64" s="131">
        <v>60</v>
      </c>
      <c r="F64" s="131">
        <f t="shared" si="12"/>
        <v>18000</v>
      </c>
      <c r="G64" s="131">
        <f t="shared" si="13"/>
        <v>210</v>
      </c>
      <c r="H64" s="131">
        <v>11</v>
      </c>
      <c r="I64" s="131">
        <v>535</v>
      </c>
      <c r="J64" s="131">
        <v>5</v>
      </c>
      <c r="K64" s="131">
        <v>11</v>
      </c>
      <c r="L64" s="131">
        <v>105</v>
      </c>
      <c r="M64" s="131">
        <f t="shared" si="14"/>
        <v>31395</v>
      </c>
      <c r="N64" s="131">
        <f t="shared" si="16"/>
        <v>539</v>
      </c>
      <c r="O64" s="131"/>
      <c r="P64" s="131"/>
      <c r="Q64" s="131">
        <v>5</v>
      </c>
      <c r="R64" s="131">
        <v>21</v>
      </c>
      <c r="S64" s="131">
        <v>80</v>
      </c>
      <c r="T64" s="131">
        <f t="shared" si="15"/>
        <v>23760</v>
      </c>
      <c r="U64" s="132">
        <f t="shared" si="17"/>
        <v>468</v>
      </c>
    </row>
    <row r="65" spans="1:25" ht="24.95" customHeight="1" x14ac:dyDescent="0.65">
      <c r="A65" s="131">
        <v>2</v>
      </c>
      <c r="B65" s="131">
        <v>506</v>
      </c>
      <c r="C65" s="131">
        <v>6</v>
      </c>
      <c r="D65" s="131">
        <v>2</v>
      </c>
      <c r="E65" s="131">
        <v>60</v>
      </c>
      <c r="F65" s="131">
        <f t="shared" si="12"/>
        <v>18000</v>
      </c>
      <c r="G65" s="131">
        <f t="shared" si="13"/>
        <v>656</v>
      </c>
      <c r="H65" s="131"/>
      <c r="I65" s="131"/>
      <c r="J65" s="131">
        <v>6</v>
      </c>
      <c r="K65" s="131">
        <v>11</v>
      </c>
      <c r="L65" s="131">
        <v>100</v>
      </c>
      <c r="M65" s="131">
        <f t="shared" si="14"/>
        <v>29900</v>
      </c>
      <c r="N65" s="131">
        <f t="shared" si="16"/>
        <v>439</v>
      </c>
      <c r="O65" s="131">
        <v>22</v>
      </c>
      <c r="P65" s="131">
        <v>530</v>
      </c>
      <c r="Q65" s="131">
        <v>6</v>
      </c>
      <c r="R65" s="131">
        <v>22</v>
      </c>
      <c r="S65" s="131">
        <v>80</v>
      </c>
      <c r="T65" s="131">
        <f t="shared" si="15"/>
        <v>23760</v>
      </c>
      <c r="U65" s="132">
        <f t="shared" si="17"/>
        <v>918</v>
      </c>
    </row>
    <row r="66" spans="1:25" ht="24.95" customHeight="1" x14ac:dyDescent="0.65">
      <c r="A66" s="131"/>
      <c r="B66" s="131">
        <v>10</v>
      </c>
      <c r="C66" s="131">
        <v>7</v>
      </c>
      <c r="D66" s="131">
        <v>2</v>
      </c>
      <c r="E66" s="131">
        <v>60</v>
      </c>
      <c r="F66" s="131">
        <f t="shared" si="12"/>
        <v>18000</v>
      </c>
      <c r="G66" s="131">
        <f t="shared" si="13"/>
        <v>606</v>
      </c>
      <c r="H66" s="131"/>
      <c r="I66" s="131"/>
      <c r="J66" s="131">
        <v>7</v>
      </c>
      <c r="K66" s="131">
        <v>11</v>
      </c>
      <c r="L66" s="131">
        <v>100</v>
      </c>
      <c r="M66" s="131">
        <f t="shared" si="14"/>
        <v>29900</v>
      </c>
      <c r="N66" s="131">
        <f t="shared" si="16"/>
        <v>339</v>
      </c>
      <c r="O66" s="131"/>
      <c r="P66" s="131"/>
      <c r="Q66" s="131">
        <v>7</v>
      </c>
      <c r="R66" s="131">
        <v>22</v>
      </c>
      <c r="S66" s="131">
        <v>80</v>
      </c>
      <c r="T66" s="131">
        <f t="shared" si="15"/>
        <v>23760</v>
      </c>
      <c r="U66" s="132">
        <f t="shared" si="17"/>
        <v>838</v>
      </c>
    </row>
    <row r="67" spans="1:25" ht="24.95" customHeight="1" x14ac:dyDescent="0.65">
      <c r="A67" s="131"/>
      <c r="B67" s="131"/>
      <c r="C67" s="131">
        <v>8</v>
      </c>
      <c r="D67" s="131">
        <v>2</v>
      </c>
      <c r="E67" s="131">
        <v>60</v>
      </c>
      <c r="F67" s="131">
        <f t="shared" si="12"/>
        <v>18000</v>
      </c>
      <c r="G67" s="131">
        <f t="shared" ref="G67:G109" si="18">G66+B67-E67</f>
        <v>546</v>
      </c>
      <c r="H67" s="131"/>
      <c r="I67" s="131"/>
      <c r="J67" s="131">
        <v>8</v>
      </c>
      <c r="K67" s="131">
        <v>11</v>
      </c>
      <c r="L67" s="131">
        <v>99</v>
      </c>
      <c r="M67" s="131">
        <f t="shared" si="14"/>
        <v>29601</v>
      </c>
      <c r="N67" s="131">
        <f t="shared" si="16"/>
        <v>240</v>
      </c>
      <c r="O67" s="131"/>
      <c r="P67" s="131"/>
      <c r="Q67" s="131">
        <v>8</v>
      </c>
      <c r="R67" s="131">
        <v>22</v>
      </c>
      <c r="S67" s="131">
        <v>80</v>
      </c>
      <c r="T67" s="131">
        <f t="shared" si="15"/>
        <v>23760</v>
      </c>
      <c r="U67" s="132">
        <f t="shared" si="17"/>
        <v>758</v>
      </c>
    </row>
    <row r="68" spans="1:25" ht="24.95" customHeight="1" x14ac:dyDescent="0.65">
      <c r="A68" s="131"/>
      <c r="B68" s="131"/>
      <c r="C68" s="131">
        <v>9</v>
      </c>
      <c r="D68" s="131">
        <v>2</v>
      </c>
      <c r="E68" s="131">
        <v>60</v>
      </c>
      <c r="F68" s="131">
        <f t="shared" si="12"/>
        <v>18000</v>
      </c>
      <c r="G68" s="131">
        <f t="shared" si="18"/>
        <v>486</v>
      </c>
      <c r="H68" s="131"/>
      <c r="I68" s="131"/>
      <c r="J68" s="131">
        <v>9</v>
      </c>
      <c r="K68" s="131">
        <v>11</v>
      </c>
      <c r="L68" s="131">
        <v>108</v>
      </c>
      <c r="M68" s="131">
        <f t="shared" si="14"/>
        <v>32292</v>
      </c>
      <c r="N68" s="131">
        <f t="shared" si="16"/>
        <v>132</v>
      </c>
      <c r="O68" s="131"/>
      <c r="P68" s="131"/>
      <c r="Q68" s="131">
        <v>9</v>
      </c>
      <c r="R68" s="131">
        <v>22</v>
      </c>
      <c r="S68" s="131">
        <v>80</v>
      </c>
      <c r="T68" s="131">
        <f t="shared" si="15"/>
        <v>23760</v>
      </c>
      <c r="U68" s="132">
        <f t="shared" si="17"/>
        <v>678</v>
      </c>
    </row>
    <row r="69" spans="1:25" ht="24.95" customHeight="1" x14ac:dyDescent="0.65">
      <c r="A69" s="131">
        <v>3</v>
      </c>
      <c r="B69" s="131"/>
      <c r="C69" s="131">
        <v>10</v>
      </c>
      <c r="D69" s="131">
        <v>3</v>
      </c>
      <c r="E69" s="131">
        <v>60</v>
      </c>
      <c r="F69" s="131">
        <f t="shared" si="12"/>
        <v>18000</v>
      </c>
      <c r="G69" s="131">
        <f t="shared" si="18"/>
        <v>426</v>
      </c>
      <c r="H69" s="131">
        <v>12</v>
      </c>
      <c r="I69" s="131">
        <v>1017</v>
      </c>
      <c r="J69" s="131">
        <v>10</v>
      </c>
      <c r="K69" s="131">
        <v>12</v>
      </c>
      <c r="L69" s="131">
        <v>110</v>
      </c>
      <c r="M69" s="131">
        <f t="shared" si="14"/>
        <v>32890</v>
      </c>
      <c r="N69" s="131">
        <f t="shared" si="16"/>
        <v>1039</v>
      </c>
      <c r="O69" s="131"/>
      <c r="P69" s="131"/>
      <c r="Q69" s="131">
        <v>10</v>
      </c>
      <c r="R69" s="131">
        <v>22</v>
      </c>
      <c r="S69" s="131">
        <v>80</v>
      </c>
      <c r="T69" s="131">
        <f t="shared" si="15"/>
        <v>23760</v>
      </c>
      <c r="U69" s="132">
        <f t="shared" si="17"/>
        <v>598</v>
      </c>
    </row>
    <row r="70" spans="1:25" ht="24.95" customHeight="1" x14ac:dyDescent="0.65">
      <c r="A70" s="134"/>
      <c r="C70" s="131">
        <v>11</v>
      </c>
      <c r="D70" s="131">
        <v>3</v>
      </c>
      <c r="E70" s="131">
        <v>60</v>
      </c>
      <c r="F70" s="131">
        <f t="shared" si="12"/>
        <v>18000</v>
      </c>
      <c r="G70" s="131">
        <f t="shared" si="18"/>
        <v>366</v>
      </c>
      <c r="H70" s="131"/>
      <c r="I70" s="131">
        <v>10</v>
      </c>
      <c r="J70" s="131">
        <v>11</v>
      </c>
      <c r="K70" s="131">
        <v>12</v>
      </c>
      <c r="L70" s="131">
        <v>110</v>
      </c>
      <c r="M70" s="131">
        <f t="shared" si="14"/>
        <v>32890</v>
      </c>
      <c r="N70" s="131">
        <f t="shared" si="16"/>
        <v>939</v>
      </c>
      <c r="O70" s="131">
        <v>23</v>
      </c>
      <c r="P70" s="131">
        <v>540</v>
      </c>
      <c r="Q70" s="131">
        <v>11</v>
      </c>
      <c r="R70" s="131">
        <v>23</v>
      </c>
      <c r="S70" s="131">
        <v>80</v>
      </c>
      <c r="T70" s="131">
        <f t="shared" si="15"/>
        <v>23760</v>
      </c>
      <c r="U70" s="132">
        <f t="shared" si="17"/>
        <v>1058</v>
      </c>
    </row>
    <row r="71" spans="1:25" ht="24.95" customHeight="1" x14ac:dyDescent="0.65">
      <c r="A71" s="131"/>
      <c r="B71" s="131"/>
      <c r="C71" s="131">
        <v>12</v>
      </c>
      <c r="D71" s="131">
        <v>3</v>
      </c>
      <c r="E71" s="131">
        <v>60</v>
      </c>
      <c r="F71" s="131">
        <f t="shared" si="12"/>
        <v>18000</v>
      </c>
      <c r="G71" s="131">
        <f t="shared" si="18"/>
        <v>306</v>
      </c>
      <c r="H71" s="131"/>
      <c r="I71" s="131"/>
      <c r="J71" s="131">
        <v>12</v>
      </c>
      <c r="K71" s="131">
        <v>12</v>
      </c>
      <c r="L71" s="131">
        <v>110</v>
      </c>
      <c r="M71" s="131">
        <f t="shared" si="14"/>
        <v>32890</v>
      </c>
      <c r="N71" s="131">
        <f t="shared" si="16"/>
        <v>829</v>
      </c>
      <c r="O71" s="131"/>
      <c r="P71" s="131"/>
      <c r="Q71" s="131">
        <v>12</v>
      </c>
      <c r="R71" s="131">
        <v>23</v>
      </c>
      <c r="S71" s="131">
        <v>80</v>
      </c>
      <c r="T71" s="131">
        <f t="shared" si="15"/>
        <v>23760</v>
      </c>
      <c r="U71" s="132">
        <f t="shared" si="17"/>
        <v>978</v>
      </c>
    </row>
    <row r="72" spans="1:25" ht="24.95" customHeight="1" x14ac:dyDescent="0.65">
      <c r="A72" s="131">
        <v>4</v>
      </c>
      <c r="C72" s="131">
        <v>13</v>
      </c>
      <c r="D72" s="131">
        <v>4</v>
      </c>
      <c r="E72" s="131">
        <v>60</v>
      </c>
      <c r="F72" s="131">
        <f t="shared" si="12"/>
        <v>18000</v>
      </c>
      <c r="G72" s="131">
        <f t="shared" si="18"/>
        <v>246</v>
      </c>
      <c r="H72" s="131"/>
      <c r="I72" s="131"/>
      <c r="J72" s="131">
        <v>13</v>
      </c>
      <c r="K72" s="131">
        <v>12</v>
      </c>
      <c r="L72" s="131">
        <v>110</v>
      </c>
      <c r="M72" s="131">
        <f t="shared" si="14"/>
        <v>32890</v>
      </c>
      <c r="N72" s="131">
        <f t="shared" si="16"/>
        <v>719</v>
      </c>
      <c r="O72" s="131"/>
      <c r="P72" s="131"/>
      <c r="Q72" s="131">
        <v>13</v>
      </c>
      <c r="R72" s="131">
        <v>23</v>
      </c>
      <c r="S72" s="131">
        <v>80</v>
      </c>
      <c r="T72" s="131">
        <f t="shared" si="15"/>
        <v>23760</v>
      </c>
      <c r="U72" s="132">
        <f t="shared" si="17"/>
        <v>898</v>
      </c>
      <c r="Y72" s="129">
        <f>SUM(E60:E77)</f>
        <v>1107</v>
      </c>
    </row>
    <row r="73" spans="1:25" ht="24.95" customHeight="1" x14ac:dyDescent="0.65">
      <c r="A73" s="131"/>
      <c r="B73" s="131"/>
      <c r="C73" s="131">
        <v>14</v>
      </c>
      <c r="D73" s="131">
        <v>4</v>
      </c>
      <c r="E73" s="131">
        <v>60</v>
      </c>
      <c r="F73" s="131">
        <f t="shared" si="12"/>
        <v>18000</v>
      </c>
      <c r="G73" s="131">
        <f t="shared" si="18"/>
        <v>186</v>
      </c>
      <c r="H73" s="131"/>
      <c r="I73" s="131"/>
      <c r="J73" s="131">
        <v>14</v>
      </c>
      <c r="K73" s="131">
        <v>12</v>
      </c>
      <c r="L73" s="131">
        <v>110</v>
      </c>
      <c r="M73" s="131">
        <f t="shared" si="14"/>
        <v>32890</v>
      </c>
      <c r="N73" s="131">
        <f t="shared" si="16"/>
        <v>609</v>
      </c>
      <c r="O73" s="131"/>
      <c r="P73" s="131"/>
      <c r="Q73" s="131">
        <v>14</v>
      </c>
      <c r="R73" s="131">
        <v>23</v>
      </c>
      <c r="S73" s="131">
        <v>80</v>
      </c>
      <c r="T73" s="131">
        <f t="shared" si="15"/>
        <v>23760</v>
      </c>
      <c r="U73" s="132">
        <f t="shared" si="17"/>
        <v>818</v>
      </c>
    </row>
    <row r="74" spans="1:25" ht="24.95" customHeight="1" x14ac:dyDescent="0.65">
      <c r="A74" s="131"/>
      <c r="B74" s="131"/>
      <c r="C74" s="131">
        <v>15</v>
      </c>
      <c r="D74" s="131">
        <v>4</v>
      </c>
      <c r="E74" s="131">
        <v>60</v>
      </c>
      <c r="F74" s="131">
        <f t="shared" si="12"/>
        <v>18000</v>
      </c>
      <c r="G74" s="131">
        <f t="shared" si="18"/>
        <v>126</v>
      </c>
      <c r="H74" s="131">
        <v>13</v>
      </c>
      <c r="I74" s="131">
        <v>500</v>
      </c>
      <c r="J74" s="131">
        <v>15</v>
      </c>
      <c r="K74" s="131">
        <v>13</v>
      </c>
      <c r="L74" s="131">
        <v>110</v>
      </c>
      <c r="M74" s="131">
        <f t="shared" si="14"/>
        <v>32890</v>
      </c>
      <c r="N74" s="131">
        <f t="shared" si="16"/>
        <v>999</v>
      </c>
      <c r="O74" s="131"/>
      <c r="P74" s="131"/>
      <c r="Q74" s="131">
        <v>15</v>
      </c>
      <c r="R74" s="131">
        <v>23</v>
      </c>
      <c r="S74" s="131">
        <v>80</v>
      </c>
      <c r="T74" s="131">
        <f t="shared" si="15"/>
        <v>23760</v>
      </c>
      <c r="U74" s="132">
        <f t="shared" si="17"/>
        <v>738</v>
      </c>
    </row>
    <row r="75" spans="1:25" ht="24.95" customHeight="1" x14ac:dyDescent="0.65">
      <c r="A75" s="131">
        <v>5</v>
      </c>
      <c r="B75" s="131"/>
      <c r="C75" s="131">
        <v>16</v>
      </c>
      <c r="D75" s="131">
        <v>5</v>
      </c>
      <c r="E75" s="131">
        <v>70</v>
      </c>
      <c r="F75" s="131">
        <f t="shared" si="12"/>
        <v>21000</v>
      </c>
      <c r="G75" s="131">
        <f t="shared" si="18"/>
        <v>56</v>
      </c>
      <c r="H75" s="131"/>
      <c r="I75" s="131"/>
      <c r="J75" s="131">
        <v>16</v>
      </c>
      <c r="K75" s="131">
        <v>13</v>
      </c>
      <c r="L75" s="131">
        <v>110</v>
      </c>
      <c r="M75" s="131">
        <f t="shared" si="14"/>
        <v>32890</v>
      </c>
      <c r="N75" s="131">
        <f t="shared" si="16"/>
        <v>889</v>
      </c>
      <c r="O75" s="131">
        <v>24</v>
      </c>
      <c r="P75" s="131">
        <v>511</v>
      </c>
      <c r="Q75" s="131">
        <v>16</v>
      </c>
      <c r="R75" s="131">
        <v>24</v>
      </c>
      <c r="S75" s="131">
        <v>80</v>
      </c>
      <c r="T75" s="131">
        <f t="shared" si="15"/>
        <v>23760</v>
      </c>
      <c r="U75" s="132">
        <f t="shared" si="17"/>
        <v>1169</v>
      </c>
    </row>
    <row r="76" spans="1:25" ht="24.95" customHeight="1" x14ac:dyDescent="0.65">
      <c r="A76" s="131"/>
      <c r="B76" s="131"/>
      <c r="C76" s="131">
        <v>17</v>
      </c>
      <c r="D76" s="131">
        <v>5</v>
      </c>
      <c r="E76" s="131">
        <v>67</v>
      </c>
      <c r="F76" s="131">
        <f t="shared" si="12"/>
        <v>20100</v>
      </c>
      <c r="G76" s="131">
        <f t="shared" si="18"/>
        <v>-11</v>
      </c>
      <c r="H76" s="131"/>
      <c r="I76" s="131"/>
      <c r="J76" s="131">
        <v>17</v>
      </c>
      <c r="K76" s="131">
        <v>13</v>
      </c>
      <c r="L76" s="131">
        <v>110</v>
      </c>
      <c r="M76" s="131">
        <f t="shared" si="14"/>
        <v>32890</v>
      </c>
      <c r="N76" s="131">
        <f t="shared" si="16"/>
        <v>779</v>
      </c>
      <c r="O76" s="131"/>
      <c r="P76" s="131"/>
      <c r="Q76" s="131">
        <v>17</v>
      </c>
      <c r="R76" s="131">
        <v>24</v>
      </c>
      <c r="S76" s="131">
        <v>80</v>
      </c>
      <c r="T76" s="131">
        <f t="shared" si="15"/>
        <v>23760</v>
      </c>
      <c r="U76" s="132">
        <f t="shared" si="17"/>
        <v>1089</v>
      </c>
      <c r="X76" s="129">
        <f>SUM(X77:X78)</f>
        <v>3952</v>
      </c>
    </row>
    <row r="77" spans="1:25" ht="24.95" customHeight="1" x14ac:dyDescent="0.65">
      <c r="A77" s="131"/>
      <c r="B77" s="131"/>
      <c r="C77" s="131">
        <v>18</v>
      </c>
      <c r="D77" s="131">
        <v>5</v>
      </c>
      <c r="E77" s="131">
        <v>70</v>
      </c>
      <c r="F77" s="131">
        <f t="shared" si="12"/>
        <v>21000</v>
      </c>
      <c r="G77" s="131">
        <f t="shared" si="18"/>
        <v>-81</v>
      </c>
      <c r="H77" s="131"/>
      <c r="I77" s="131"/>
      <c r="J77" s="131">
        <v>18</v>
      </c>
      <c r="K77" s="131">
        <v>13</v>
      </c>
      <c r="L77" s="131">
        <v>110</v>
      </c>
      <c r="M77" s="131">
        <f t="shared" si="14"/>
        <v>32890</v>
      </c>
      <c r="N77" s="131">
        <f t="shared" si="16"/>
        <v>669</v>
      </c>
      <c r="O77" s="131"/>
      <c r="P77" s="131"/>
      <c r="Q77" s="131">
        <v>18</v>
      </c>
      <c r="R77" s="131">
        <v>24</v>
      </c>
      <c r="S77" s="131">
        <v>80</v>
      </c>
      <c r="T77" s="131">
        <f t="shared" si="15"/>
        <v>23760</v>
      </c>
      <c r="U77" s="132">
        <f t="shared" si="17"/>
        <v>1009</v>
      </c>
      <c r="X77" s="129">
        <f>SUM(E78:E109)</f>
        <v>1900</v>
      </c>
    </row>
    <row r="78" spans="1:25" ht="24.95" customHeight="1" x14ac:dyDescent="0.65">
      <c r="A78" s="133">
        <v>6</v>
      </c>
      <c r="B78" s="133">
        <v>510</v>
      </c>
      <c r="C78" s="133">
        <v>19</v>
      </c>
      <c r="D78" s="133">
        <v>6</v>
      </c>
      <c r="E78" s="133">
        <v>40</v>
      </c>
      <c r="F78" s="133">
        <f>E78*299</f>
        <v>11960</v>
      </c>
      <c r="G78" s="133">
        <f t="shared" si="18"/>
        <v>389</v>
      </c>
      <c r="H78" s="131"/>
      <c r="I78" s="131"/>
      <c r="J78" s="131">
        <v>19</v>
      </c>
      <c r="K78" s="131">
        <v>13</v>
      </c>
      <c r="L78" s="131">
        <v>110</v>
      </c>
      <c r="M78" s="131">
        <f t="shared" si="14"/>
        <v>32890</v>
      </c>
      <c r="N78" s="131">
        <f t="shared" si="16"/>
        <v>559</v>
      </c>
      <c r="O78" s="131"/>
      <c r="P78" s="131"/>
      <c r="Q78" s="131">
        <v>19</v>
      </c>
      <c r="R78" s="131">
        <v>24</v>
      </c>
      <c r="S78" s="131">
        <v>80</v>
      </c>
      <c r="T78" s="131">
        <f t="shared" si="15"/>
        <v>23760</v>
      </c>
      <c r="U78" s="132">
        <f t="shared" si="17"/>
        <v>929</v>
      </c>
      <c r="X78" s="129">
        <f>SUM(L60:L78)</f>
        <v>2052</v>
      </c>
    </row>
    <row r="79" spans="1:25" ht="24.95" customHeight="1" x14ac:dyDescent="0.65">
      <c r="A79" s="131"/>
      <c r="B79" s="131"/>
      <c r="C79" s="131">
        <v>20</v>
      </c>
      <c r="D79" s="131">
        <v>6</v>
      </c>
      <c r="E79" s="131">
        <v>40</v>
      </c>
      <c r="F79" s="131">
        <f>E79*299</f>
        <v>11960</v>
      </c>
      <c r="G79" s="131">
        <f t="shared" si="18"/>
        <v>349</v>
      </c>
      <c r="H79" s="133">
        <v>14</v>
      </c>
      <c r="I79" s="133">
        <v>510</v>
      </c>
      <c r="J79" s="133">
        <v>20</v>
      </c>
      <c r="K79" s="133">
        <v>14</v>
      </c>
      <c r="L79" s="133">
        <v>70</v>
      </c>
      <c r="M79" s="133">
        <f t="shared" ref="M79:M105" si="19">L79*300</f>
        <v>21000</v>
      </c>
      <c r="N79" s="133">
        <f t="shared" si="16"/>
        <v>999</v>
      </c>
      <c r="O79" s="131"/>
      <c r="P79" s="131"/>
      <c r="Q79" s="131">
        <v>20</v>
      </c>
      <c r="R79" s="131">
        <v>24</v>
      </c>
      <c r="S79" s="131">
        <v>80</v>
      </c>
      <c r="T79" s="131">
        <f t="shared" si="15"/>
        <v>23760</v>
      </c>
      <c r="U79" s="132">
        <f t="shared" si="17"/>
        <v>849</v>
      </c>
    </row>
    <row r="80" spans="1:25" ht="24.95" customHeight="1" x14ac:dyDescent="0.65">
      <c r="A80" s="131"/>
      <c r="B80" s="131"/>
      <c r="C80" s="131">
        <v>21</v>
      </c>
      <c r="D80" s="131">
        <v>6</v>
      </c>
      <c r="E80" s="131">
        <v>40</v>
      </c>
      <c r="F80" s="131">
        <f t="shared" ref="F80:F109" si="20">E80*299</f>
        <v>11960</v>
      </c>
      <c r="G80" s="131">
        <f t="shared" si="18"/>
        <v>309</v>
      </c>
      <c r="H80" s="131"/>
      <c r="I80" s="131"/>
      <c r="J80" s="131">
        <v>21</v>
      </c>
      <c r="K80" s="131">
        <v>14</v>
      </c>
      <c r="L80" s="131">
        <v>70</v>
      </c>
      <c r="M80" s="131">
        <f t="shared" si="19"/>
        <v>21000</v>
      </c>
      <c r="N80" s="131">
        <f t="shared" si="16"/>
        <v>929</v>
      </c>
      <c r="O80" s="131">
        <v>25</v>
      </c>
      <c r="P80" s="131">
        <v>419</v>
      </c>
      <c r="Q80" s="131">
        <v>21</v>
      </c>
      <c r="R80" s="131">
        <v>25</v>
      </c>
      <c r="S80" s="131">
        <v>80</v>
      </c>
      <c r="T80" s="131">
        <f t="shared" si="15"/>
        <v>23760</v>
      </c>
      <c r="U80" s="132">
        <f t="shared" si="17"/>
        <v>1188</v>
      </c>
    </row>
    <row r="81" spans="1:21" ht="24.95" customHeight="1" x14ac:dyDescent="0.65">
      <c r="A81" s="131"/>
      <c r="B81" s="131"/>
      <c r="C81" s="131">
        <v>22</v>
      </c>
      <c r="D81" s="131">
        <v>6</v>
      </c>
      <c r="E81" s="131">
        <v>40</v>
      </c>
      <c r="F81" s="131">
        <f t="shared" si="20"/>
        <v>11960</v>
      </c>
      <c r="G81" s="131">
        <f t="shared" si="18"/>
        <v>269</v>
      </c>
      <c r="H81" s="131"/>
      <c r="I81" s="131"/>
      <c r="J81" s="131">
        <v>22</v>
      </c>
      <c r="K81" s="131">
        <v>14</v>
      </c>
      <c r="L81" s="131">
        <v>70</v>
      </c>
      <c r="M81" s="131">
        <f t="shared" si="19"/>
        <v>21000</v>
      </c>
      <c r="N81" s="131">
        <f t="shared" si="16"/>
        <v>859</v>
      </c>
      <c r="O81" s="131"/>
      <c r="P81" s="131">
        <v>10</v>
      </c>
      <c r="Q81" s="131">
        <v>22</v>
      </c>
      <c r="R81" s="131">
        <v>25</v>
      </c>
      <c r="S81" s="131">
        <v>80</v>
      </c>
      <c r="T81" s="131">
        <f t="shared" si="15"/>
        <v>23760</v>
      </c>
      <c r="U81" s="132">
        <f t="shared" si="17"/>
        <v>1118</v>
      </c>
    </row>
    <row r="82" spans="1:21" ht="24.95" customHeight="1" x14ac:dyDescent="0.65">
      <c r="A82" s="131"/>
      <c r="B82" s="131"/>
      <c r="C82" s="131">
        <v>23</v>
      </c>
      <c r="D82" s="131">
        <v>6</v>
      </c>
      <c r="E82" s="131">
        <v>50</v>
      </c>
      <c r="F82" s="131">
        <f t="shared" si="20"/>
        <v>14950</v>
      </c>
      <c r="G82" s="131">
        <f t="shared" si="18"/>
        <v>219</v>
      </c>
      <c r="H82" s="131"/>
      <c r="I82" s="131"/>
      <c r="J82" s="131">
        <v>23</v>
      </c>
      <c r="K82" s="131">
        <v>14</v>
      </c>
      <c r="L82" s="131">
        <v>70</v>
      </c>
      <c r="M82" s="131">
        <f t="shared" si="19"/>
        <v>21000</v>
      </c>
      <c r="N82" s="131">
        <f t="shared" si="16"/>
        <v>789</v>
      </c>
      <c r="O82" s="131"/>
      <c r="P82" s="131"/>
      <c r="Q82" s="131">
        <v>23</v>
      </c>
      <c r="R82" s="131">
        <v>25</v>
      </c>
      <c r="S82" s="131">
        <v>80</v>
      </c>
      <c r="T82" s="131">
        <f t="shared" si="15"/>
        <v>23760</v>
      </c>
      <c r="U82" s="132">
        <f t="shared" si="17"/>
        <v>1038</v>
      </c>
    </row>
    <row r="83" spans="1:21" ht="24.95" customHeight="1" x14ac:dyDescent="0.65">
      <c r="A83" s="131"/>
      <c r="B83" s="131"/>
      <c r="C83" s="131">
        <v>24</v>
      </c>
      <c r="D83" s="131">
        <v>6</v>
      </c>
      <c r="E83" s="131">
        <v>50</v>
      </c>
      <c r="F83" s="131">
        <f t="shared" si="20"/>
        <v>14950</v>
      </c>
      <c r="G83" s="131">
        <f t="shared" si="18"/>
        <v>169</v>
      </c>
      <c r="H83" s="131">
        <v>15</v>
      </c>
      <c r="I83" s="131">
        <v>520</v>
      </c>
      <c r="J83" s="131">
        <v>24</v>
      </c>
      <c r="K83" s="131">
        <v>15</v>
      </c>
      <c r="L83" s="131">
        <v>70</v>
      </c>
      <c r="M83" s="131">
        <f t="shared" si="19"/>
        <v>21000</v>
      </c>
      <c r="N83" s="131">
        <f t="shared" si="16"/>
        <v>1239</v>
      </c>
      <c r="O83" s="131"/>
      <c r="P83" s="131"/>
      <c r="Q83" s="131">
        <v>24</v>
      </c>
      <c r="R83" s="131">
        <v>25</v>
      </c>
      <c r="S83" s="131">
        <v>80</v>
      </c>
      <c r="T83" s="131">
        <f t="shared" si="15"/>
        <v>23760</v>
      </c>
      <c r="U83" s="132">
        <f t="shared" si="17"/>
        <v>958</v>
      </c>
    </row>
    <row r="84" spans="1:21" ht="24.95" customHeight="1" x14ac:dyDescent="0.65">
      <c r="A84" s="131"/>
      <c r="B84" s="131"/>
      <c r="C84" s="131">
        <v>25</v>
      </c>
      <c r="D84" s="131">
        <v>6</v>
      </c>
      <c r="E84" s="131">
        <v>50</v>
      </c>
      <c r="F84" s="131">
        <f t="shared" si="20"/>
        <v>14950</v>
      </c>
      <c r="G84" s="131">
        <f t="shared" si="18"/>
        <v>119</v>
      </c>
      <c r="H84" s="131"/>
      <c r="I84" s="131"/>
      <c r="J84" s="131">
        <v>25</v>
      </c>
      <c r="K84" s="131">
        <v>15</v>
      </c>
      <c r="L84" s="131">
        <v>70</v>
      </c>
      <c r="M84" s="131">
        <f t="shared" si="19"/>
        <v>21000</v>
      </c>
      <c r="N84" s="131">
        <f t="shared" si="16"/>
        <v>1169</v>
      </c>
      <c r="O84" s="131"/>
      <c r="P84" s="131"/>
      <c r="Q84" s="131">
        <v>25</v>
      </c>
      <c r="R84" s="131">
        <v>25</v>
      </c>
      <c r="S84" s="131">
        <v>80</v>
      </c>
      <c r="T84" s="131">
        <f t="shared" si="15"/>
        <v>23760</v>
      </c>
      <c r="U84" s="132">
        <f t="shared" si="17"/>
        <v>878</v>
      </c>
    </row>
    <row r="85" spans="1:21" ht="24.95" customHeight="1" x14ac:dyDescent="0.65">
      <c r="A85" s="131"/>
      <c r="B85" s="131"/>
      <c r="C85" s="131">
        <v>26</v>
      </c>
      <c r="D85" s="131">
        <v>6</v>
      </c>
      <c r="E85" s="131">
        <v>50</v>
      </c>
      <c r="F85" s="131">
        <f t="shared" si="20"/>
        <v>14950</v>
      </c>
      <c r="G85" s="131">
        <f t="shared" si="18"/>
        <v>69</v>
      </c>
      <c r="H85" s="131"/>
      <c r="I85" s="131"/>
      <c r="J85" s="131">
        <v>26</v>
      </c>
      <c r="K85" s="131">
        <v>15</v>
      </c>
      <c r="L85" s="131">
        <v>70</v>
      </c>
      <c r="M85" s="131">
        <f t="shared" si="19"/>
        <v>21000</v>
      </c>
      <c r="N85" s="131">
        <f t="shared" si="16"/>
        <v>1099</v>
      </c>
      <c r="O85" s="131"/>
      <c r="P85" s="131"/>
      <c r="Q85" s="131">
        <v>26</v>
      </c>
      <c r="R85" s="131">
        <v>25</v>
      </c>
      <c r="S85" s="131">
        <v>80</v>
      </c>
      <c r="T85" s="131">
        <f t="shared" si="15"/>
        <v>23760</v>
      </c>
      <c r="U85" s="132">
        <f t="shared" si="17"/>
        <v>798</v>
      </c>
    </row>
    <row r="86" spans="1:21" ht="24.95" customHeight="1" x14ac:dyDescent="0.65">
      <c r="A86" s="131"/>
      <c r="B86" s="131"/>
      <c r="C86" s="131">
        <v>27</v>
      </c>
      <c r="D86" s="131">
        <v>6</v>
      </c>
      <c r="E86" s="131">
        <v>50</v>
      </c>
      <c r="F86" s="131">
        <f t="shared" si="20"/>
        <v>14950</v>
      </c>
      <c r="G86" s="131">
        <f t="shared" si="18"/>
        <v>19</v>
      </c>
      <c r="H86" s="131"/>
      <c r="I86" s="131"/>
      <c r="J86" s="131">
        <v>27</v>
      </c>
      <c r="K86" s="131">
        <v>15</v>
      </c>
      <c r="L86" s="131">
        <v>70</v>
      </c>
      <c r="M86" s="131">
        <f t="shared" si="19"/>
        <v>21000</v>
      </c>
      <c r="N86" s="131">
        <f t="shared" si="16"/>
        <v>1029</v>
      </c>
      <c r="O86" s="131">
        <v>26</v>
      </c>
      <c r="P86" s="131"/>
      <c r="Q86" s="131">
        <v>27</v>
      </c>
      <c r="R86" s="131">
        <v>26</v>
      </c>
      <c r="S86" s="131">
        <v>80</v>
      </c>
      <c r="T86" s="131">
        <f t="shared" si="15"/>
        <v>23760</v>
      </c>
      <c r="U86" s="132">
        <f t="shared" si="17"/>
        <v>718</v>
      </c>
    </row>
    <row r="87" spans="1:21" ht="24.95" customHeight="1" x14ac:dyDescent="0.65">
      <c r="A87" s="131">
        <v>7</v>
      </c>
      <c r="B87" s="131">
        <v>520</v>
      </c>
      <c r="C87" s="131">
        <v>28</v>
      </c>
      <c r="D87" s="131">
        <v>7</v>
      </c>
      <c r="E87" s="131">
        <v>50</v>
      </c>
      <c r="F87" s="131">
        <f t="shared" si="20"/>
        <v>14950</v>
      </c>
      <c r="G87" s="131">
        <f t="shared" si="18"/>
        <v>489</v>
      </c>
      <c r="H87" s="131">
        <v>16</v>
      </c>
      <c r="I87" s="131">
        <v>504</v>
      </c>
      <c r="J87" s="131">
        <v>28</v>
      </c>
      <c r="K87" s="131">
        <v>16</v>
      </c>
      <c r="L87" s="131">
        <v>70</v>
      </c>
      <c r="M87" s="131">
        <f t="shared" si="19"/>
        <v>21000</v>
      </c>
      <c r="N87" s="131">
        <f t="shared" si="16"/>
        <v>1463</v>
      </c>
      <c r="O87" s="131"/>
      <c r="P87" s="131"/>
      <c r="Q87" s="131">
        <v>28</v>
      </c>
      <c r="R87" s="131">
        <v>26</v>
      </c>
      <c r="S87" s="131">
        <v>80</v>
      </c>
      <c r="T87" s="131">
        <f t="shared" si="15"/>
        <v>23760</v>
      </c>
      <c r="U87" s="132">
        <f t="shared" si="17"/>
        <v>638</v>
      </c>
    </row>
    <row r="88" spans="1:21" ht="24.95" customHeight="1" x14ac:dyDescent="0.65">
      <c r="A88" s="131"/>
      <c r="B88" s="131"/>
      <c r="C88" s="131">
        <v>29</v>
      </c>
      <c r="D88" s="131">
        <v>7</v>
      </c>
      <c r="E88" s="131">
        <v>50</v>
      </c>
      <c r="F88" s="131">
        <f t="shared" si="20"/>
        <v>14950</v>
      </c>
      <c r="G88" s="131">
        <f t="shared" si="18"/>
        <v>439</v>
      </c>
      <c r="H88" s="131"/>
      <c r="I88" s="131">
        <v>10</v>
      </c>
      <c r="J88" s="131">
        <v>29</v>
      </c>
      <c r="K88" s="131">
        <v>16</v>
      </c>
      <c r="L88" s="131">
        <v>70</v>
      </c>
      <c r="M88" s="131">
        <f t="shared" si="19"/>
        <v>21000</v>
      </c>
      <c r="N88" s="131">
        <f t="shared" si="16"/>
        <v>1403</v>
      </c>
      <c r="O88" s="131"/>
      <c r="P88" s="131"/>
      <c r="Q88" s="131">
        <v>29</v>
      </c>
      <c r="R88" s="131">
        <v>26</v>
      </c>
      <c r="S88" s="131">
        <v>89</v>
      </c>
      <c r="T88" s="131">
        <f t="shared" si="15"/>
        <v>26433</v>
      </c>
      <c r="U88" s="132">
        <f t="shared" si="17"/>
        <v>549</v>
      </c>
    </row>
    <row r="89" spans="1:21" ht="24.95" customHeight="1" x14ac:dyDescent="0.65">
      <c r="A89" s="131"/>
      <c r="B89" s="131"/>
      <c r="C89" s="131">
        <v>30</v>
      </c>
      <c r="D89" s="131">
        <v>7</v>
      </c>
      <c r="E89" s="131">
        <v>50</v>
      </c>
      <c r="F89" s="131">
        <f t="shared" si="20"/>
        <v>14950</v>
      </c>
      <c r="G89" s="131">
        <f t="shared" si="18"/>
        <v>389</v>
      </c>
      <c r="H89" s="131"/>
      <c r="I89" s="131"/>
      <c r="J89" s="131">
        <v>30</v>
      </c>
      <c r="K89" s="131">
        <v>16</v>
      </c>
      <c r="L89" s="131">
        <v>70</v>
      </c>
      <c r="M89" s="131">
        <f t="shared" si="19"/>
        <v>21000</v>
      </c>
      <c r="N89" s="131">
        <f t="shared" si="16"/>
        <v>1333</v>
      </c>
      <c r="O89" s="131"/>
      <c r="P89" s="131"/>
      <c r="Q89" s="131">
        <v>30</v>
      </c>
      <c r="R89" s="131">
        <v>26</v>
      </c>
      <c r="S89" s="131">
        <v>90</v>
      </c>
      <c r="T89" s="131">
        <f t="shared" si="15"/>
        <v>26730</v>
      </c>
      <c r="U89" s="132">
        <f t="shared" si="17"/>
        <v>459</v>
      </c>
    </row>
    <row r="90" spans="1:21" ht="24.95" customHeight="1" x14ac:dyDescent="0.65">
      <c r="A90" s="131"/>
      <c r="B90" s="131"/>
      <c r="C90" s="131">
        <v>31</v>
      </c>
      <c r="D90" s="131">
        <v>7</v>
      </c>
      <c r="E90" s="131">
        <v>60</v>
      </c>
      <c r="F90" s="131">
        <f t="shared" si="20"/>
        <v>17940</v>
      </c>
      <c r="G90" s="131">
        <f t="shared" si="18"/>
        <v>329</v>
      </c>
      <c r="H90" s="131"/>
      <c r="I90" s="131"/>
      <c r="J90" s="131">
        <v>31</v>
      </c>
      <c r="K90" s="131">
        <v>16</v>
      </c>
      <c r="L90" s="131">
        <v>70</v>
      </c>
      <c r="M90" s="131">
        <f t="shared" si="19"/>
        <v>21000</v>
      </c>
      <c r="N90" s="131">
        <f t="shared" si="16"/>
        <v>1263</v>
      </c>
      <c r="O90" s="131"/>
      <c r="P90" s="131"/>
      <c r="Q90" s="131">
        <v>31</v>
      </c>
      <c r="R90" s="131">
        <v>26</v>
      </c>
      <c r="S90" s="131">
        <v>90</v>
      </c>
      <c r="T90" s="131">
        <f t="shared" si="15"/>
        <v>26730</v>
      </c>
      <c r="U90" s="132">
        <f t="shared" si="17"/>
        <v>369</v>
      </c>
    </row>
    <row r="91" spans="1:21" ht="24.95" customHeight="1" x14ac:dyDescent="0.65">
      <c r="A91" s="131"/>
      <c r="B91" s="131"/>
      <c r="C91" s="131">
        <v>32</v>
      </c>
      <c r="D91" s="131">
        <v>7</v>
      </c>
      <c r="E91" s="131">
        <v>60</v>
      </c>
      <c r="F91" s="131">
        <f t="shared" si="20"/>
        <v>17940</v>
      </c>
      <c r="G91" s="131">
        <f t="shared" si="18"/>
        <v>269</v>
      </c>
      <c r="H91" s="131"/>
      <c r="I91" s="131"/>
      <c r="J91" s="131">
        <v>32</v>
      </c>
      <c r="K91" s="131">
        <v>16</v>
      </c>
      <c r="L91" s="131">
        <v>70</v>
      </c>
      <c r="M91" s="131">
        <f t="shared" si="19"/>
        <v>21000</v>
      </c>
      <c r="N91" s="131">
        <f t="shared" si="16"/>
        <v>1193</v>
      </c>
      <c r="O91" s="131"/>
      <c r="P91" s="131"/>
      <c r="Q91" s="131">
        <v>32</v>
      </c>
      <c r="R91" s="131">
        <v>26</v>
      </c>
      <c r="S91" s="131">
        <v>90</v>
      </c>
      <c r="T91" s="131">
        <f t="shared" si="15"/>
        <v>26730</v>
      </c>
      <c r="U91" s="132">
        <f t="shared" si="17"/>
        <v>279</v>
      </c>
    </row>
    <row r="92" spans="1:21" ht="24.95" customHeight="1" x14ac:dyDescent="0.65">
      <c r="A92" s="131"/>
      <c r="B92" s="131"/>
      <c r="C92" s="131">
        <v>33</v>
      </c>
      <c r="D92" s="131">
        <v>7</v>
      </c>
      <c r="E92" s="131">
        <v>60</v>
      </c>
      <c r="F92" s="131">
        <f t="shared" si="20"/>
        <v>17940</v>
      </c>
      <c r="G92" s="131">
        <f t="shared" si="18"/>
        <v>209</v>
      </c>
      <c r="H92" s="131">
        <v>17</v>
      </c>
      <c r="I92" s="131"/>
      <c r="J92" s="131">
        <v>33</v>
      </c>
      <c r="K92" s="131">
        <v>17</v>
      </c>
      <c r="L92" s="131">
        <v>70</v>
      </c>
      <c r="M92" s="131">
        <f t="shared" si="19"/>
        <v>21000</v>
      </c>
      <c r="N92" s="131">
        <f t="shared" si="16"/>
        <v>1123</v>
      </c>
      <c r="O92" s="133">
        <v>27</v>
      </c>
      <c r="P92" s="133">
        <v>1018</v>
      </c>
      <c r="Q92" s="133">
        <v>33</v>
      </c>
      <c r="R92" s="133">
        <v>27</v>
      </c>
      <c r="S92" s="133">
        <v>120</v>
      </c>
      <c r="T92" s="133">
        <f>S92*296</f>
        <v>35520</v>
      </c>
      <c r="U92" s="133">
        <f t="shared" si="17"/>
        <v>1177</v>
      </c>
    </row>
    <row r="93" spans="1:21" ht="24.95" customHeight="1" x14ac:dyDescent="0.65">
      <c r="A93" s="131"/>
      <c r="B93" s="131"/>
      <c r="C93" s="131">
        <v>34</v>
      </c>
      <c r="D93" s="131">
        <v>7</v>
      </c>
      <c r="E93" s="131">
        <v>60</v>
      </c>
      <c r="F93" s="131">
        <f t="shared" si="20"/>
        <v>17940</v>
      </c>
      <c r="G93" s="131">
        <f t="shared" si="18"/>
        <v>149</v>
      </c>
      <c r="H93" s="131"/>
      <c r="I93" s="131"/>
      <c r="J93" s="131">
        <v>34</v>
      </c>
      <c r="K93" s="131">
        <v>17</v>
      </c>
      <c r="L93" s="131">
        <v>70</v>
      </c>
      <c r="M93" s="131">
        <f t="shared" si="19"/>
        <v>21000</v>
      </c>
      <c r="N93" s="131">
        <f t="shared" si="16"/>
        <v>1053</v>
      </c>
      <c r="O93" s="131"/>
      <c r="P93" s="131"/>
      <c r="Q93" s="131">
        <v>34</v>
      </c>
      <c r="R93" s="131">
        <v>27</v>
      </c>
      <c r="S93" s="131">
        <v>120</v>
      </c>
      <c r="T93" s="131">
        <f>S93*296</f>
        <v>35520</v>
      </c>
      <c r="U93" s="132">
        <f t="shared" si="17"/>
        <v>1057</v>
      </c>
    </row>
    <row r="94" spans="1:21" ht="24.95" customHeight="1" x14ac:dyDescent="0.65">
      <c r="A94" s="131"/>
      <c r="B94" s="131"/>
      <c r="C94" s="131">
        <v>35</v>
      </c>
      <c r="D94" s="131">
        <v>7</v>
      </c>
      <c r="E94" s="131">
        <v>60</v>
      </c>
      <c r="F94" s="131">
        <f t="shared" si="20"/>
        <v>17940</v>
      </c>
      <c r="G94" s="131">
        <f t="shared" si="18"/>
        <v>89</v>
      </c>
      <c r="H94" s="131"/>
      <c r="I94" s="131"/>
      <c r="J94" s="131">
        <v>35</v>
      </c>
      <c r="K94" s="131">
        <v>17</v>
      </c>
      <c r="L94" s="131">
        <v>70</v>
      </c>
      <c r="M94" s="131">
        <f t="shared" si="19"/>
        <v>21000</v>
      </c>
      <c r="N94" s="131">
        <f t="shared" si="16"/>
        <v>983</v>
      </c>
      <c r="O94" s="131"/>
      <c r="P94" s="131"/>
      <c r="Q94" s="131">
        <v>35</v>
      </c>
      <c r="R94" s="131">
        <v>27</v>
      </c>
      <c r="S94" s="131">
        <v>120</v>
      </c>
      <c r="T94" s="131">
        <f t="shared" ref="T94:T108" si="21">S94*296</f>
        <v>35520</v>
      </c>
      <c r="U94" s="132">
        <f t="shared" si="17"/>
        <v>937</v>
      </c>
    </row>
    <row r="95" spans="1:21" ht="24.95" customHeight="1" x14ac:dyDescent="0.65">
      <c r="A95" s="131"/>
      <c r="B95" s="131"/>
      <c r="C95" s="131">
        <v>36</v>
      </c>
      <c r="D95" s="131">
        <v>7</v>
      </c>
      <c r="E95" s="131">
        <v>60</v>
      </c>
      <c r="F95" s="131">
        <f t="shared" si="20"/>
        <v>17940</v>
      </c>
      <c r="G95" s="131">
        <f t="shared" si="18"/>
        <v>29</v>
      </c>
      <c r="H95" s="131"/>
      <c r="I95" s="131"/>
      <c r="J95" s="131">
        <v>36</v>
      </c>
      <c r="K95" s="131">
        <v>17</v>
      </c>
      <c r="L95" s="131">
        <v>70</v>
      </c>
      <c r="M95" s="131">
        <f t="shared" si="19"/>
        <v>21000</v>
      </c>
      <c r="N95" s="131">
        <f t="shared" si="16"/>
        <v>913</v>
      </c>
      <c r="O95" s="131"/>
      <c r="P95" s="131"/>
      <c r="Q95" s="131">
        <v>36</v>
      </c>
      <c r="R95" s="131">
        <v>27</v>
      </c>
      <c r="S95" s="131">
        <v>120</v>
      </c>
      <c r="T95" s="131">
        <f t="shared" si="21"/>
        <v>35520</v>
      </c>
      <c r="U95" s="132">
        <f t="shared" si="17"/>
        <v>817</v>
      </c>
    </row>
    <row r="96" spans="1:21" ht="24.95" customHeight="1" x14ac:dyDescent="0.65">
      <c r="A96" s="131">
        <v>8</v>
      </c>
      <c r="B96" s="131">
        <v>500</v>
      </c>
      <c r="C96" s="131">
        <v>37</v>
      </c>
      <c r="D96" s="131">
        <v>8</v>
      </c>
      <c r="E96" s="131">
        <v>70</v>
      </c>
      <c r="F96" s="131">
        <f t="shared" si="20"/>
        <v>20930</v>
      </c>
      <c r="G96" s="131">
        <f t="shared" si="18"/>
        <v>459</v>
      </c>
      <c r="H96" s="131"/>
      <c r="I96" s="131"/>
      <c r="J96" s="131">
        <v>37</v>
      </c>
      <c r="K96" s="131">
        <v>17</v>
      </c>
      <c r="L96" s="131">
        <v>70</v>
      </c>
      <c r="M96" s="131">
        <f t="shared" si="19"/>
        <v>21000</v>
      </c>
      <c r="N96" s="131">
        <f t="shared" si="16"/>
        <v>843</v>
      </c>
      <c r="O96" s="131"/>
      <c r="P96" s="131"/>
      <c r="Q96" s="131">
        <v>37</v>
      </c>
      <c r="R96" s="131">
        <v>27</v>
      </c>
      <c r="S96" s="131">
        <v>120</v>
      </c>
      <c r="T96" s="131">
        <f t="shared" si="21"/>
        <v>35520</v>
      </c>
      <c r="U96" s="132">
        <f t="shared" si="17"/>
        <v>697</v>
      </c>
    </row>
    <row r="97" spans="1:21" ht="24.95" customHeight="1" x14ac:dyDescent="0.65">
      <c r="A97" s="131"/>
      <c r="B97" s="131"/>
      <c r="C97" s="131">
        <v>38</v>
      </c>
      <c r="D97" s="131">
        <v>8</v>
      </c>
      <c r="E97" s="131">
        <v>70</v>
      </c>
      <c r="F97" s="131">
        <f t="shared" si="20"/>
        <v>20930</v>
      </c>
      <c r="G97" s="131">
        <f t="shared" si="18"/>
        <v>389</v>
      </c>
      <c r="H97" s="131">
        <v>18</v>
      </c>
      <c r="I97" s="131"/>
      <c r="J97" s="131">
        <v>38</v>
      </c>
      <c r="K97" s="131">
        <v>18</v>
      </c>
      <c r="L97" s="131">
        <v>75</v>
      </c>
      <c r="M97" s="131">
        <f t="shared" si="19"/>
        <v>22500</v>
      </c>
      <c r="N97" s="131">
        <f t="shared" si="16"/>
        <v>768</v>
      </c>
      <c r="O97" s="131"/>
      <c r="P97" s="131"/>
      <c r="Q97" s="131">
        <v>38</v>
      </c>
      <c r="R97" s="131">
        <v>27</v>
      </c>
      <c r="S97" s="131">
        <v>120</v>
      </c>
      <c r="T97" s="131">
        <f t="shared" si="21"/>
        <v>35520</v>
      </c>
      <c r="U97" s="132">
        <f t="shared" si="17"/>
        <v>577</v>
      </c>
    </row>
    <row r="98" spans="1:21" ht="24.95" customHeight="1" x14ac:dyDescent="0.65">
      <c r="A98" s="131"/>
      <c r="B98" s="131"/>
      <c r="C98" s="131">
        <v>39</v>
      </c>
      <c r="D98" s="131">
        <v>8</v>
      </c>
      <c r="E98" s="131">
        <v>70</v>
      </c>
      <c r="F98" s="131">
        <f t="shared" si="20"/>
        <v>20930</v>
      </c>
      <c r="G98" s="131">
        <f t="shared" si="18"/>
        <v>319</v>
      </c>
      <c r="H98" s="131"/>
      <c r="I98" s="131"/>
      <c r="J98" s="131">
        <v>39</v>
      </c>
      <c r="K98" s="131">
        <v>18</v>
      </c>
      <c r="L98" s="131">
        <v>80</v>
      </c>
      <c r="M98" s="131">
        <f t="shared" si="19"/>
        <v>24000</v>
      </c>
      <c r="N98" s="131">
        <f t="shared" si="16"/>
        <v>688</v>
      </c>
      <c r="O98" s="131"/>
      <c r="P98" s="131"/>
      <c r="Q98" s="131">
        <v>39</v>
      </c>
      <c r="R98" s="131">
        <v>27</v>
      </c>
      <c r="S98" s="131">
        <v>120</v>
      </c>
      <c r="T98" s="131">
        <f t="shared" si="21"/>
        <v>35520</v>
      </c>
      <c r="U98" s="132">
        <f t="shared" si="17"/>
        <v>457</v>
      </c>
    </row>
    <row r="99" spans="1:21" ht="24.95" customHeight="1" x14ac:dyDescent="0.65">
      <c r="A99" s="131"/>
      <c r="B99" s="131"/>
      <c r="C99" s="131">
        <v>40</v>
      </c>
      <c r="D99" s="131">
        <v>8</v>
      </c>
      <c r="E99" s="131">
        <v>70</v>
      </c>
      <c r="F99" s="131">
        <f t="shared" si="20"/>
        <v>20930</v>
      </c>
      <c r="G99" s="131">
        <f t="shared" si="18"/>
        <v>249</v>
      </c>
      <c r="H99" s="131"/>
      <c r="I99" s="131"/>
      <c r="J99" s="131">
        <v>40</v>
      </c>
      <c r="K99" s="131">
        <v>18</v>
      </c>
      <c r="L99" s="131">
        <v>80</v>
      </c>
      <c r="M99" s="131">
        <f t="shared" si="19"/>
        <v>24000</v>
      </c>
      <c r="N99" s="131">
        <f t="shared" si="16"/>
        <v>608</v>
      </c>
      <c r="O99" s="131">
        <v>28</v>
      </c>
      <c r="P99" s="131">
        <v>954</v>
      </c>
      <c r="Q99" s="131">
        <v>40</v>
      </c>
      <c r="R99" s="131">
        <v>28</v>
      </c>
      <c r="S99" s="131">
        <v>120</v>
      </c>
      <c r="T99" s="131">
        <f t="shared" si="21"/>
        <v>35520</v>
      </c>
      <c r="U99" s="132">
        <f t="shared" si="17"/>
        <v>1291</v>
      </c>
    </row>
    <row r="100" spans="1:21" ht="24.95" customHeight="1" x14ac:dyDescent="0.65">
      <c r="A100" s="131"/>
      <c r="B100" s="131"/>
      <c r="C100" s="131">
        <v>41</v>
      </c>
      <c r="D100" s="131">
        <v>8</v>
      </c>
      <c r="E100" s="131">
        <v>70</v>
      </c>
      <c r="F100" s="131">
        <f t="shared" si="20"/>
        <v>20930</v>
      </c>
      <c r="G100" s="131">
        <f t="shared" si="18"/>
        <v>179</v>
      </c>
      <c r="H100" s="131"/>
      <c r="I100" s="131"/>
      <c r="J100" s="131">
        <v>41</v>
      </c>
      <c r="K100" s="131">
        <v>18</v>
      </c>
      <c r="L100" s="131">
        <v>80</v>
      </c>
      <c r="M100" s="131">
        <f t="shared" si="19"/>
        <v>24000</v>
      </c>
      <c r="N100" s="131">
        <f t="shared" si="16"/>
        <v>528</v>
      </c>
      <c r="O100" s="131"/>
      <c r="P100" s="131">
        <v>10</v>
      </c>
      <c r="Q100" s="131">
        <v>41</v>
      </c>
      <c r="R100" s="131">
        <v>28</v>
      </c>
      <c r="S100" s="131">
        <v>120</v>
      </c>
      <c r="T100" s="131">
        <f t="shared" si="21"/>
        <v>35520</v>
      </c>
      <c r="U100" s="132">
        <f t="shared" si="17"/>
        <v>1181</v>
      </c>
    </row>
    <row r="101" spans="1:21" ht="24.95" customHeight="1" x14ac:dyDescent="0.65">
      <c r="A101" s="131"/>
      <c r="B101" s="131"/>
      <c r="C101" s="131">
        <v>42</v>
      </c>
      <c r="D101" s="131">
        <v>8</v>
      </c>
      <c r="E101" s="131">
        <v>70</v>
      </c>
      <c r="F101" s="131">
        <f t="shared" si="20"/>
        <v>20930</v>
      </c>
      <c r="G101" s="131">
        <f t="shared" si="18"/>
        <v>109</v>
      </c>
      <c r="H101" s="131"/>
      <c r="I101" s="131"/>
      <c r="J101" s="131">
        <v>42</v>
      </c>
      <c r="K101" s="131">
        <v>18</v>
      </c>
      <c r="L101" s="131">
        <v>80</v>
      </c>
      <c r="M101" s="131">
        <f t="shared" si="19"/>
        <v>24000</v>
      </c>
      <c r="N101" s="131">
        <f t="shared" si="16"/>
        <v>448</v>
      </c>
      <c r="O101" s="131"/>
      <c r="P101" s="131"/>
      <c r="Q101" s="131">
        <v>42</v>
      </c>
      <c r="R101" s="131">
        <v>28</v>
      </c>
      <c r="S101" s="131">
        <v>120</v>
      </c>
      <c r="T101" s="131">
        <f t="shared" si="21"/>
        <v>35520</v>
      </c>
      <c r="U101" s="132">
        <f t="shared" si="17"/>
        <v>1061</v>
      </c>
    </row>
    <row r="102" spans="1:21" ht="24.95" customHeight="1" x14ac:dyDescent="0.65">
      <c r="A102" s="131"/>
      <c r="B102" s="131"/>
      <c r="C102" s="131">
        <v>43</v>
      </c>
      <c r="D102" s="131">
        <v>8</v>
      </c>
      <c r="E102" s="131">
        <v>70</v>
      </c>
      <c r="F102" s="131">
        <f t="shared" si="20"/>
        <v>20930</v>
      </c>
      <c r="G102" s="131">
        <f t="shared" si="18"/>
        <v>39</v>
      </c>
      <c r="H102" s="131">
        <v>19</v>
      </c>
      <c r="I102" s="131"/>
      <c r="J102" s="131">
        <v>43</v>
      </c>
      <c r="K102" s="131">
        <v>19</v>
      </c>
      <c r="L102" s="131">
        <v>80</v>
      </c>
      <c r="M102" s="131">
        <f t="shared" si="19"/>
        <v>24000</v>
      </c>
      <c r="N102" s="131">
        <f t="shared" si="16"/>
        <v>368</v>
      </c>
      <c r="O102" s="131"/>
      <c r="P102" s="131"/>
      <c r="Q102" s="131">
        <v>43</v>
      </c>
      <c r="R102" s="131">
        <v>28</v>
      </c>
      <c r="S102" s="131">
        <v>120</v>
      </c>
      <c r="T102" s="131">
        <f t="shared" si="21"/>
        <v>35520</v>
      </c>
      <c r="U102" s="132">
        <f t="shared" si="17"/>
        <v>941</v>
      </c>
    </row>
    <row r="103" spans="1:21" ht="24.95" customHeight="1" x14ac:dyDescent="0.65">
      <c r="A103" s="131">
        <v>9</v>
      </c>
      <c r="B103" s="131">
        <v>490</v>
      </c>
      <c r="C103" s="131">
        <v>44</v>
      </c>
      <c r="D103" s="131">
        <v>9</v>
      </c>
      <c r="E103" s="131">
        <v>70</v>
      </c>
      <c r="F103" s="131">
        <f t="shared" si="20"/>
        <v>20930</v>
      </c>
      <c r="G103" s="131">
        <f t="shared" si="18"/>
        <v>459</v>
      </c>
      <c r="H103" s="131"/>
      <c r="I103" s="131"/>
      <c r="J103" s="131">
        <v>44</v>
      </c>
      <c r="K103" s="131">
        <v>19</v>
      </c>
      <c r="L103" s="131">
        <v>80</v>
      </c>
      <c r="M103" s="131">
        <f t="shared" si="19"/>
        <v>24000</v>
      </c>
      <c r="N103" s="131">
        <f t="shared" si="16"/>
        <v>288</v>
      </c>
      <c r="P103" s="131"/>
      <c r="Q103" s="131">
        <v>44</v>
      </c>
      <c r="R103" s="131">
        <v>28</v>
      </c>
      <c r="S103" s="131">
        <v>104</v>
      </c>
      <c r="T103" s="131">
        <f t="shared" si="21"/>
        <v>30784</v>
      </c>
      <c r="U103" s="132">
        <f t="shared" si="17"/>
        <v>837</v>
      </c>
    </row>
    <row r="104" spans="1:21" ht="24.95" customHeight="1" x14ac:dyDescent="0.65">
      <c r="A104" s="131"/>
      <c r="B104" s="131"/>
      <c r="C104" s="131">
        <v>45</v>
      </c>
      <c r="D104" s="131">
        <v>9</v>
      </c>
      <c r="E104" s="131">
        <v>70</v>
      </c>
      <c r="F104" s="131">
        <f t="shared" si="20"/>
        <v>20930</v>
      </c>
      <c r="G104" s="131">
        <f t="shared" si="18"/>
        <v>389</v>
      </c>
      <c r="H104" s="131"/>
      <c r="I104" s="131"/>
      <c r="J104" s="131">
        <v>45</v>
      </c>
      <c r="K104" s="131">
        <v>19</v>
      </c>
      <c r="L104" s="131">
        <v>80</v>
      </c>
      <c r="M104" s="131">
        <f t="shared" si="19"/>
        <v>24000</v>
      </c>
      <c r="N104" s="131">
        <f t="shared" si="16"/>
        <v>208</v>
      </c>
      <c r="O104" s="131"/>
      <c r="P104" s="131"/>
      <c r="Q104" s="131">
        <v>45</v>
      </c>
      <c r="R104" s="131">
        <v>28</v>
      </c>
      <c r="S104" s="131">
        <v>100</v>
      </c>
      <c r="T104" s="131">
        <f t="shared" si="21"/>
        <v>29600</v>
      </c>
      <c r="U104" s="132">
        <f t="shared" si="17"/>
        <v>737</v>
      </c>
    </row>
    <row r="105" spans="1:21" ht="24.95" customHeight="1" x14ac:dyDescent="0.65">
      <c r="A105" s="131"/>
      <c r="B105" s="131"/>
      <c r="C105" s="131">
        <v>46</v>
      </c>
      <c r="D105" s="131">
        <v>9</v>
      </c>
      <c r="E105" s="131">
        <v>70</v>
      </c>
      <c r="F105" s="131">
        <f t="shared" si="20"/>
        <v>20930</v>
      </c>
      <c r="G105" s="131">
        <f t="shared" si="18"/>
        <v>319</v>
      </c>
      <c r="H105" s="131"/>
      <c r="I105" s="131"/>
      <c r="J105" s="131">
        <v>46</v>
      </c>
      <c r="K105" s="131">
        <v>19</v>
      </c>
      <c r="L105" s="131">
        <v>80</v>
      </c>
      <c r="M105" s="131">
        <f t="shared" si="19"/>
        <v>24000</v>
      </c>
      <c r="N105" s="131">
        <f t="shared" si="16"/>
        <v>128</v>
      </c>
      <c r="O105" s="131"/>
      <c r="P105" s="131"/>
      <c r="Q105" s="131">
        <v>46</v>
      </c>
      <c r="R105" s="131">
        <v>28</v>
      </c>
      <c r="S105" s="131">
        <v>100</v>
      </c>
      <c r="T105" s="131">
        <f t="shared" si="21"/>
        <v>29600</v>
      </c>
      <c r="U105" s="132">
        <f t="shared" si="17"/>
        <v>637</v>
      </c>
    </row>
    <row r="106" spans="1:21" ht="24.95" customHeight="1" x14ac:dyDescent="0.65">
      <c r="A106" s="131"/>
      <c r="C106" s="131">
        <v>47</v>
      </c>
      <c r="D106" s="131">
        <v>9</v>
      </c>
      <c r="E106" s="131">
        <v>70</v>
      </c>
      <c r="F106" s="131">
        <f t="shared" si="20"/>
        <v>20930</v>
      </c>
      <c r="G106" s="131">
        <f t="shared" si="18"/>
        <v>249</v>
      </c>
      <c r="H106" s="133">
        <v>20</v>
      </c>
      <c r="I106" s="133">
        <v>550</v>
      </c>
      <c r="J106" s="133">
        <v>47</v>
      </c>
      <c r="K106" s="133">
        <v>20</v>
      </c>
      <c r="L106" s="133">
        <v>80</v>
      </c>
      <c r="M106" s="133">
        <f>L106*297</f>
        <v>23760</v>
      </c>
      <c r="N106" s="133">
        <f t="shared" si="16"/>
        <v>598</v>
      </c>
      <c r="O106" s="138"/>
      <c r="P106" s="131"/>
      <c r="Q106" s="131">
        <v>47</v>
      </c>
      <c r="R106" s="131">
        <v>28</v>
      </c>
      <c r="S106" s="131">
        <v>100</v>
      </c>
      <c r="T106" s="131">
        <f t="shared" si="21"/>
        <v>29600</v>
      </c>
      <c r="U106" s="132">
        <f t="shared" si="17"/>
        <v>537</v>
      </c>
    </row>
    <row r="107" spans="1:21" ht="24.95" customHeight="1" x14ac:dyDescent="0.65">
      <c r="A107" s="131"/>
      <c r="B107" s="131"/>
      <c r="C107" s="131">
        <v>48</v>
      </c>
      <c r="D107" s="131">
        <v>9</v>
      </c>
      <c r="E107" s="131">
        <v>70</v>
      </c>
      <c r="F107" s="131">
        <f t="shared" si="20"/>
        <v>20930</v>
      </c>
      <c r="G107" s="131">
        <f t="shared" si="18"/>
        <v>179</v>
      </c>
      <c r="H107" s="131"/>
      <c r="I107" s="131"/>
      <c r="J107" s="131">
        <v>48</v>
      </c>
      <c r="K107" s="131">
        <v>20</v>
      </c>
      <c r="L107" s="131">
        <v>80</v>
      </c>
      <c r="M107" s="131">
        <f>L107*297</f>
        <v>23760</v>
      </c>
      <c r="N107" s="131">
        <f t="shared" si="16"/>
        <v>518</v>
      </c>
      <c r="O107" s="131"/>
      <c r="P107" s="131"/>
      <c r="Q107" s="131">
        <v>48</v>
      </c>
      <c r="R107" s="131">
        <v>28</v>
      </c>
      <c r="S107" s="131">
        <v>100</v>
      </c>
      <c r="T107" s="131">
        <f t="shared" si="21"/>
        <v>29600</v>
      </c>
      <c r="U107" s="132">
        <f t="shared" si="17"/>
        <v>437</v>
      </c>
    </row>
    <row r="108" spans="1:21" ht="24.95" customHeight="1" x14ac:dyDescent="0.65">
      <c r="A108" s="131"/>
      <c r="B108" s="131"/>
      <c r="C108" s="131">
        <v>49</v>
      </c>
      <c r="D108" s="131">
        <v>9</v>
      </c>
      <c r="E108" s="131">
        <v>70</v>
      </c>
      <c r="F108" s="131">
        <f t="shared" si="20"/>
        <v>20930</v>
      </c>
      <c r="G108" s="131">
        <f t="shared" si="18"/>
        <v>109</v>
      </c>
      <c r="H108" s="131"/>
      <c r="I108" s="131"/>
      <c r="J108" s="131">
        <v>49</v>
      </c>
      <c r="K108" s="131">
        <v>20</v>
      </c>
      <c r="L108" s="131">
        <v>80</v>
      </c>
      <c r="M108" s="131">
        <f t="shared" ref="M108:M109" si="22">L108*297</f>
        <v>23760</v>
      </c>
      <c r="N108" s="131">
        <f t="shared" si="16"/>
        <v>438</v>
      </c>
      <c r="O108" s="131"/>
      <c r="P108" s="131"/>
      <c r="Q108" s="131">
        <v>49</v>
      </c>
      <c r="R108" s="131">
        <v>28</v>
      </c>
      <c r="S108" s="131">
        <v>100</v>
      </c>
      <c r="T108" s="131">
        <f t="shared" si="21"/>
        <v>29600</v>
      </c>
      <c r="U108" s="132">
        <f t="shared" si="17"/>
        <v>337</v>
      </c>
    </row>
    <row r="109" spans="1:21" ht="24.95" customHeight="1" x14ac:dyDescent="0.65">
      <c r="A109" s="131"/>
      <c r="B109" s="131"/>
      <c r="C109" s="131">
        <v>50</v>
      </c>
      <c r="D109" s="131">
        <v>9</v>
      </c>
      <c r="E109" s="131">
        <v>70</v>
      </c>
      <c r="F109" s="131">
        <f t="shared" si="20"/>
        <v>20930</v>
      </c>
      <c r="G109" s="131">
        <f t="shared" si="18"/>
        <v>39</v>
      </c>
      <c r="H109" s="131"/>
      <c r="I109" s="131"/>
      <c r="J109" s="131">
        <v>50</v>
      </c>
      <c r="K109" s="131">
        <v>20</v>
      </c>
      <c r="L109" s="131">
        <v>80</v>
      </c>
      <c r="M109" s="131">
        <f t="shared" si="22"/>
        <v>23760</v>
      </c>
      <c r="N109" s="131">
        <f t="shared" si="16"/>
        <v>358</v>
      </c>
      <c r="O109" s="131" t="s">
        <v>40</v>
      </c>
      <c r="P109" s="131"/>
      <c r="Q109" s="131">
        <v>50</v>
      </c>
      <c r="R109" s="131">
        <v>28</v>
      </c>
      <c r="S109" s="131">
        <v>50</v>
      </c>
      <c r="T109" s="131">
        <f>S109*100</f>
        <v>5000</v>
      </c>
      <c r="U109" s="132">
        <f t="shared" si="17"/>
        <v>287</v>
      </c>
    </row>
    <row r="110" spans="1:21" ht="24.95" customHeight="1" x14ac:dyDescent="0.65">
      <c r="A110" s="131"/>
      <c r="B110" s="131"/>
      <c r="C110" s="131"/>
      <c r="D110" s="131"/>
      <c r="E110" s="131">
        <f>SUM(E60:E109)</f>
        <v>3007</v>
      </c>
      <c r="F110" s="131">
        <f>SUM(F60:F109)</f>
        <v>900200</v>
      </c>
      <c r="G110" s="131"/>
      <c r="H110" s="131"/>
      <c r="I110" s="131"/>
      <c r="J110" s="131"/>
      <c r="K110" s="131"/>
      <c r="L110" s="131">
        <f>SUM(L60:L109)</f>
        <v>4347</v>
      </c>
      <c r="M110" s="131">
        <f>SUM(M60:M109)</f>
        <v>1301088</v>
      </c>
      <c r="N110" s="131"/>
      <c r="O110" s="131"/>
      <c r="P110" s="131"/>
      <c r="Q110" s="131"/>
      <c r="R110" s="131"/>
      <c r="S110" s="131">
        <f>SUM(S60:S109)</f>
        <v>4573</v>
      </c>
      <c r="T110" s="131">
        <f>SUM(T60:T109)</f>
        <v>1346407</v>
      </c>
      <c r="U110" s="132"/>
    </row>
    <row r="111" spans="1:21" ht="21.95" customHeight="1" x14ac:dyDescent="0.65">
      <c r="A111" s="137"/>
      <c r="B111" s="137">
        <f>SUM(B60:B110)</f>
        <v>3046</v>
      </c>
      <c r="C111" s="137"/>
      <c r="D111" s="137"/>
      <c r="E111" s="137"/>
      <c r="F111" s="137"/>
      <c r="G111" s="137"/>
      <c r="H111" s="137"/>
      <c r="I111" s="137">
        <f>SUM(I60:I110)</f>
        <v>4666</v>
      </c>
      <c r="J111" s="137"/>
      <c r="K111" s="137"/>
      <c r="L111" s="137"/>
      <c r="M111" s="137"/>
      <c r="N111" s="137"/>
      <c r="O111" s="137"/>
      <c r="P111" s="137">
        <f>SUM(P60:P110)</f>
        <v>4502</v>
      </c>
      <c r="Q111" s="137"/>
      <c r="R111" s="137"/>
      <c r="S111" s="137"/>
      <c r="T111" s="137"/>
    </row>
    <row r="112" spans="1:21" ht="21.95" customHeight="1" x14ac:dyDescent="0.65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 t="s">
        <v>29</v>
      </c>
      <c r="P112" s="137">
        <v>484</v>
      </c>
      <c r="Q112" s="137"/>
      <c r="R112" s="137"/>
      <c r="S112" s="137"/>
      <c r="T112" s="137"/>
    </row>
    <row r="113" spans="1:21" ht="21.95" customHeight="1" x14ac:dyDescent="0.65">
      <c r="M113" s="128">
        <f>T110+M110+F110</f>
        <v>3547695</v>
      </c>
      <c r="O113" s="129" t="s">
        <v>28</v>
      </c>
      <c r="P113" s="129" t="s">
        <v>26</v>
      </c>
      <c r="Q113" s="129" t="s">
        <v>27</v>
      </c>
    </row>
    <row r="114" spans="1:21" ht="21.95" customHeight="1" x14ac:dyDescent="0.65">
      <c r="M114" s="129">
        <f>P111+I111+B111</f>
        <v>12214</v>
      </c>
      <c r="O114" s="129">
        <f>E110+L110+S110</f>
        <v>11927</v>
      </c>
      <c r="P114" s="129">
        <v>12540</v>
      </c>
      <c r="Q114" s="129">
        <v>5</v>
      </c>
    </row>
    <row r="115" spans="1:21" ht="21.95" customHeight="1" x14ac:dyDescent="0.65">
      <c r="A115" s="162">
        <v>241487</v>
      </c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</row>
    <row r="116" spans="1:21" ht="21.95" customHeight="1" x14ac:dyDescent="0.65">
      <c r="A116" s="130"/>
      <c r="B116" s="131" t="s">
        <v>21</v>
      </c>
      <c r="C116" s="131"/>
      <c r="D116" s="131"/>
      <c r="E116" s="131" t="s">
        <v>22</v>
      </c>
      <c r="F116" s="130"/>
      <c r="G116" s="131" t="s">
        <v>23</v>
      </c>
      <c r="H116" s="130"/>
      <c r="I116" s="131" t="s">
        <v>21</v>
      </c>
      <c r="J116" s="131"/>
      <c r="K116" s="131"/>
      <c r="L116" s="131" t="s">
        <v>22</v>
      </c>
      <c r="M116" s="130"/>
      <c r="N116" s="131" t="s">
        <v>23</v>
      </c>
      <c r="O116" s="130"/>
      <c r="P116" s="131" t="s">
        <v>21</v>
      </c>
      <c r="Q116" s="131"/>
      <c r="R116" s="131"/>
      <c r="S116" s="131" t="s">
        <v>22</v>
      </c>
      <c r="T116" s="130"/>
      <c r="U116" s="132" t="s">
        <v>23</v>
      </c>
    </row>
    <row r="117" spans="1:21" ht="21.95" customHeight="1" x14ac:dyDescent="0.65">
      <c r="A117" s="131">
        <v>4</v>
      </c>
      <c r="B117" s="131">
        <v>714</v>
      </c>
      <c r="C117" s="131">
        <v>1</v>
      </c>
      <c r="D117" s="131">
        <v>4</v>
      </c>
      <c r="E117" s="131">
        <v>70</v>
      </c>
      <c r="F117" s="131">
        <f>E117*303</f>
        <v>21210</v>
      </c>
      <c r="G117" s="131">
        <f>B117-E117</f>
        <v>644</v>
      </c>
      <c r="H117" s="131">
        <v>11</v>
      </c>
      <c r="I117" s="131"/>
      <c r="J117" s="131">
        <v>1</v>
      </c>
      <c r="K117" s="131">
        <v>11</v>
      </c>
      <c r="L117" s="131">
        <v>60</v>
      </c>
      <c r="M117" s="131">
        <f>L117*299</f>
        <v>17940</v>
      </c>
      <c r="N117" s="131">
        <f>G166+I117-L117</f>
        <v>211</v>
      </c>
      <c r="O117" s="131">
        <v>21</v>
      </c>
      <c r="P117" s="131">
        <v>530</v>
      </c>
      <c r="Q117" s="131">
        <v>1</v>
      </c>
      <c r="R117" s="131">
        <v>21</v>
      </c>
      <c r="S117" s="131">
        <v>90</v>
      </c>
      <c r="T117" s="131">
        <f>S117*300</f>
        <v>27000</v>
      </c>
      <c r="U117" s="132">
        <f>N166+P117-S117</f>
        <v>555</v>
      </c>
    </row>
    <row r="118" spans="1:21" ht="21.95" customHeight="1" x14ac:dyDescent="0.65">
      <c r="A118" s="131"/>
      <c r="B118" s="134"/>
      <c r="C118" s="131">
        <v>2</v>
      </c>
      <c r="D118" s="131">
        <v>4</v>
      </c>
      <c r="E118" s="131">
        <v>70</v>
      </c>
      <c r="F118" s="131">
        <f t="shared" ref="F118:F125" si="23">E118*303</f>
        <v>21210</v>
      </c>
      <c r="G118" s="131">
        <f>G117+B118-E118</f>
        <v>574</v>
      </c>
      <c r="H118" s="131"/>
      <c r="I118" s="131"/>
      <c r="J118" s="131">
        <v>2</v>
      </c>
      <c r="K118" s="131">
        <v>11</v>
      </c>
      <c r="L118" s="131">
        <v>60</v>
      </c>
      <c r="M118" s="131">
        <f>L118*299</f>
        <v>17940</v>
      </c>
      <c r="N118" s="131">
        <f>N117+I118-L118</f>
        <v>151</v>
      </c>
      <c r="O118" s="131"/>
      <c r="P118" s="131"/>
      <c r="Q118" s="131">
        <v>2</v>
      </c>
      <c r="R118" s="131">
        <v>21</v>
      </c>
      <c r="S118" s="131">
        <v>90</v>
      </c>
      <c r="T118" s="131">
        <f t="shared" ref="T118:T165" si="24">S118*300</f>
        <v>27000</v>
      </c>
      <c r="U118" s="132">
        <f>U117+P118-S118</f>
        <v>465</v>
      </c>
    </row>
    <row r="119" spans="1:21" ht="21.95" customHeight="1" x14ac:dyDescent="0.65">
      <c r="A119" s="131"/>
      <c r="B119" s="134"/>
      <c r="C119" s="131">
        <v>3</v>
      </c>
      <c r="D119" s="131">
        <v>4</v>
      </c>
      <c r="E119" s="131">
        <v>70</v>
      </c>
      <c r="F119" s="131">
        <f t="shared" si="23"/>
        <v>21210</v>
      </c>
      <c r="G119" s="131">
        <f t="shared" ref="G119:G166" si="25">G118+B119-E119</f>
        <v>504</v>
      </c>
      <c r="H119" s="133">
        <v>12</v>
      </c>
      <c r="I119" s="133"/>
      <c r="J119" s="133">
        <v>3</v>
      </c>
      <c r="K119" s="133">
        <v>12</v>
      </c>
      <c r="L119" s="133">
        <v>70</v>
      </c>
      <c r="M119" s="133">
        <f t="shared" ref="M119:M166" si="26">L119*300</f>
        <v>21000</v>
      </c>
      <c r="N119" s="133">
        <f t="shared" ref="N119:N166" si="27">N118+I119-L119</f>
        <v>81</v>
      </c>
      <c r="O119" s="131"/>
      <c r="P119" s="131"/>
      <c r="Q119" s="131">
        <v>3</v>
      </c>
      <c r="R119" s="131">
        <v>21</v>
      </c>
      <c r="S119" s="131">
        <v>90</v>
      </c>
      <c r="T119" s="131">
        <f t="shared" si="24"/>
        <v>27000</v>
      </c>
      <c r="U119" s="132">
        <f t="shared" ref="U119:U166" si="28">U118+P119-S119</f>
        <v>375</v>
      </c>
    </row>
    <row r="120" spans="1:21" ht="21.95" customHeight="1" x14ac:dyDescent="0.65">
      <c r="A120" s="131"/>
      <c r="B120" s="134"/>
      <c r="C120" s="131">
        <v>4</v>
      </c>
      <c r="D120" s="131">
        <v>4</v>
      </c>
      <c r="E120" s="131">
        <v>70</v>
      </c>
      <c r="F120" s="131">
        <f t="shared" si="23"/>
        <v>21210</v>
      </c>
      <c r="G120" s="131">
        <f t="shared" si="25"/>
        <v>434</v>
      </c>
      <c r="H120" s="131"/>
      <c r="I120" s="131"/>
      <c r="J120" s="131">
        <v>4</v>
      </c>
      <c r="K120" s="131">
        <v>12</v>
      </c>
      <c r="L120" s="131">
        <v>70</v>
      </c>
      <c r="M120" s="131">
        <f t="shared" si="26"/>
        <v>21000</v>
      </c>
      <c r="N120" s="131">
        <f t="shared" si="27"/>
        <v>11</v>
      </c>
      <c r="O120" s="131">
        <v>22</v>
      </c>
      <c r="P120" s="131">
        <v>510</v>
      </c>
      <c r="Q120" s="131">
        <v>4</v>
      </c>
      <c r="R120" s="131">
        <v>22</v>
      </c>
      <c r="S120" s="131">
        <v>100</v>
      </c>
      <c r="T120" s="131">
        <f t="shared" si="24"/>
        <v>30000</v>
      </c>
      <c r="U120" s="132">
        <f t="shared" si="28"/>
        <v>785</v>
      </c>
    </row>
    <row r="121" spans="1:21" ht="21.95" customHeight="1" x14ac:dyDescent="0.65">
      <c r="A121" s="131"/>
      <c r="B121" s="134"/>
      <c r="C121" s="131">
        <v>5</v>
      </c>
      <c r="D121" s="131">
        <v>4</v>
      </c>
      <c r="E121" s="131">
        <v>70</v>
      </c>
      <c r="F121" s="131">
        <f t="shared" si="23"/>
        <v>21210</v>
      </c>
      <c r="G121" s="131">
        <f t="shared" si="25"/>
        <v>364</v>
      </c>
      <c r="H121" s="131">
        <v>13</v>
      </c>
      <c r="I121" s="131">
        <v>515</v>
      </c>
      <c r="J121" s="131">
        <v>5</v>
      </c>
      <c r="K121" s="131">
        <v>13</v>
      </c>
      <c r="L121" s="131">
        <v>70</v>
      </c>
      <c r="M121" s="131">
        <f t="shared" si="26"/>
        <v>21000</v>
      </c>
      <c r="N121" s="131">
        <f t="shared" si="27"/>
        <v>456</v>
      </c>
      <c r="O121" s="131"/>
      <c r="P121" s="131"/>
      <c r="Q121" s="131">
        <v>5</v>
      </c>
      <c r="R121" s="131">
        <v>22</v>
      </c>
      <c r="S121" s="131">
        <v>100</v>
      </c>
      <c r="T121" s="131">
        <f t="shared" si="24"/>
        <v>30000</v>
      </c>
      <c r="U121" s="132">
        <f t="shared" si="28"/>
        <v>685</v>
      </c>
    </row>
    <row r="122" spans="1:21" ht="21.95" customHeight="1" x14ac:dyDescent="0.65">
      <c r="A122" s="131"/>
      <c r="B122" s="134"/>
      <c r="C122" s="131">
        <v>6</v>
      </c>
      <c r="D122" s="131">
        <v>4</v>
      </c>
      <c r="E122" s="131">
        <v>70</v>
      </c>
      <c r="F122" s="131">
        <f t="shared" si="23"/>
        <v>21210</v>
      </c>
      <c r="G122" s="131">
        <f t="shared" si="25"/>
        <v>294</v>
      </c>
      <c r="H122" s="131"/>
      <c r="I122" s="131"/>
      <c r="J122" s="131">
        <v>6</v>
      </c>
      <c r="K122" s="131">
        <v>13</v>
      </c>
      <c r="L122" s="131">
        <v>70</v>
      </c>
      <c r="M122" s="131">
        <f t="shared" si="26"/>
        <v>21000</v>
      </c>
      <c r="N122" s="131">
        <f t="shared" si="27"/>
        <v>386</v>
      </c>
      <c r="O122" s="131"/>
      <c r="P122" s="131"/>
      <c r="Q122" s="131">
        <v>6</v>
      </c>
      <c r="R122" s="131">
        <v>22</v>
      </c>
      <c r="S122" s="131">
        <v>100</v>
      </c>
      <c r="T122" s="131">
        <f t="shared" si="24"/>
        <v>30000</v>
      </c>
      <c r="U122" s="132">
        <f t="shared" si="28"/>
        <v>585</v>
      </c>
    </row>
    <row r="123" spans="1:21" ht="21.95" customHeight="1" x14ac:dyDescent="0.65">
      <c r="A123" s="131"/>
      <c r="C123" s="131">
        <v>7</v>
      </c>
      <c r="D123" s="131">
        <v>4</v>
      </c>
      <c r="E123" s="131">
        <v>70</v>
      </c>
      <c r="F123" s="131">
        <f t="shared" si="23"/>
        <v>21210</v>
      </c>
      <c r="G123" s="131">
        <f t="shared" si="25"/>
        <v>224</v>
      </c>
      <c r="H123" s="131"/>
      <c r="I123" s="131"/>
      <c r="J123" s="131">
        <v>7</v>
      </c>
      <c r="K123" s="131">
        <v>13</v>
      </c>
      <c r="L123" s="131">
        <v>70</v>
      </c>
      <c r="M123" s="131">
        <f t="shared" si="26"/>
        <v>21000</v>
      </c>
      <c r="N123" s="131">
        <f t="shared" si="27"/>
        <v>316</v>
      </c>
      <c r="O123" s="131"/>
      <c r="P123" s="131"/>
      <c r="Q123" s="131">
        <v>7</v>
      </c>
      <c r="R123" s="131">
        <v>22</v>
      </c>
      <c r="S123" s="131">
        <v>100</v>
      </c>
      <c r="T123" s="131">
        <f t="shared" si="24"/>
        <v>30000</v>
      </c>
      <c r="U123" s="132">
        <f t="shared" si="28"/>
        <v>485</v>
      </c>
    </row>
    <row r="124" spans="1:21" ht="21.95" customHeight="1" x14ac:dyDescent="0.65">
      <c r="A124" s="131"/>
      <c r="B124" s="131"/>
      <c r="C124" s="131">
        <v>8</v>
      </c>
      <c r="D124" s="131">
        <v>4</v>
      </c>
      <c r="E124" s="131">
        <v>70</v>
      </c>
      <c r="F124" s="131">
        <f t="shared" si="23"/>
        <v>21210</v>
      </c>
      <c r="G124" s="131">
        <f t="shared" si="25"/>
        <v>154</v>
      </c>
      <c r="H124" s="131"/>
      <c r="I124" s="131"/>
      <c r="J124" s="131">
        <v>8</v>
      </c>
      <c r="K124" s="131">
        <v>13</v>
      </c>
      <c r="L124" s="131">
        <v>70</v>
      </c>
      <c r="M124" s="131">
        <f t="shared" si="26"/>
        <v>21000</v>
      </c>
      <c r="N124" s="131">
        <f t="shared" si="27"/>
        <v>246</v>
      </c>
      <c r="O124" s="131">
        <v>23</v>
      </c>
      <c r="P124" s="131">
        <v>515</v>
      </c>
      <c r="Q124" s="131">
        <v>8</v>
      </c>
      <c r="R124" s="131">
        <v>23</v>
      </c>
      <c r="S124" s="131">
        <v>100</v>
      </c>
      <c r="T124" s="131">
        <f t="shared" si="24"/>
        <v>30000</v>
      </c>
      <c r="U124" s="132">
        <f t="shared" si="28"/>
        <v>900</v>
      </c>
    </row>
    <row r="125" spans="1:21" ht="21.95" customHeight="1" x14ac:dyDescent="0.65">
      <c r="A125" s="131"/>
      <c r="B125" s="131"/>
      <c r="C125" s="131">
        <v>9</v>
      </c>
      <c r="D125" s="131">
        <v>4</v>
      </c>
      <c r="E125" s="131">
        <v>72</v>
      </c>
      <c r="F125" s="131">
        <f t="shared" si="23"/>
        <v>21816</v>
      </c>
      <c r="G125" s="131">
        <f t="shared" si="25"/>
        <v>82</v>
      </c>
      <c r="H125" s="131"/>
      <c r="I125" s="131"/>
      <c r="J125" s="131">
        <v>9</v>
      </c>
      <c r="K125" s="131">
        <v>13</v>
      </c>
      <c r="L125" s="131">
        <v>70</v>
      </c>
      <c r="M125" s="131">
        <f t="shared" si="26"/>
        <v>21000</v>
      </c>
      <c r="N125" s="131">
        <f t="shared" si="27"/>
        <v>176</v>
      </c>
      <c r="O125" s="131"/>
      <c r="P125" s="131"/>
      <c r="Q125" s="131">
        <v>9</v>
      </c>
      <c r="R125" s="131">
        <v>23</v>
      </c>
      <c r="S125" s="131">
        <v>100</v>
      </c>
      <c r="T125" s="131">
        <f t="shared" si="24"/>
        <v>30000</v>
      </c>
      <c r="U125" s="132">
        <f t="shared" si="28"/>
        <v>800</v>
      </c>
    </row>
    <row r="126" spans="1:21" ht="21.95" customHeight="1" x14ac:dyDescent="0.65">
      <c r="A126" s="133">
        <v>5</v>
      </c>
      <c r="B126" s="133">
        <f>632+1018</f>
        <v>1650</v>
      </c>
      <c r="C126" s="133">
        <v>10</v>
      </c>
      <c r="D126" s="133">
        <v>5</v>
      </c>
      <c r="E126" s="133">
        <v>90</v>
      </c>
      <c r="F126" s="133">
        <f>E126*296</f>
        <v>26640</v>
      </c>
      <c r="G126" s="133">
        <f t="shared" si="25"/>
        <v>1642</v>
      </c>
      <c r="H126" s="131"/>
      <c r="I126" s="131"/>
      <c r="J126" s="131">
        <v>10</v>
      </c>
      <c r="K126" s="131">
        <v>13</v>
      </c>
      <c r="L126" s="131">
        <v>78</v>
      </c>
      <c r="M126" s="131">
        <f t="shared" si="26"/>
        <v>23400</v>
      </c>
      <c r="N126" s="131">
        <f t="shared" si="27"/>
        <v>98</v>
      </c>
      <c r="O126" s="131"/>
      <c r="P126" s="131"/>
      <c r="Q126" s="131">
        <v>10</v>
      </c>
      <c r="R126" s="131">
        <v>23</v>
      </c>
      <c r="S126" s="131">
        <v>100</v>
      </c>
      <c r="T126" s="131">
        <f t="shared" si="24"/>
        <v>30000</v>
      </c>
      <c r="U126" s="132">
        <f t="shared" si="28"/>
        <v>700</v>
      </c>
    </row>
    <row r="127" spans="1:21" ht="21.95" customHeight="1" x14ac:dyDescent="0.65">
      <c r="A127" s="134"/>
      <c r="B127" s="129">
        <v>15</v>
      </c>
      <c r="C127" s="131">
        <v>11</v>
      </c>
      <c r="D127" s="131">
        <v>5</v>
      </c>
      <c r="E127" s="131">
        <v>90</v>
      </c>
      <c r="F127" s="131">
        <f>E127*296</f>
        <v>26640</v>
      </c>
      <c r="G127" s="131">
        <f t="shared" si="25"/>
        <v>1567</v>
      </c>
      <c r="H127" s="131"/>
      <c r="I127" s="131"/>
      <c r="J127" s="131">
        <v>11</v>
      </c>
      <c r="K127" s="131">
        <v>13</v>
      </c>
      <c r="L127" s="131">
        <v>80</v>
      </c>
      <c r="M127" s="131">
        <f t="shared" si="26"/>
        <v>24000</v>
      </c>
      <c r="N127" s="131">
        <f t="shared" si="27"/>
        <v>18</v>
      </c>
      <c r="O127" s="131"/>
      <c r="P127" s="131"/>
      <c r="Q127" s="131">
        <v>11</v>
      </c>
      <c r="R127" s="131">
        <v>23</v>
      </c>
      <c r="S127" s="131">
        <v>100</v>
      </c>
      <c r="T127" s="131">
        <f t="shared" si="24"/>
        <v>30000</v>
      </c>
      <c r="U127" s="132">
        <f t="shared" si="28"/>
        <v>600</v>
      </c>
    </row>
    <row r="128" spans="1:21" ht="21.95" customHeight="1" x14ac:dyDescent="0.65">
      <c r="A128" s="131"/>
      <c r="B128" s="131"/>
      <c r="C128" s="131">
        <v>12</v>
      </c>
      <c r="D128" s="131">
        <v>5</v>
      </c>
      <c r="E128" s="131">
        <v>90</v>
      </c>
      <c r="F128" s="131">
        <f t="shared" ref="F128:F143" si="29">E128*296</f>
        <v>26640</v>
      </c>
      <c r="G128" s="131">
        <f t="shared" si="25"/>
        <v>1477</v>
      </c>
      <c r="H128" s="131">
        <v>14</v>
      </c>
      <c r="I128" s="131">
        <v>520</v>
      </c>
      <c r="J128" s="131">
        <v>12</v>
      </c>
      <c r="K128" s="131">
        <v>14</v>
      </c>
      <c r="L128" s="131">
        <v>90</v>
      </c>
      <c r="M128" s="131">
        <f t="shared" si="26"/>
        <v>27000</v>
      </c>
      <c r="N128" s="131">
        <f t="shared" si="27"/>
        <v>448</v>
      </c>
      <c r="O128" s="131">
        <v>24</v>
      </c>
      <c r="P128" s="131">
        <v>520</v>
      </c>
      <c r="Q128" s="131">
        <v>12</v>
      </c>
      <c r="R128" s="131">
        <v>24</v>
      </c>
      <c r="S128" s="131">
        <v>100</v>
      </c>
      <c r="T128" s="131">
        <f t="shared" si="24"/>
        <v>30000</v>
      </c>
      <c r="U128" s="132">
        <f t="shared" si="28"/>
        <v>1020</v>
      </c>
    </row>
    <row r="129" spans="1:21" ht="21.95" customHeight="1" x14ac:dyDescent="0.65">
      <c r="A129" s="131"/>
      <c r="C129" s="131">
        <v>13</v>
      </c>
      <c r="D129" s="131">
        <v>5</v>
      </c>
      <c r="E129" s="131">
        <v>90</v>
      </c>
      <c r="F129" s="131">
        <f t="shared" si="29"/>
        <v>26640</v>
      </c>
      <c r="G129" s="131">
        <f t="shared" si="25"/>
        <v>1387</v>
      </c>
      <c r="H129" s="131"/>
      <c r="I129" s="131"/>
      <c r="J129" s="131">
        <v>13</v>
      </c>
      <c r="K129" s="131">
        <v>14</v>
      </c>
      <c r="L129" s="131">
        <v>70</v>
      </c>
      <c r="M129" s="131">
        <f t="shared" si="26"/>
        <v>21000</v>
      </c>
      <c r="N129" s="131">
        <f t="shared" si="27"/>
        <v>378</v>
      </c>
      <c r="O129" s="131"/>
      <c r="P129" s="131"/>
      <c r="Q129" s="131">
        <v>13</v>
      </c>
      <c r="R129" s="131">
        <v>24</v>
      </c>
      <c r="S129" s="131">
        <v>100</v>
      </c>
      <c r="T129" s="131">
        <f t="shared" si="24"/>
        <v>30000</v>
      </c>
      <c r="U129" s="132">
        <f t="shared" si="28"/>
        <v>920</v>
      </c>
    </row>
    <row r="130" spans="1:21" ht="21.95" customHeight="1" x14ac:dyDescent="0.65">
      <c r="A130" s="131"/>
      <c r="B130" s="131"/>
      <c r="C130" s="131">
        <v>14</v>
      </c>
      <c r="D130" s="131">
        <v>5</v>
      </c>
      <c r="E130" s="131">
        <v>90</v>
      </c>
      <c r="F130" s="131">
        <f t="shared" si="29"/>
        <v>26640</v>
      </c>
      <c r="G130" s="131">
        <f t="shared" si="25"/>
        <v>1297</v>
      </c>
      <c r="H130" s="131"/>
      <c r="I130" s="131"/>
      <c r="J130" s="131">
        <v>14</v>
      </c>
      <c r="K130" s="131">
        <v>14</v>
      </c>
      <c r="L130" s="131">
        <v>70</v>
      </c>
      <c r="M130" s="131">
        <f t="shared" si="26"/>
        <v>21000</v>
      </c>
      <c r="N130" s="131">
        <f t="shared" si="27"/>
        <v>308</v>
      </c>
      <c r="O130" s="131"/>
      <c r="P130" s="131"/>
      <c r="Q130" s="131">
        <v>14</v>
      </c>
      <c r="R130" s="131">
        <v>24</v>
      </c>
      <c r="S130" s="131">
        <v>100</v>
      </c>
      <c r="T130" s="131">
        <f t="shared" si="24"/>
        <v>30000</v>
      </c>
      <c r="U130" s="132">
        <f t="shared" si="28"/>
        <v>820</v>
      </c>
    </row>
    <row r="131" spans="1:21" ht="21.95" customHeight="1" x14ac:dyDescent="0.65">
      <c r="A131" s="131"/>
      <c r="B131" s="131"/>
      <c r="C131" s="131">
        <v>15</v>
      </c>
      <c r="D131" s="131">
        <v>5</v>
      </c>
      <c r="E131" s="131">
        <v>90</v>
      </c>
      <c r="F131" s="131">
        <f t="shared" si="29"/>
        <v>26640</v>
      </c>
      <c r="G131" s="131">
        <f t="shared" si="25"/>
        <v>1207</v>
      </c>
      <c r="H131" s="131"/>
      <c r="I131" s="131"/>
      <c r="J131" s="131">
        <v>15</v>
      </c>
      <c r="K131" s="131">
        <v>14</v>
      </c>
      <c r="L131" s="131">
        <v>70</v>
      </c>
      <c r="M131" s="131">
        <f t="shared" si="26"/>
        <v>21000</v>
      </c>
      <c r="N131" s="131">
        <f t="shared" si="27"/>
        <v>238</v>
      </c>
      <c r="O131" s="131">
        <v>25</v>
      </c>
      <c r="P131" s="131">
        <v>498</v>
      </c>
      <c r="Q131" s="131">
        <v>15</v>
      </c>
      <c r="R131" s="131">
        <v>25</v>
      </c>
      <c r="S131" s="131">
        <v>100</v>
      </c>
      <c r="T131" s="131">
        <f t="shared" si="24"/>
        <v>30000</v>
      </c>
      <c r="U131" s="132">
        <f t="shared" si="28"/>
        <v>1218</v>
      </c>
    </row>
    <row r="132" spans="1:21" ht="21.95" customHeight="1" x14ac:dyDescent="0.65">
      <c r="A132" s="131"/>
      <c r="B132" s="131"/>
      <c r="C132" s="131">
        <v>16</v>
      </c>
      <c r="D132" s="131">
        <v>5</v>
      </c>
      <c r="E132" s="131">
        <v>90</v>
      </c>
      <c r="F132" s="131">
        <f t="shared" si="29"/>
        <v>26640</v>
      </c>
      <c r="G132" s="131">
        <f t="shared" si="25"/>
        <v>1117</v>
      </c>
      <c r="H132" s="131"/>
      <c r="I132" s="131"/>
      <c r="J132" s="131">
        <v>16</v>
      </c>
      <c r="K132" s="131">
        <v>14</v>
      </c>
      <c r="L132" s="131">
        <v>70</v>
      </c>
      <c r="M132" s="131">
        <f t="shared" si="26"/>
        <v>21000</v>
      </c>
      <c r="N132" s="131">
        <f t="shared" si="27"/>
        <v>168</v>
      </c>
      <c r="O132" s="131"/>
      <c r="P132" s="131"/>
      <c r="Q132" s="131">
        <v>16</v>
      </c>
      <c r="R132" s="131">
        <v>25</v>
      </c>
      <c r="S132" s="131">
        <v>100</v>
      </c>
      <c r="T132" s="131">
        <f t="shared" si="24"/>
        <v>30000</v>
      </c>
      <c r="U132" s="132">
        <f t="shared" si="28"/>
        <v>1118</v>
      </c>
    </row>
    <row r="133" spans="1:21" ht="21.95" customHeight="1" x14ac:dyDescent="0.65">
      <c r="A133" s="131"/>
      <c r="B133" s="131"/>
      <c r="C133" s="131">
        <v>17</v>
      </c>
      <c r="D133" s="131">
        <v>5</v>
      </c>
      <c r="E133" s="131">
        <v>90</v>
      </c>
      <c r="F133" s="131">
        <f t="shared" si="29"/>
        <v>26640</v>
      </c>
      <c r="G133" s="131">
        <f t="shared" si="25"/>
        <v>1027</v>
      </c>
      <c r="H133" s="131"/>
      <c r="I133" s="131"/>
      <c r="J133" s="131">
        <v>17</v>
      </c>
      <c r="K133" s="131">
        <v>14</v>
      </c>
      <c r="L133" s="131">
        <v>70</v>
      </c>
      <c r="M133" s="131">
        <f t="shared" si="26"/>
        <v>21000</v>
      </c>
      <c r="N133" s="131">
        <f t="shared" si="27"/>
        <v>98</v>
      </c>
      <c r="O133" s="131"/>
      <c r="P133" s="131"/>
      <c r="Q133" s="131">
        <v>17</v>
      </c>
      <c r="R133" s="131">
        <v>25</v>
      </c>
      <c r="S133" s="131">
        <v>100</v>
      </c>
      <c r="T133" s="131">
        <f t="shared" si="24"/>
        <v>30000</v>
      </c>
      <c r="U133" s="132">
        <f t="shared" si="28"/>
        <v>1018</v>
      </c>
    </row>
    <row r="134" spans="1:21" ht="21.95" customHeight="1" x14ac:dyDescent="0.65">
      <c r="A134" s="131"/>
      <c r="B134" s="131"/>
      <c r="C134" s="131">
        <v>18</v>
      </c>
      <c r="D134" s="131">
        <v>5</v>
      </c>
      <c r="E134" s="131">
        <v>90</v>
      </c>
      <c r="F134" s="131">
        <f t="shared" si="29"/>
        <v>26640</v>
      </c>
      <c r="G134" s="131">
        <f t="shared" si="25"/>
        <v>937</v>
      </c>
      <c r="H134" s="131"/>
      <c r="I134" s="131"/>
      <c r="J134" s="131">
        <v>18</v>
      </c>
      <c r="K134" s="131">
        <v>14</v>
      </c>
      <c r="L134" s="131">
        <v>70</v>
      </c>
      <c r="M134" s="131">
        <f t="shared" si="26"/>
        <v>21000</v>
      </c>
      <c r="N134" s="131">
        <f t="shared" si="27"/>
        <v>28</v>
      </c>
      <c r="O134" s="131"/>
      <c r="P134" s="131"/>
      <c r="Q134" s="131">
        <v>18</v>
      </c>
      <c r="R134" s="131">
        <v>25</v>
      </c>
      <c r="S134" s="131">
        <v>100</v>
      </c>
      <c r="T134" s="131">
        <f t="shared" si="24"/>
        <v>30000</v>
      </c>
      <c r="U134" s="132">
        <f t="shared" si="28"/>
        <v>918</v>
      </c>
    </row>
    <row r="135" spans="1:21" ht="21.95" customHeight="1" x14ac:dyDescent="0.65">
      <c r="A135" s="131">
        <v>6</v>
      </c>
      <c r="B135" s="131"/>
      <c r="C135" s="131">
        <v>19</v>
      </c>
      <c r="D135" s="131">
        <v>6</v>
      </c>
      <c r="E135" s="131">
        <v>90</v>
      </c>
      <c r="F135" s="131">
        <f t="shared" si="29"/>
        <v>26640</v>
      </c>
      <c r="G135" s="131">
        <f t="shared" si="25"/>
        <v>847</v>
      </c>
      <c r="H135" s="131">
        <v>15</v>
      </c>
      <c r="I135" s="131">
        <v>540</v>
      </c>
      <c r="J135" s="131">
        <v>19</v>
      </c>
      <c r="K135" s="131">
        <v>15</v>
      </c>
      <c r="L135" s="131">
        <v>70</v>
      </c>
      <c r="M135" s="131">
        <f t="shared" si="26"/>
        <v>21000</v>
      </c>
      <c r="N135" s="131">
        <f t="shared" si="27"/>
        <v>498</v>
      </c>
      <c r="O135" s="131"/>
      <c r="P135" s="131"/>
      <c r="Q135" s="131">
        <v>19</v>
      </c>
      <c r="R135" s="131">
        <v>25</v>
      </c>
      <c r="S135" s="131">
        <v>100</v>
      </c>
      <c r="T135" s="131">
        <f t="shared" si="24"/>
        <v>30000</v>
      </c>
      <c r="U135" s="132">
        <f t="shared" si="28"/>
        <v>818</v>
      </c>
    </row>
    <row r="136" spans="1:21" ht="21.95" customHeight="1" x14ac:dyDescent="0.65">
      <c r="A136" s="131"/>
      <c r="B136" s="131"/>
      <c r="C136" s="131">
        <v>20</v>
      </c>
      <c r="D136" s="131">
        <v>6</v>
      </c>
      <c r="E136" s="131">
        <v>135</v>
      </c>
      <c r="F136" s="131">
        <f t="shared" si="29"/>
        <v>39960</v>
      </c>
      <c r="G136" s="131">
        <f t="shared" si="25"/>
        <v>712</v>
      </c>
      <c r="H136" s="131"/>
      <c r="I136" s="131"/>
      <c r="J136" s="131">
        <v>20</v>
      </c>
      <c r="K136" s="131">
        <v>15</v>
      </c>
      <c r="L136" s="131">
        <v>70</v>
      </c>
      <c r="M136" s="131">
        <f t="shared" si="26"/>
        <v>21000</v>
      </c>
      <c r="N136" s="131">
        <f t="shared" si="27"/>
        <v>428</v>
      </c>
      <c r="O136" s="131">
        <v>26</v>
      </c>
      <c r="P136" s="131">
        <v>520</v>
      </c>
      <c r="Q136" s="131">
        <v>20</v>
      </c>
      <c r="R136" s="131">
        <v>26</v>
      </c>
      <c r="S136" s="131">
        <v>100</v>
      </c>
      <c r="T136" s="131">
        <f t="shared" si="24"/>
        <v>30000</v>
      </c>
      <c r="U136" s="132">
        <f t="shared" si="28"/>
        <v>1238</v>
      </c>
    </row>
    <row r="137" spans="1:21" ht="21.95" customHeight="1" x14ac:dyDescent="0.65">
      <c r="A137" s="131"/>
      <c r="B137" s="131"/>
      <c r="C137" s="131">
        <v>21</v>
      </c>
      <c r="D137" s="131">
        <v>6</v>
      </c>
      <c r="E137" s="131">
        <v>90</v>
      </c>
      <c r="F137" s="131">
        <f t="shared" si="29"/>
        <v>26640</v>
      </c>
      <c r="G137" s="131">
        <f t="shared" si="25"/>
        <v>622</v>
      </c>
      <c r="H137" s="131"/>
      <c r="I137" s="131"/>
      <c r="J137" s="131">
        <v>21</v>
      </c>
      <c r="K137" s="131">
        <v>15</v>
      </c>
      <c r="L137" s="131">
        <v>70</v>
      </c>
      <c r="M137" s="131">
        <f t="shared" si="26"/>
        <v>21000</v>
      </c>
      <c r="N137" s="131">
        <f t="shared" si="27"/>
        <v>358</v>
      </c>
      <c r="O137" s="131"/>
      <c r="P137" s="131"/>
      <c r="Q137" s="131">
        <v>21</v>
      </c>
      <c r="R137" s="131">
        <v>26</v>
      </c>
      <c r="S137" s="131">
        <v>100</v>
      </c>
      <c r="T137" s="131">
        <f t="shared" si="24"/>
        <v>30000</v>
      </c>
      <c r="U137" s="132">
        <f t="shared" si="28"/>
        <v>1138</v>
      </c>
    </row>
    <row r="138" spans="1:21" ht="21.95" customHeight="1" x14ac:dyDescent="0.65">
      <c r="A138" s="131"/>
      <c r="B138" s="131"/>
      <c r="C138" s="131">
        <v>22</v>
      </c>
      <c r="D138" s="131">
        <v>6</v>
      </c>
      <c r="E138" s="131">
        <v>90</v>
      </c>
      <c r="F138" s="131">
        <f t="shared" si="29"/>
        <v>26640</v>
      </c>
      <c r="G138" s="131">
        <f t="shared" si="25"/>
        <v>532</v>
      </c>
      <c r="H138" s="131"/>
      <c r="I138" s="131"/>
      <c r="J138" s="131">
        <v>22</v>
      </c>
      <c r="K138" s="131">
        <v>15</v>
      </c>
      <c r="L138" s="131">
        <v>70</v>
      </c>
      <c r="M138" s="131">
        <f t="shared" si="26"/>
        <v>21000</v>
      </c>
      <c r="N138" s="131">
        <f t="shared" si="27"/>
        <v>288</v>
      </c>
      <c r="O138" s="131"/>
      <c r="P138" s="131"/>
      <c r="Q138" s="131">
        <v>22</v>
      </c>
      <c r="R138" s="131">
        <v>26</v>
      </c>
      <c r="S138" s="131">
        <v>100</v>
      </c>
      <c r="T138" s="131">
        <f t="shared" si="24"/>
        <v>30000</v>
      </c>
      <c r="U138" s="132">
        <f t="shared" si="28"/>
        <v>1038</v>
      </c>
    </row>
    <row r="139" spans="1:21" ht="21.95" customHeight="1" x14ac:dyDescent="0.65">
      <c r="A139" s="131"/>
      <c r="B139" s="131"/>
      <c r="C139" s="131">
        <v>23</v>
      </c>
      <c r="D139" s="131">
        <v>6</v>
      </c>
      <c r="E139" s="131">
        <v>90</v>
      </c>
      <c r="F139" s="131">
        <f t="shared" si="29"/>
        <v>26640</v>
      </c>
      <c r="G139" s="131">
        <f t="shared" si="25"/>
        <v>442</v>
      </c>
      <c r="H139" s="131"/>
      <c r="I139" s="131"/>
      <c r="J139" s="131">
        <v>23</v>
      </c>
      <c r="K139" s="131">
        <v>15</v>
      </c>
      <c r="L139" s="131">
        <v>70</v>
      </c>
      <c r="M139" s="131">
        <f t="shared" si="26"/>
        <v>21000</v>
      </c>
      <c r="N139" s="131">
        <f t="shared" si="27"/>
        <v>218</v>
      </c>
      <c r="O139" s="131"/>
      <c r="P139" s="131"/>
      <c r="Q139" s="131">
        <v>23</v>
      </c>
      <c r="R139" s="131">
        <v>26</v>
      </c>
      <c r="S139" s="131">
        <v>100</v>
      </c>
      <c r="T139" s="131">
        <f t="shared" si="24"/>
        <v>30000</v>
      </c>
      <c r="U139" s="132">
        <f t="shared" si="28"/>
        <v>938</v>
      </c>
    </row>
    <row r="140" spans="1:21" ht="21.95" customHeight="1" x14ac:dyDescent="0.65">
      <c r="A140" s="131"/>
      <c r="B140" s="131"/>
      <c r="C140" s="131">
        <v>24</v>
      </c>
      <c r="D140" s="131">
        <v>6</v>
      </c>
      <c r="E140" s="131">
        <v>90</v>
      </c>
      <c r="F140" s="131">
        <f t="shared" si="29"/>
        <v>26640</v>
      </c>
      <c r="G140" s="131">
        <f t="shared" si="25"/>
        <v>352</v>
      </c>
      <c r="H140" s="131"/>
      <c r="I140" s="131"/>
      <c r="J140" s="131">
        <v>24</v>
      </c>
      <c r="K140" s="131">
        <v>15</v>
      </c>
      <c r="L140" s="131">
        <v>70</v>
      </c>
      <c r="M140" s="131">
        <f t="shared" si="26"/>
        <v>21000</v>
      </c>
      <c r="N140" s="131">
        <f t="shared" si="27"/>
        <v>148</v>
      </c>
      <c r="O140" s="131"/>
      <c r="P140" s="131"/>
      <c r="Q140" s="131">
        <v>24</v>
      </c>
      <c r="R140" s="131">
        <v>26</v>
      </c>
      <c r="S140" s="131">
        <v>100</v>
      </c>
      <c r="T140" s="131">
        <f t="shared" si="24"/>
        <v>30000</v>
      </c>
      <c r="U140" s="132">
        <f t="shared" si="28"/>
        <v>838</v>
      </c>
    </row>
    <row r="141" spans="1:21" ht="21.95" customHeight="1" x14ac:dyDescent="0.65">
      <c r="A141" s="131"/>
      <c r="B141" s="131"/>
      <c r="C141" s="131">
        <v>25</v>
      </c>
      <c r="D141" s="131">
        <v>6</v>
      </c>
      <c r="E141" s="131">
        <v>100</v>
      </c>
      <c r="F141" s="131">
        <f t="shared" si="29"/>
        <v>29600</v>
      </c>
      <c r="G141" s="131">
        <f t="shared" si="25"/>
        <v>252</v>
      </c>
      <c r="H141" s="131">
        <v>16</v>
      </c>
      <c r="I141" s="131">
        <v>530</v>
      </c>
      <c r="J141" s="131">
        <v>25</v>
      </c>
      <c r="K141" s="131">
        <v>16</v>
      </c>
      <c r="L141" s="131">
        <v>70</v>
      </c>
      <c r="M141" s="131">
        <f t="shared" si="26"/>
        <v>21000</v>
      </c>
      <c r="N141" s="131">
        <f t="shared" si="27"/>
        <v>608</v>
      </c>
      <c r="O141" s="131">
        <v>27</v>
      </c>
      <c r="P141" s="131">
        <v>507</v>
      </c>
      <c r="Q141" s="131">
        <v>25</v>
      </c>
      <c r="R141" s="131">
        <v>27</v>
      </c>
      <c r="S141" s="131">
        <v>100</v>
      </c>
      <c r="T141" s="131">
        <f t="shared" si="24"/>
        <v>30000</v>
      </c>
      <c r="U141" s="132">
        <f t="shared" si="28"/>
        <v>1245</v>
      </c>
    </row>
    <row r="142" spans="1:21" ht="21.95" customHeight="1" x14ac:dyDescent="0.65">
      <c r="A142" s="131"/>
      <c r="B142" s="131"/>
      <c r="C142" s="131">
        <v>26</v>
      </c>
      <c r="D142" s="131">
        <v>6</v>
      </c>
      <c r="E142" s="131">
        <v>100</v>
      </c>
      <c r="F142" s="131">
        <f t="shared" si="29"/>
        <v>29600</v>
      </c>
      <c r="G142" s="131">
        <f t="shared" si="25"/>
        <v>152</v>
      </c>
      <c r="H142" s="131"/>
      <c r="I142" s="131"/>
      <c r="J142" s="131">
        <v>26</v>
      </c>
      <c r="K142" s="131">
        <v>16</v>
      </c>
      <c r="L142" s="131">
        <v>70</v>
      </c>
      <c r="M142" s="131">
        <f t="shared" si="26"/>
        <v>21000</v>
      </c>
      <c r="N142" s="131">
        <f t="shared" si="27"/>
        <v>538</v>
      </c>
      <c r="O142" s="131"/>
      <c r="P142" s="131"/>
      <c r="Q142" s="131">
        <v>26</v>
      </c>
      <c r="R142" s="131">
        <v>27</v>
      </c>
      <c r="S142" s="131">
        <v>100</v>
      </c>
      <c r="T142" s="131">
        <f t="shared" si="24"/>
        <v>30000</v>
      </c>
      <c r="U142" s="132">
        <f t="shared" si="28"/>
        <v>1145</v>
      </c>
    </row>
    <row r="143" spans="1:21" ht="21.95" customHeight="1" x14ac:dyDescent="0.65">
      <c r="A143" s="131"/>
      <c r="B143" s="131"/>
      <c r="C143" s="131">
        <v>27</v>
      </c>
      <c r="D143" s="131">
        <v>6</v>
      </c>
      <c r="E143" s="131">
        <v>100</v>
      </c>
      <c r="F143" s="131">
        <f t="shared" si="29"/>
        <v>29600</v>
      </c>
      <c r="G143" s="131">
        <f t="shared" si="25"/>
        <v>52</v>
      </c>
      <c r="H143" s="131"/>
      <c r="I143" s="131"/>
      <c r="J143" s="131">
        <v>27</v>
      </c>
      <c r="K143" s="131">
        <v>16</v>
      </c>
      <c r="L143" s="131">
        <v>70</v>
      </c>
      <c r="M143" s="131">
        <f t="shared" si="26"/>
        <v>21000</v>
      </c>
      <c r="N143" s="131">
        <f t="shared" si="27"/>
        <v>468</v>
      </c>
      <c r="O143" s="131"/>
      <c r="P143" s="131"/>
      <c r="Q143" s="131">
        <v>27</v>
      </c>
      <c r="R143" s="131">
        <v>27</v>
      </c>
      <c r="S143" s="131">
        <v>100</v>
      </c>
      <c r="T143" s="131">
        <f t="shared" si="24"/>
        <v>30000</v>
      </c>
      <c r="U143" s="132">
        <f t="shared" si="28"/>
        <v>1045</v>
      </c>
    </row>
    <row r="144" spans="1:21" ht="21.95" customHeight="1" x14ac:dyDescent="0.65">
      <c r="A144" s="133">
        <v>7</v>
      </c>
      <c r="B144" s="133">
        <v>510</v>
      </c>
      <c r="C144" s="133">
        <v>28</v>
      </c>
      <c r="D144" s="133">
        <v>7</v>
      </c>
      <c r="E144" s="133">
        <v>70</v>
      </c>
      <c r="F144" s="133">
        <f>E144*299</f>
        <v>20930</v>
      </c>
      <c r="G144" s="133">
        <f t="shared" si="25"/>
        <v>492</v>
      </c>
      <c r="H144" s="131"/>
      <c r="I144" s="131"/>
      <c r="J144" s="131">
        <v>28</v>
      </c>
      <c r="K144" s="131">
        <v>16</v>
      </c>
      <c r="L144" s="131">
        <v>70</v>
      </c>
      <c r="M144" s="131">
        <f t="shared" si="26"/>
        <v>21000</v>
      </c>
      <c r="N144" s="131">
        <f t="shared" si="27"/>
        <v>398</v>
      </c>
      <c r="O144" s="131"/>
      <c r="P144" s="131"/>
      <c r="Q144" s="131">
        <v>28</v>
      </c>
      <c r="R144" s="131">
        <v>27</v>
      </c>
      <c r="S144" s="131">
        <v>100</v>
      </c>
      <c r="T144" s="131">
        <f t="shared" si="24"/>
        <v>30000</v>
      </c>
      <c r="U144" s="132">
        <f t="shared" si="28"/>
        <v>945</v>
      </c>
    </row>
    <row r="145" spans="1:21" ht="21.95" customHeight="1" x14ac:dyDescent="0.65">
      <c r="A145" s="131"/>
      <c r="B145" s="131"/>
      <c r="C145" s="131">
        <v>29</v>
      </c>
      <c r="D145" s="131">
        <v>7</v>
      </c>
      <c r="E145" s="131">
        <v>70</v>
      </c>
      <c r="F145" s="131">
        <f>E145*299</f>
        <v>20930</v>
      </c>
      <c r="G145" s="131">
        <f t="shared" si="25"/>
        <v>422</v>
      </c>
      <c r="H145" s="131"/>
      <c r="I145" s="131"/>
      <c r="J145" s="131">
        <v>29</v>
      </c>
      <c r="K145" s="131">
        <v>16</v>
      </c>
      <c r="L145" s="131">
        <v>70</v>
      </c>
      <c r="M145" s="131">
        <f t="shared" si="26"/>
        <v>21000</v>
      </c>
      <c r="N145" s="131">
        <f t="shared" si="27"/>
        <v>328</v>
      </c>
      <c r="O145" s="131">
        <v>28</v>
      </c>
      <c r="P145" s="131">
        <v>500</v>
      </c>
      <c r="Q145" s="131">
        <v>29</v>
      </c>
      <c r="R145" s="131">
        <v>28</v>
      </c>
      <c r="S145" s="131">
        <v>100</v>
      </c>
      <c r="T145" s="131">
        <f t="shared" si="24"/>
        <v>30000</v>
      </c>
      <c r="U145" s="132">
        <f t="shared" si="28"/>
        <v>1345</v>
      </c>
    </row>
    <row r="146" spans="1:21" ht="21.95" customHeight="1" x14ac:dyDescent="0.65">
      <c r="A146" s="131"/>
      <c r="B146" s="131"/>
      <c r="C146" s="131">
        <v>30</v>
      </c>
      <c r="D146" s="131">
        <v>7</v>
      </c>
      <c r="E146" s="131">
        <v>70</v>
      </c>
      <c r="F146" s="131">
        <f t="shared" ref="F146:F166" si="30">E146*299</f>
        <v>20930</v>
      </c>
      <c r="G146" s="131">
        <f t="shared" si="25"/>
        <v>352</v>
      </c>
      <c r="H146" s="131"/>
      <c r="I146" s="131"/>
      <c r="J146" s="131">
        <v>30</v>
      </c>
      <c r="K146" s="131">
        <v>16</v>
      </c>
      <c r="L146" s="131">
        <v>70</v>
      </c>
      <c r="M146" s="131">
        <f t="shared" si="26"/>
        <v>21000</v>
      </c>
      <c r="N146" s="131">
        <f t="shared" si="27"/>
        <v>258</v>
      </c>
      <c r="O146" s="131"/>
      <c r="P146" s="131"/>
      <c r="Q146" s="131">
        <v>30</v>
      </c>
      <c r="R146" s="131">
        <v>28</v>
      </c>
      <c r="S146" s="131">
        <v>100</v>
      </c>
      <c r="T146" s="131">
        <f t="shared" si="24"/>
        <v>30000</v>
      </c>
      <c r="U146" s="132">
        <f t="shared" si="28"/>
        <v>1245</v>
      </c>
    </row>
    <row r="147" spans="1:21" ht="21.95" customHeight="1" x14ac:dyDescent="0.65">
      <c r="A147" s="131"/>
      <c r="B147" s="131"/>
      <c r="C147" s="131">
        <v>31</v>
      </c>
      <c r="D147" s="131">
        <v>7</v>
      </c>
      <c r="E147" s="131">
        <v>70</v>
      </c>
      <c r="F147" s="131">
        <f t="shared" si="30"/>
        <v>20930</v>
      </c>
      <c r="G147" s="131">
        <f t="shared" si="25"/>
        <v>282</v>
      </c>
      <c r="H147" s="131">
        <v>17</v>
      </c>
      <c r="I147" s="131">
        <v>470</v>
      </c>
      <c r="J147" s="131">
        <v>31</v>
      </c>
      <c r="K147" s="131">
        <v>17</v>
      </c>
      <c r="L147" s="131">
        <v>80</v>
      </c>
      <c r="M147" s="131">
        <f t="shared" si="26"/>
        <v>24000</v>
      </c>
      <c r="N147" s="131">
        <f t="shared" si="27"/>
        <v>648</v>
      </c>
      <c r="O147" s="131"/>
      <c r="P147" s="131"/>
      <c r="Q147" s="131">
        <v>31</v>
      </c>
      <c r="R147" s="131">
        <v>28</v>
      </c>
      <c r="S147" s="131">
        <v>100</v>
      </c>
      <c r="T147" s="131">
        <f t="shared" si="24"/>
        <v>30000</v>
      </c>
      <c r="U147" s="132">
        <f t="shared" si="28"/>
        <v>1145</v>
      </c>
    </row>
    <row r="148" spans="1:21" ht="21.95" customHeight="1" x14ac:dyDescent="0.65">
      <c r="A148" s="131"/>
      <c r="B148" s="131"/>
      <c r="C148" s="131">
        <v>32</v>
      </c>
      <c r="D148" s="131">
        <v>7</v>
      </c>
      <c r="E148" s="131">
        <v>70</v>
      </c>
      <c r="F148" s="131">
        <f t="shared" si="30"/>
        <v>20930</v>
      </c>
      <c r="G148" s="131">
        <f t="shared" si="25"/>
        <v>212</v>
      </c>
      <c r="H148" s="131"/>
      <c r="I148" s="131"/>
      <c r="J148" s="131">
        <v>32</v>
      </c>
      <c r="K148" s="131">
        <v>17</v>
      </c>
      <c r="L148" s="131">
        <v>80</v>
      </c>
      <c r="M148" s="131">
        <f t="shared" si="26"/>
        <v>24000</v>
      </c>
      <c r="N148" s="131">
        <f t="shared" si="27"/>
        <v>568</v>
      </c>
      <c r="O148" s="131"/>
      <c r="P148" s="131"/>
      <c r="Q148" s="131">
        <v>32</v>
      </c>
      <c r="R148" s="131">
        <v>28</v>
      </c>
      <c r="S148" s="131">
        <v>100</v>
      </c>
      <c r="T148" s="131">
        <f t="shared" si="24"/>
        <v>30000</v>
      </c>
      <c r="U148" s="132">
        <f t="shared" si="28"/>
        <v>1045</v>
      </c>
    </row>
    <row r="149" spans="1:21" ht="21.95" customHeight="1" x14ac:dyDescent="0.65">
      <c r="A149" s="131"/>
      <c r="B149" s="131"/>
      <c r="C149" s="131">
        <v>33</v>
      </c>
      <c r="D149" s="131">
        <v>7</v>
      </c>
      <c r="E149" s="131">
        <v>70</v>
      </c>
      <c r="F149" s="131">
        <f t="shared" si="30"/>
        <v>20930</v>
      </c>
      <c r="G149" s="131">
        <f t="shared" si="25"/>
        <v>142</v>
      </c>
      <c r="H149" s="131"/>
      <c r="I149" s="131"/>
      <c r="J149" s="131">
        <v>33</v>
      </c>
      <c r="K149" s="131">
        <v>17</v>
      </c>
      <c r="L149" s="131">
        <v>80</v>
      </c>
      <c r="M149" s="131">
        <f t="shared" si="26"/>
        <v>24000</v>
      </c>
      <c r="N149" s="131">
        <f t="shared" si="27"/>
        <v>488</v>
      </c>
      <c r="O149" s="131">
        <v>29</v>
      </c>
      <c r="P149" s="131">
        <v>520</v>
      </c>
      <c r="Q149" s="131">
        <v>33</v>
      </c>
      <c r="R149" s="131">
        <v>29</v>
      </c>
      <c r="S149" s="131">
        <v>120</v>
      </c>
      <c r="T149" s="131">
        <f t="shared" si="24"/>
        <v>36000</v>
      </c>
      <c r="U149" s="132">
        <f t="shared" si="28"/>
        <v>1445</v>
      </c>
    </row>
    <row r="150" spans="1:21" ht="21.95" customHeight="1" x14ac:dyDescent="0.65">
      <c r="A150" s="131"/>
      <c r="B150" s="131"/>
      <c r="C150" s="131">
        <v>34</v>
      </c>
      <c r="D150" s="131">
        <v>7</v>
      </c>
      <c r="E150" s="131">
        <v>70</v>
      </c>
      <c r="F150" s="131">
        <f t="shared" si="30"/>
        <v>20930</v>
      </c>
      <c r="G150" s="131">
        <f t="shared" si="25"/>
        <v>72</v>
      </c>
      <c r="H150" s="131"/>
      <c r="I150" s="131"/>
      <c r="J150" s="131">
        <v>34</v>
      </c>
      <c r="K150" s="131">
        <v>17</v>
      </c>
      <c r="L150" s="131">
        <v>80</v>
      </c>
      <c r="M150" s="131">
        <f t="shared" si="26"/>
        <v>24000</v>
      </c>
      <c r="N150" s="131">
        <f t="shared" si="27"/>
        <v>408</v>
      </c>
      <c r="O150" s="131"/>
      <c r="P150" s="131"/>
      <c r="Q150" s="131">
        <v>34</v>
      </c>
      <c r="R150" s="131">
        <v>29</v>
      </c>
      <c r="S150" s="131">
        <v>120</v>
      </c>
      <c r="T150" s="131">
        <f t="shared" si="24"/>
        <v>36000</v>
      </c>
      <c r="U150" s="132">
        <f t="shared" si="28"/>
        <v>1325</v>
      </c>
    </row>
    <row r="151" spans="1:21" ht="21.95" customHeight="1" x14ac:dyDescent="0.65">
      <c r="A151" s="131"/>
      <c r="B151" s="131"/>
      <c r="C151" s="131">
        <v>35</v>
      </c>
      <c r="D151" s="131">
        <v>7</v>
      </c>
      <c r="E151" s="131">
        <v>70</v>
      </c>
      <c r="F151" s="131">
        <f t="shared" si="30"/>
        <v>20930</v>
      </c>
      <c r="G151" s="131">
        <f t="shared" si="25"/>
        <v>2</v>
      </c>
      <c r="H151" s="131"/>
      <c r="I151" s="131"/>
      <c r="J151" s="131">
        <v>35</v>
      </c>
      <c r="K151" s="131">
        <v>17</v>
      </c>
      <c r="L151" s="131">
        <v>80</v>
      </c>
      <c r="M151" s="131">
        <f t="shared" si="26"/>
        <v>24000</v>
      </c>
      <c r="N151" s="131">
        <f t="shared" si="27"/>
        <v>328</v>
      </c>
      <c r="O151" s="131"/>
      <c r="P151" s="131"/>
      <c r="Q151" s="131">
        <v>35</v>
      </c>
      <c r="R151" s="131">
        <v>29</v>
      </c>
      <c r="S151" s="131">
        <v>120</v>
      </c>
      <c r="T151" s="131">
        <f t="shared" si="24"/>
        <v>36000</v>
      </c>
      <c r="U151" s="132">
        <f t="shared" si="28"/>
        <v>1205</v>
      </c>
    </row>
    <row r="152" spans="1:21" ht="21.95" customHeight="1" x14ac:dyDescent="0.65">
      <c r="A152" s="131">
        <v>8</v>
      </c>
      <c r="B152" s="131">
        <v>540</v>
      </c>
      <c r="C152" s="131">
        <v>36</v>
      </c>
      <c r="D152" s="131">
        <v>8</v>
      </c>
      <c r="E152" s="131">
        <v>90</v>
      </c>
      <c r="F152" s="131">
        <f t="shared" si="30"/>
        <v>26910</v>
      </c>
      <c r="G152" s="131">
        <f t="shared" si="25"/>
        <v>452</v>
      </c>
      <c r="H152" s="131">
        <v>18</v>
      </c>
      <c r="I152" s="131">
        <v>487</v>
      </c>
      <c r="J152" s="131">
        <v>36</v>
      </c>
      <c r="K152" s="131">
        <v>18</v>
      </c>
      <c r="L152" s="131">
        <v>80</v>
      </c>
      <c r="M152" s="131">
        <f t="shared" si="26"/>
        <v>24000</v>
      </c>
      <c r="N152" s="131">
        <f t="shared" si="27"/>
        <v>735</v>
      </c>
      <c r="O152" s="131"/>
      <c r="P152" s="131"/>
      <c r="Q152" s="131">
        <v>36</v>
      </c>
      <c r="R152" s="131">
        <v>29</v>
      </c>
      <c r="S152" s="131">
        <v>120</v>
      </c>
      <c r="T152" s="131">
        <f t="shared" si="24"/>
        <v>36000</v>
      </c>
      <c r="U152" s="132">
        <f t="shared" si="28"/>
        <v>1085</v>
      </c>
    </row>
    <row r="153" spans="1:21" ht="21.95" customHeight="1" x14ac:dyDescent="0.65">
      <c r="A153" s="131"/>
      <c r="B153" s="131"/>
      <c r="C153" s="131">
        <v>37</v>
      </c>
      <c r="D153" s="131">
        <v>8</v>
      </c>
      <c r="E153" s="131">
        <v>90</v>
      </c>
      <c r="F153" s="131">
        <f t="shared" si="30"/>
        <v>26910</v>
      </c>
      <c r="G153" s="131">
        <f t="shared" si="25"/>
        <v>362</v>
      </c>
      <c r="H153" s="131"/>
      <c r="I153" s="131"/>
      <c r="J153" s="131">
        <v>37</v>
      </c>
      <c r="K153" s="131">
        <v>18</v>
      </c>
      <c r="L153" s="131">
        <v>80</v>
      </c>
      <c r="M153" s="131">
        <f t="shared" si="26"/>
        <v>24000</v>
      </c>
      <c r="N153" s="131">
        <f t="shared" si="27"/>
        <v>655</v>
      </c>
      <c r="O153" s="131">
        <v>30</v>
      </c>
      <c r="P153" s="131">
        <v>500</v>
      </c>
      <c r="Q153" s="131">
        <v>37</v>
      </c>
      <c r="R153" s="131">
        <v>30</v>
      </c>
      <c r="S153" s="131">
        <v>120</v>
      </c>
      <c r="T153" s="131">
        <f t="shared" si="24"/>
        <v>36000</v>
      </c>
      <c r="U153" s="132">
        <f t="shared" si="28"/>
        <v>1465</v>
      </c>
    </row>
    <row r="154" spans="1:21" ht="21.95" customHeight="1" x14ac:dyDescent="0.65">
      <c r="A154" s="131"/>
      <c r="B154" s="131"/>
      <c r="C154" s="131">
        <v>38</v>
      </c>
      <c r="D154" s="131">
        <v>8</v>
      </c>
      <c r="E154" s="131">
        <v>90</v>
      </c>
      <c r="F154" s="131">
        <f t="shared" si="30"/>
        <v>26910</v>
      </c>
      <c r="G154" s="131">
        <f t="shared" si="25"/>
        <v>272</v>
      </c>
      <c r="H154" s="131"/>
      <c r="I154" s="131"/>
      <c r="J154" s="131">
        <v>38</v>
      </c>
      <c r="K154" s="131">
        <v>18</v>
      </c>
      <c r="L154" s="131">
        <v>80</v>
      </c>
      <c r="M154" s="131">
        <f t="shared" si="26"/>
        <v>24000</v>
      </c>
      <c r="N154" s="131">
        <f t="shared" si="27"/>
        <v>575</v>
      </c>
      <c r="O154" s="131"/>
      <c r="P154" s="131"/>
      <c r="Q154" s="131">
        <v>38</v>
      </c>
      <c r="R154" s="131">
        <v>30</v>
      </c>
      <c r="S154" s="131">
        <v>120</v>
      </c>
      <c r="T154" s="131">
        <f t="shared" si="24"/>
        <v>36000</v>
      </c>
      <c r="U154" s="132">
        <f t="shared" si="28"/>
        <v>1345</v>
      </c>
    </row>
    <row r="155" spans="1:21" ht="21.95" customHeight="1" x14ac:dyDescent="0.65">
      <c r="A155" s="131"/>
      <c r="B155" s="131"/>
      <c r="C155" s="131">
        <v>39</v>
      </c>
      <c r="D155" s="131">
        <v>8</v>
      </c>
      <c r="E155" s="131">
        <v>90</v>
      </c>
      <c r="F155" s="131">
        <f t="shared" si="30"/>
        <v>26910</v>
      </c>
      <c r="G155" s="131">
        <f t="shared" si="25"/>
        <v>182</v>
      </c>
      <c r="H155" s="131"/>
      <c r="I155" s="131"/>
      <c r="J155" s="131">
        <v>39</v>
      </c>
      <c r="K155" s="131">
        <v>18</v>
      </c>
      <c r="L155" s="131">
        <v>80</v>
      </c>
      <c r="M155" s="131">
        <f t="shared" si="26"/>
        <v>24000</v>
      </c>
      <c r="N155" s="131">
        <f t="shared" si="27"/>
        <v>495</v>
      </c>
      <c r="O155" s="131"/>
      <c r="P155" s="131"/>
      <c r="Q155" s="131">
        <v>39</v>
      </c>
      <c r="R155" s="131">
        <v>30</v>
      </c>
      <c r="S155" s="131">
        <v>120</v>
      </c>
      <c r="T155" s="131">
        <f t="shared" si="24"/>
        <v>36000</v>
      </c>
      <c r="U155" s="132">
        <f t="shared" si="28"/>
        <v>1225</v>
      </c>
    </row>
    <row r="156" spans="1:21" ht="21.95" customHeight="1" x14ac:dyDescent="0.65">
      <c r="A156" s="131"/>
      <c r="B156" s="131"/>
      <c r="C156" s="131">
        <v>40</v>
      </c>
      <c r="D156" s="131">
        <v>8</v>
      </c>
      <c r="E156" s="131">
        <v>90</v>
      </c>
      <c r="F156" s="131">
        <f t="shared" si="30"/>
        <v>26910</v>
      </c>
      <c r="G156" s="131">
        <f t="shared" si="25"/>
        <v>92</v>
      </c>
      <c r="H156" s="131"/>
      <c r="I156" s="131"/>
      <c r="J156" s="131">
        <v>40</v>
      </c>
      <c r="K156" s="131">
        <v>18</v>
      </c>
      <c r="L156" s="131">
        <v>80</v>
      </c>
      <c r="M156" s="131">
        <f t="shared" si="26"/>
        <v>24000</v>
      </c>
      <c r="N156" s="131">
        <f t="shared" si="27"/>
        <v>415</v>
      </c>
      <c r="O156" s="131"/>
      <c r="P156" s="131"/>
      <c r="Q156" s="131">
        <v>40</v>
      </c>
      <c r="R156" s="131">
        <v>30</v>
      </c>
      <c r="S156" s="131">
        <v>120</v>
      </c>
      <c r="T156" s="131">
        <f t="shared" si="24"/>
        <v>36000</v>
      </c>
      <c r="U156" s="132">
        <f t="shared" si="28"/>
        <v>1105</v>
      </c>
    </row>
    <row r="157" spans="1:21" ht="21.95" customHeight="1" x14ac:dyDescent="0.65">
      <c r="A157" s="131">
        <v>9</v>
      </c>
      <c r="B157" s="131">
        <v>570</v>
      </c>
      <c r="C157" s="131">
        <v>41</v>
      </c>
      <c r="D157" s="131">
        <v>9</v>
      </c>
      <c r="E157" s="131">
        <v>90</v>
      </c>
      <c r="F157" s="131">
        <f t="shared" si="30"/>
        <v>26910</v>
      </c>
      <c r="G157" s="131">
        <f t="shared" si="25"/>
        <v>572</v>
      </c>
      <c r="H157" s="131">
        <v>19</v>
      </c>
      <c r="I157" s="131"/>
      <c r="J157" s="131">
        <v>41</v>
      </c>
      <c r="K157" s="131">
        <v>19</v>
      </c>
      <c r="L157" s="131">
        <v>80</v>
      </c>
      <c r="M157" s="131">
        <f t="shared" si="26"/>
        <v>24000</v>
      </c>
      <c r="N157" s="131">
        <f t="shared" si="27"/>
        <v>335</v>
      </c>
      <c r="O157" s="131"/>
      <c r="P157" s="131"/>
      <c r="Q157" s="131">
        <v>41</v>
      </c>
      <c r="R157" s="131">
        <v>30</v>
      </c>
      <c r="S157" s="131">
        <v>120</v>
      </c>
      <c r="T157" s="131">
        <f t="shared" si="24"/>
        <v>36000</v>
      </c>
      <c r="U157" s="132">
        <f t="shared" si="28"/>
        <v>985</v>
      </c>
    </row>
    <row r="158" spans="1:21" ht="21.95" customHeight="1" x14ac:dyDescent="0.65">
      <c r="A158" s="131"/>
      <c r="B158" s="131"/>
      <c r="C158" s="131">
        <v>42</v>
      </c>
      <c r="D158" s="131">
        <v>9</v>
      </c>
      <c r="E158" s="131">
        <v>80</v>
      </c>
      <c r="F158" s="131">
        <f t="shared" si="30"/>
        <v>23920</v>
      </c>
      <c r="G158" s="131">
        <f t="shared" si="25"/>
        <v>492</v>
      </c>
      <c r="H158" s="131"/>
      <c r="I158" s="131"/>
      <c r="J158" s="131">
        <v>42</v>
      </c>
      <c r="K158" s="131">
        <v>19</v>
      </c>
      <c r="L158" s="131">
        <v>80</v>
      </c>
      <c r="M158" s="131">
        <f t="shared" si="26"/>
        <v>24000</v>
      </c>
      <c r="N158" s="131">
        <f t="shared" si="27"/>
        <v>255</v>
      </c>
      <c r="O158" s="131"/>
      <c r="P158" s="131"/>
      <c r="Q158" s="131">
        <v>42</v>
      </c>
      <c r="R158" s="131">
        <v>30</v>
      </c>
      <c r="S158" s="131">
        <v>120</v>
      </c>
      <c r="T158" s="131">
        <f t="shared" si="24"/>
        <v>36000</v>
      </c>
      <c r="U158" s="132">
        <f t="shared" si="28"/>
        <v>865</v>
      </c>
    </row>
    <row r="159" spans="1:21" ht="21.95" customHeight="1" x14ac:dyDescent="0.65">
      <c r="A159" s="131"/>
      <c r="B159" s="131"/>
      <c r="C159" s="131">
        <v>43</v>
      </c>
      <c r="D159" s="131">
        <v>9</v>
      </c>
      <c r="E159" s="131">
        <v>80</v>
      </c>
      <c r="F159" s="131">
        <f t="shared" si="30"/>
        <v>23920</v>
      </c>
      <c r="G159" s="131">
        <f t="shared" si="25"/>
        <v>412</v>
      </c>
      <c r="H159" s="131"/>
      <c r="I159" s="131"/>
      <c r="J159" s="131">
        <v>43</v>
      </c>
      <c r="K159" s="131">
        <v>19</v>
      </c>
      <c r="L159" s="131">
        <v>80</v>
      </c>
      <c r="M159" s="131">
        <f t="shared" si="26"/>
        <v>24000</v>
      </c>
      <c r="N159" s="131">
        <f t="shared" si="27"/>
        <v>175</v>
      </c>
      <c r="O159" s="131">
        <v>31</v>
      </c>
      <c r="P159" s="131">
        <v>398</v>
      </c>
      <c r="Q159" s="131">
        <v>43</v>
      </c>
      <c r="R159" s="131">
        <v>31</v>
      </c>
      <c r="S159" s="131">
        <v>120</v>
      </c>
      <c r="T159" s="131">
        <f t="shared" si="24"/>
        <v>36000</v>
      </c>
      <c r="U159" s="132">
        <f t="shared" si="28"/>
        <v>1143</v>
      </c>
    </row>
    <row r="160" spans="1:21" ht="21.95" customHeight="1" x14ac:dyDescent="0.65">
      <c r="A160" s="131"/>
      <c r="B160" s="131"/>
      <c r="C160" s="131">
        <v>44</v>
      </c>
      <c r="D160" s="131">
        <v>9</v>
      </c>
      <c r="E160" s="131">
        <v>80</v>
      </c>
      <c r="F160" s="131">
        <f t="shared" si="30"/>
        <v>23920</v>
      </c>
      <c r="G160" s="131">
        <f t="shared" si="25"/>
        <v>332</v>
      </c>
      <c r="H160" s="131"/>
      <c r="I160" s="131"/>
      <c r="J160" s="131">
        <v>44</v>
      </c>
      <c r="K160" s="131">
        <v>19</v>
      </c>
      <c r="L160" s="131">
        <v>80</v>
      </c>
      <c r="M160" s="131">
        <f t="shared" si="26"/>
        <v>24000</v>
      </c>
      <c r="N160" s="131">
        <f t="shared" si="27"/>
        <v>95</v>
      </c>
      <c r="O160" s="131"/>
      <c r="P160" s="131"/>
      <c r="Q160" s="131">
        <v>44</v>
      </c>
      <c r="R160" s="131">
        <v>31</v>
      </c>
      <c r="S160" s="131">
        <v>120</v>
      </c>
      <c r="T160" s="131">
        <f t="shared" si="24"/>
        <v>36000</v>
      </c>
      <c r="U160" s="132">
        <f t="shared" si="28"/>
        <v>1023</v>
      </c>
    </row>
    <row r="161" spans="1:21" ht="21.95" customHeight="1" x14ac:dyDescent="0.65">
      <c r="A161" s="131"/>
      <c r="B161" s="131"/>
      <c r="C161" s="131">
        <v>45</v>
      </c>
      <c r="D161" s="131">
        <v>9</v>
      </c>
      <c r="E161" s="131">
        <v>80</v>
      </c>
      <c r="F161" s="131">
        <f t="shared" si="30"/>
        <v>23920</v>
      </c>
      <c r="G161" s="131">
        <f t="shared" si="25"/>
        <v>252</v>
      </c>
      <c r="H161" s="131"/>
      <c r="I161" s="131"/>
      <c r="J161" s="131">
        <v>45</v>
      </c>
      <c r="K161" s="131">
        <v>19</v>
      </c>
      <c r="L161" s="131">
        <v>80</v>
      </c>
      <c r="M161" s="131">
        <f t="shared" si="26"/>
        <v>24000</v>
      </c>
      <c r="N161" s="131">
        <f t="shared" si="27"/>
        <v>15</v>
      </c>
      <c r="O161" s="131"/>
      <c r="P161" s="131"/>
      <c r="Q161" s="131">
        <v>45</v>
      </c>
      <c r="R161" s="131">
        <v>31</v>
      </c>
      <c r="S161" s="131">
        <v>120</v>
      </c>
      <c r="T161" s="131">
        <f t="shared" si="24"/>
        <v>36000</v>
      </c>
      <c r="U161" s="132">
        <f t="shared" si="28"/>
        <v>903</v>
      </c>
    </row>
    <row r="162" spans="1:21" ht="21.95" customHeight="1" x14ac:dyDescent="0.65">
      <c r="A162" s="131">
        <v>10</v>
      </c>
      <c r="B162" s="131">
        <v>418</v>
      </c>
      <c r="C162" s="131">
        <v>46</v>
      </c>
      <c r="D162" s="131">
        <v>10</v>
      </c>
      <c r="E162" s="131">
        <v>80</v>
      </c>
      <c r="F162" s="131">
        <f t="shared" si="30"/>
        <v>23920</v>
      </c>
      <c r="G162" s="131">
        <f t="shared" si="25"/>
        <v>590</v>
      </c>
      <c r="H162" s="131">
        <v>20</v>
      </c>
      <c r="I162" s="131">
        <v>500</v>
      </c>
      <c r="J162" s="131">
        <v>46</v>
      </c>
      <c r="K162" s="131">
        <v>20</v>
      </c>
      <c r="L162" s="131">
        <v>80</v>
      </c>
      <c r="M162" s="131">
        <f t="shared" si="26"/>
        <v>24000</v>
      </c>
      <c r="N162" s="131">
        <f t="shared" si="27"/>
        <v>435</v>
      </c>
      <c r="O162" s="131"/>
      <c r="P162" s="131"/>
      <c r="Q162" s="131">
        <v>46</v>
      </c>
      <c r="R162" s="131">
        <v>31</v>
      </c>
      <c r="S162" s="131">
        <v>120</v>
      </c>
      <c r="T162" s="131">
        <f t="shared" si="24"/>
        <v>36000</v>
      </c>
      <c r="U162" s="132">
        <f t="shared" si="28"/>
        <v>783</v>
      </c>
    </row>
    <row r="163" spans="1:21" ht="21.95" customHeight="1" x14ac:dyDescent="0.65">
      <c r="A163" s="131"/>
      <c r="B163" s="129">
        <v>5</v>
      </c>
      <c r="C163" s="131">
        <v>47</v>
      </c>
      <c r="D163" s="131">
        <v>10</v>
      </c>
      <c r="E163" s="131">
        <v>80</v>
      </c>
      <c r="F163" s="131">
        <f t="shared" si="30"/>
        <v>23920</v>
      </c>
      <c r="G163" s="131">
        <f t="shared" si="25"/>
        <v>515</v>
      </c>
      <c r="H163" s="131"/>
      <c r="I163" s="131"/>
      <c r="J163" s="131">
        <v>47</v>
      </c>
      <c r="K163" s="131">
        <v>20</v>
      </c>
      <c r="L163" s="131">
        <v>80</v>
      </c>
      <c r="M163" s="131">
        <f t="shared" si="26"/>
        <v>24000</v>
      </c>
      <c r="N163" s="131">
        <f t="shared" si="27"/>
        <v>355</v>
      </c>
      <c r="O163" s="138"/>
      <c r="P163" s="131"/>
      <c r="Q163" s="131">
        <v>47</v>
      </c>
      <c r="R163" s="131">
        <v>31</v>
      </c>
      <c r="S163" s="131">
        <v>120</v>
      </c>
      <c r="T163" s="131">
        <f t="shared" si="24"/>
        <v>36000</v>
      </c>
      <c r="U163" s="132">
        <f t="shared" si="28"/>
        <v>663</v>
      </c>
    </row>
    <row r="164" spans="1:21" ht="21.95" customHeight="1" x14ac:dyDescent="0.65">
      <c r="A164" s="131"/>
      <c r="B164" s="131"/>
      <c r="C164" s="131">
        <v>48</v>
      </c>
      <c r="D164" s="131">
        <v>10</v>
      </c>
      <c r="E164" s="131">
        <v>80</v>
      </c>
      <c r="F164" s="131">
        <f t="shared" si="30"/>
        <v>23920</v>
      </c>
      <c r="G164" s="131">
        <f t="shared" si="25"/>
        <v>435</v>
      </c>
      <c r="H164" s="131"/>
      <c r="I164" s="131"/>
      <c r="J164" s="131">
        <v>48</v>
      </c>
      <c r="K164" s="131">
        <v>20</v>
      </c>
      <c r="L164" s="131">
        <v>80</v>
      </c>
      <c r="M164" s="131">
        <f t="shared" si="26"/>
        <v>24000</v>
      </c>
      <c r="N164" s="131">
        <f t="shared" si="27"/>
        <v>275</v>
      </c>
      <c r="O164" s="131"/>
      <c r="P164" s="131"/>
      <c r="Q164" s="131">
        <v>48</v>
      </c>
      <c r="R164" s="131">
        <v>31</v>
      </c>
      <c r="S164" s="131">
        <v>120</v>
      </c>
      <c r="T164" s="131">
        <f t="shared" si="24"/>
        <v>36000</v>
      </c>
      <c r="U164" s="132">
        <f t="shared" si="28"/>
        <v>543</v>
      </c>
    </row>
    <row r="165" spans="1:21" ht="21.95" customHeight="1" x14ac:dyDescent="0.65">
      <c r="A165" s="131"/>
      <c r="B165" s="131"/>
      <c r="C165" s="131">
        <v>49</v>
      </c>
      <c r="D165" s="131">
        <v>10</v>
      </c>
      <c r="E165" s="131">
        <v>80</v>
      </c>
      <c r="F165" s="131">
        <f t="shared" si="30"/>
        <v>23920</v>
      </c>
      <c r="G165" s="131">
        <f t="shared" si="25"/>
        <v>355</v>
      </c>
      <c r="H165" s="131"/>
      <c r="I165" s="131"/>
      <c r="J165" s="131">
        <v>49</v>
      </c>
      <c r="K165" s="131">
        <v>20</v>
      </c>
      <c r="L165" s="131">
        <v>80</v>
      </c>
      <c r="M165" s="131">
        <f t="shared" si="26"/>
        <v>24000</v>
      </c>
      <c r="N165" s="131">
        <f t="shared" si="27"/>
        <v>195</v>
      </c>
      <c r="O165" s="131"/>
      <c r="P165" s="131"/>
      <c r="Q165" s="131">
        <v>49</v>
      </c>
      <c r="R165" s="131">
        <v>31</v>
      </c>
      <c r="S165" s="131">
        <v>87</v>
      </c>
      <c r="T165" s="131">
        <f t="shared" si="24"/>
        <v>26100</v>
      </c>
      <c r="U165" s="132">
        <f t="shared" si="28"/>
        <v>456</v>
      </c>
    </row>
    <row r="166" spans="1:21" ht="21.95" customHeight="1" x14ac:dyDescent="0.65">
      <c r="A166" s="131"/>
      <c r="B166" s="131"/>
      <c r="C166" s="131">
        <v>50</v>
      </c>
      <c r="D166" s="131">
        <v>10</v>
      </c>
      <c r="E166" s="131">
        <v>84</v>
      </c>
      <c r="F166" s="131">
        <f t="shared" si="30"/>
        <v>25116</v>
      </c>
      <c r="G166" s="131">
        <f t="shared" si="25"/>
        <v>271</v>
      </c>
      <c r="H166" s="131"/>
      <c r="I166" s="131"/>
      <c r="J166" s="131">
        <v>50</v>
      </c>
      <c r="K166" s="131">
        <v>20</v>
      </c>
      <c r="L166" s="131">
        <v>80</v>
      </c>
      <c r="M166" s="131">
        <f t="shared" si="26"/>
        <v>24000</v>
      </c>
      <c r="N166" s="131">
        <f t="shared" si="27"/>
        <v>115</v>
      </c>
      <c r="O166" s="131" t="s">
        <v>66</v>
      </c>
      <c r="P166" s="131"/>
      <c r="Q166" s="131">
        <v>50</v>
      </c>
      <c r="R166" s="131">
        <v>31</v>
      </c>
      <c r="S166" s="131">
        <v>20</v>
      </c>
      <c r="T166" s="131">
        <f>S166*100</f>
        <v>2000</v>
      </c>
      <c r="U166" s="132">
        <f t="shared" si="28"/>
        <v>436</v>
      </c>
    </row>
    <row r="167" spans="1:21" ht="21.95" customHeight="1" x14ac:dyDescent="0.65">
      <c r="A167" s="131"/>
      <c r="B167" s="131"/>
      <c r="C167" s="131"/>
      <c r="D167" s="131"/>
      <c r="E167" s="131">
        <f>SUM(E117:E166)</f>
        <v>4151</v>
      </c>
      <c r="F167" s="131">
        <f>SUM(F117:F166)</f>
        <v>1238592</v>
      </c>
      <c r="G167" s="131"/>
      <c r="H167" s="131"/>
      <c r="I167" s="131"/>
      <c r="J167" s="131"/>
      <c r="K167" s="131"/>
      <c r="L167" s="131">
        <f>SUM(L117:L166)</f>
        <v>3718</v>
      </c>
      <c r="M167" s="131">
        <f>SUM(M117:M166)</f>
        <v>1115280</v>
      </c>
      <c r="N167" s="131"/>
      <c r="O167" s="131"/>
      <c r="P167" s="131"/>
      <c r="Q167" s="131"/>
      <c r="R167" s="131"/>
      <c r="S167" s="131">
        <f>SUM(S117:S166)</f>
        <v>5197</v>
      </c>
      <c r="T167" s="131">
        <f>SUM(T117:T166)</f>
        <v>1555100</v>
      </c>
      <c r="U167" s="132"/>
    </row>
    <row r="168" spans="1:21" ht="21.95" customHeight="1" x14ac:dyDescent="0.65">
      <c r="A168" s="137"/>
      <c r="B168" s="137">
        <f>SUM(B117:B167)</f>
        <v>4422</v>
      </c>
      <c r="C168" s="137"/>
      <c r="D168" s="137"/>
      <c r="E168" s="137"/>
      <c r="F168" s="137"/>
      <c r="G168" s="137"/>
      <c r="H168" s="137"/>
      <c r="I168" s="137">
        <f>SUM(I117:I167)</f>
        <v>3562</v>
      </c>
      <c r="J168" s="137"/>
      <c r="K168" s="137"/>
      <c r="L168" s="137"/>
      <c r="M168" s="137"/>
      <c r="N168" s="137"/>
      <c r="O168" s="137"/>
      <c r="P168" s="137">
        <f>SUM(P117:P167)</f>
        <v>5518</v>
      </c>
      <c r="Q168" s="137"/>
      <c r="R168" s="137"/>
      <c r="S168" s="137"/>
      <c r="T168" s="137"/>
    </row>
    <row r="169" spans="1:21" ht="21.95" customHeight="1" x14ac:dyDescent="0.65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 t="s">
        <v>29</v>
      </c>
      <c r="P169" s="137">
        <v>436</v>
      </c>
      <c r="Q169" s="137"/>
      <c r="R169" s="137"/>
      <c r="S169" s="137"/>
      <c r="T169" s="137"/>
    </row>
    <row r="170" spans="1:21" ht="21.95" customHeight="1" x14ac:dyDescent="0.65">
      <c r="M170" s="129">
        <f>T167+M167+F167</f>
        <v>3908972</v>
      </c>
      <c r="O170" s="129" t="s">
        <v>28</v>
      </c>
      <c r="P170" s="129" t="s">
        <v>26</v>
      </c>
      <c r="Q170" s="129" t="s">
        <v>27</v>
      </c>
    </row>
    <row r="171" spans="1:21" ht="21.95" customHeight="1" x14ac:dyDescent="0.65">
      <c r="M171" s="129">
        <f>P168+I168+B168</f>
        <v>13502</v>
      </c>
      <c r="O171" s="129">
        <f>E167+L167+S167</f>
        <v>13066</v>
      </c>
      <c r="P171" s="129">
        <f>M171-P169</f>
        <v>13066</v>
      </c>
      <c r="Q171" s="129">
        <v>0</v>
      </c>
    </row>
    <row r="172" spans="1:21" x14ac:dyDescent="0.65">
      <c r="A172" s="162">
        <v>241153</v>
      </c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</row>
    <row r="173" spans="1:21" x14ac:dyDescent="0.65">
      <c r="A173" s="130"/>
      <c r="B173" s="131" t="s">
        <v>21</v>
      </c>
      <c r="C173" s="131"/>
      <c r="D173" s="131"/>
      <c r="E173" s="131" t="s">
        <v>22</v>
      </c>
      <c r="F173" s="130"/>
      <c r="G173" s="131" t="s">
        <v>23</v>
      </c>
      <c r="H173" s="130"/>
      <c r="I173" s="131" t="s">
        <v>21</v>
      </c>
      <c r="J173" s="131"/>
      <c r="K173" s="131"/>
      <c r="L173" s="131" t="s">
        <v>22</v>
      </c>
      <c r="M173" s="130"/>
      <c r="N173" s="131" t="s">
        <v>23</v>
      </c>
      <c r="O173" s="130"/>
      <c r="P173" s="131" t="s">
        <v>21</v>
      </c>
      <c r="Q173" s="131"/>
      <c r="R173" s="131"/>
      <c r="S173" s="131" t="s">
        <v>22</v>
      </c>
      <c r="T173" s="130"/>
      <c r="U173" s="132" t="s">
        <v>23</v>
      </c>
    </row>
    <row r="174" spans="1:21" x14ac:dyDescent="0.65">
      <c r="A174" s="131">
        <v>2</v>
      </c>
      <c r="B174" s="131">
        <v>702</v>
      </c>
      <c r="C174" s="131">
        <v>1</v>
      </c>
      <c r="D174" s="131">
        <v>2</v>
      </c>
      <c r="E174" s="131">
        <v>51</v>
      </c>
      <c r="F174" s="131">
        <f>E174*300</f>
        <v>15300</v>
      </c>
      <c r="G174" s="131">
        <f>B174-E174</f>
        <v>651</v>
      </c>
      <c r="H174" s="131">
        <v>11</v>
      </c>
      <c r="I174" s="131">
        <v>600</v>
      </c>
      <c r="J174" s="131">
        <v>1</v>
      </c>
      <c r="K174" s="131">
        <v>11</v>
      </c>
      <c r="L174" s="131">
        <v>120</v>
      </c>
      <c r="M174" s="131">
        <f>L174*297</f>
        <v>35640</v>
      </c>
      <c r="N174" s="131">
        <f>G223+I174-L174</f>
        <v>631</v>
      </c>
      <c r="O174" s="131">
        <v>21</v>
      </c>
      <c r="P174" s="131">
        <v>450</v>
      </c>
      <c r="Q174" s="131">
        <v>1</v>
      </c>
      <c r="R174" s="131">
        <v>21</v>
      </c>
      <c r="S174" s="131">
        <v>60</v>
      </c>
      <c r="T174" s="131">
        <f>S174*301</f>
        <v>18060</v>
      </c>
      <c r="U174" s="132">
        <f>N223+P174-S174</f>
        <v>434</v>
      </c>
    </row>
    <row r="175" spans="1:21" x14ac:dyDescent="0.65">
      <c r="A175" s="131"/>
      <c r="B175" s="134">
        <v>5</v>
      </c>
      <c r="C175" s="131">
        <v>2</v>
      </c>
      <c r="D175" s="131">
        <v>2</v>
      </c>
      <c r="E175" s="131">
        <v>50</v>
      </c>
      <c r="F175" s="131">
        <f t="shared" ref="F175:F185" si="31">E175*300</f>
        <v>15000</v>
      </c>
      <c r="G175" s="131">
        <f>G174+B175-E175</f>
        <v>606</v>
      </c>
      <c r="H175" s="131"/>
      <c r="I175" s="131"/>
      <c r="J175" s="131">
        <v>2</v>
      </c>
      <c r="K175" s="131">
        <v>11</v>
      </c>
      <c r="L175" s="131">
        <v>120</v>
      </c>
      <c r="M175" s="131">
        <f t="shared" ref="M175:M213" si="32">L175*297</f>
        <v>35640</v>
      </c>
      <c r="N175" s="131">
        <f>N174+I175-L175</f>
        <v>511</v>
      </c>
      <c r="O175" s="131"/>
      <c r="P175" s="131"/>
      <c r="Q175" s="131">
        <v>2</v>
      </c>
      <c r="R175" s="131">
        <v>21</v>
      </c>
      <c r="S175" s="131">
        <v>60</v>
      </c>
      <c r="T175" s="131">
        <f t="shared" ref="T175:T192" si="33">S175*301</f>
        <v>18060</v>
      </c>
      <c r="U175" s="132">
        <f>U174+P175-S175</f>
        <v>374</v>
      </c>
    </row>
    <row r="176" spans="1:21" x14ac:dyDescent="0.65">
      <c r="A176" s="131"/>
      <c r="B176" s="134"/>
      <c r="C176" s="131">
        <v>3</v>
      </c>
      <c r="D176" s="131">
        <v>2</v>
      </c>
      <c r="E176" s="131">
        <v>50</v>
      </c>
      <c r="F176" s="131">
        <f t="shared" si="31"/>
        <v>15000</v>
      </c>
      <c r="G176" s="131">
        <f t="shared" ref="G176:G223" si="34">G175+B176-E176</f>
        <v>556</v>
      </c>
      <c r="H176" s="131"/>
      <c r="I176" s="131"/>
      <c r="J176" s="131">
        <v>3</v>
      </c>
      <c r="K176" s="131">
        <v>11</v>
      </c>
      <c r="L176" s="131">
        <v>120</v>
      </c>
      <c r="M176" s="131">
        <f t="shared" si="32"/>
        <v>35640</v>
      </c>
      <c r="N176" s="131">
        <f t="shared" ref="N176:N223" si="35">N175+I176-L176</f>
        <v>391</v>
      </c>
      <c r="O176" s="131"/>
      <c r="P176" s="131"/>
      <c r="Q176" s="131">
        <v>3</v>
      </c>
      <c r="R176" s="131">
        <v>21</v>
      </c>
      <c r="S176" s="131">
        <v>60</v>
      </c>
      <c r="T176" s="131">
        <f t="shared" si="33"/>
        <v>18060</v>
      </c>
      <c r="U176" s="132">
        <f t="shared" ref="U176:U223" si="36">U175+P176-S176</f>
        <v>314</v>
      </c>
    </row>
    <row r="177" spans="1:21" x14ac:dyDescent="0.65">
      <c r="A177" s="131"/>
      <c r="B177" s="134"/>
      <c r="C177" s="131">
        <v>4</v>
      </c>
      <c r="D177" s="131">
        <v>2</v>
      </c>
      <c r="E177" s="131">
        <v>50</v>
      </c>
      <c r="F177" s="131">
        <f t="shared" si="31"/>
        <v>15000</v>
      </c>
      <c r="G177" s="131">
        <f t="shared" si="34"/>
        <v>506</v>
      </c>
      <c r="H177" s="131"/>
      <c r="I177" s="131"/>
      <c r="J177" s="131">
        <v>4</v>
      </c>
      <c r="K177" s="131">
        <v>11</v>
      </c>
      <c r="L177" s="131">
        <v>120</v>
      </c>
      <c r="M177" s="131">
        <f t="shared" si="32"/>
        <v>35640</v>
      </c>
      <c r="N177" s="131">
        <f t="shared" si="35"/>
        <v>271</v>
      </c>
      <c r="O177" s="131"/>
      <c r="P177" s="131"/>
      <c r="Q177" s="131">
        <v>4</v>
      </c>
      <c r="R177" s="131">
        <v>21</v>
      </c>
      <c r="S177" s="131">
        <v>60</v>
      </c>
      <c r="T177" s="131">
        <f t="shared" si="33"/>
        <v>18060</v>
      </c>
      <c r="U177" s="132">
        <f t="shared" si="36"/>
        <v>254</v>
      </c>
    </row>
    <row r="178" spans="1:21" x14ac:dyDescent="0.65">
      <c r="A178" s="131"/>
      <c r="B178" s="134"/>
      <c r="C178" s="131">
        <v>5</v>
      </c>
      <c r="D178" s="131">
        <v>2</v>
      </c>
      <c r="E178" s="131">
        <v>50</v>
      </c>
      <c r="F178" s="131">
        <f t="shared" si="31"/>
        <v>15000</v>
      </c>
      <c r="G178" s="131">
        <f t="shared" si="34"/>
        <v>456</v>
      </c>
      <c r="H178" s="131"/>
      <c r="I178" s="131"/>
      <c r="J178" s="131">
        <v>5</v>
      </c>
      <c r="K178" s="131">
        <v>11</v>
      </c>
      <c r="L178" s="131">
        <v>120</v>
      </c>
      <c r="M178" s="131">
        <f t="shared" si="32"/>
        <v>35640</v>
      </c>
      <c r="N178" s="131">
        <f t="shared" si="35"/>
        <v>151</v>
      </c>
      <c r="O178" s="131"/>
      <c r="P178" s="131"/>
      <c r="Q178" s="131">
        <v>5</v>
      </c>
      <c r="R178" s="131">
        <v>21</v>
      </c>
      <c r="S178" s="131">
        <v>60</v>
      </c>
      <c r="T178" s="131">
        <f t="shared" si="33"/>
        <v>18060</v>
      </c>
      <c r="U178" s="132">
        <f t="shared" si="36"/>
        <v>194</v>
      </c>
    </row>
    <row r="179" spans="1:21" x14ac:dyDescent="0.65">
      <c r="A179" s="131"/>
      <c r="B179" s="134"/>
      <c r="C179" s="131">
        <v>6</v>
      </c>
      <c r="D179" s="131">
        <v>2</v>
      </c>
      <c r="E179" s="131">
        <v>60</v>
      </c>
      <c r="F179" s="131">
        <f t="shared" si="31"/>
        <v>18000</v>
      </c>
      <c r="G179" s="131">
        <f t="shared" si="34"/>
        <v>396</v>
      </c>
      <c r="H179" s="131">
        <v>12</v>
      </c>
      <c r="I179" s="131">
        <v>736</v>
      </c>
      <c r="J179" s="131">
        <v>6</v>
      </c>
      <c r="K179" s="131">
        <v>12</v>
      </c>
      <c r="L179" s="131">
        <v>120</v>
      </c>
      <c r="M179" s="131">
        <f t="shared" si="32"/>
        <v>35640</v>
      </c>
      <c r="N179" s="131">
        <f t="shared" si="35"/>
        <v>767</v>
      </c>
      <c r="O179" s="131">
        <v>22</v>
      </c>
      <c r="P179" s="131">
        <v>180</v>
      </c>
      <c r="Q179" s="131">
        <v>6</v>
      </c>
      <c r="R179" s="131">
        <v>22</v>
      </c>
      <c r="S179" s="131">
        <v>60</v>
      </c>
      <c r="T179" s="131">
        <f t="shared" si="33"/>
        <v>18060</v>
      </c>
      <c r="U179" s="132">
        <f t="shared" si="36"/>
        <v>314</v>
      </c>
    </row>
    <row r="180" spans="1:21" x14ac:dyDescent="0.65">
      <c r="A180" s="131">
        <v>3</v>
      </c>
      <c r="C180" s="131">
        <v>7</v>
      </c>
      <c r="D180" s="131">
        <v>3</v>
      </c>
      <c r="E180" s="131">
        <v>60</v>
      </c>
      <c r="F180" s="131">
        <f t="shared" si="31"/>
        <v>18000</v>
      </c>
      <c r="G180" s="131">
        <f t="shared" si="34"/>
        <v>336</v>
      </c>
      <c r="H180" s="131"/>
      <c r="I180" s="131"/>
      <c r="J180" s="131">
        <v>7</v>
      </c>
      <c r="K180" s="131">
        <v>12</v>
      </c>
      <c r="L180" s="131">
        <v>120</v>
      </c>
      <c r="M180" s="131">
        <f t="shared" si="32"/>
        <v>35640</v>
      </c>
      <c r="N180" s="131">
        <f t="shared" si="35"/>
        <v>647</v>
      </c>
      <c r="O180" s="131"/>
      <c r="P180" s="131"/>
      <c r="Q180" s="131">
        <v>7</v>
      </c>
      <c r="R180" s="131">
        <v>22</v>
      </c>
      <c r="S180" s="131">
        <v>60</v>
      </c>
      <c r="T180" s="131">
        <f t="shared" si="33"/>
        <v>18060</v>
      </c>
      <c r="U180" s="132">
        <f t="shared" si="36"/>
        <v>254</v>
      </c>
    </row>
    <row r="181" spans="1:21" x14ac:dyDescent="0.65">
      <c r="A181" s="131"/>
      <c r="B181" s="131"/>
      <c r="C181" s="131">
        <v>8</v>
      </c>
      <c r="D181" s="131">
        <v>3</v>
      </c>
      <c r="E181" s="131">
        <v>60</v>
      </c>
      <c r="F181" s="131">
        <f t="shared" si="31"/>
        <v>18000</v>
      </c>
      <c r="G181" s="131">
        <f t="shared" si="34"/>
        <v>276</v>
      </c>
      <c r="H181" s="131"/>
      <c r="I181" s="131"/>
      <c r="J181" s="131">
        <v>8</v>
      </c>
      <c r="K181" s="131">
        <v>12</v>
      </c>
      <c r="L181" s="131">
        <v>120</v>
      </c>
      <c r="M181" s="131">
        <f t="shared" si="32"/>
        <v>35640</v>
      </c>
      <c r="N181" s="131">
        <f t="shared" si="35"/>
        <v>527</v>
      </c>
      <c r="O181" s="131"/>
      <c r="P181" s="131"/>
      <c r="Q181" s="131">
        <v>8</v>
      </c>
      <c r="R181" s="131">
        <v>22</v>
      </c>
      <c r="S181" s="131">
        <v>60</v>
      </c>
      <c r="T181" s="131">
        <f t="shared" si="33"/>
        <v>18060</v>
      </c>
      <c r="U181" s="132">
        <f t="shared" si="36"/>
        <v>194</v>
      </c>
    </row>
    <row r="182" spans="1:21" x14ac:dyDescent="0.65">
      <c r="A182" s="131"/>
      <c r="B182" s="131"/>
      <c r="C182" s="131">
        <v>9</v>
      </c>
      <c r="D182" s="131">
        <v>3</v>
      </c>
      <c r="E182" s="131">
        <v>60</v>
      </c>
      <c r="F182" s="131">
        <f t="shared" si="31"/>
        <v>18000</v>
      </c>
      <c r="G182" s="131">
        <f t="shared" si="34"/>
        <v>216</v>
      </c>
      <c r="H182" s="131"/>
      <c r="I182" s="131"/>
      <c r="J182" s="131">
        <v>9</v>
      </c>
      <c r="K182" s="131">
        <v>12</v>
      </c>
      <c r="L182" s="131">
        <v>120</v>
      </c>
      <c r="M182" s="131">
        <f t="shared" si="32"/>
        <v>35640</v>
      </c>
      <c r="N182" s="131">
        <f t="shared" si="35"/>
        <v>407</v>
      </c>
      <c r="O182" s="131"/>
      <c r="P182" s="131"/>
      <c r="Q182" s="131">
        <v>9</v>
      </c>
      <c r="R182" s="131">
        <v>22</v>
      </c>
      <c r="S182" s="131">
        <v>60</v>
      </c>
      <c r="T182" s="131">
        <f t="shared" si="33"/>
        <v>18060</v>
      </c>
      <c r="U182" s="132">
        <f t="shared" si="36"/>
        <v>134</v>
      </c>
    </row>
    <row r="183" spans="1:21" x14ac:dyDescent="0.65">
      <c r="A183" s="131"/>
      <c r="B183" s="131"/>
      <c r="C183" s="131">
        <v>10</v>
      </c>
      <c r="D183" s="131">
        <v>3</v>
      </c>
      <c r="E183" s="131">
        <v>60</v>
      </c>
      <c r="F183" s="131">
        <f t="shared" si="31"/>
        <v>18000</v>
      </c>
      <c r="G183" s="131">
        <f t="shared" si="34"/>
        <v>156</v>
      </c>
      <c r="H183" s="131"/>
      <c r="I183" s="131"/>
      <c r="J183" s="131">
        <v>10</v>
      </c>
      <c r="K183" s="131">
        <v>12</v>
      </c>
      <c r="L183" s="131">
        <v>120</v>
      </c>
      <c r="M183" s="131">
        <f t="shared" si="32"/>
        <v>35640</v>
      </c>
      <c r="N183" s="131">
        <f t="shared" si="35"/>
        <v>287</v>
      </c>
      <c r="O183" s="131"/>
      <c r="P183" s="131"/>
      <c r="Q183" s="131">
        <v>10</v>
      </c>
      <c r="R183" s="131">
        <v>22</v>
      </c>
      <c r="S183" s="131">
        <v>60</v>
      </c>
      <c r="T183" s="131">
        <f t="shared" si="33"/>
        <v>18060</v>
      </c>
      <c r="U183" s="132">
        <f t="shared" si="36"/>
        <v>74</v>
      </c>
    </row>
    <row r="184" spans="1:21" x14ac:dyDescent="0.65">
      <c r="A184" s="134"/>
      <c r="C184" s="131">
        <v>11</v>
      </c>
      <c r="D184" s="131">
        <v>3</v>
      </c>
      <c r="E184" s="131">
        <v>60</v>
      </c>
      <c r="F184" s="131">
        <f t="shared" si="31"/>
        <v>18000</v>
      </c>
      <c r="G184" s="131">
        <f t="shared" si="34"/>
        <v>96</v>
      </c>
      <c r="H184" s="131">
        <v>13</v>
      </c>
      <c r="I184" s="131">
        <v>620</v>
      </c>
      <c r="J184" s="131">
        <v>11</v>
      </c>
      <c r="K184" s="131">
        <v>13</v>
      </c>
      <c r="L184" s="131">
        <v>120</v>
      </c>
      <c r="M184" s="131">
        <f t="shared" si="32"/>
        <v>35640</v>
      </c>
      <c r="N184" s="131">
        <f t="shared" si="35"/>
        <v>787</v>
      </c>
      <c r="O184" s="131"/>
      <c r="P184" s="131"/>
      <c r="Q184" s="131">
        <v>11</v>
      </c>
      <c r="R184" s="131">
        <v>22</v>
      </c>
      <c r="S184" s="131">
        <v>60</v>
      </c>
      <c r="T184" s="131">
        <f t="shared" si="33"/>
        <v>18060</v>
      </c>
      <c r="U184" s="132">
        <f t="shared" si="36"/>
        <v>14</v>
      </c>
    </row>
    <row r="185" spans="1:21" x14ac:dyDescent="0.65">
      <c r="A185" s="131"/>
      <c r="B185" s="131"/>
      <c r="C185" s="131">
        <v>12</v>
      </c>
      <c r="D185" s="131">
        <v>3</v>
      </c>
      <c r="E185" s="131">
        <v>60</v>
      </c>
      <c r="F185" s="131">
        <f t="shared" si="31"/>
        <v>18000</v>
      </c>
      <c r="G185" s="131">
        <f t="shared" si="34"/>
        <v>36</v>
      </c>
      <c r="H185" s="131"/>
      <c r="I185" s="131"/>
      <c r="J185" s="131">
        <v>12</v>
      </c>
      <c r="K185" s="131">
        <v>13</v>
      </c>
      <c r="L185" s="131">
        <v>120</v>
      </c>
      <c r="M185" s="131">
        <f t="shared" si="32"/>
        <v>35640</v>
      </c>
      <c r="N185" s="131">
        <f t="shared" si="35"/>
        <v>667</v>
      </c>
      <c r="O185" s="131">
        <v>23</v>
      </c>
      <c r="P185" s="131">
        <v>1020</v>
      </c>
      <c r="Q185" s="131">
        <v>12</v>
      </c>
      <c r="R185" s="131">
        <v>23</v>
      </c>
      <c r="S185" s="131">
        <v>90</v>
      </c>
      <c r="T185" s="131">
        <f t="shared" si="33"/>
        <v>27090</v>
      </c>
      <c r="U185" s="132">
        <f t="shared" si="36"/>
        <v>944</v>
      </c>
    </row>
    <row r="186" spans="1:21" x14ac:dyDescent="0.65">
      <c r="A186" s="140">
        <v>4</v>
      </c>
      <c r="B186" s="148">
        <v>500</v>
      </c>
      <c r="C186" s="140">
        <v>13</v>
      </c>
      <c r="D186" s="140">
        <v>4</v>
      </c>
      <c r="E186" s="140">
        <v>60</v>
      </c>
      <c r="F186" s="140">
        <f>E186*308</f>
        <v>18480</v>
      </c>
      <c r="G186" s="131">
        <f t="shared" si="34"/>
        <v>476</v>
      </c>
      <c r="H186" s="131"/>
      <c r="I186" s="131"/>
      <c r="J186" s="131">
        <v>13</v>
      </c>
      <c r="K186" s="131">
        <v>13</v>
      </c>
      <c r="L186" s="131">
        <v>120</v>
      </c>
      <c r="M186" s="131">
        <f t="shared" si="32"/>
        <v>35640</v>
      </c>
      <c r="N186" s="131">
        <f t="shared" si="35"/>
        <v>547</v>
      </c>
      <c r="O186" s="131"/>
      <c r="P186" s="131"/>
      <c r="Q186" s="131">
        <v>13</v>
      </c>
      <c r="R186" s="131">
        <v>23</v>
      </c>
      <c r="S186" s="131">
        <v>90</v>
      </c>
      <c r="T186" s="131">
        <f t="shared" si="33"/>
        <v>27090</v>
      </c>
      <c r="U186" s="132">
        <f t="shared" si="36"/>
        <v>854</v>
      </c>
    </row>
    <row r="187" spans="1:21" x14ac:dyDescent="0.65">
      <c r="A187" s="131"/>
      <c r="B187" s="131"/>
      <c r="C187" s="131">
        <v>14</v>
      </c>
      <c r="D187" s="131">
        <v>4</v>
      </c>
      <c r="E187" s="131">
        <v>60</v>
      </c>
      <c r="F187" s="131">
        <f>E187*308</f>
        <v>18480</v>
      </c>
      <c r="G187" s="131">
        <f t="shared" si="34"/>
        <v>416</v>
      </c>
      <c r="H187" s="131"/>
      <c r="I187" s="131"/>
      <c r="J187" s="131">
        <v>14</v>
      </c>
      <c r="K187" s="131">
        <v>13</v>
      </c>
      <c r="L187" s="131">
        <v>120</v>
      </c>
      <c r="M187" s="131">
        <f t="shared" si="32"/>
        <v>35640</v>
      </c>
      <c r="N187" s="131">
        <f t="shared" si="35"/>
        <v>427</v>
      </c>
      <c r="O187" s="131"/>
      <c r="P187" s="131"/>
      <c r="Q187" s="131">
        <v>14</v>
      </c>
      <c r="R187" s="131">
        <v>23</v>
      </c>
      <c r="S187" s="131">
        <v>90</v>
      </c>
      <c r="T187" s="131">
        <f t="shared" si="33"/>
        <v>27090</v>
      </c>
      <c r="U187" s="132">
        <f t="shared" si="36"/>
        <v>764</v>
      </c>
    </row>
    <row r="188" spans="1:21" x14ac:dyDescent="0.65">
      <c r="A188" s="131"/>
      <c r="B188" s="131"/>
      <c r="C188" s="131">
        <v>15</v>
      </c>
      <c r="D188" s="131">
        <v>4</v>
      </c>
      <c r="E188" s="131">
        <v>60</v>
      </c>
      <c r="F188" s="131">
        <f t="shared" ref="F188:F218" si="37">E188*308</f>
        <v>18480</v>
      </c>
      <c r="G188" s="131">
        <f t="shared" si="34"/>
        <v>356</v>
      </c>
      <c r="H188" s="131"/>
      <c r="I188" s="131"/>
      <c r="J188" s="131">
        <v>15</v>
      </c>
      <c r="K188" s="131">
        <v>13</v>
      </c>
      <c r="L188" s="131">
        <v>120</v>
      </c>
      <c r="M188" s="131">
        <f t="shared" si="32"/>
        <v>35640</v>
      </c>
      <c r="N188" s="131">
        <f t="shared" si="35"/>
        <v>307</v>
      </c>
      <c r="O188" s="131">
        <v>24</v>
      </c>
      <c r="P188" s="131"/>
      <c r="Q188" s="131">
        <v>15</v>
      </c>
      <c r="R188" s="131">
        <v>24</v>
      </c>
      <c r="S188" s="131">
        <v>80</v>
      </c>
      <c r="T188" s="131">
        <f t="shared" si="33"/>
        <v>24080</v>
      </c>
      <c r="U188" s="132">
        <f t="shared" si="36"/>
        <v>684</v>
      </c>
    </row>
    <row r="189" spans="1:21" x14ac:dyDescent="0.65">
      <c r="A189" s="131"/>
      <c r="B189" s="131"/>
      <c r="C189" s="131">
        <v>16</v>
      </c>
      <c r="D189" s="131">
        <v>4</v>
      </c>
      <c r="E189" s="131">
        <v>60</v>
      </c>
      <c r="F189" s="131">
        <f t="shared" si="37"/>
        <v>18480</v>
      </c>
      <c r="G189" s="131">
        <f t="shared" si="34"/>
        <v>296</v>
      </c>
      <c r="H189" s="131">
        <v>14</v>
      </c>
      <c r="I189" s="131">
        <v>650</v>
      </c>
      <c r="J189" s="131">
        <v>16</v>
      </c>
      <c r="K189" s="131">
        <v>14</v>
      </c>
      <c r="L189" s="131">
        <v>100</v>
      </c>
      <c r="M189" s="131">
        <f t="shared" si="32"/>
        <v>29700</v>
      </c>
      <c r="N189" s="131">
        <f t="shared" si="35"/>
        <v>857</v>
      </c>
      <c r="O189" s="131"/>
      <c r="P189" s="131"/>
      <c r="Q189" s="131">
        <v>16</v>
      </c>
      <c r="R189" s="131">
        <v>24</v>
      </c>
      <c r="S189" s="131">
        <v>80</v>
      </c>
      <c r="T189" s="131">
        <f t="shared" si="33"/>
        <v>24080</v>
      </c>
      <c r="U189" s="132">
        <f t="shared" si="36"/>
        <v>604</v>
      </c>
    </row>
    <row r="190" spans="1:21" x14ac:dyDescent="0.65">
      <c r="A190" s="131"/>
      <c r="B190" s="131"/>
      <c r="C190" s="131">
        <v>17</v>
      </c>
      <c r="D190" s="131">
        <v>4</v>
      </c>
      <c r="E190" s="131">
        <v>60</v>
      </c>
      <c r="F190" s="131">
        <f t="shared" si="37"/>
        <v>18480</v>
      </c>
      <c r="G190" s="131">
        <f t="shared" si="34"/>
        <v>236</v>
      </c>
      <c r="H190" s="131"/>
      <c r="I190" s="131"/>
      <c r="J190" s="131">
        <v>17</v>
      </c>
      <c r="K190" s="131">
        <v>14</v>
      </c>
      <c r="L190" s="131">
        <v>100</v>
      </c>
      <c r="M190" s="131">
        <f t="shared" si="32"/>
        <v>29700</v>
      </c>
      <c r="N190" s="131">
        <f t="shared" si="35"/>
        <v>757</v>
      </c>
      <c r="O190" s="131"/>
      <c r="P190" s="131"/>
      <c r="Q190" s="131">
        <v>17</v>
      </c>
      <c r="R190" s="131">
        <v>24</v>
      </c>
      <c r="S190" s="131">
        <v>80</v>
      </c>
      <c r="T190" s="131">
        <f t="shared" si="33"/>
        <v>24080</v>
      </c>
      <c r="U190" s="132">
        <f t="shared" si="36"/>
        <v>524</v>
      </c>
    </row>
    <row r="191" spans="1:21" x14ac:dyDescent="0.65">
      <c r="A191" s="131"/>
      <c r="B191" s="131"/>
      <c r="C191" s="131">
        <v>18</v>
      </c>
      <c r="D191" s="131">
        <v>4</v>
      </c>
      <c r="E191" s="131">
        <v>60</v>
      </c>
      <c r="F191" s="131">
        <f t="shared" si="37"/>
        <v>18480</v>
      </c>
      <c r="G191" s="131">
        <f t="shared" si="34"/>
        <v>176</v>
      </c>
      <c r="H191" s="131"/>
      <c r="I191" s="131"/>
      <c r="J191" s="131">
        <v>18</v>
      </c>
      <c r="K191" s="131">
        <v>14</v>
      </c>
      <c r="L191" s="131">
        <v>100</v>
      </c>
      <c r="M191" s="131">
        <f t="shared" si="32"/>
        <v>29700</v>
      </c>
      <c r="N191" s="131">
        <f t="shared" si="35"/>
        <v>657</v>
      </c>
      <c r="O191" s="131"/>
      <c r="P191" s="131"/>
      <c r="Q191" s="131">
        <v>18</v>
      </c>
      <c r="R191" s="131">
        <v>24</v>
      </c>
      <c r="S191" s="131">
        <v>80</v>
      </c>
      <c r="T191" s="131">
        <f t="shared" si="33"/>
        <v>24080</v>
      </c>
      <c r="U191" s="132">
        <f t="shared" si="36"/>
        <v>444</v>
      </c>
    </row>
    <row r="192" spans="1:21" x14ac:dyDescent="0.65">
      <c r="A192" s="131">
        <v>5</v>
      </c>
      <c r="B192" s="131">
        <v>510</v>
      </c>
      <c r="C192" s="131">
        <v>19</v>
      </c>
      <c r="D192" s="131">
        <v>5</v>
      </c>
      <c r="E192" s="131">
        <v>60</v>
      </c>
      <c r="F192" s="131">
        <f t="shared" si="37"/>
        <v>18480</v>
      </c>
      <c r="G192" s="131">
        <f t="shared" si="34"/>
        <v>626</v>
      </c>
      <c r="H192" s="131"/>
      <c r="I192" s="131"/>
      <c r="J192" s="131">
        <v>19</v>
      </c>
      <c r="K192" s="131">
        <v>14</v>
      </c>
      <c r="L192" s="131">
        <v>100</v>
      </c>
      <c r="M192" s="131">
        <f t="shared" si="32"/>
        <v>29700</v>
      </c>
      <c r="N192" s="131">
        <f t="shared" si="35"/>
        <v>557</v>
      </c>
      <c r="O192" s="131"/>
      <c r="P192" s="131"/>
      <c r="Q192" s="131">
        <v>19</v>
      </c>
      <c r="R192" s="131">
        <v>24</v>
      </c>
      <c r="S192" s="131">
        <v>80</v>
      </c>
      <c r="T192" s="131">
        <f t="shared" si="33"/>
        <v>24080</v>
      </c>
      <c r="U192" s="132">
        <f t="shared" si="36"/>
        <v>364</v>
      </c>
    </row>
    <row r="193" spans="1:21" x14ac:dyDescent="0.65">
      <c r="A193" s="131"/>
      <c r="B193" s="131"/>
      <c r="C193" s="131">
        <v>20</v>
      </c>
      <c r="D193" s="131">
        <v>5</v>
      </c>
      <c r="E193" s="131">
        <v>60</v>
      </c>
      <c r="F193" s="131">
        <f t="shared" si="37"/>
        <v>18480</v>
      </c>
      <c r="G193" s="131">
        <f t="shared" si="34"/>
        <v>566</v>
      </c>
      <c r="H193" s="131"/>
      <c r="I193" s="131"/>
      <c r="J193" s="131">
        <v>20</v>
      </c>
      <c r="K193" s="131">
        <v>14</v>
      </c>
      <c r="L193" s="131">
        <v>100</v>
      </c>
      <c r="M193" s="131">
        <f t="shared" si="32"/>
        <v>29700</v>
      </c>
      <c r="N193" s="131">
        <f t="shared" si="35"/>
        <v>457</v>
      </c>
      <c r="O193" s="140">
        <v>25</v>
      </c>
      <c r="P193" s="140">
        <v>560</v>
      </c>
      <c r="Q193" s="140">
        <v>20</v>
      </c>
      <c r="R193" s="140">
        <v>25</v>
      </c>
      <c r="S193" s="140">
        <v>120</v>
      </c>
      <c r="T193" s="140">
        <f>S193*312</f>
        <v>37440</v>
      </c>
      <c r="U193" s="140">
        <f t="shared" si="36"/>
        <v>804</v>
      </c>
    </row>
    <row r="194" spans="1:21" x14ac:dyDescent="0.65">
      <c r="A194" s="131"/>
      <c r="B194" s="131"/>
      <c r="C194" s="131">
        <v>21</v>
      </c>
      <c r="D194" s="131">
        <v>5</v>
      </c>
      <c r="E194" s="131">
        <v>60</v>
      </c>
      <c r="F194" s="131">
        <f t="shared" si="37"/>
        <v>18480</v>
      </c>
      <c r="G194" s="131">
        <f t="shared" si="34"/>
        <v>506</v>
      </c>
      <c r="H194" s="131">
        <v>15</v>
      </c>
      <c r="I194" s="131">
        <v>670</v>
      </c>
      <c r="J194" s="131">
        <v>21</v>
      </c>
      <c r="K194" s="131">
        <v>15</v>
      </c>
      <c r="L194" s="131">
        <v>100</v>
      </c>
      <c r="M194" s="131">
        <f t="shared" si="32"/>
        <v>29700</v>
      </c>
      <c r="N194" s="131">
        <f t="shared" si="35"/>
        <v>1027</v>
      </c>
      <c r="O194" s="131"/>
      <c r="P194" s="131"/>
      <c r="Q194" s="131">
        <v>21</v>
      </c>
      <c r="R194" s="131">
        <v>25</v>
      </c>
      <c r="S194" s="131">
        <v>120</v>
      </c>
      <c r="T194" s="131">
        <f t="shared" ref="T194:T215" si="38">S194*312</f>
        <v>37440</v>
      </c>
      <c r="U194" s="132">
        <f t="shared" si="36"/>
        <v>684</v>
      </c>
    </row>
    <row r="195" spans="1:21" x14ac:dyDescent="0.65">
      <c r="A195" s="131"/>
      <c r="B195" s="131"/>
      <c r="C195" s="131">
        <v>22</v>
      </c>
      <c r="D195" s="131">
        <v>5</v>
      </c>
      <c r="E195" s="131">
        <v>60</v>
      </c>
      <c r="F195" s="131">
        <f t="shared" si="37"/>
        <v>18480</v>
      </c>
      <c r="G195" s="131">
        <f t="shared" si="34"/>
        <v>446</v>
      </c>
      <c r="H195" s="131"/>
      <c r="I195" s="131"/>
      <c r="J195" s="131">
        <v>22</v>
      </c>
      <c r="K195" s="131">
        <v>15</v>
      </c>
      <c r="L195" s="131">
        <v>100</v>
      </c>
      <c r="M195" s="131">
        <f t="shared" si="32"/>
        <v>29700</v>
      </c>
      <c r="N195" s="131">
        <f t="shared" si="35"/>
        <v>927</v>
      </c>
      <c r="O195" s="131"/>
      <c r="P195" s="131"/>
      <c r="Q195" s="131">
        <v>22</v>
      </c>
      <c r="R195" s="131">
        <v>25</v>
      </c>
      <c r="S195" s="131">
        <v>120</v>
      </c>
      <c r="T195" s="131">
        <f t="shared" si="38"/>
        <v>37440</v>
      </c>
      <c r="U195" s="132">
        <f t="shared" si="36"/>
        <v>564</v>
      </c>
    </row>
    <row r="196" spans="1:21" x14ac:dyDescent="0.65">
      <c r="A196" s="131"/>
      <c r="B196" s="131"/>
      <c r="C196" s="131">
        <v>23</v>
      </c>
      <c r="D196" s="131">
        <v>5</v>
      </c>
      <c r="E196" s="131">
        <v>60</v>
      </c>
      <c r="F196" s="131">
        <f t="shared" si="37"/>
        <v>18480</v>
      </c>
      <c r="G196" s="131">
        <f t="shared" si="34"/>
        <v>386</v>
      </c>
      <c r="H196" s="131"/>
      <c r="I196" s="131"/>
      <c r="J196" s="131">
        <v>23</v>
      </c>
      <c r="K196" s="131">
        <v>15</v>
      </c>
      <c r="L196" s="131">
        <v>100</v>
      </c>
      <c r="M196" s="131">
        <f t="shared" si="32"/>
        <v>29700</v>
      </c>
      <c r="N196" s="131">
        <f t="shared" si="35"/>
        <v>827</v>
      </c>
      <c r="O196" s="131"/>
      <c r="P196" s="131"/>
      <c r="Q196" s="131">
        <v>23</v>
      </c>
      <c r="R196" s="131">
        <v>25</v>
      </c>
      <c r="S196" s="131">
        <v>120</v>
      </c>
      <c r="T196" s="131">
        <f t="shared" si="38"/>
        <v>37440</v>
      </c>
      <c r="U196" s="132">
        <f t="shared" si="36"/>
        <v>444</v>
      </c>
    </row>
    <row r="197" spans="1:21" x14ac:dyDescent="0.65">
      <c r="A197" s="131"/>
      <c r="B197" s="131"/>
      <c r="C197" s="131">
        <v>24</v>
      </c>
      <c r="D197" s="131">
        <v>5</v>
      </c>
      <c r="E197" s="131">
        <v>60</v>
      </c>
      <c r="F197" s="131">
        <f t="shared" si="37"/>
        <v>18480</v>
      </c>
      <c r="G197" s="131">
        <f t="shared" si="34"/>
        <v>326</v>
      </c>
      <c r="H197" s="131"/>
      <c r="I197" s="131"/>
      <c r="J197" s="131">
        <v>24</v>
      </c>
      <c r="K197" s="131">
        <v>15</v>
      </c>
      <c r="L197" s="131">
        <v>100</v>
      </c>
      <c r="M197" s="131">
        <f t="shared" si="32"/>
        <v>29700</v>
      </c>
      <c r="N197" s="131">
        <f t="shared" si="35"/>
        <v>727</v>
      </c>
      <c r="O197" s="131"/>
      <c r="P197" s="131"/>
      <c r="Q197" s="131">
        <v>24</v>
      </c>
      <c r="R197" s="131">
        <v>25</v>
      </c>
      <c r="S197" s="131">
        <v>120</v>
      </c>
      <c r="T197" s="131">
        <f t="shared" si="38"/>
        <v>37440</v>
      </c>
      <c r="U197" s="132">
        <f t="shared" si="36"/>
        <v>324</v>
      </c>
    </row>
    <row r="198" spans="1:21" x14ac:dyDescent="0.65">
      <c r="A198" s="131"/>
      <c r="B198" s="131"/>
      <c r="C198" s="131">
        <v>25</v>
      </c>
      <c r="D198" s="131">
        <v>5</v>
      </c>
      <c r="E198" s="131">
        <v>60</v>
      </c>
      <c r="F198" s="131">
        <f t="shared" si="37"/>
        <v>18480</v>
      </c>
      <c r="G198" s="131">
        <f t="shared" si="34"/>
        <v>266</v>
      </c>
      <c r="H198" s="131"/>
      <c r="I198" s="131"/>
      <c r="J198" s="131">
        <v>25</v>
      </c>
      <c r="K198" s="131">
        <v>15</v>
      </c>
      <c r="L198" s="131">
        <v>100</v>
      </c>
      <c r="M198" s="131">
        <f t="shared" si="32"/>
        <v>29700</v>
      </c>
      <c r="N198" s="131">
        <f t="shared" si="35"/>
        <v>627</v>
      </c>
      <c r="O198" s="131">
        <v>26</v>
      </c>
      <c r="P198" s="131">
        <v>510</v>
      </c>
      <c r="Q198" s="131">
        <v>25</v>
      </c>
      <c r="R198" s="131">
        <v>26</v>
      </c>
      <c r="S198" s="131">
        <v>120</v>
      </c>
      <c r="T198" s="131">
        <f t="shared" si="38"/>
        <v>37440</v>
      </c>
      <c r="U198" s="132">
        <f t="shared" si="36"/>
        <v>714</v>
      </c>
    </row>
    <row r="199" spans="1:21" x14ac:dyDescent="0.65">
      <c r="A199" s="131">
        <v>6</v>
      </c>
      <c r="B199" s="131">
        <v>513</v>
      </c>
      <c r="C199" s="131">
        <v>26</v>
      </c>
      <c r="D199" s="131">
        <v>6</v>
      </c>
      <c r="E199" s="131">
        <v>60</v>
      </c>
      <c r="F199" s="131">
        <f t="shared" si="37"/>
        <v>18480</v>
      </c>
      <c r="G199" s="131">
        <f t="shared" si="34"/>
        <v>719</v>
      </c>
      <c r="H199" s="131">
        <v>16</v>
      </c>
      <c r="I199" s="131">
        <v>600</v>
      </c>
      <c r="J199" s="131">
        <v>26</v>
      </c>
      <c r="K199" s="131">
        <v>16</v>
      </c>
      <c r="L199" s="131">
        <v>100</v>
      </c>
      <c r="M199" s="131">
        <f t="shared" si="32"/>
        <v>29700</v>
      </c>
      <c r="N199" s="131">
        <f t="shared" si="35"/>
        <v>1127</v>
      </c>
      <c r="O199" s="131"/>
      <c r="P199" s="131"/>
      <c r="Q199" s="131">
        <v>26</v>
      </c>
      <c r="R199" s="131">
        <v>26</v>
      </c>
      <c r="S199" s="131">
        <v>120</v>
      </c>
      <c r="T199" s="131">
        <f t="shared" si="38"/>
        <v>37440</v>
      </c>
      <c r="U199" s="132">
        <f t="shared" si="36"/>
        <v>594</v>
      </c>
    </row>
    <row r="200" spans="1:21" x14ac:dyDescent="0.65">
      <c r="A200" s="131"/>
      <c r="B200" s="131"/>
      <c r="C200" s="131">
        <v>27</v>
      </c>
      <c r="D200" s="131">
        <v>6</v>
      </c>
      <c r="E200" s="131">
        <v>60</v>
      </c>
      <c r="F200" s="131">
        <f t="shared" si="37"/>
        <v>18480</v>
      </c>
      <c r="G200" s="131">
        <f t="shared" si="34"/>
        <v>659</v>
      </c>
      <c r="H200" s="131"/>
      <c r="I200" s="131"/>
      <c r="J200" s="131">
        <v>27</v>
      </c>
      <c r="K200" s="131">
        <v>16</v>
      </c>
      <c r="L200" s="131">
        <v>100</v>
      </c>
      <c r="M200" s="131">
        <f t="shared" si="32"/>
        <v>29700</v>
      </c>
      <c r="N200" s="131">
        <f t="shared" si="35"/>
        <v>1027</v>
      </c>
      <c r="O200" s="131"/>
      <c r="P200" s="131"/>
      <c r="Q200" s="131">
        <v>27</v>
      </c>
      <c r="R200" s="131">
        <v>26</v>
      </c>
      <c r="S200" s="131">
        <v>110</v>
      </c>
      <c r="T200" s="131">
        <f t="shared" si="38"/>
        <v>34320</v>
      </c>
      <c r="U200" s="132">
        <f t="shared" si="36"/>
        <v>484</v>
      </c>
    </row>
    <row r="201" spans="1:21" x14ac:dyDescent="0.65">
      <c r="A201" s="131"/>
      <c r="B201" s="131"/>
      <c r="C201" s="131">
        <v>28</v>
      </c>
      <c r="D201" s="131">
        <v>6</v>
      </c>
      <c r="E201" s="131">
        <v>60</v>
      </c>
      <c r="F201" s="131">
        <f t="shared" si="37"/>
        <v>18480</v>
      </c>
      <c r="G201" s="131">
        <f t="shared" si="34"/>
        <v>599</v>
      </c>
      <c r="H201" s="131"/>
      <c r="I201" s="131"/>
      <c r="J201" s="131">
        <v>28</v>
      </c>
      <c r="K201" s="131">
        <v>16</v>
      </c>
      <c r="L201" s="131">
        <v>100</v>
      </c>
      <c r="M201" s="131">
        <f t="shared" si="32"/>
        <v>29700</v>
      </c>
      <c r="N201" s="131">
        <f t="shared" si="35"/>
        <v>927</v>
      </c>
      <c r="O201" s="131"/>
      <c r="P201" s="131"/>
      <c r="Q201" s="131">
        <v>28</v>
      </c>
      <c r="R201" s="131">
        <v>26</v>
      </c>
      <c r="S201" s="131">
        <v>100</v>
      </c>
      <c r="T201" s="131">
        <f t="shared" si="38"/>
        <v>31200</v>
      </c>
      <c r="U201" s="132">
        <f t="shared" si="36"/>
        <v>384</v>
      </c>
    </row>
    <row r="202" spans="1:21" x14ac:dyDescent="0.65">
      <c r="A202" s="131"/>
      <c r="B202" s="131"/>
      <c r="C202" s="131">
        <v>29</v>
      </c>
      <c r="D202" s="131">
        <v>6</v>
      </c>
      <c r="E202" s="131">
        <v>60</v>
      </c>
      <c r="F202" s="131">
        <f t="shared" si="37"/>
        <v>18480</v>
      </c>
      <c r="G202" s="131">
        <f t="shared" si="34"/>
        <v>539</v>
      </c>
      <c r="H202" s="131"/>
      <c r="I202" s="131"/>
      <c r="J202" s="131">
        <v>29</v>
      </c>
      <c r="K202" s="131">
        <v>16</v>
      </c>
      <c r="L202" s="131">
        <v>100</v>
      </c>
      <c r="M202" s="131">
        <f t="shared" si="32"/>
        <v>29700</v>
      </c>
      <c r="N202" s="131">
        <f t="shared" si="35"/>
        <v>827</v>
      </c>
      <c r="O202" s="131">
        <v>27</v>
      </c>
      <c r="P202" s="131">
        <v>500</v>
      </c>
      <c r="Q202" s="131">
        <v>29</v>
      </c>
      <c r="R202" s="131">
        <v>27</v>
      </c>
      <c r="S202" s="131">
        <v>100</v>
      </c>
      <c r="T202" s="131">
        <f t="shared" si="38"/>
        <v>31200</v>
      </c>
      <c r="U202" s="132">
        <f t="shared" si="36"/>
        <v>784</v>
      </c>
    </row>
    <row r="203" spans="1:21" x14ac:dyDescent="0.65">
      <c r="A203" s="131"/>
      <c r="B203" s="131"/>
      <c r="C203" s="131">
        <v>30</v>
      </c>
      <c r="D203" s="131">
        <v>6</v>
      </c>
      <c r="E203" s="131">
        <v>60</v>
      </c>
      <c r="F203" s="131">
        <f t="shared" si="37"/>
        <v>18480</v>
      </c>
      <c r="G203" s="131">
        <f t="shared" si="34"/>
        <v>479</v>
      </c>
      <c r="H203" s="131"/>
      <c r="I203" s="131"/>
      <c r="J203" s="131">
        <v>30</v>
      </c>
      <c r="K203" s="131">
        <v>16</v>
      </c>
      <c r="L203" s="131">
        <v>100</v>
      </c>
      <c r="M203" s="131">
        <f t="shared" si="32"/>
        <v>29700</v>
      </c>
      <c r="N203" s="131">
        <f t="shared" si="35"/>
        <v>727</v>
      </c>
      <c r="O203" s="131"/>
      <c r="P203" s="131"/>
      <c r="Q203" s="131">
        <v>30</v>
      </c>
      <c r="R203" s="131">
        <v>27</v>
      </c>
      <c r="S203" s="131">
        <v>100</v>
      </c>
      <c r="T203" s="131">
        <f t="shared" si="38"/>
        <v>31200</v>
      </c>
      <c r="U203" s="132">
        <f t="shared" si="36"/>
        <v>684</v>
      </c>
    </row>
    <row r="204" spans="1:21" x14ac:dyDescent="0.65">
      <c r="A204" s="131">
        <v>7</v>
      </c>
      <c r="B204" s="131">
        <v>529</v>
      </c>
      <c r="C204" s="131">
        <v>31</v>
      </c>
      <c r="D204" s="131">
        <v>7</v>
      </c>
      <c r="E204" s="131">
        <v>60</v>
      </c>
      <c r="F204" s="131">
        <f t="shared" si="37"/>
        <v>18480</v>
      </c>
      <c r="G204" s="131">
        <f t="shared" si="34"/>
        <v>948</v>
      </c>
      <c r="H204" s="131">
        <v>17</v>
      </c>
      <c r="I204" s="131">
        <v>580</v>
      </c>
      <c r="J204" s="131">
        <v>31</v>
      </c>
      <c r="K204" s="131">
        <v>17</v>
      </c>
      <c r="L204" s="131">
        <v>100</v>
      </c>
      <c r="M204" s="131">
        <f t="shared" si="32"/>
        <v>29700</v>
      </c>
      <c r="N204" s="131">
        <f t="shared" si="35"/>
        <v>1207</v>
      </c>
      <c r="O204" s="131"/>
      <c r="P204" s="131"/>
      <c r="Q204" s="131">
        <v>31</v>
      </c>
      <c r="R204" s="131">
        <v>27</v>
      </c>
      <c r="S204" s="131">
        <v>100</v>
      </c>
      <c r="T204" s="131">
        <f t="shared" si="38"/>
        <v>31200</v>
      </c>
      <c r="U204" s="132">
        <f t="shared" si="36"/>
        <v>584</v>
      </c>
    </row>
    <row r="205" spans="1:21" x14ac:dyDescent="0.65">
      <c r="A205" s="131"/>
      <c r="B205" s="131">
        <v>5</v>
      </c>
      <c r="C205" s="131">
        <v>32</v>
      </c>
      <c r="D205" s="131">
        <v>7</v>
      </c>
      <c r="E205" s="131">
        <v>60</v>
      </c>
      <c r="F205" s="131">
        <f t="shared" si="37"/>
        <v>18480</v>
      </c>
      <c r="G205" s="131">
        <f t="shared" si="34"/>
        <v>893</v>
      </c>
      <c r="H205" s="131"/>
      <c r="I205" s="131">
        <v>5</v>
      </c>
      <c r="J205" s="131">
        <v>32</v>
      </c>
      <c r="K205" s="131">
        <v>17</v>
      </c>
      <c r="L205" s="131">
        <v>100</v>
      </c>
      <c r="M205" s="131">
        <f t="shared" si="32"/>
        <v>29700</v>
      </c>
      <c r="N205" s="131">
        <f t="shared" si="35"/>
        <v>1112</v>
      </c>
      <c r="O205" s="131"/>
      <c r="P205" s="131"/>
      <c r="Q205" s="131">
        <v>32</v>
      </c>
      <c r="R205" s="131">
        <v>27</v>
      </c>
      <c r="S205" s="131">
        <v>100</v>
      </c>
      <c r="T205" s="131">
        <f t="shared" si="38"/>
        <v>31200</v>
      </c>
      <c r="U205" s="132">
        <f t="shared" si="36"/>
        <v>484</v>
      </c>
    </row>
    <row r="206" spans="1:21" x14ac:dyDescent="0.65">
      <c r="A206" s="131"/>
      <c r="B206" s="131"/>
      <c r="C206" s="131">
        <v>33</v>
      </c>
      <c r="D206" s="131">
        <v>7</v>
      </c>
      <c r="E206" s="131">
        <v>60</v>
      </c>
      <c r="F206" s="131">
        <f t="shared" si="37"/>
        <v>18480</v>
      </c>
      <c r="G206" s="131">
        <f t="shared" si="34"/>
        <v>833</v>
      </c>
      <c r="H206" s="131"/>
      <c r="I206" s="131"/>
      <c r="J206" s="131">
        <v>33</v>
      </c>
      <c r="K206" s="131">
        <v>17</v>
      </c>
      <c r="L206" s="131">
        <v>100</v>
      </c>
      <c r="M206" s="131">
        <f t="shared" si="32"/>
        <v>29700</v>
      </c>
      <c r="N206" s="131">
        <f t="shared" si="35"/>
        <v>1012</v>
      </c>
      <c r="O206" s="131">
        <v>28</v>
      </c>
      <c r="P206" s="131">
        <v>482</v>
      </c>
      <c r="Q206" s="131">
        <v>33</v>
      </c>
      <c r="R206" s="131">
        <v>28</v>
      </c>
      <c r="S206" s="131">
        <v>100</v>
      </c>
      <c r="T206" s="131">
        <f t="shared" si="38"/>
        <v>31200</v>
      </c>
      <c r="U206" s="132">
        <f t="shared" si="36"/>
        <v>866</v>
      </c>
    </row>
    <row r="207" spans="1:21" x14ac:dyDescent="0.65">
      <c r="A207" s="131"/>
      <c r="B207" s="131"/>
      <c r="C207" s="131">
        <v>34</v>
      </c>
      <c r="D207" s="131">
        <v>7</v>
      </c>
      <c r="E207" s="131">
        <v>60</v>
      </c>
      <c r="F207" s="131">
        <f t="shared" si="37"/>
        <v>18480</v>
      </c>
      <c r="G207" s="131">
        <f t="shared" si="34"/>
        <v>773</v>
      </c>
      <c r="H207" s="131"/>
      <c r="I207" s="131"/>
      <c r="J207" s="131">
        <v>34</v>
      </c>
      <c r="K207" s="131">
        <v>17</v>
      </c>
      <c r="L207" s="131">
        <v>100</v>
      </c>
      <c r="M207" s="131">
        <f t="shared" si="32"/>
        <v>29700</v>
      </c>
      <c r="N207" s="131">
        <f t="shared" si="35"/>
        <v>912</v>
      </c>
      <c r="O207" s="131"/>
      <c r="P207" s="131"/>
      <c r="Q207" s="131">
        <v>34</v>
      </c>
      <c r="R207" s="131">
        <v>28</v>
      </c>
      <c r="S207" s="131">
        <v>100</v>
      </c>
      <c r="T207" s="131">
        <f t="shared" si="38"/>
        <v>31200</v>
      </c>
      <c r="U207" s="132">
        <f t="shared" si="36"/>
        <v>766</v>
      </c>
    </row>
    <row r="208" spans="1:21" x14ac:dyDescent="0.65">
      <c r="A208" s="131"/>
      <c r="B208" s="131"/>
      <c r="C208" s="131">
        <v>35</v>
      </c>
      <c r="D208" s="131">
        <v>7</v>
      </c>
      <c r="E208" s="131">
        <v>60</v>
      </c>
      <c r="F208" s="131">
        <f t="shared" si="37"/>
        <v>18480</v>
      </c>
      <c r="G208" s="131">
        <f t="shared" si="34"/>
        <v>713</v>
      </c>
      <c r="H208" s="131"/>
      <c r="I208" s="131"/>
      <c r="J208" s="131">
        <v>35</v>
      </c>
      <c r="K208" s="131">
        <v>17</v>
      </c>
      <c r="L208" s="131">
        <v>100</v>
      </c>
      <c r="M208" s="131">
        <f t="shared" si="32"/>
        <v>29700</v>
      </c>
      <c r="N208" s="131">
        <f t="shared" si="35"/>
        <v>812</v>
      </c>
      <c r="O208" s="131"/>
      <c r="P208" s="131"/>
      <c r="Q208" s="131">
        <v>35</v>
      </c>
      <c r="R208" s="131">
        <v>28</v>
      </c>
      <c r="S208" s="131">
        <v>100</v>
      </c>
      <c r="T208" s="131">
        <f t="shared" si="38"/>
        <v>31200</v>
      </c>
      <c r="U208" s="132">
        <f t="shared" si="36"/>
        <v>666</v>
      </c>
    </row>
    <row r="209" spans="1:23" x14ac:dyDescent="0.65">
      <c r="A209" s="131">
        <v>8</v>
      </c>
      <c r="B209" s="131"/>
      <c r="C209" s="131">
        <v>36</v>
      </c>
      <c r="D209" s="131">
        <v>8</v>
      </c>
      <c r="E209" s="131">
        <v>60</v>
      </c>
      <c r="F209" s="131">
        <f t="shared" si="37"/>
        <v>18480</v>
      </c>
      <c r="G209" s="131">
        <f t="shared" si="34"/>
        <v>653</v>
      </c>
      <c r="H209" s="131">
        <v>18</v>
      </c>
      <c r="I209" s="131"/>
      <c r="J209" s="131">
        <v>36</v>
      </c>
      <c r="K209" s="131">
        <v>18</v>
      </c>
      <c r="L209" s="131">
        <v>100</v>
      </c>
      <c r="M209" s="131">
        <f t="shared" si="32"/>
        <v>29700</v>
      </c>
      <c r="N209" s="131">
        <f t="shared" si="35"/>
        <v>712</v>
      </c>
      <c r="O209" s="131"/>
      <c r="P209" s="131"/>
      <c r="Q209" s="131">
        <v>36</v>
      </c>
      <c r="R209" s="131">
        <v>28</v>
      </c>
      <c r="S209" s="131">
        <v>100</v>
      </c>
      <c r="T209" s="131">
        <f t="shared" si="38"/>
        <v>31200</v>
      </c>
      <c r="U209" s="132">
        <f t="shared" si="36"/>
        <v>566</v>
      </c>
    </row>
    <row r="210" spans="1:23" x14ac:dyDescent="0.65">
      <c r="A210" s="131"/>
      <c r="B210" s="131"/>
      <c r="C210" s="131">
        <v>37</v>
      </c>
      <c r="D210" s="131">
        <v>8</v>
      </c>
      <c r="E210" s="131">
        <v>60</v>
      </c>
      <c r="F210" s="131">
        <f t="shared" si="37"/>
        <v>18480</v>
      </c>
      <c r="G210" s="131">
        <f t="shared" si="34"/>
        <v>593</v>
      </c>
      <c r="H210" s="131"/>
      <c r="I210" s="131"/>
      <c r="J210" s="131">
        <v>37</v>
      </c>
      <c r="K210" s="131">
        <v>18</v>
      </c>
      <c r="L210" s="131">
        <v>100</v>
      </c>
      <c r="M210" s="131">
        <f t="shared" si="32"/>
        <v>29700</v>
      </c>
      <c r="N210" s="131">
        <f t="shared" si="35"/>
        <v>612</v>
      </c>
      <c r="O210" s="131">
        <v>29</v>
      </c>
      <c r="P210" s="131"/>
      <c r="Q210" s="131">
        <v>37</v>
      </c>
      <c r="R210" s="131">
        <v>29</v>
      </c>
      <c r="S210" s="131">
        <v>100</v>
      </c>
      <c r="T210" s="131">
        <f t="shared" si="38"/>
        <v>31200</v>
      </c>
      <c r="U210" s="132">
        <f t="shared" si="36"/>
        <v>466</v>
      </c>
    </row>
    <row r="211" spans="1:23" x14ac:dyDescent="0.65">
      <c r="A211" s="131"/>
      <c r="B211" s="131"/>
      <c r="C211" s="131">
        <v>38</v>
      </c>
      <c r="D211" s="131">
        <v>8</v>
      </c>
      <c r="E211" s="131">
        <v>60</v>
      </c>
      <c r="F211" s="131">
        <f t="shared" si="37"/>
        <v>18480</v>
      </c>
      <c r="G211" s="131">
        <f t="shared" si="34"/>
        <v>533</v>
      </c>
      <c r="H211" s="131"/>
      <c r="I211" s="131"/>
      <c r="J211" s="131">
        <v>38</v>
      </c>
      <c r="K211" s="131">
        <v>18</v>
      </c>
      <c r="L211" s="131">
        <v>110</v>
      </c>
      <c r="M211" s="131">
        <f t="shared" si="32"/>
        <v>32670</v>
      </c>
      <c r="N211" s="131">
        <f t="shared" si="35"/>
        <v>502</v>
      </c>
      <c r="O211" s="131"/>
      <c r="P211" s="131"/>
      <c r="Q211" s="131">
        <v>38</v>
      </c>
      <c r="R211" s="131">
        <v>29</v>
      </c>
      <c r="S211" s="131">
        <v>100</v>
      </c>
      <c r="T211" s="131">
        <f t="shared" si="38"/>
        <v>31200</v>
      </c>
      <c r="U211" s="132">
        <f t="shared" si="36"/>
        <v>366</v>
      </c>
    </row>
    <row r="212" spans="1:23" x14ac:dyDescent="0.65">
      <c r="A212" s="131"/>
      <c r="B212" s="131"/>
      <c r="C212" s="131">
        <v>39</v>
      </c>
      <c r="D212" s="131">
        <v>8</v>
      </c>
      <c r="E212" s="131">
        <v>60</v>
      </c>
      <c r="F212" s="131">
        <f t="shared" si="37"/>
        <v>18480</v>
      </c>
      <c r="G212" s="131">
        <f t="shared" si="34"/>
        <v>473</v>
      </c>
      <c r="H212" s="131"/>
      <c r="I212" s="131"/>
      <c r="J212" s="131">
        <v>39</v>
      </c>
      <c r="K212" s="131">
        <v>18</v>
      </c>
      <c r="L212" s="131">
        <v>110</v>
      </c>
      <c r="M212" s="131">
        <f t="shared" si="32"/>
        <v>32670</v>
      </c>
      <c r="N212" s="131">
        <f t="shared" si="35"/>
        <v>392</v>
      </c>
      <c r="O212" s="131"/>
      <c r="P212" s="131"/>
      <c r="Q212" s="131">
        <v>39</v>
      </c>
      <c r="R212" s="131">
        <v>29</v>
      </c>
      <c r="S212" s="131">
        <v>100</v>
      </c>
      <c r="T212" s="131">
        <f t="shared" si="38"/>
        <v>31200</v>
      </c>
      <c r="U212" s="132">
        <f t="shared" si="36"/>
        <v>266</v>
      </c>
    </row>
    <row r="213" spans="1:23" x14ac:dyDescent="0.65">
      <c r="A213" s="131"/>
      <c r="B213" s="131"/>
      <c r="C213" s="131">
        <v>40</v>
      </c>
      <c r="D213" s="131">
        <v>8</v>
      </c>
      <c r="E213" s="131">
        <v>60</v>
      </c>
      <c r="F213" s="131">
        <f t="shared" si="37"/>
        <v>18480</v>
      </c>
      <c r="G213" s="131">
        <f t="shared" si="34"/>
        <v>413</v>
      </c>
      <c r="H213" s="131"/>
      <c r="I213" s="131"/>
      <c r="J213" s="131">
        <v>40</v>
      </c>
      <c r="K213" s="131">
        <v>18</v>
      </c>
      <c r="L213" s="131">
        <v>114</v>
      </c>
      <c r="M213" s="131">
        <f t="shared" si="32"/>
        <v>33858</v>
      </c>
      <c r="N213" s="131">
        <f t="shared" si="35"/>
        <v>278</v>
      </c>
      <c r="O213" s="131"/>
      <c r="P213" s="131"/>
      <c r="Q213" s="131">
        <v>40</v>
      </c>
      <c r="R213" s="131">
        <v>29</v>
      </c>
      <c r="S213" s="131">
        <v>100</v>
      </c>
      <c r="T213" s="131">
        <f t="shared" si="38"/>
        <v>31200</v>
      </c>
      <c r="U213" s="132">
        <f t="shared" si="36"/>
        <v>166</v>
      </c>
    </row>
    <row r="214" spans="1:23" x14ac:dyDescent="0.65">
      <c r="A214" s="131">
        <v>9</v>
      </c>
      <c r="B214" s="131"/>
      <c r="C214" s="131">
        <v>41</v>
      </c>
      <c r="D214" s="131">
        <v>9</v>
      </c>
      <c r="E214" s="131">
        <v>60</v>
      </c>
      <c r="F214" s="131">
        <f t="shared" si="37"/>
        <v>18480</v>
      </c>
      <c r="G214" s="131">
        <f t="shared" si="34"/>
        <v>353</v>
      </c>
      <c r="H214" s="140">
        <v>19</v>
      </c>
      <c r="I214" s="140">
        <v>200</v>
      </c>
      <c r="J214" s="140">
        <v>41</v>
      </c>
      <c r="K214" s="140">
        <v>19</v>
      </c>
      <c r="L214" s="140">
        <v>64</v>
      </c>
      <c r="M214" s="140">
        <f>L214*301</f>
        <v>19264</v>
      </c>
      <c r="N214" s="131">
        <f t="shared" si="35"/>
        <v>414</v>
      </c>
      <c r="O214" s="131"/>
      <c r="P214" s="131"/>
      <c r="Q214" s="131">
        <v>41</v>
      </c>
      <c r="R214" s="131">
        <v>29</v>
      </c>
      <c r="S214" s="131">
        <v>100</v>
      </c>
      <c r="T214" s="131">
        <f t="shared" si="38"/>
        <v>31200</v>
      </c>
      <c r="U214" s="132">
        <f t="shared" si="36"/>
        <v>66</v>
      </c>
    </row>
    <row r="215" spans="1:23" x14ac:dyDescent="0.65">
      <c r="A215" s="131"/>
      <c r="B215" s="131"/>
      <c r="C215" s="131">
        <v>42</v>
      </c>
      <c r="D215" s="131">
        <v>9</v>
      </c>
      <c r="E215" s="131">
        <v>60</v>
      </c>
      <c r="F215" s="131">
        <f t="shared" si="37"/>
        <v>18480</v>
      </c>
      <c r="G215" s="131">
        <f t="shared" si="34"/>
        <v>293</v>
      </c>
      <c r="H215" s="131"/>
      <c r="I215" s="131"/>
      <c r="J215" s="131">
        <v>42</v>
      </c>
      <c r="K215" s="131">
        <v>19</v>
      </c>
      <c r="L215" s="131">
        <v>60</v>
      </c>
      <c r="M215" s="131">
        <f>L215*301</f>
        <v>18060</v>
      </c>
      <c r="N215" s="131">
        <f t="shared" si="35"/>
        <v>354</v>
      </c>
      <c r="O215" s="131"/>
      <c r="P215" s="131"/>
      <c r="Q215" s="131">
        <v>42</v>
      </c>
      <c r="R215" s="131">
        <v>29</v>
      </c>
      <c r="S215" s="131">
        <v>60</v>
      </c>
      <c r="T215" s="131">
        <f t="shared" si="38"/>
        <v>18720</v>
      </c>
      <c r="U215" s="132">
        <f t="shared" si="36"/>
        <v>6</v>
      </c>
    </row>
    <row r="216" spans="1:23" x14ac:dyDescent="0.65">
      <c r="A216" s="131"/>
      <c r="B216" s="131"/>
      <c r="C216" s="131">
        <v>43</v>
      </c>
      <c r="D216" s="131">
        <v>9</v>
      </c>
      <c r="E216" s="131">
        <v>60</v>
      </c>
      <c r="F216" s="131">
        <f t="shared" si="37"/>
        <v>18480</v>
      </c>
      <c r="G216" s="131">
        <f t="shared" si="34"/>
        <v>233</v>
      </c>
      <c r="H216" s="131"/>
      <c r="I216" s="131"/>
      <c r="J216" s="131">
        <v>43</v>
      </c>
      <c r="K216" s="131">
        <v>19</v>
      </c>
      <c r="L216" s="131">
        <v>60</v>
      </c>
      <c r="M216" s="131">
        <f t="shared" ref="M216:M223" si="39">L216*301</f>
        <v>18060</v>
      </c>
      <c r="N216" s="131">
        <f t="shared" si="35"/>
        <v>294</v>
      </c>
      <c r="O216" s="131">
        <v>30</v>
      </c>
      <c r="P216" s="131">
        <f>648+890</f>
        <v>1538</v>
      </c>
      <c r="Q216" s="131">
        <v>43</v>
      </c>
      <c r="R216" s="131">
        <v>30</v>
      </c>
      <c r="S216" s="131">
        <v>200</v>
      </c>
      <c r="T216" s="131">
        <f>S216*312</f>
        <v>62400</v>
      </c>
      <c r="U216" s="131">
        <f t="shared" si="36"/>
        <v>1344</v>
      </c>
    </row>
    <row r="217" spans="1:23" x14ac:dyDescent="0.65">
      <c r="A217" s="131"/>
      <c r="B217" s="131"/>
      <c r="C217" s="131">
        <v>44</v>
      </c>
      <c r="D217" s="131">
        <v>9</v>
      </c>
      <c r="E217" s="131">
        <v>60</v>
      </c>
      <c r="F217" s="131">
        <f t="shared" si="37"/>
        <v>18480</v>
      </c>
      <c r="G217" s="131">
        <f t="shared" si="34"/>
        <v>173</v>
      </c>
      <c r="H217" s="131"/>
      <c r="I217" s="131"/>
      <c r="J217" s="131">
        <v>44</v>
      </c>
      <c r="K217" s="131">
        <v>19</v>
      </c>
      <c r="L217" s="131">
        <v>60</v>
      </c>
      <c r="M217" s="131">
        <f t="shared" si="39"/>
        <v>18060</v>
      </c>
      <c r="N217" s="131">
        <f t="shared" si="35"/>
        <v>234</v>
      </c>
      <c r="O217" s="131"/>
      <c r="P217" s="131">
        <v>5</v>
      </c>
      <c r="Q217" s="131">
        <v>44</v>
      </c>
      <c r="R217" s="131">
        <v>30</v>
      </c>
      <c r="S217" s="131">
        <v>120</v>
      </c>
      <c r="T217" s="131">
        <f t="shared" ref="T217:T218" si="40">S217*312</f>
        <v>37440</v>
      </c>
      <c r="U217" s="132">
        <f t="shared" si="36"/>
        <v>1229</v>
      </c>
    </row>
    <row r="218" spans="1:23" x14ac:dyDescent="0.65">
      <c r="A218" s="131"/>
      <c r="B218" s="131"/>
      <c r="C218" s="131">
        <v>45</v>
      </c>
      <c r="D218" s="131">
        <v>9</v>
      </c>
      <c r="E218" s="131">
        <v>52</v>
      </c>
      <c r="F218" s="131">
        <f t="shared" si="37"/>
        <v>16016</v>
      </c>
      <c r="G218" s="131">
        <f t="shared" si="34"/>
        <v>121</v>
      </c>
      <c r="H218" s="131"/>
      <c r="I218" s="131"/>
      <c r="J218" s="131">
        <v>45</v>
      </c>
      <c r="K218" s="131">
        <v>19</v>
      </c>
      <c r="L218" s="131">
        <v>60</v>
      </c>
      <c r="M218" s="131">
        <f t="shared" si="39"/>
        <v>18060</v>
      </c>
      <c r="N218" s="131">
        <f t="shared" si="35"/>
        <v>174</v>
      </c>
      <c r="O218" s="131"/>
      <c r="P218" s="131"/>
      <c r="Q218" s="131">
        <v>45</v>
      </c>
      <c r="R218" s="131">
        <v>30</v>
      </c>
      <c r="S218" s="131">
        <v>121</v>
      </c>
      <c r="T218" s="131">
        <f t="shared" si="40"/>
        <v>37752</v>
      </c>
      <c r="U218" s="132">
        <f t="shared" si="36"/>
        <v>1108</v>
      </c>
    </row>
    <row r="219" spans="1:23" x14ac:dyDescent="0.65">
      <c r="A219" s="140">
        <v>10</v>
      </c>
      <c r="B219" s="140">
        <v>630</v>
      </c>
      <c r="C219" s="140">
        <v>46</v>
      </c>
      <c r="D219" s="140">
        <v>10</v>
      </c>
      <c r="E219" s="140">
        <v>120</v>
      </c>
      <c r="F219" s="140">
        <f>E219*297</f>
        <v>35640</v>
      </c>
      <c r="G219" s="131">
        <f t="shared" si="34"/>
        <v>631</v>
      </c>
      <c r="H219" s="131">
        <v>20</v>
      </c>
      <c r="I219" s="131">
        <v>190</v>
      </c>
      <c r="J219" s="131">
        <v>46</v>
      </c>
      <c r="K219" s="131">
        <v>20</v>
      </c>
      <c r="L219" s="131">
        <v>60</v>
      </c>
      <c r="M219" s="131">
        <f t="shared" si="39"/>
        <v>18060</v>
      </c>
      <c r="N219" s="131">
        <f t="shared" si="35"/>
        <v>304</v>
      </c>
      <c r="O219" s="140"/>
      <c r="P219" s="140"/>
      <c r="Q219" s="140">
        <v>46</v>
      </c>
      <c r="R219" s="140">
        <v>30</v>
      </c>
      <c r="S219" s="140">
        <v>170</v>
      </c>
      <c r="T219" s="140">
        <f t="shared" ref="T219:T222" si="41">S219*319</f>
        <v>54230</v>
      </c>
      <c r="U219" s="140">
        <f t="shared" si="36"/>
        <v>938</v>
      </c>
    </row>
    <row r="220" spans="1:23" x14ac:dyDescent="0.65">
      <c r="A220" s="131"/>
      <c r="C220" s="131">
        <v>47</v>
      </c>
      <c r="D220" s="131">
        <v>10</v>
      </c>
      <c r="E220" s="131">
        <v>120</v>
      </c>
      <c r="F220" s="131">
        <f>E220*297</f>
        <v>35640</v>
      </c>
      <c r="G220" s="131">
        <f t="shared" si="34"/>
        <v>511</v>
      </c>
      <c r="H220" s="131"/>
      <c r="I220" s="131"/>
      <c r="J220" s="131">
        <v>47</v>
      </c>
      <c r="K220" s="131">
        <v>20</v>
      </c>
      <c r="L220" s="131">
        <v>60</v>
      </c>
      <c r="M220" s="131">
        <f t="shared" si="39"/>
        <v>18060</v>
      </c>
      <c r="N220" s="131">
        <f t="shared" si="35"/>
        <v>244</v>
      </c>
      <c r="O220" s="138"/>
      <c r="P220" s="131"/>
      <c r="Q220" s="131">
        <v>47</v>
      </c>
      <c r="R220" s="131">
        <v>30</v>
      </c>
      <c r="S220" s="131">
        <v>170</v>
      </c>
      <c r="T220" s="131">
        <f t="shared" si="41"/>
        <v>54230</v>
      </c>
      <c r="U220" s="132">
        <f t="shared" si="36"/>
        <v>768</v>
      </c>
    </row>
    <row r="221" spans="1:23" x14ac:dyDescent="0.65">
      <c r="A221" s="131"/>
      <c r="B221" s="131"/>
      <c r="C221" s="131">
        <v>48</v>
      </c>
      <c r="D221" s="131">
        <v>10</v>
      </c>
      <c r="E221" s="131">
        <v>120</v>
      </c>
      <c r="F221" s="131">
        <f t="shared" ref="F221:F223" si="42">E221*297</f>
        <v>35640</v>
      </c>
      <c r="G221" s="131">
        <f t="shared" si="34"/>
        <v>391</v>
      </c>
      <c r="H221" s="131"/>
      <c r="I221" s="131"/>
      <c r="J221" s="131">
        <v>48</v>
      </c>
      <c r="K221" s="131">
        <v>20</v>
      </c>
      <c r="L221" s="131">
        <v>60</v>
      </c>
      <c r="M221" s="131">
        <f t="shared" si="39"/>
        <v>18060</v>
      </c>
      <c r="N221" s="131">
        <f t="shared" si="35"/>
        <v>184</v>
      </c>
      <c r="O221" s="131"/>
      <c r="P221" s="131"/>
      <c r="Q221" s="131">
        <v>48</v>
      </c>
      <c r="R221" s="131">
        <v>30</v>
      </c>
      <c r="S221" s="131">
        <v>150</v>
      </c>
      <c r="T221" s="131">
        <f t="shared" si="41"/>
        <v>47850</v>
      </c>
      <c r="U221" s="132">
        <f t="shared" si="36"/>
        <v>618</v>
      </c>
    </row>
    <row r="222" spans="1:23" x14ac:dyDescent="0.65">
      <c r="A222" s="131"/>
      <c r="B222" s="131"/>
      <c r="C222" s="131">
        <v>49</v>
      </c>
      <c r="D222" s="131">
        <v>10</v>
      </c>
      <c r="E222" s="131">
        <v>120</v>
      </c>
      <c r="F222" s="131">
        <f t="shared" si="42"/>
        <v>35640</v>
      </c>
      <c r="G222" s="131">
        <f t="shared" si="34"/>
        <v>271</v>
      </c>
      <c r="H222" s="131"/>
      <c r="I222" s="131"/>
      <c r="J222" s="131">
        <v>49</v>
      </c>
      <c r="K222" s="131">
        <v>20</v>
      </c>
      <c r="L222" s="131">
        <v>70</v>
      </c>
      <c r="M222" s="131">
        <f t="shared" si="39"/>
        <v>21070</v>
      </c>
      <c r="N222" s="131">
        <f t="shared" si="35"/>
        <v>114</v>
      </c>
      <c r="O222" s="131"/>
      <c r="P222" s="131"/>
      <c r="Q222" s="131">
        <v>49</v>
      </c>
      <c r="R222" s="131">
        <v>30</v>
      </c>
      <c r="S222" s="131">
        <v>158</v>
      </c>
      <c r="T222" s="131">
        <f t="shared" si="41"/>
        <v>50402</v>
      </c>
      <c r="U222" s="132">
        <f t="shared" si="36"/>
        <v>460</v>
      </c>
      <c r="W222" s="129">
        <f>SUM(S219:S222)</f>
        <v>648</v>
      </c>
    </row>
    <row r="223" spans="1:23" x14ac:dyDescent="0.65">
      <c r="A223" s="131"/>
      <c r="B223" s="131"/>
      <c r="C223" s="131">
        <v>50</v>
      </c>
      <c r="D223" s="131">
        <v>10</v>
      </c>
      <c r="E223" s="131">
        <v>120</v>
      </c>
      <c r="F223" s="131">
        <f t="shared" si="42"/>
        <v>35640</v>
      </c>
      <c r="G223" s="131">
        <f t="shared" si="34"/>
        <v>151</v>
      </c>
      <c r="H223" s="131"/>
      <c r="I223" s="131"/>
      <c r="J223" s="131">
        <v>50</v>
      </c>
      <c r="K223" s="131">
        <v>20</v>
      </c>
      <c r="L223" s="131">
        <v>70</v>
      </c>
      <c r="M223" s="131">
        <f t="shared" si="39"/>
        <v>21070</v>
      </c>
      <c r="N223" s="131">
        <f t="shared" si="35"/>
        <v>44</v>
      </c>
      <c r="O223" s="131" t="s">
        <v>66</v>
      </c>
      <c r="P223" s="131"/>
      <c r="Q223" s="131">
        <v>50</v>
      </c>
      <c r="R223" s="131">
        <v>30</v>
      </c>
      <c r="S223" s="131">
        <v>20</v>
      </c>
      <c r="T223" s="131">
        <f>S223*100</f>
        <v>2000</v>
      </c>
      <c r="U223" s="132">
        <f t="shared" si="36"/>
        <v>440</v>
      </c>
    </row>
    <row r="224" spans="1:23" x14ac:dyDescent="0.65">
      <c r="A224" s="131"/>
      <c r="B224" s="131"/>
      <c r="C224" s="131"/>
      <c r="D224" s="131"/>
      <c r="E224" s="131">
        <f>SUM(E174:E223)</f>
        <v>3243</v>
      </c>
      <c r="F224" s="131">
        <f>SUM(F174:F223)</f>
        <v>986876</v>
      </c>
      <c r="G224" s="131"/>
      <c r="H224" s="131"/>
      <c r="I224" s="131"/>
      <c r="J224" s="131"/>
      <c r="K224" s="131"/>
      <c r="L224" s="131">
        <f>SUM(L174:L223)</f>
        <v>4958</v>
      </c>
      <c r="M224" s="131">
        <f>SUM(M174:M223)</f>
        <v>1475022</v>
      </c>
      <c r="N224" s="131"/>
      <c r="O224" s="131"/>
      <c r="P224" s="131"/>
      <c r="Q224" s="131"/>
      <c r="R224" s="131"/>
      <c r="S224" s="131">
        <f>SUM(S174:S223)</f>
        <v>4849</v>
      </c>
      <c r="T224" s="131">
        <f>SUM(T174:T223)</f>
        <v>1498554</v>
      </c>
      <c r="U224" s="132"/>
    </row>
    <row r="225" spans="1:21" x14ac:dyDescent="0.65">
      <c r="A225" s="137"/>
      <c r="B225" s="137">
        <f>SUM(B174:B224)</f>
        <v>3394</v>
      </c>
      <c r="C225" s="137"/>
      <c r="D225" s="137"/>
      <c r="E225" s="137"/>
      <c r="F225" s="137"/>
      <c r="G225" s="137"/>
      <c r="H225" s="137"/>
      <c r="I225" s="137">
        <f>SUM(I174:I224)</f>
        <v>4851</v>
      </c>
      <c r="J225" s="137"/>
      <c r="K225" s="137"/>
      <c r="L225" s="137"/>
      <c r="M225" s="137"/>
      <c r="N225" s="137"/>
      <c r="O225" s="137"/>
      <c r="P225" s="137">
        <f>SUM(P174:P224)</f>
        <v>5245</v>
      </c>
      <c r="Q225" s="137"/>
      <c r="R225" s="137"/>
      <c r="S225" s="137"/>
      <c r="T225" s="137"/>
    </row>
    <row r="226" spans="1:21" x14ac:dyDescent="0.65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 t="s">
        <v>29</v>
      </c>
      <c r="P226" s="137">
        <v>440</v>
      </c>
      <c r="Q226" s="137"/>
      <c r="R226" s="137"/>
      <c r="S226" s="137"/>
      <c r="T226" s="137"/>
    </row>
    <row r="227" spans="1:21" x14ac:dyDescent="0.65">
      <c r="M227" s="146">
        <f>T224+M224+F224</f>
        <v>3960452</v>
      </c>
      <c r="O227" s="129" t="s">
        <v>28</v>
      </c>
      <c r="P227" s="129" t="s">
        <v>26</v>
      </c>
      <c r="Q227" s="129" t="s">
        <v>27</v>
      </c>
    </row>
    <row r="228" spans="1:21" x14ac:dyDescent="0.65">
      <c r="M228" s="129">
        <f>P225+I225+B225</f>
        <v>13490</v>
      </c>
      <c r="O228" s="129">
        <f>E224+L224+S224</f>
        <v>13050</v>
      </c>
      <c r="P228" s="129">
        <f>M228-P226</f>
        <v>13050</v>
      </c>
      <c r="Q228" s="129">
        <v>20</v>
      </c>
    </row>
    <row r="229" spans="1:21" x14ac:dyDescent="0.65">
      <c r="A229" s="162">
        <v>241183</v>
      </c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</row>
    <row r="230" spans="1:21" x14ac:dyDescent="0.65">
      <c r="A230" s="139"/>
      <c r="B230" s="131" t="s">
        <v>21</v>
      </c>
      <c r="C230" s="131"/>
      <c r="D230" s="131"/>
      <c r="E230" s="131" t="s">
        <v>22</v>
      </c>
      <c r="F230" s="130"/>
      <c r="G230" s="131" t="s">
        <v>23</v>
      </c>
      <c r="H230" s="139"/>
      <c r="I230" s="131" t="s">
        <v>21</v>
      </c>
      <c r="J230" s="131"/>
      <c r="K230" s="131"/>
      <c r="L230" s="131" t="s">
        <v>22</v>
      </c>
      <c r="M230" s="130"/>
      <c r="N230" s="131" t="s">
        <v>23</v>
      </c>
      <c r="O230" s="139"/>
      <c r="P230" s="131" t="s">
        <v>21</v>
      </c>
      <c r="Q230" s="131"/>
      <c r="R230" s="131"/>
      <c r="S230" s="131" t="s">
        <v>22</v>
      </c>
      <c r="T230" s="130"/>
      <c r="U230" s="132" t="s">
        <v>23</v>
      </c>
    </row>
    <row r="231" spans="1:21" x14ac:dyDescent="0.65">
      <c r="A231" s="140">
        <v>1</v>
      </c>
      <c r="B231" s="131">
        <v>866</v>
      </c>
      <c r="C231" s="131">
        <v>1</v>
      </c>
      <c r="D231" s="131">
        <v>1</v>
      </c>
      <c r="E231" s="131">
        <v>90</v>
      </c>
      <c r="F231" s="131">
        <f>E231*312</f>
        <v>28080</v>
      </c>
      <c r="G231" s="131">
        <f>B231-E231</f>
        <v>776</v>
      </c>
      <c r="H231" s="140">
        <v>11</v>
      </c>
      <c r="I231" s="131">
        <v>502</v>
      </c>
      <c r="J231" s="131">
        <v>1</v>
      </c>
      <c r="K231" s="131">
        <v>11</v>
      </c>
      <c r="L231" s="131">
        <v>120</v>
      </c>
      <c r="M231" s="131">
        <f>L231*305</f>
        <v>36600</v>
      </c>
      <c r="N231" s="131">
        <f>G280+I231-L231</f>
        <v>762</v>
      </c>
      <c r="O231" s="140">
        <v>21</v>
      </c>
      <c r="P231" s="131">
        <v>550</v>
      </c>
      <c r="Q231" s="131">
        <v>1</v>
      </c>
      <c r="R231" s="131">
        <v>21</v>
      </c>
      <c r="S231" s="131">
        <v>110</v>
      </c>
      <c r="T231" s="131">
        <f>S231*305</f>
        <v>33550</v>
      </c>
      <c r="U231" s="132">
        <f>N280+P231-S231</f>
        <v>478</v>
      </c>
    </row>
    <row r="232" spans="1:21" x14ac:dyDescent="0.65">
      <c r="A232" s="140"/>
      <c r="B232" s="134"/>
      <c r="C232" s="131">
        <v>2</v>
      </c>
      <c r="D232" s="131">
        <v>1</v>
      </c>
      <c r="E232" s="131">
        <v>90</v>
      </c>
      <c r="F232" s="131">
        <f t="shared" ref="F232:F240" si="43">E232*312</f>
        <v>28080</v>
      </c>
      <c r="G232" s="131">
        <f>G231+B232-E232</f>
        <v>686</v>
      </c>
      <c r="H232" s="140"/>
      <c r="I232" s="131"/>
      <c r="J232" s="131">
        <v>2</v>
      </c>
      <c r="K232" s="131">
        <v>11</v>
      </c>
      <c r="L232" s="131">
        <v>120</v>
      </c>
      <c r="M232" s="131">
        <f t="shared" ref="M232:M280" si="44">L232*305</f>
        <v>36600</v>
      </c>
      <c r="N232" s="131">
        <f>N231+I232-L232</f>
        <v>642</v>
      </c>
      <c r="O232" s="140"/>
      <c r="P232" s="131"/>
      <c r="Q232" s="131">
        <v>2</v>
      </c>
      <c r="R232" s="131">
        <v>21</v>
      </c>
      <c r="S232" s="131">
        <v>110</v>
      </c>
      <c r="T232" s="131">
        <f t="shared" ref="T232:T279" si="45">S232*305</f>
        <v>33550</v>
      </c>
      <c r="U232" s="132">
        <f>U231+P232-S232</f>
        <v>368</v>
      </c>
    </row>
    <row r="233" spans="1:21" x14ac:dyDescent="0.65">
      <c r="A233" s="140"/>
      <c r="B233" s="134"/>
      <c r="C233" s="131">
        <v>3</v>
      </c>
      <c r="D233" s="131">
        <v>1</v>
      </c>
      <c r="E233" s="131">
        <v>90</v>
      </c>
      <c r="F233" s="131">
        <f t="shared" si="43"/>
        <v>28080</v>
      </c>
      <c r="G233" s="131">
        <f t="shared" ref="G233:G280" si="46">G232+B233-E233</f>
        <v>596</v>
      </c>
      <c r="H233" s="140"/>
      <c r="I233" s="131"/>
      <c r="J233" s="131">
        <v>3</v>
      </c>
      <c r="K233" s="131">
        <v>11</v>
      </c>
      <c r="L233" s="131">
        <v>120</v>
      </c>
      <c r="M233" s="131">
        <f t="shared" si="44"/>
        <v>36600</v>
      </c>
      <c r="N233" s="131">
        <f t="shared" ref="N233:N280" si="47">N232+I233-L233</f>
        <v>522</v>
      </c>
      <c r="O233" s="140"/>
      <c r="P233" s="131"/>
      <c r="Q233" s="131">
        <v>3</v>
      </c>
      <c r="R233" s="131">
        <v>21</v>
      </c>
      <c r="S233" s="131">
        <v>110</v>
      </c>
      <c r="T233" s="131">
        <f t="shared" si="45"/>
        <v>33550</v>
      </c>
      <c r="U233" s="132">
        <f t="shared" ref="U233:U280" si="48">U232+P233-S233</f>
        <v>258</v>
      </c>
    </row>
    <row r="234" spans="1:21" x14ac:dyDescent="0.65">
      <c r="A234" s="140"/>
      <c r="B234" s="134"/>
      <c r="C234" s="131">
        <v>4</v>
      </c>
      <c r="D234" s="131">
        <v>1</v>
      </c>
      <c r="E234" s="131">
        <v>90</v>
      </c>
      <c r="F234" s="131">
        <f t="shared" si="43"/>
        <v>28080</v>
      </c>
      <c r="G234" s="131">
        <f t="shared" si="46"/>
        <v>506</v>
      </c>
      <c r="H234" s="140"/>
      <c r="I234" s="131"/>
      <c r="J234" s="131">
        <v>4</v>
      </c>
      <c r="K234" s="131">
        <v>11</v>
      </c>
      <c r="L234" s="131">
        <v>120</v>
      </c>
      <c r="M234" s="131">
        <f t="shared" si="44"/>
        <v>36600</v>
      </c>
      <c r="N234" s="131">
        <f t="shared" si="47"/>
        <v>402</v>
      </c>
      <c r="O234" s="140"/>
      <c r="P234" s="131"/>
      <c r="Q234" s="131">
        <v>4</v>
      </c>
      <c r="R234" s="131">
        <v>21</v>
      </c>
      <c r="S234" s="131">
        <v>110</v>
      </c>
      <c r="T234" s="131">
        <f t="shared" si="45"/>
        <v>33550</v>
      </c>
      <c r="U234" s="132">
        <f t="shared" si="48"/>
        <v>148</v>
      </c>
    </row>
    <row r="235" spans="1:21" x14ac:dyDescent="0.65">
      <c r="A235" s="140">
        <v>2</v>
      </c>
      <c r="B235" s="134">
        <v>510</v>
      </c>
      <c r="C235" s="131">
        <v>5</v>
      </c>
      <c r="D235" s="131">
        <v>2</v>
      </c>
      <c r="E235" s="131">
        <v>90</v>
      </c>
      <c r="F235" s="131">
        <f t="shared" si="43"/>
        <v>28080</v>
      </c>
      <c r="G235" s="131">
        <f t="shared" si="46"/>
        <v>926</v>
      </c>
      <c r="H235" s="140"/>
      <c r="I235" s="131"/>
      <c r="J235" s="131">
        <v>5</v>
      </c>
      <c r="K235" s="131">
        <v>11</v>
      </c>
      <c r="L235" s="131">
        <v>120</v>
      </c>
      <c r="M235" s="131">
        <f t="shared" si="44"/>
        <v>36600</v>
      </c>
      <c r="N235" s="131">
        <f t="shared" si="47"/>
        <v>282</v>
      </c>
      <c r="O235" s="140">
        <v>22</v>
      </c>
      <c r="P235" s="131">
        <v>570</v>
      </c>
      <c r="Q235" s="131">
        <v>5</v>
      </c>
      <c r="R235" s="131">
        <v>21</v>
      </c>
      <c r="S235" s="131">
        <v>110</v>
      </c>
      <c r="T235" s="131">
        <f t="shared" si="45"/>
        <v>33550</v>
      </c>
      <c r="U235" s="132">
        <f t="shared" si="48"/>
        <v>608</v>
      </c>
    </row>
    <row r="236" spans="1:21" x14ac:dyDescent="0.65">
      <c r="A236" s="140"/>
      <c r="B236" s="134"/>
      <c r="C236" s="131">
        <v>6</v>
      </c>
      <c r="D236" s="131">
        <v>2</v>
      </c>
      <c r="E236" s="131">
        <v>90</v>
      </c>
      <c r="F236" s="131">
        <f t="shared" si="43"/>
        <v>28080</v>
      </c>
      <c r="G236" s="131">
        <f t="shared" si="46"/>
        <v>836</v>
      </c>
      <c r="H236" s="140">
        <v>12</v>
      </c>
      <c r="I236" s="131">
        <v>500</v>
      </c>
      <c r="J236" s="131">
        <v>6</v>
      </c>
      <c r="K236" s="131">
        <v>12</v>
      </c>
      <c r="L236" s="131">
        <v>120</v>
      </c>
      <c r="M236" s="131">
        <f t="shared" si="44"/>
        <v>36600</v>
      </c>
      <c r="N236" s="131">
        <f t="shared" si="47"/>
        <v>662</v>
      </c>
      <c r="O236" s="140"/>
      <c r="P236" s="131"/>
      <c r="Q236" s="131">
        <v>6</v>
      </c>
      <c r="R236" s="131">
        <v>22</v>
      </c>
      <c r="S236" s="131">
        <v>110</v>
      </c>
      <c r="T236" s="131">
        <f t="shared" si="45"/>
        <v>33550</v>
      </c>
      <c r="U236" s="132">
        <f t="shared" si="48"/>
        <v>498</v>
      </c>
    </row>
    <row r="237" spans="1:21" x14ac:dyDescent="0.65">
      <c r="A237" s="140"/>
      <c r="B237" s="141"/>
      <c r="C237" s="131">
        <v>7</v>
      </c>
      <c r="D237" s="131">
        <v>2</v>
      </c>
      <c r="E237" s="131">
        <v>90</v>
      </c>
      <c r="F237" s="131">
        <f t="shared" si="43"/>
        <v>28080</v>
      </c>
      <c r="G237" s="131">
        <f t="shared" si="46"/>
        <v>746</v>
      </c>
      <c r="H237" s="140"/>
      <c r="I237" s="131"/>
      <c r="J237" s="131">
        <v>7</v>
      </c>
      <c r="K237" s="131">
        <v>12</v>
      </c>
      <c r="L237" s="131">
        <v>120</v>
      </c>
      <c r="M237" s="131">
        <f t="shared" si="44"/>
        <v>36600</v>
      </c>
      <c r="N237" s="131">
        <f t="shared" si="47"/>
        <v>542</v>
      </c>
      <c r="O237" s="140"/>
      <c r="P237" s="131"/>
      <c r="Q237" s="131">
        <v>7</v>
      </c>
      <c r="R237" s="131">
        <v>22</v>
      </c>
      <c r="S237" s="131">
        <v>110</v>
      </c>
      <c r="T237" s="131">
        <f t="shared" si="45"/>
        <v>33550</v>
      </c>
      <c r="U237" s="132">
        <f t="shared" si="48"/>
        <v>388</v>
      </c>
    </row>
    <row r="238" spans="1:21" x14ac:dyDescent="0.65">
      <c r="A238" s="140"/>
      <c r="B238" s="131"/>
      <c r="C238" s="131">
        <v>8</v>
      </c>
      <c r="D238" s="131">
        <v>2</v>
      </c>
      <c r="E238" s="131">
        <v>80</v>
      </c>
      <c r="F238" s="131">
        <f t="shared" si="43"/>
        <v>24960</v>
      </c>
      <c r="G238" s="131">
        <f t="shared" si="46"/>
        <v>666</v>
      </c>
      <c r="H238" s="140"/>
      <c r="I238" s="131"/>
      <c r="J238" s="131">
        <v>8</v>
      </c>
      <c r="K238" s="131">
        <v>12</v>
      </c>
      <c r="L238" s="131">
        <v>120</v>
      </c>
      <c r="M238" s="131">
        <f t="shared" si="44"/>
        <v>36600</v>
      </c>
      <c r="N238" s="131">
        <f t="shared" si="47"/>
        <v>422</v>
      </c>
      <c r="O238" s="140"/>
      <c r="P238" s="131"/>
      <c r="Q238" s="131">
        <v>8</v>
      </c>
      <c r="R238" s="131">
        <v>22</v>
      </c>
      <c r="S238" s="131">
        <v>110</v>
      </c>
      <c r="T238" s="131">
        <f t="shared" si="45"/>
        <v>33550</v>
      </c>
      <c r="U238" s="132">
        <f t="shared" si="48"/>
        <v>278</v>
      </c>
    </row>
    <row r="239" spans="1:21" x14ac:dyDescent="0.65">
      <c r="A239" s="140">
        <v>3</v>
      </c>
      <c r="B239" s="131">
        <v>509</v>
      </c>
      <c r="C239" s="131">
        <v>9</v>
      </c>
      <c r="D239" s="131">
        <v>3</v>
      </c>
      <c r="E239" s="131">
        <v>80</v>
      </c>
      <c r="F239" s="131">
        <f t="shared" si="43"/>
        <v>24960</v>
      </c>
      <c r="G239" s="131">
        <f t="shared" si="46"/>
        <v>1095</v>
      </c>
      <c r="H239" s="140"/>
      <c r="I239" s="131"/>
      <c r="J239" s="131">
        <v>9</v>
      </c>
      <c r="K239" s="131">
        <v>12</v>
      </c>
      <c r="L239" s="131">
        <v>120</v>
      </c>
      <c r="M239" s="131">
        <f t="shared" si="44"/>
        <v>36600</v>
      </c>
      <c r="N239" s="131">
        <f t="shared" si="47"/>
        <v>302</v>
      </c>
      <c r="O239" s="140"/>
      <c r="P239" s="131"/>
      <c r="Q239" s="131">
        <v>9</v>
      </c>
      <c r="R239" s="131">
        <v>22</v>
      </c>
      <c r="S239" s="131">
        <v>110</v>
      </c>
      <c r="T239" s="131">
        <f t="shared" si="45"/>
        <v>33550</v>
      </c>
      <c r="U239" s="132">
        <f t="shared" si="48"/>
        <v>168</v>
      </c>
    </row>
    <row r="240" spans="1:21" x14ac:dyDescent="0.65">
      <c r="A240" s="140"/>
      <c r="B240" s="131"/>
      <c r="C240" s="131">
        <v>10</v>
      </c>
      <c r="D240" s="131">
        <v>3</v>
      </c>
      <c r="E240" s="131">
        <v>76</v>
      </c>
      <c r="F240" s="131">
        <f t="shared" si="43"/>
        <v>23712</v>
      </c>
      <c r="G240" s="131">
        <f t="shared" si="46"/>
        <v>1019</v>
      </c>
      <c r="H240" s="140"/>
      <c r="I240" s="131"/>
      <c r="J240" s="131">
        <v>10</v>
      </c>
      <c r="K240" s="131">
        <v>12</v>
      </c>
      <c r="L240" s="131">
        <v>120</v>
      </c>
      <c r="M240" s="131">
        <f t="shared" si="44"/>
        <v>36600</v>
      </c>
      <c r="N240" s="131">
        <f t="shared" si="47"/>
        <v>182</v>
      </c>
      <c r="O240" s="140">
        <v>23</v>
      </c>
      <c r="P240" s="131">
        <v>560</v>
      </c>
      <c r="Q240" s="131">
        <v>10</v>
      </c>
      <c r="R240" s="131">
        <v>22</v>
      </c>
      <c r="S240" s="131">
        <v>110</v>
      </c>
      <c r="T240" s="131">
        <f t="shared" si="45"/>
        <v>33550</v>
      </c>
      <c r="U240" s="132">
        <f t="shared" si="48"/>
        <v>618</v>
      </c>
    </row>
    <row r="241" spans="1:21" x14ac:dyDescent="0.65">
      <c r="A241" s="140"/>
      <c r="B241" s="141"/>
      <c r="C241" s="131">
        <v>11</v>
      </c>
      <c r="D241" s="131">
        <v>3</v>
      </c>
      <c r="E241" s="131">
        <v>100</v>
      </c>
      <c r="F241" s="131">
        <f>E241*305</f>
        <v>30500</v>
      </c>
      <c r="G241" s="131">
        <f t="shared" si="46"/>
        <v>919</v>
      </c>
      <c r="H241" s="140">
        <v>13</v>
      </c>
      <c r="I241" s="131">
        <v>505</v>
      </c>
      <c r="J241" s="131">
        <v>11</v>
      </c>
      <c r="K241" s="131">
        <v>13</v>
      </c>
      <c r="L241" s="131">
        <v>120</v>
      </c>
      <c r="M241" s="131">
        <f t="shared" si="44"/>
        <v>36600</v>
      </c>
      <c r="N241" s="131">
        <f t="shared" si="47"/>
        <v>567</v>
      </c>
      <c r="O241" s="140"/>
      <c r="P241" s="131"/>
      <c r="Q241" s="131">
        <v>11</v>
      </c>
      <c r="R241" s="131">
        <v>22</v>
      </c>
      <c r="S241" s="131">
        <v>110</v>
      </c>
      <c r="T241" s="131">
        <f t="shared" si="45"/>
        <v>33550</v>
      </c>
      <c r="U241" s="132">
        <f t="shared" si="48"/>
        <v>508</v>
      </c>
    </row>
    <row r="242" spans="1:21" x14ac:dyDescent="0.65">
      <c r="A242" s="140"/>
      <c r="B242" s="131"/>
      <c r="C242" s="131">
        <v>12</v>
      </c>
      <c r="D242" s="131">
        <v>3</v>
      </c>
      <c r="E242" s="131">
        <v>100</v>
      </c>
      <c r="F242" s="131">
        <f t="shared" ref="F242:F280" si="49">E242*305</f>
        <v>30500</v>
      </c>
      <c r="G242" s="131">
        <f t="shared" si="46"/>
        <v>819</v>
      </c>
      <c r="H242" s="140"/>
      <c r="I242" s="131"/>
      <c r="J242" s="131">
        <v>12</v>
      </c>
      <c r="K242" s="131">
        <v>13</v>
      </c>
      <c r="L242" s="131">
        <v>120</v>
      </c>
      <c r="M242" s="131">
        <f t="shared" si="44"/>
        <v>36600</v>
      </c>
      <c r="N242" s="131">
        <f t="shared" si="47"/>
        <v>447</v>
      </c>
      <c r="O242" s="140"/>
      <c r="P242" s="131"/>
      <c r="Q242" s="131">
        <v>12</v>
      </c>
      <c r="R242" s="131">
        <v>23</v>
      </c>
      <c r="S242" s="131">
        <v>110</v>
      </c>
      <c r="T242" s="131">
        <f t="shared" si="45"/>
        <v>33550</v>
      </c>
      <c r="U242" s="132">
        <f t="shared" si="48"/>
        <v>398</v>
      </c>
    </row>
    <row r="243" spans="1:21" x14ac:dyDescent="0.65">
      <c r="A243" s="140">
        <v>4</v>
      </c>
      <c r="B243" s="129">
        <v>500</v>
      </c>
      <c r="C243" s="131">
        <v>13</v>
      </c>
      <c r="D243" s="131">
        <v>4</v>
      </c>
      <c r="E243" s="131">
        <v>100</v>
      </c>
      <c r="F243" s="131">
        <f t="shared" si="49"/>
        <v>30500</v>
      </c>
      <c r="G243" s="131">
        <f t="shared" si="46"/>
        <v>1219</v>
      </c>
      <c r="H243" s="140"/>
      <c r="I243" s="131"/>
      <c r="J243" s="131">
        <v>13</v>
      </c>
      <c r="K243" s="131">
        <v>13</v>
      </c>
      <c r="L243" s="131">
        <v>120</v>
      </c>
      <c r="M243" s="131">
        <f t="shared" si="44"/>
        <v>36600</v>
      </c>
      <c r="N243" s="131">
        <f t="shared" si="47"/>
        <v>327</v>
      </c>
      <c r="O243" s="140"/>
      <c r="P243" s="131"/>
      <c r="Q243" s="131">
        <v>13</v>
      </c>
      <c r="R243" s="131">
        <v>23</v>
      </c>
      <c r="S243" s="131">
        <v>100</v>
      </c>
      <c r="T243" s="131">
        <f t="shared" si="45"/>
        <v>30500</v>
      </c>
      <c r="U243" s="132">
        <f t="shared" si="48"/>
        <v>298</v>
      </c>
    </row>
    <row r="244" spans="1:21" x14ac:dyDescent="0.65">
      <c r="A244" s="140"/>
      <c r="B244" s="131"/>
      <c r="C244" s="131">
        <v>14</v>
      </c>
      <c r="D244" s="131">
        <v>4</v>
      </c>
      <c r="E244" s="131">
        <v>100</v>
      </c>
      <c r="F244" s="131">
        <f t="shared" si="49"/>
        <v>30500</v>
      </c>
      <c r="G244" s="131">
        <f t="shared" si="46"/>
        <v>1119</v>
      </c>
      <c r="H244" s="140"/>
      <c r="I244" s="131"/>
      <c r="J244" s="131">
        <v>14</v>
      </c>
      <c r="K244" s="131">
        <v>13</v>
      </c>
      <c r="L244" s="131">
        <v>120</v>
      </c>
      <c r="M244" s="131">
        <f t="shared" si="44"/>
        <v>36600</v>
      </c>
      <c r="N244" s="131">
        <f t="shared" si="47"/>
        <v>207</v>
      </c>
      <c r="O244" s="140">
        <v>24</v>
      </c>
      <c r="P244" s="131">
        <v>620</v>
      </c>
      <c r="Q244" s="131">
        <v>14</v>
      </c>
      <c r="R244" s="131">
        <v>23</v>
      </c>
      <c r="S244" s="131">
        <v>100</v>
      </c>
      <c r="T244" s="131">
        <f t="shared" si="45"/>
        <v>30500</v>
      </c>
      <c r="U244" s="132">
        <f t="shared" si="48"/>
        <v>818</v>
      </c>
    </row>
    <row r="245" spans="1:21" x14ac:dyDescent="0.65">
      <c r="A245" s="140"/>
      <c r="B245" s="131"/>
      <c r="C245" s="131">
        <v>15</v>
      </c>
      <c r="D245" s="131">
        <v>4</v>
      </c>
      <c r="E245" s="131">
        <v>100</v>
      </c>
      <c r="F245" s="131">
        <f t="shared" si="49"/>
        <v>30500</v>
      </c>
      <c r="G245" s="131">
        <f t="shared" si="46"/>
        <v>1019</v>
      </c>
      <c r="H245" s="140"/>
      <c r="I245" s="131"/>
      <c r="J245" s="131">
        <v>15</v>
      </c>
      <c r="K245" s="131">
        <v>13</v>
      </c>
      <c r="L245" s="131">
        <v>120</v>
      </c>
      <c r="M245" s="131">
        <f t="shared" si="44"/>
        <v>36600</v>
      </c>
      <c r="N245" s="131">
        <f t="shared" si="47"/>
        <v>87</v>
      </c>
      <c r="O245" s="140"/>
      <c r="P245" s="131"/>
      <c r="Q245" s="131">
        <v>15</v>
      </c>
      <c r="R245" s="131">
        <v>24</v>
      </c>
      <c r="S245" s="131">
        <v>100</v>
      </c>
      <c r="T245" s="131">
        <f t="shared" si="45"/>
        <v>30500</v>
      </c>
      <c r="U245" s="132">
        <f t="shared" si="48"/>
        <v>718</v>
      </c>
    </row>
    <row r="246" spans="1:21" x14ac:dyDescent="0.65">
      <c r="A246" s="140"/>
      <c r="B246" s="131"/>
      <c r="C246" s="131">
        <v>16</v>
      </c>
      <c r="D246" s="131">
        <v>4</v>
      </c>
      <c r="E246" s="131">
        <v>100</v>
      </c>
      <c r="F246" s="131">
        <f t="shared" si="49"/>
        <v>30500</v>
      </c>
      <c r="G246" s="131">
        <f t="shared" si="46"/>
        <v>919</v>
      </c>
      <c r="H246" s="140">
        <v>14</v>
      </c>
      <c r="I246" s="131">
        <v>477</v>
      </c>
      <c r="J246" s="131">
        <v>16</v>
      </c>
      <c r="K246" s="131">
        <v>14</v>
      </c>
      <c r="L246" s="131">
        <v>120</v>
      </c>
      <c r="M246" s="131">
        <f t="shared" si="44"/>
        <v>36600</v>
      </c>
      <c r="N246" s="131">
        <f t="shared" si="47"/>
        <v>444</v>
      </c>
      <c r="O246" s="140"/>
      <c r="P246" s="131"/>
      <c r="Q246" s="131">
        <v>16</v>
      </c>
      <c r="R246" s="131">
        <v>24</v>
      </c>
      <c r="S246" s="131">
        <v>100</v>
      </c>
      <c r="T246" s="131">
        <f t="shared" si="45"/>
        <v>30500</v>
      </c>
      <c r="U246" s="132">
        <f t="shared" si="48"/>
        <v>618</v>
      </c>
    </row>
    <row r="247" spans="1:21" x14ac:dyDescent="0.65">
      <c r="A247" s="140">
        <v>5</v>
      </c>
      <c r="B247" s="131">
        <v>520</v>
      </c>
      <c r="C247" s="131">
        <v>17</v>
      </c>
      <c r="D247" s="131">
        <v>5</v>
      </c>
      <c r="E247" s="131">
        <v>100</v>
      </c>
      <c r="F247" s="131">
        <f t="shared" si="49"/>
        <v>30500</v>
      </c>
      <c r="G247" s="131">
        <f t="shared" si="46"/>
        <v>1339</v>
      </c>
      <c r="H247" s="140"/>
      <c r="I247" s="131"/>
      <c r="J247" s="131">
        <v>17</v>
      </c>
      <c r="K247" s="131">
        <v>14</v>
      </c>
      <c r="L247" s="131">
        <v>120</v>
      </c>
      <c r="M247" s="131">
        <f t="shared" si="44"/>
        <v>36600</v>
      </c>
      <c r="N247" s="131">
        <f t="shared" si="47"/>
        <v>324</v>
      </c>
      <c r="O247" s="140"/>
      <c r="P247" s="131"/>
      <c r="Q247" s="131">
        <v>17</v>
      </c>
      <c r="R247" s="131">
        <v>24</v>
      </c>
      <c r="S247" s="131">
        <v>100</v>
      </c>
      <c r="T247" s="131">
        <f t="shared" si="45"/>
        <v>30500</v>
      </c>
      <c r="U247" s="132">
        <f t="shared" si="48"/>
        <v>518</v>
      </c>
    </row>
    <row r="248" spans="1:21" x14ac:dyDescent="0.65">
      <c r="A248" s="140"/>
      <c r="B248" s="131"/>
      <c r="C248" s="131">
        <v>18</v>
      </c>
      <c r="D248" s="131">
        <v>5</v>
      </c>
      <c r="E248" s="131">
        <v>100</v>
      </c>
      <c r="F248" s="131">
        <f t="shared" si="49"/>
        <v>30500</v>
      </c>
      <c r="G248" s="131">
        <f t="shared" si="46"/>
        <v>1239</v>
      </c>
      <c r="H248" s="140"/>
      <c r="I248" s="131"/>
      <c r="J248" s="131">
        <v>18</v>
      </c>
      <c r="K248" s="131">
        <v>14</v>
      </c>
      <c r="L248" s="131">
        <v>120</v>
      </c>
      <c r="M248" s="131">
        <f t="shared" si="44"/>
        <v>36600</v>
      </c>
      <c r="N248" s="131">
        <f t="shared" si="47"/>
        <v>204</v>
      </c>
      <c r="O248" s="140">
        <v>25</v>
      </c>
      <c r="P248" s="131">
        <v>600</v>
      </c>
      <c r="Q248" s="131">
        <v>18</v>
      </c>
      <c r="R248" s="131">
        <v>24</v>
      </c>
      <c r="S248" s="131">
        <v>100</v>
      </c>
      <c r="T248" s="131">
        <f t="shared" si="45"/>
        <v>30500</v>
      </c>
      <c r="U248" s="132">
        <f t="shared" si="48"/>
        <v>1018</v>
      </c>
    </row>
    <row r="249" spans="1:21" x14ac:dyDescent="0.65">
      <c r="A249" s="140"/>
      <c r="B249" s="131"/>
      <c r="C249" s="131">
        <v>19</v>
      </c>
      <c r="D249" s="131">
        <v>5</v>
      </c>
      <c r="E249" s="131">
        <v>100</v>
      </c>
      <c r="F249" s="131">
        <f t="shared" si="49"/>
        <v>30500</v>
      </c>
      <c r="G249" s="131">
        <f t="shared" si="46"/>
        <v>1139</v>
      </c>
      <c r="H249" s="140"/>
      <c r="I249" s="131"/>
      <c r="J249" s="131">
        <v>19</v>
      </c>
      <c r="K249" s="131">
        <v>14</v>
      </c>
      <c r="L249" s="131">
        <v>120</v>
      </c>
      <c r="M249" s="131">
        <f t="shared" si="44"/>
        <v>36600</v>
      </c>
      <c r="N249" s="131">
        <f t="shared" si="47"/>
        <v>84</v>
      </c>
      <c r="O249" s="140"/>
      <c r="P249" s="131"/>
      <c r="Q249" s="131">
        <v>19</v>
      </c>
      <c r="R249" s="131">
        <v>24</v>
      </c>
      <c r="S249" s="131">
        <v>100</v>
      </c>
      <c r="T249" s="131">
        <f t="shared" si="45"/>
        <v>30500</v>
      </c>
      <c r="U249" s="132">
        <f t="shared" si="48"/>
        <v>918</v>
      </c>
    </row>
    <row r="250" spans="1:21" x14ac:dyDescent="0.65">
      <c r="A250" s="140"/>
      <c r="B250" s="131"/>
      <c r="C250" s="131">
        <v>20</v>
      </c>
      <c r="D250" s="131">
        <v>5</v>
      </c>
      <c r="E250" s="131">
        <v>100</v>
      </c>
      <c r="F250" s="131">
        <f t="shared" si="49"/>
        <v>30500</v>
      </c>
      <c r="G250" s="131">
        <f t="shared" si="46"/>
        <v>1039</v>
      </c>
      <c r="H250" s="140">
        <v>15</v>
      </c>
      <c r="I250" s="131">
        <v>472</v>
      </c>
      <c r="J250" s="131">
        <v>20</v>
      </c>
      <c r="K250" s="131">
        <v>14</v>
      </c>
      <c r="L250" s="131">
        <v>100</v>
      </c>
      <c r="M250" s="131">
        <f t="shared" si="44"/>
        <v>30500</v>
      </c>
      <c r="N250" s="131">
        <f t="shared" si="47"/>
        <v>456</v>
      </c>
      <c r="O250" s="140"/>
      <c r="P250" s="131"/>
      <c r="Q250" s="131">
        <v>20</v>
      </c>
      <c r="R250" s="131">
        <v>25</v>
      </c>
      <c r="S250" s="131">
        <v>100</v>
      </c>
      <c r="T250" s="131">
        <f t="shared" si="45"/>
        <v>30500</v>
      </c>
      <c r="U250" s="132">
        <f t="shared" si="48"/>
        <v>818</v>
      </c>
    </row>
    <row r="251" spans="1:21" x14ac:dyDescent="0.65">
      <c r="A251" s="140"/>
      <c r="B251" s="131"/>
      <c r="C251" s="131">
        <v>21</v>
      </c>
      <c r="D251" s="131">
        <v>5</v>
      </c>
      <c r="E251" s="131">
        <v>100</v>
      </c>
      <c r="F251" s="131">
        <f t="shared" si="49"/>
        <v>30500</v>
      </c>
      <c r="G251" s="131">
        <f t="shared" si="46"/>
        <v>939</v>
      </c>
      <c r="H251" s="140"/>
      <c r="I251" s="131"/>
      <c r="J251" s="131">
        <v>21</v>
      </c>
      <c r="K251" s="131">
        <v>15</v>
      </c>
      <c r="L251" s="131">
        <v>100</v>
      </c>
      <c r="M251" s="131">
        <f t="shared" si="44"/>
        <v>30500</v>
      </c>
      <c r="N251" s="131">
        <f t="shared" si="47"/>
        <v>356</v>
      </c>
      <c r="O251" s="140"/>
      <c r="P251" s="131"/>
      <c r="Q251" s="131">
        <v>21</v>
      </c>
      <c r="R251" s="131">
        <v>25</v>
      </c>
      <c r="S251" s="131">
        <v>120</v>
      </c>
      <c r="T251" s="131">
        <f t="shared" si="45"/>
        <v>36600</v>
      </c>
      <c r="U251" s="132">
        <f t="shared" si="48"/>
        <v>698</v>
      </c>
    </row>
    <row r="252" spans="1:21" x14ac:dyDescent="0.65">
      <c r="A252" s="140">
        <v>6</v>
      </c>
      <c r="B252" s="131">
        <v>505</v>
      </c>
      <c r="C252" s="131">
        <v>22</v>
      </c>
      <c r="D252" s="131">
        <v>6</v>
      </c>
      <c r="E252" s="131">
        <v>100</v>
      </c>
      <c r="F252" s="131">
        <f t="shared" si="49"/>
        <v>30500</v>
      </c>
      <c r="G252" s="131">
        <f t="shared" si="46"/>
        <v>1344</v>
      </c>
      <c r="H252" s="140"/>
      <c r="I252" s="131"/>
      <c r="J252" s="131">
        <v>22</v>
      </c>
      <c r="K252" s="131">
        <v>15</v>
      </c>
      <c r="L252" s="131">
        <v>100</v>
      </c>
      <c r="M252" s="131">
        <f t="shared" si="44"/>
        <v>30500</v>
      </c>
      <c r="N252" s="131">
        <f t="shared" si="47"/>
        <v>256</v>
      </c>
      <c r="O252" s="140"/>
      <c r="P252" s="131"/>
      <c r="Q252" s="131">
        <v>22</v>
      </c>
      <c r="R252" s="131">
        <v>25</v>
      </c>
      <c r="S252" s="131">
        <v>120</v>
      </c>
      <c r="T252" s="131">
        <f t="shared" si="45"/>
        <v>36600</v>
      </c>
      <c r="U252" s="132">
        <f t="shared" si="48"/>
        <v>578</v>
      </c>
    </row>
    <row r="253" spans="1:21" x14ac:dyDescent="0.65">
      <c r="A253" s="140"/>
      <c r="B253" s="131"/>
      <c r="C253" s="131">
        <v>23</v>
      </c>
      <c r="D253" s="131">
        <v>6</v>
      </c>
      <c r="E253" s="131">
        <v>100</v>
      </c>
      <c r="F253" s="131">
        <f t="shared" si="49"/>
        <v>30500</v>
      </c>
      <c r="G253" s="131">
        <f t="shared" si="46"/>
        <v>1244</v>
      </c>
      <c r="H253" s="140"/>
      <c r="I253" s="131"/>
      <c r="J253" s="131">
        <v>23</v>
      </c>
      <c r="K253" s="131">
        <v>15</v>
      </c>
      <c r="L253" s="131">
        <v>100</v>
      </c>
      <c r="M253" s="131">
        <f t="shared" si="44"/>
        <v>30500</v>
      </c>
      <c r="N253" s="131">
        <f t="shared" si="47"/>
        <v>156</v>
      </c>
      <c r="O253" s="140">
        <v>26</v>
      </c>
      <c r="P253" s="131">
        <v>556</v>
      </c>
      <c r="Q253" s="131">
        <v>23</v>
      </c>
      <c r="R253" s="131">
        <v>25</v>
      </c>
      <c r="S253" s="131">
        <v>120</v>
      </c>
      <c r="T253" s="131">
        <f t="shared" si="45"/>
        <v>36600</v>
      </c>
      <c r="U253" s="132">
        <f t="shared" si="48"/>
        <v>1014</v>
      </c>
    </row>
    <row r="254" spans="1:21" x14ac:dyDescent="0.65">
      <c r="A254" s="140"/>
      <c r="B254" s="131"/>
      <c r="C254" s="131">
        <v>24</v>
      </c>
      <c r="D254" s="131">
        <v>6</v>
      </c>
      <c r="E254" s="131">
        <v>100</v>
      </c>
      <c r="F254" s="131">
        <f t="shared" si="49"/>
        <v>30500</v>
      </c>
      <c r="G254" s="131">
        <f t="shared" si="46"/>
        <v>1144</v>
      </c>
      <c r="H254" s="140"/>
      <c r="I254" s="131"/>
      <c r="J254" s="131">
        <v>24</v>
      </c>
      <c r="K254" s="131">
        <v>15</v>
      </c>
      <c r="L254" s="131">
        <v>100</v>
      </c>
      <c r="M254" s="131">
        <f t="shared" si="44"/>
        <v>30500</v>
      </c>
      <c r="N254" s="131">
        <f t="shared" si="47"/>
        <v>56</v>
      </c>
      <c r="O254" s="140"/>
      <c r="P254" s="131"/>
      <c r="Q254" s="131">
        <v>24</v>
      </c>
      <c r="R254" s="131">
        <v>25</v>
      </c>
      <c r="S254" s="131">
        <v>120</v>
      </c>
      <c r="T254" s="131">
        <f t="shared" si="45"/>
        <v>36600</v>
      </c>
      <c r="U254" s="132">
        <f t="shared" si="48"/>
        <v>894</v>
      </c>
    </row>
    <row r="255" spans="1:21" x14ac:dyDescent="0.65">
      <c r="A255" s="140"/>
      <c r="B255" s="131"/>
      <c r="C255" s="131">
        <v>25</v>
      </c>
      <c r="D255" s="131">
        <v>6</v>
      </c>
      <c r="E255" s="131">
        <v>100</v>
      </c>
      <c r="F255" s="131">
        <f t="shared" si="49"/>
        <v>30500</v>
      </c>
      <c r="G255" s="131">
        <f t="shared" si="46"/>
        <v>1044</v>
      </c>
      <c r="H255" s="140">
        <v>16</v>
      </c>
      <c r="I255" s="131">
        <v>505</v>
      </c>
      <c r="J255" s="131">
        <v>25</v>
      </c>
      <c r="K255" s="131">
        <v>15</v>
      </c>
      <c r="L255" s="131">
        <v>100</v>
      </c>
      <c r="M255" s="131">
        <f t="shared" si="44"/>
        <v>30500</v>
      </c>
      <c r="N255" s="131">
        <f t="shared" si="47"/>
        <v>461</v>
      </c>
      <c r="O255" s="140"/>
      <c r="P255" s="131"/>
      <c r="Q255" s="131">
        <v>25</v>
      </c>
      <c r="R255" s="131">
        <v>26</v>
      </c>
      <c r="S255" s="131">
        <v>120</v>
      </c>
      <c r="T255" s="131">
        <f t="shared" si="45"/>
        <v>36600</v>
      </c>
      <c r="U255" s="132">
        <f t="shared" si="48"/>
        <v>774</v>
      </c>
    </row>
    <row r="256" spans="1:21" x14ac:dyDescent="0.65">
      <c r="A256" s="140">
        <v>7</v>
      </c>
      <c r="B256" s="131">
        <v>516</v>
      </c>
      <c r="C256" s="131">
        <v>26</v>
      </c>
      <c r="D256" s="131">
        <v>7</v>
      </c>
      <c r="E256" s="131">
        <v>100</v>
      </c>
      <c r="F256" s="131">
        <f t="shared" si="49"/>
        <v>30500</v>
      </c>
      <c r="G256" s="131">
        <f t="shared" si="46"/>
        <v>1460</v>
      </c>
      <c r="H256" s="140"/>
      <c r="I256" s="131"/>
      <c r="J256" s="131">
        <v>26</v>
      </c>
      <c r="K256" s="131">
        <v>16</v>
      </c>
      <c r="L256" s="131">
        <v>100</v>
      </c>
      <c r="M256" s="131">
        <f t="shared" si="44"/>
        <v>30500</v>
      </c>
      <c r="N256" s="131">
        <f t="shared" si="47"/>
        <v>361</v>
      </c>
      <c r="O256" s="140"/>
      <c r="P256" s="131"/>
      <c r="Q256" s="131">
        <v>26</v>
      </c>
      <c r="R256" s="131">
        <v>26</v>
      </c>
      <c r="S256" s="131">
        <v>120</v>
      </c>
      <c r="T256" s="131">
        <f t="shared" si="45"/>
        <v>36600</v>
      </c>
      <c r="U256" s="132">
        <f t="shared" si="48"/>
        <v>654</v>
      </c>
    </row>
    <row r="257" spans="1:21" x14ac:dyDescent="0.65">
      <c r="A257" s="140"/>
      <c r="B257" s="131"/>
      <c r="C257" s="131">
        <v>27</v>
      </c>
      <c r="D257" s="131">
        <v>7</v>
      </c>
      <c r="E257" s="131">
        <v>100</v>
      </c>
      <c r="F257" s="131">
        <f t="shared" si="49"/>
        <v>30500</v>
      </c>
      <c r="G257" s="131">
        <f t="shared" si="46"/>
        <v>1360</v>
      </c>
      <c r="H257" s="140"/>
      <c r="I257" s="131"/>
      <c r="J257" s="131">
        <v>27</v>
      </c>
      <c r="K257" s="131">
        <v>16</v>
      </c>
      <c r="L257" s="131">
        <v>100</v>
      </c>
      <c r="M257" s="131">
        <f t="shared" si="44"/>
        <v>30500</v>
      </c>
      <c r="N257" s="131">
        <f t="shared" si="47"/>
        <v>261</v>
      </c>
      <c r="O257" s="140"/>
      <c r="P257" s="131"/>
      <c r="Q257" s="131">
        <v>27</v>
      </c>
      <c r="R257" s="131">
        <v>26</v>
      </c>
      <c r="S257" s="131">
        <v>120</v>
      </c>
      <c r="T257" s="131">
        <f t="shared" si="45"/>
        <v>36600</v>
      </c>
      <c r="U257" s="132">
        <f t="shared" si="48"/>
        <v>534</v>
      </c>
    </row>
    <row r="258" spans="1:21" x14ac:dyDescent="0.65">
      <c r="A258" s="140"/>
      <c r="B258" s="131"/>
      <c r="C258" s="131">
        <v>28</v>
      </c>
      <c r="D258" s="131">
        <v>7</v>
      </c>
      <c r="E258" s="131">
        <v>100</v>
      </c>
      <c r="F258" s="131">
        <f t="shared" si="49"/>
        <v>30500</v>
      </c>
      <c r="G258" s="131">
        <f t="shared" si="46"/>
        <v>1260</v>
      </c>
      <c r="H258" s="140"/>
      <c r="I258" s="131"/>
      <c r="J258" s="131">
        <v>28</v>
      </c>
      <c r="K258" s="131">
        <v>16</v>
      </c>
      <c r="L258" s="131">
        <v>100</v>
      </c>
      <c r="M258" s="131">
        <f t="shared" si="44"/>
        <v>30500</v>
      </c>
      <c r="N258" s="131">
        <f t="shared" si="47"/>
        <v>161</v>
      </c>
      <c r="O258" s="140">
        <v>27</v>
      </c>
      <c r="P258" s="131">
        <v>510</v>
      </c>
      <c r="Q258" s="131">
        <v>28</v>
      </c>
      <c r="R258" s="131">
        <v>26</v>
      </c>
      <c r="S258" s="131">
        <v>120</v>
      </c>
      <c r="T258" s="131">
        <f t="shared" si="45"/>
        <v>36600</v>
      </c>
      <c r="U258" s="132">
        <f t="shared" si="48"/>
        <v>924</v>
      </c>
    </row>
    <row r="259" spans="1:21" x14ac:dyDescent="0.65">
      <c r="A259" s="140"/>
      <c r="B259" s="131"/>
      <c r="C259" s="131">
        <v>29</v>
      </c>
      <c r="D259" s="131">
        <v>7</v>
      </c>
      <c r="E259" s="131">
        <v>100</v>
      </c>
      <c r="F259" s="131">
        <f t="shared" si="49"/>
        <v>30500</v>
      </c>
      <c r="G259" s="131">
        <f t="shared" si="46"/>
        <v>1160</v>
      </c>
      <c r="H259" s="140"/>
      <c r="I259" s="131"/>
      <c r="J259" s="131">
        <v>29</v>
      </c>
      <c r="K259" s="131">
        <v>16</v>
      </c>
      <c r="L259" s="131">
        <v>100</v>
      </c>
      <c r="M259" s="131">
        <f t="shared" si="44"/>
        <v>30500</v>
      </c>
      <c r="N259" s="131">
        <f t="shared" si="47"/>
        <v>61</v>
      </c>
      <c r="O259" s="140"/>
      <c r="P259" s="131"/>
      <c r="Q259" s="131">
        <v>29</v>
      </c>
      <c r="R259" s="131">
        <v>27</v>
      </c>
      <c r="S259" s="131">
        <v>120</v>
      </c>
      <c r="T259" s="131">
        <f t="shared" si="45"/>
        <v>36600</v>
      </c>
      <c r="U259" s="132">
        <f t="shared" si="48"/>
        <v>804</v>
      </c>
    </row>
    <row r="260" spans="1:21" x14ac:dyDescent="0.65">
      <c r="A260" s="140"/>
      <c r="B260" s="131"/>
      <c r="C260" s="131">
        <v>30</v>
      </c>
      <c r="D260" s="131">
        <v>7</v>
      </c>
      <c r="E260" s="131">
        <v>100</v>
      </c>
      <c r="F260" s="131">
        <f t="shared" si="49"/>
        <v>30500</v>
      </c>
      <c r="G260" s="131">
        <f t="shared" si="46"/>
        <v>1060</v>
      </c>
      <c r="H260" s="140">
        <v>17</v>
      </c>
      <c r="I260" s="131">
        <v>510</v>
      </c>
      <c r="J260" s="131">
        <v>30</v>
      </c>
      <c r="K260" s="131">
        <v>16</v>
      </c>
      <c r="L260" s="131">
        <v>100</v>
      </c>
      <c r="M260" s="131">
        <f t="shared" si="44"/>
        <v>30500</v>
      </c>
      <c r="N260" s="131">
        <f t="shared" si="47"/>
        <v>471</v>
      </c>
      <c r="O260" s="140"/>
      <c r="P260" s="131"/>
      <c r="Q260" s="131">
        <v>30</v>
      </c>
      <c r="R260" s="131">
        <v>27</v>
      </c>
      <c r="S260" s="131">
        <v>120</v>
      </c>
      <c r="T260" s="131">
        <f t="shared" si="45"/>
        <v>36600</v>
      </c>
      <c r="U260" s="132">
        <f t="shared" si="48"/>
        <v>684</v>
      </c>
    </row>
    <row r="261" spans="1:21" x14ac:dyDescent="0.65">
      <c r="A261" s="140"/>
      <c r="B261" s="131"/>
      <c r="C261" s="131">
        <v>31</v>
      </c>
      <c r="D261" s="131">
        <v>7</v>
      </c>
      <c r="E261" s="131">
        <v>100</v>
      </c>
      <c r="F261" s="131">
        <f t="shared" si="49"/>
        <v>30500</v>
      </c>
      <c r="G261" s="131">
        <f t="shared" si="46"/>
        <v>960</v>
      </c>
      <c r="H261" s="140"/>
      <c r="I261" s="131"/>
      <c r="J261" s="131">
        <v>31</v>
      </c>
      <c r="K261" s="131">
        <v>17</v>
      </c>
      <c r="L261" s="131">
        <v>100</v>
      </c>
      <c r="M261" s="131">
        <f t="shared" si="44"/>
        <v>30500</v>
      </c>
      <c r="N261" s="131">
        <f t="shared" si="47"/>
        <v>371</v>
      </c>
      <c r="O261" s="140"/>
      <c r="P261" s="131"/>
      <c r="Q261" s="131">
        <v>31</v>
      </c>
      <c r="R261" s="131">
        <v>27</v>
      </c>
      <c r="S261" s="131">
        <v>120</v>
      </c>
      <c r="T261" s="131">
        <f t="shared" si="45"/>
        <v>36600</v>
      </c>
      <c r="U261" s="132">
        <f t="shared" si="48"/>
        <v>564</v>
      </c>
    </row>
    <row r="262" spans="1:21" x14ac:dyDescent="0.65">
      <c r="A262" s="140">
        <v>8</v>
      </c>
      <c r="B262" s="131">
        <v>520</v>
      </c>
      <c r="C262" s="131">
        <v>32</v>
      </c>
      <c r="D262" s="131">
        <v>8</v>
      </c>
      <c r="E262" s="131">
        <v>100</v>
      </c>
      <c r="F262" s="131">
        <f t="shared" si="49"/>
        <v>30500</v>
      </c>
      <c r="G262" s="131">
        <f t="shared" si="46"/>
        <v>1380</v>
      </c>
      <c r="H262" s="140"/>
      <c r="I262" s="131"/>
      <c r="J262" s="131">
        <v>32</v>
      </c>
      <c r="K262" s="131">
        <v>17</v>
      </c>
      <c r="L262" s="131">
        <v>100</v>
      </c>
      <c r="M262" s="131">
        <f t="shared" si="44"/>
        <v>30500</v>
      </c>
      <c r="N262" s="131">
        <f t="shared" si="47"/>
        <v>271</v>
      </c>
      <c r="O262" s="140">
        <v>28</v>
      </c>
      <c r="P262" s="131">
        <v>511</v>
      </c>
      <c r="Q262" s="131">
        <v>32</v>
      </c>
      <c r="R262" s="131">
        <v>27</v>
      </c>
      <c r="S262" s="131">
        <v>120</v>
      </c>
      <c r="T262" s="131">
        <f t="shared" si="45"/>
        <v>36600</v>
      </c>
      <c r="U262" s="132">
        <f t="shared" si="48"/>
        <v>955</v>
      </c>
    </row>
    <row r="263" spans="1:21" x14ac:dyDescent="0.65">
      <c r="A263" s="140"/>
      <c r="B263" s="131"/>
      <c r="C263" s="131">
        <v>33</v>
      </c>
      <c r="D263" s="131">
        <v>8</v>
      </c>
      <c r="E263" s="131">
        <v>100</v>
      </c>
      <c r="F263" s="131">
        <f t="shared" si="49"/>
        <v>30500</v>
      </c>
      <c r="G263" s="131">
        <f t="shared" si="46"/>
        <v>1280</v>
      </c>
      <c r="H263" s="140"/>
      <c r="I263" s="131"/>
      <c r="J263" s="131">
        <v>33</v>
      </c>
      <c r="K263" s="131">
        <v>17</v>
      </c>
      <c r="L263" s="131">
        <v>100</v>
      </c>
      <c r="M263" s="131">
        <f t="shared" si="44"/>
        <v>30500</v>
      </c>
      <c r="N263" s="131">
        <f t="shared" si="47"/>
        <v>171</v>
      </c>
      <c r="O263" s="140"/>
      <c r="P263" s="131"/>
      <c r="Q263" s="131">
        <v>33</v>
      </c>
      <c r="R263" s="131">
        <v>28</v>
      </c>
      <c r="S263" s="131">
        <v>120</v>
      </c>
      <c r="T263" s="131">
        <f t="shared" si="45"/>
        <v>36600</v>
      </c>
      <c r="U263" s="132">
        <f t="shared" si="48"/>
        <v>835</v>
      </c>
    </row>
    <row r="264" spans="1:21" x14ac:dyDescent="0.65">
      <c r="A264" s="140"/>
      <c r="B264" s="131"/>
      <c r="C264" s="131">
        <v>34</v>
      </c>
      <c r="D264" s="131">
        <v>8</v>
      </c>
      <c r="E264" s="131">
        <v>100</v>
      </c>
      <c r="F264" s="131">
        <f t="shared" si="49"/>
        <v>30500</v>
      </c>
      <c r="G264" s="131">
        <f t="shared" si="46"/>
        <v>1180</v>
      </c>
      <c r="H264" s="140"/>
      <c r="I264" s="131"/>
      <c r="J264" s="131">
        <v>34</v>
      </c>
      <c r="K264" s="131">
        <v>17</v>
      </c>
      <c r="L264" s="131">
        <v>100</v>
      </c>
      <c r="M264" s="131">
        <f t="shared" si="44"/>
        <v>30500</v>
      </c>
      <c r="N264" s="131">
        <f t="shared" si="47"/>
        <v>71</v>
      </c>
      <c r="O264" s="140"/>
      <c r="P264" s="131"/>
      <c r="Q264" s="131">
        <v>34</v>
      </c>
      <c r="R264" s="131">
        <v>28</v>
      </c>
      <c r="S264" s="131">
        <v>120</v>
      </c>
      <c r="T264" s="131">
        <f t="shared" si="45"/>
        <v>36600</v>
      </c>
      <c r="U264" s="132">
        <f t="shared" si="48"/>
        <v>715</v>
      </c>
    </row>
    <row r="265" spans="1:21" x14ac:dyDescent="0.65">
      <c r="A265" s="140"/>
      <c r="B265" s="131"/>
      <c r="C265" s="131">
        <v>35</v>
      </c>
      <c r="D265" s="131">
        <v>8</v>
      </c>
      <c r="E265" s="131">
        <v>100</v>
      </c>
      <c r="F265" s="131">
        <f t="shared" si="49"/>
        <v>30500</v>
      </c>
      <c r="G265" s="131">
        <f t="shared" si="46"/>
        <v>1080</v>
      </c>
      <c r="H265" s="140">
        <v>18</v>
      </c>
      <c r="I265" s="131">
        <v>512</v>
      </c>
      <c r="J265" s="131">
        <v>35</v>
      </c>
      <c r="K265" s="131">
        <v>17</v>
      </c>
      <c r="L265" s="131">
        <v>100</v>
      </c>
      <c r="M265" s="131">
        <f t="shared" si="44"/>
        <v>30500</v>
      </c>
      <c r="N265" s="131">
        <f t="shared" si="47"/>
        <v>483</v>
      </c>
      <c r="O265" s="140"/>
      <c r="P265" s="131"/>
      <c r="Q265" s="131">
        <v>35</v>
      </c>
      <c r="R265" s="131">
        <v>28</v>
      </c>
      <c r="S265" s="131">
        <v>120</v>
      </c>
      <c r="T265" s="131">
        <f t="shared" si="45"/>
        <v>36600</v>
      </c>
      <c r="U265" s="132">
        <f t="shared" si="48"/>
        <v>595</v>
      </c>
    </row>
    <row r="266" spans="1:21" x14ac:dyDescent="0.65">
      <c r="A266" s="140"/>
      <c r="B266" s="131"/>
      <c r="C266" s="131">
        <v>36</v>
      </c>
      <c r="D266" s="131">
        <v>8</v>
      </c>
      <c r="E266" s="131">
        <v>100</v>
      </c>
      <c r="F266" s="131">
        <f t="shared" si="49"/>
        <v>30500</v>
      </c>
      <c r="G266" s="131">
        <f t="shared" si="46"/>
        <v>980</v>
      </c>
      <c r="H266" s="140"/>
      <c r="I266" s="131"/>
      <c r="J266" s="131">
        <v>36</v>
      </c>
      <c r="K266" s="131">
        <v>18</v>
      </c>
      <c r="L266" s="131">
        <v>100</v>
      </c>
      <c r="M266" s="131">
        <f t="shared" si="44"/>
        <v>30500</v>
      </c>
      <c r="N266" s="131">
        <f t="shared" si="47"/>
        <v>383</v>
      </c>
      <c r="O266" s="140">
        <v>29</v>
      </c>
      <c r="P266" s="131">
        <v>320</v>
      </c>
      <c r="Q266" s="131">
        <v>36</v>
      </c>
      <c r="R266" s="131">
        <v>28</v>
      </c>
      <c r="S266" s="131">
        <v>120</v>
      </c>
      <c r="T266" s="131">
        <f t="shared" si="45"/>
        <v>36600</v>
      </c>
      <c r="U266" s="132">
        <f t="shared" si="48"/>
        <v>795</v>
      </c>
    </row>
    <row r="267" spans="1:21" x14ac:dyDescent="0.65">
      <c r="A267" s="140"/>
      <c r="B267" s="131"/>
      <c r="C267" s="131">
        <v>37</v>
      </c>
      <c r="D267" s="131">
        <v>8</v>
      </c>
      <c r="E267" s="131">
        <v>100</v>
      </c>
      <c r="F267" s="131">
        <f t="shared" si="49"/>
        <v>30500</v>
      </c>
      <c r="G267" s="131">
        <f t="shared" si="46"/>
        <v>880</v>
      </c>
      <c r="H267" s="140"/>
      <c r="I267" s="131"/>
      <c r="J267" s="131">
        <v>37</v>
      </c>
      <c r="K267" s="131">
        <v>18</v>
      </c>
      <c r="L267" s="131">
        <v>100</v>
      </c>
      <c r="M267" s="131">
        <f t="shared" si="44"/>
        <v>30500</v>
      </c>
      <c r="N267" s="131">
        <f t="shared" si="47"/>
        <v>283</v>
      </c>
      <c r="O267" s="140"/>
      <c r="P267" s="131"/>
      <c r="Q267" s="131">
        <v>37</v>
      </c>
      <c r="R267" s="131">
        <v>29</v>
      </c>
      <c r="S267" s="131">
        <v>120</v>
      </c>
      <c r="T267" s="131">
        <f t="shared" si="45"/>
        <v>36600</v>
      </c>
      <c r="U267" s="132">
        <f t="shared" si="48"/>
        <v>675</v>
      </c>
    </row>
    <row r="268" spans="1:21" x14ac:dyDescent="0.65">
      <c r="A268" s="140">
        <v>9</v>
      </c>
      <c r="B268" s="131">
        <v>515</v>
      </c>
      <c r="C268" s="131">
        <v>38</v>
      </c>
      <c r="D268" s="131">
        <v>9</v>
      </c>
      <c r="E268" s="131">
        <v>100</v>
      </c>
      <c r="F268" s="131">
        <f t="shared" si="49"/>
        <v>30500</v>
      </c>
      <c r="G268" s="131">
        <f t="shared" si="46"/>
        <v>1295</v>
      </c>
      <c r="H268" s="140"/>
      <c r="I268" s="131"/>
      <c r="J268" s="131">
        <v>38</v>
      </c>
      <c r="K268" s="131">
        <v>18</v>
      </c>
      <c r="L268" s="131">
        <v>100</v>
      </c>
      <c r="M268" s="131">
        <f t="shared" si="44"/>
        <v>30500</v>
      </c>
      <c r="N268" s="131">
        <f t="shared" si="47"/>
        <v>183</v>
      </c>
      <c r="O268" s="140"/>
      <c r="P268" s="131"/>
      <c r="Q268" s="131">
        <v>38</v>
      </c>
      <c r="R268" s="131">
        <v>29</v>
      </c>
      <c r="S268" s="131">
        <v>120</v>
      </c>
      <c r="T268" s="131">
        <f t="shared" si="45"/>
        <v>36600</v>
      </c>
      <c r="U268" s="132">
        <f t="shared" si="48"/>
        <v>555</v>
      </c>
    </row>
    <row r="269" spans="1:21" x14ac:dyDescent="0.65">
      <c r="A269" s="140"/>
      <c r="B269" s="131"/>
      <c r="C269" s="131">
        <v>39</v>
      </c>
      <c r="D269" s="131">
        <v>9</v>
      </c>
      <c r="E269" s="131">
        <v>100</v>
      </c>
      <c r="F269" s="131">
        <f t="shared" si="49"/>
        <v>30500</v>
      </c>
      <c r="G269" s="131">
        <f t="shared" si="46"/>
        <v>1195</v>
      </c>
      <c r="H269" s="140"/>
      <c r="I269" s="131"/>
      <c r="J269" s="131">
        <v>39</v>
      </c>
      <c r="K269" s="131">
        <v>18</v>
      </c>
      <c r="L269" s="131">
        <v>100</v>
      </c>
      <c r="M269" s="131">
        <f t="shared" si="44"/>
        <v>30500</v>
      </c>
      <c r="N269" s="131">
        <f t="shared" si="47"/>
        <v>83</v>
      </c>
      <c r="O269" s="140"/>
      <c r="P269" s="131"/>
      <c r="Q269" s="131">
        <v>39</v>
      </c>
      <c r="R269" s="131">
        <v>29</v>
      </c>
      <c r="S269" s="131">
        <v>120</v>
      </c>
      <c r="T269" s="131">
        <f t="shared" si="45"/>
        <v>36600</v>
      </c>
      <c r="U269" s="132">
        <f t="shared" si="48"/>
        <v>435</v>
      </c>
    </row>
    <row r="270" spans="1:21" x14ac:dyDescent="0.65">
      <c r="A270" s="140"/>
      <c r="B270" s="131"/>
      <c r="C270" s="131">
        <v>40</v>
      </c>
      <c r="D270" s="131">
        <v>9</v>
      </c>
      <c r="E270" s="131">
        <v>120</v>
      </c>
      <c r="F270" s="131">
        <f t="shared" si="49"/>
        <v>36600</v>
      </c>
      <c r="G270" s="131">
        <f t="shared" si="46"/>
        <v>1075</v>
      </c>
      <c r="H270" s="140">
        <v>19</v>
      </c>
      <c r="I270" s="131">
        <v>515</v>
      </c>
      <c r="J270" s="131">
        <v>40</v>
      </c>
      <c r="K270" s="131">
        <v>18</v>
      </c>
      <c r="L270" s="131">
        <v>100</v>
      </c>
      <c r="M270" s="131">
        <f t="shared" si="44"/>
        <v>30500</v>
      </c>
      <c r="N270" s="131">
        <f t="shared" si="47"/>
        <v>498</v>
      </c>
      <c r="O270" s="140">
        <v>30</v>
      </c>
      <c r="P270" s="131">
        <f>319+534</f>
        <v>853</v>
      </c>
      <c r="Q270" s="131">
        <v>40</v>
      </c>
      <c r="R270" s="131">
        <v>29</v>
      </c>
      <c r="S270" s="131">
        <v>120</v>
      </c>
      <c r="T270" s="131">
        <f t="shared" si="45"/>
        <v>36600</v>
      </c>
      <c r="U270" s="132">
        <f t="shared" si="48"/>
        <v>1168</v>
      </c>
    </row>
    <row r="271" spans="1:21" x14ac:dyDescent="0.65">
      <c r="A271" s="140"/>
      <c r="B271" s="131"/>
      <c r="C271" s="131">
        <v>41</v>
      </c>
      <c r="D271" s="131">
        <v>9</v>
      </c>
      <c r="E271" s="131">
        <v>120</v>
      </c>
      <c r="F271" s="131">
        <f t="shared" si="49"/>
        <v>36600</v>
      </c>
      <c r="G271" s="131">
        <f t="shared" si="46"/>
        <v>955</v>
      </c>
      <c r="H271" s="140"/>
      <c r="I271" s="131"/>
      <c r="J271" s="131">
        <v>41</v>
      </c>
      <c r="K271" s="131">
        <v>19</v>
      </c>
      <c r="L271" s="131">
        <v>100</v>
      </c>
      <c r="M271" s="131">
        <f t="shared" si="44"/>
        <v>30500</v>
      </c>
      <c r="N271" s="131">
        <f t="shared" si="47"/>
        <v>398</v>
      </c>
      <c r="O271" s="140" t="s">
        <v>41</v>
      </c>
      <c r="P271" s="131">
        <v>5</v>
      </c>
      <c r="Q271" s="131">
        <v>41</v>
      </c>
      <c r="R271" s="131">
        <v>29</v>
      </c>
      <c r="S271" s="131">
        <v>120</v>
      </c>
      <c r="T271" s="131">
        <f t="shared" si="45"/>
        <v>36600</v>
      </c>
      <c r="U271" s="132">
        <f t="shared" si="48"/>
        <v>1053</v>
      </c>
    </row>
    <row r="272" spans="1:21" x14ac:dyDescent="0.65">
      <c r="A272" s="140"/>
      <c r="B272" s="131"/>
      <c r="C272" s="131">
        <v>42</v>
      </c>
      <c r="D272" s="131">
        <v>9</v>
      </c>
      <c r="E272" s="131">
        <v>120</v>
      </c>
      <c r="F272" s="131">
        <f t="shared" si="49"/>
        <v>36600</v>
      </c>
      <c r="G272" s="131">
        <f t="shared" si="46"/>
        <v>835</v>
      </c>
      <c r="H272" s="140"/>
      <c r="I272" s="131"/>
      <c r="J272" s="131">
        <v>42</v>
      </c>
      <c r="K272" s="131">
        <v>19</v>
      </c>
      <c r="L272" s="131">
        <v>100</v>
      </c>
      <c r="M272" s="131">
        <f t="shared" si="44"/>
        <v>30500</v>
      </c>
      <c r="N272" s="131">
        <f t="shared" si="47"/>
        <v>298</v>
      </c>
      <c r="O272" s="140"/>
      <c r="P272" s="131"/>
      <c r="Q272" s="131">
        <v>42</v>
      </c>
      <c r="R272" s="131">
        <v>29</v>
      </c>
      <c r="S272" s="131">
        <v>120</v>
      </c>
      <c r="T272" s="131">
        <f t="shared" si="45"/>
        <v>36600</v>
      </c>
      <c r="U272" s="132">
        <f t="shared" si="48"/>
        <v>933</v>
      </c>
    </row>
    <row r="273" spans="1:21" x14ac:dyDescent="0.65">
      <c r="A273" s="140"/>
      <c r="B273" s="131"/>
      <c r="C273" s="131">
        <v>43</v>
      </c>
      <c r="D273" s="131">
        <v>9</v>
      </c>
      <c r="E273" s="131">
        <v>120</v>
      </c>
      <c r="F273" s="131">
        <f t="shared" si="49"/>
        <v>36600</v>
      </c>
      <c r="G273" s="131">
        <f t="shared" si="46"/>
        <v>715</v>
      </c>
      <c r="H273" s="140"/>
      <c r="I273" s="131"/>
      <c r="J273" s="131">
        <v>43</v>
      </c>
      <c r="K273" s="131">
        <v>19</v>
      </c>
      <c r="L273" s="131">
        <v>100</v>
      </c>
      <c r="M273" s="131">
        <f t="shared" si="44"/>
        <v>30500</v>
      </c>
      <c r="N273" s="131">
        <f t="shared" si="47"/>
        <v>198</v>
      </c>
      <c r="O273" s="140">
        <v>31</v>
      </c>
      <c r="P273" s="131">
        <v>318</v>
      </c>
      <c r="Q273" s="131">
        <v>43</v>
      </c>
      <c r="R273" s="131">
        <v>30</v>
      </c>
      <c r="S273" s="131">
        <v>120</v>
      </c>
      <c r="T273" s="131">
        <f t="shared" si="45"/>
        <v>36600</v>
      </c>
      <c r="U273" s="132">
        <f t="shared" si="48"/>
        <v>1131</v>
      </c>
    </row>
    <row r="274" spans="1:21" x14ac:dyDescent="0.65">
      <c r="A274" s="140"/>
      <c r="B274" s="131"/>
      <c r="C274" s="131">
        <v>44</v>
      </c>
      <c r="D274" s="131">
        <v>9</v>
      </c>
      <c r="E274" s="131">
        <v>120</v>
      </c>
      <c r="F274" s="131">
        <f t="shared" si="49"/>
        <v>36600</v>
      </c>
      <c r="G274" s="131">
        <f t="shared" si="46"/>
        <v>595</v>
      </c>
      <c r="H274" s="140"/>
      <c r="I274" s="131"/>
      <c r="J274" s="131">
        <v>44</v>
      </c>
      <c r="K274" s="131">
        <v>19</v>
      </c>
      <c r="L274" s="131">
        <v>100</v>
      </c>
      <c r="M274" s="131">
        <f t="shared" si="44"/>
        <v>30500</v>
      </c>
      <c r="N274" s="131">
        <f t="shared" si="47"/>
        <v>98</v>
      </c>
      <c r="O274" s="140" t="s">
        <v>41</v>
      </c>
      <c r="P274" s="131">
        <v>5</v>
      </c>
      <c r="Q274" s="131">
        <v>44</v>
      </c>
      <c r="R274" s="131">
        <v>30</v>
      </c>
      <c r="S274" s="131">
        <v>120</v>
      </c>
      <c r="T274" s="131">
        <f t="shared" si="45"/>
        <v>36600</v>
      </c>
      <c r="U274" s="132">
        <f t="shared" si="48"/>
        <v>1016</v>
      </c>
    </row>
    <row r="275" spans="1:21" x14ac:dyDescent="0.65">
      <c r="A275" s="140">
        <v>10</v>
      </c>
      <c r="B275" s="131">
        <v>505</v>
      </c>
      <c r="C275" s="131">
        <v>45</v>
      </c>
      <c r="D275" s="131">
        <v>10</v>
      </c>
      <c r="E275" s="131">
        <v>120</v>
      </c>
      <c r="F275" s="131">
        <f t="shared" si="49"/>
        <v>36600</v>
      </c>
      <c r="G275" s="131">
        <f t="shared" si="46"/>
        <v>980</v>
      </c>
      <c r="H275" s="140">
        <v>20</v>
      </c>
      <c r="I275" s="131">
        <v>540</v>
      </c>
      <c r="J275" s="131">
        <v>45</v>
      </c>
      <c r="K275" s="131">
        <v>19</v>
      </c>
      <c r="L275" s="131">
        <v>100</v>
      </c>
      <c r="M275" s="131">
        <f t="shared" si="44"/>
        <v>30500</v>
      </c>
      <c r="N275" s="131">
        <f t="shared" si="47"/>
        <v>538</v>
      </c>
      <c r="O275" s="140"/>
      <c r="P275" s="131"/>
      <c r="Q275" s="131">
        <v>45</v>
      </c>
      <c r="R275" s="131">
        <v>30</v>
      </c>
      <c r="S275" s="131">
        <v>120</v>
      </c>
      <c r="T275" s="131">
        <f t="shared" si="45"/>
        <v>36600</v>
      </c>
      <c r="U275" s="132">
        <f t="shared" si="48"/>
        <v>896</v>
      </c>
    </row>
    <row r="276" spans="1:21" x14ac:dyDescent="0.65">
      <c r="A276" s="140"/>
      <c r="B276" s="131"/>
      <c r="C276" s="131">
        <v>46</v>
      </c>
      <c r="D276" s="131">
        <v>10</v>
      </c>
      <c r="E276" s="131">
        <v>120</v>
      </c>
      <c r="F276" s="131">
        <f t="shared" si="49"/>
        <v>36600</v>
      </c>
      <c r="G276" s="131">
        <f t="shared" si="46"/>
        <v>860</v>
      </c>
      <c r="H276" s="140"/>
      <c r="I276" s="131"/>
      <c r="J276" s="131">
        <v>46</v>
      </c>
      <c r="K276" s="131">
        <v>20</v>
      </c>
      <c r="L276" s="131">
        <v>100</v>
      </c>
      <c r="M276" s="131">
        <f t="shared" si="44"/>
        <v>30500</v>
      </c>
      <c r="N276" s="131">
        <f t="shared" si="47"/>
        <v>438</v>
      </c>
      <c r="O276" s="140"/>
      <c r="P276" s="131"/>
      <c r="Q276" s="131">
        <v>46</v>
      </c>
      <c r="R276" s="131">
        <v>30</v>
      </c>
      <c r="S276" s="131">
        <v>120</v>
      </c>
      <c r="T276" s="131">
        <f t="shared" si="45"/>
        <v>36600</v>
      </c>
      <c r="U276" s="132">
        <f t="shared" si="48"/>
        <v>776</v>
      </c>
    </row>
    <row r="277" spans="1:21" x14ac:dyDescent="0.65">
      <c r="A277" s="140"/>
      <c r="C277" s="131">
        <v>47</v>
      </c>
      <c r="D277" s="131">
        <v>10</v>
      </c>
      <c r="E277" s="131">
        <v>120</v>
      </c>
      <c r="F277" s="131">
        <f t="shared" si="49"/>
        <v>36600</v>
      </c>
      <c r="G277" s="131">
        <f t="shared" si="46"/>
        <v>740</v>
      </c>
      <c r="H277" s="140"/>
      <c r="I277" s="131"/>
      <c r="J277" s="131">
        <v>47</v>
      </c>
      <c r="K277" s="131">
        <v>20</v>
      </c>
      <c r="L277" s="131">
        <v>100</v>
      </c>
      <c r="M277" s="131">
        <f t="shared" si="44"/>
        <v>30500</v>
      </c>
      <c r="N277" s="131">
        <f t="shared" si="47"/>
        <v>338</v>
      </c>
      <c r="O277" s="142"/>
      <c r="P277" s="131"/>
      <c r="Q277" s="131">
        <v>47</v>
      </c>
      <c r="R277" s="131">
        <v>30</v>
      </c>
      <c r="S277" s="131">
        <v>130</v>
      </c>
      <c r="T277" s="131">
        <f t="shared" si="45"/>
        <v>39650</v>
      </c>
      <c r="U277" s="132">
        <f t="shared" si="48"/>
        <v>646</v>
      </c>
    </row>
    <row r="278" spans="1:21" x14ac:dyDescent="0.65">
      <c r="A278" s="140"/>
      <c r="B278" s="131"/>
      <c r="C278" s="131">
        <v>48</v>
      </c>
      <c r="D278" s="131">
        <v>10</v>
      </c>
      <c r="E278" s="131">
        <v>120</v>
      </c>
      <c r="F278" s="131">
        <f t="shared" si="49"/>
        <v>36600</v>
      </c>
      <c r="G278" s="131">
        <f t="shared" si="46"/>
        <v>620</v>
      </c>
      <c r="H278" s="140"/>
      <c r="I278" s="131"/>
      <c r="J278" s="131">
        <v>48</v>
      </c>
      <c r="K278" s="131">
        <v>20</v>
      </c>
      <c r="L278" s="131">
        <v>100</v>
      </c>
      <c r="M278" s="131">
        <f t="shared" si="44"/>
        <v>30500</v>
      </c>
      <c r="N278" s="131">
        <f t="shared" si="47"/>
        <v>238</v>
      </c>
      <c r="O278" s="140"/>
      <c r="P278" s="131"/>
      <c r="Q278" s="131">
        <v>48</v>
      </c>
      <c r="R278" s="131">
        <v>30</v>
      </c>
      <c r="S278" s="131">
        <v>130</v>
      </c>
      <c r="T278" s="131">
        <f t="shared" si="45"/>
        <v>39650</v>
      </c>
      <c r="U278" s="132">
        <f t="shared" si="48"/>
        <v>516</v>
      </c>
    </row>
    <row r="279" spans="1:21" x14ac:dyDescent="0.65">
      <c r="A279" s="140"/>
      <c r="B279" s="131"/>
      <c r="C279" s="131">
        <v>49</v>
      </c>
      <c r="D279" s="131">
        <v>10</v>
      </c>
      <c r="E279" s="131">
        <v>120</v>
      </c>
      <c r="F279" s="131">
        <f t="shared" si="49"/>
        <v>36600</v>
      </c>
      <c r="G279" s="131">
        <f t="shared" si="46"/>
        <v>500</v>
      </c>
      <c r="H279" s="140"/>
      <c r="I279" s="131"/>
      <c r="J279" s="131">
        <v>49</v>
      </c>
      <c r="K279" s="131">
        <v>20</v>
      </c>
      <c r="L279" s="131">
        <v>100</v>
      </c>
      <c r="M279" s="131">
        <f t="shared" si="44"/>
        <v>30500</v>
      </c>
      <c r="N279" s="131">
        <f t="shared" si="47"/>
        <v>138</v>
      </c>
      <c r="O279" s="140"/>
      <c r="P279" s="131"/>
      <c r="Q279" s="131">
        <v>49</v>
      </c>
      <c r="R279" s="131">
        <v>30</v>
      </c>
      <c r="S279" s="131">
        <v>126</v>
      </c>
      <c r="T279" s="131">
        <f t="shared" si="45"/>
        <v>38430</v>
      </c>
      <c r="U279" s="132">
        <f t="shared" si="48"/>
        <v>390</v>
      </c>
    </row>
    <row r="280" spans="1:21" x14ac:dyDescent="0.65">
      <c r="A280" s="140"/>
      <c r="B280" s="131"/>
      <c r="C280" s="131">
        <v>50</v>
      </c>
      <c r="D280" s="131">
        <v>10</v>
      </c>
      <c r="E280" s="131">
        <v>120</v>
      </c>
      <c r="F280" s="131">
        <f t="shared" si="49"/>
        <v>36600</v>
      </c>
      <c r="G280" s="131">
        <f t="shared" si="46"/>
        <v>380</v>
      </c>
      <c r="H280" s="140"/>
      <c r="I280" s="131"/>
      <c r="J280" s="131">
        <v>50</v>
      </c>
      <c r="K280" s="131">
        <v>20</v>
      </c>
      <c r="L280" s="131">
        <v>100</v>
      </c>
      <c r="M280" s="131">
        <f t="shared" si="44"/>
        <v>30500</v>
      </c>
      <c r="N280" s="131">
        <f t="shared" si="47"/>
        <v>38</v>
      </c>
      <c r="O280" s="140"/>
      <c r="P280" s="131"/>
      <c r="Q280" s="131">
        <v>50</v>
      </c>
      <c r="R280" s="131">
        <v>30</v>
      </c>
      <c r="S280" s="131">
        <v>10</v>
      </c>
      <c r="T280" s="131">
        <f>S280*100</f>
        <v>1000</v>
      </c>
      <c r="U280" s="132">
        <f t="shared" si="48"/>
        <v>380</v>
      </c>
    </row>
    <row r="281" spans="1:21" x14ac:dyDescent="0.65">
      <c r="A281" s="140"/>
      <c r="B281" s="131"/>
      <c r="C281" s="131"/>
      <c r="D281" s="131"/>
      <c r="E281" s="131">
        <f>SUM(E231:E280)</f>
        <v>5086</v>
      </c>
      <c r="F281" s="131">
        <f>SUM(F231:F280)</f>
        <v>1557292</v>
      </c>
      <c r="G281" s="131"/>
      <c r="H281" s="140"/>
      <c r="I281" s="131"/>
      <c r="J281" s="131"/>
      <c r="K281" s="131"/>
      <c r="L281" s="131">
        <f>SUM(L231:L280)</f>
        <v>5380</v>
      </c>
      <c r="M281" s="131">
        <f>SUM(M231:M280)</f>
        <v>1640900</v>
      </c>
      <c r="N281" s="131"/>
      <c r="O281" s="140"/>
      <c r="P281" s="131"/>
      <c r="Q281" s="131"/>
      <c r="R281" s="131"/>
      <c r="S281" s="131">
        <f>SUM(S231:S280)</f>
        <v>5636</v>
      </c>
      <c r="T281" s="131">
        <f>SUM(T231:T280)</f>
        <v>1716930</v>
      </c>
      <c r="U281" s="132"/>
    </row>
    <row r="282" spans="1:21" x14ac:dyDescent="0.65">
      <c r="A282" s="137"/>
      <c r="B282" s="137">
        <f>SUM(B231:B281)</f>
        <v>5466</v>
      </c>
      <c r="C282" s="137"/>
      <c r="D282" s="137"/>
      <c r="E282" s="137"/>
      <c r="F282" s="137"/>
      <c r="G282" s="137"/>
      <c r="H282" s="137"/>
      <c r="I282" s="137">
        <f>SUM(I231:I281)</f>
        <v>5038</v>
      </c>
      <c r="J282" s="137"/>
      <c r="K282" s="137"/>
      <c r="L282" s="137"/>
      <c r="M282" s="137"/>
      <c r="N282" s="137"/>
      <c r="O282" s="137"/>
      <c r="P282" s="137">
        <f>SUM(P231:P281)</f>
        <v>5978</v>
      </c>
      <c r="Q282" s="137"/>
      <c r="R282" s="137"/>
      <c r="S282" s="137"/>
      <c r="T282" s="137"/>
    </row>
    <row r="283" spans="1:21" x14ac:dyDescent="0.65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43" t="s">
        <v>29</v>
      </c>
      <c r="P283" s="137">
        <v>500</v>
      </c>
      <c r="Q283" s="143" t="s">
        <v>42</v>
      </c>
      <c r="R283" s="144">
        <v>120</v>
      </c>
      <c r="S283" s="137"/>
      <c r="T283" s="137"/>
    </row>
    <row r="284" spans="1:21" x14ac:dyDescent="0.65">
      <c r="M284" s="129">
        <f>T281+M281+F281</f>
        <v>4915122</v>
      </c>
      <c r="O284" s="141" t="s">
        <v>28</v>
      </c>
      <c r="P284" s="129" t="s">
        <v>26</v>
      </c>
      <c r="Q284" s="129" t="s">
        <v>27</v>
      </c>
    </row>
    <row r="285" spans="1:21" x14ac:dyDescent="0.65">
      <c r="M285" s="129">
        <f>P282+I282+B282</f>
        <v>16482</v>
      </c>
      <c r="O285" s="129">
        <f>E281+L281+S281</f>
        <v>16102</v>
      </c>
      <c r="P285" s="129">
        <v>16092</v>
      </c>
      <c r="Q285" s="129">
        <v>10</v>
      </c>
    </row>
    <row r="286" spans="1:21" x14ac:dyDescent="0.65">
      <c r="A286" s="162">
        <v>241579</v>
      </c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</row>
    <row r="287" spans="1:21" x14ac:dyDescent="0.65">
      <c r="A287" s="139"/>
      <c r="B287" s="131" t="s">
        <v>21</v>
      </c>
      <c r="C287" s="131"/>
      <c r="D287" s="131">
        <v>16</v>
      </c>
      <c r="E287" s="131" t="s">
        <v>22</v>
      </c>
      <c r="F287" s="130"/>
      <c r="G287" s="131" t="s">
        <v>23</v>
      </c>
      <c r="H287" s="139"/>
      <c r="I287" s="131" t="s">
        <v>21</v>
      </c>
      <c r="J287" s="131"/>
      <c r="K287" s="131">
        <v>17</v>
      </c>
      <c r="L287" s="131" t="s">
        <v>22</v>
      </c>
      <c r="M287" s="130"/>
      <c r="N287" s="131" t="s">
        <v>23</v>
      </c>
      <c r="O287" s="139"/>
      <c r="P287" s="131" t="s">
        <v>21</v>
      </c>
      <c r="Q287" s="131"/>
      <c r="R287" s="131">
        <v>18</v>
      </c>
      <c r="S287" s="131" t="s">
        <v>22</v>
      </c>
      <c r="T287" s="130"/>
      <c r="U287" s="132" t="s">
        <v>23</v>
      </c>
    </row>
    <row r="288" spans="1:21" x14ac:dyDescent="0.65">
      <c r="A288" s="140">
        <v>4</v>
      </c>
      <c r="B288" s="131">
        <v>500</v>
      </c>
      <c r="C288" s="131">
        <v>1</v>
      </c>
      <c r="D288" s="131">
        <v>1</v>
      </c>
      <c r="E288" s="131">
        <v>60</v>
      </c>
      <c r="F288" s="131">
        <f>E288*305</f>
        <v>18300</v>
      </c>
      <c r="G288" s="131">
        <f>B288-E288</f>
        <v>440</v>
      </c>
      <c r="H288" s="140">
        <v>10</v>
      </c>
      <c r="I288" s="131">
        <v>510</v>
      </c>
      <c r="J288" s="131">
        <v>1</v>
      </c>
      <c r="K288" s="131">
        <v>10</v>
      </c>
      <c r="L288" s="131">
        <v>100</v>
      </c>
      <c r="M288" s="131">
        <f>L288*305</f>
        <v>30500</v>
      </c>
      <c r="N288" s="131">
        <f>G337+I288-L288</f>
        <v>1073</v>
      </c>
      <c r="O288" s="140">
        <v>20</v>
      </c>
      <c r="P288" s="131">
        <v>520</v>
      </c>
      <c r="Q288" s="131">
        <v>1</v>
      </c>
      <c r="R288" s="131">
        <v>20</v>
      </c>
      <c r="S288" s="131">
        <v>120</v>
      </c>
      <c r="T288" s="131">
        <f>S288*305</f>
        <v>36600</v>
      </c>
      <c r="U288" s="132">
        <f>N337+P288-S288</f>
        <v>455</v>
      </c>
    </row>
    <row r="289" spans="1:21" x14ac:dyDescent="0.65">
      <c r="A289" s="140"/>
      <c r="B289" s="139"/>
      <c r="C289" s="140">
        <v>2</v>
      </c>
      <c r="D289" s="140">
        <v>1</v>
      </c>
      <c r="E289" s="140">
        <v>105</v>
      </c>
      <c r="F289" s="140">
        <f>E289*328</f>
        <v>34440</v>
      </c>
      <c r="G289" s="140">
        <f>G288+B289-E289</f>
        <v>335</v>
      </c>
      <c r="H289" s="140"/>
      <c r="I289" s="131"/>
      <c r="J289" s="131">
        <v>2</v>
      </c>
      <c r="K289" s="131">
        <v>10</v>
      </c>
      <c r="L289" s="131">
        <v>100</v>
      </c>
      <c r="M289" s="131">
        <f t="shared" ref="M289:M337" si="50">L289*305</f>
        <v>30500</v>
      </c>
      <c r="N289" s="131">
        <f>N288+I289-L289</f>
        <v>973</v>
      </c>
      <c r="O289" s="140"/>
      <c r="P289" s="131"/>
      <c r="Q289" s="131">
        <v>2</v>
      </c>
      <c r="R289" s="131">
        <v>20</v>
      </c>
      <c r="S289" s="131">
        <v>120</v>
      </c>
      <c r="T289" s="131">
        <f t="shared" ref="T289:T336" si="51">S289*305</f>
        <v>36600</v>
      </c>
      <c r="U289" s="132">
        <f>U288+P289-S289</f>
        <v>335</v>
      </c>
    </row>
    <row r="290" spans="1:21" x14ac:dyDescent="0.65">
      <c r="A290" s="140"/>
      <c r="B290" s="134"/>
      <c r="C290" s="131">
        <v>3</v>
      </c>
      <c r="D290" s="131">
        <v>1</v>
      </c>
      <c r="E290" s="131">
        <v>60</v>
      </c>
      <c r="F290" s="131">
        <f t="shared" ref="F290:F337" si="52">E290*305</f>
        <v>18300</v>
      </c>
      <c r="G290" s="131">
        <f t="shared" ref="G290:G337" si="53">G289+B290-E290</f>
        <v>275</v>
      </c>
      <c r="H290" s="140"/>
      <c r="I290" s="131"/>
      <c r="J290" s="131">
        <v>3</v>
      </c>
      <c r="K290" s="131">
        <v>10</v>
      </c>
      <c r="L290" s="131">
        <v>100</v>
      </c>
      <c r="M290" s="131">
        <f t="shared" si="50"/>
        <v>30500</v>
      </c>
      <c r="N290" s="131">
        <f t="shared" ref="N290:N337" si="54">N289+I290-L290</f>
        <v>873</v>
      </c>
      <c r="O290" s="140"/>
      <c r="P290" s="131"/>
      <c r="Q290" s="131">
        <v>3</v>
      </c>
      <c r="R290" s="131">
        <v>20</v>
      </c>
      <c r="S290" s="131">
        <v>120</v>
      </c>
      <c r="T290" s="131">
        <f t="shared" si="51"/>
        <v>36600</v>
      </c>
      <c r="U290" s="132">
        <f t="shared" ref="U290:U337" si="55">U289+P290-S290</f>
        <v>215</v>
      </c>
    </row>
    <row r="291" spans="1:21" x14ac:dyDescent="0.65">
      <c r="A291" s="140"/>
      <c r="B291" s="134"/>
      <c r="C291" s="131">
        <v>4</v>
      </c>
      <c r="D291" s="131">
        <v>1</v>
      </c>
      <c r="E291" s="131">
        <v>60</v>
      </c>
      <c r="F291" s="131">
        <f t="shared" si="52"/>
        <v>18300</v>
      </c>
      <c r="G291" s="131">
        <f t="shared" si="53"/>
        <v>215</v>
      </c>
      <c r="H291" s="140"/>
      <c r="I291" s="131"/>
      <c r="J291" s="131">
        <v>4</v>
      </c>
      <c r="K291" s="131">
        <v>10</v>
      </c>
      <c r="L291" s="131">
        <v>100</v>
      </c>
      <c r="M291" s="131">
        <f t="shared" si="50"/>
        <v>30500</v>
      </c>
      <c r="N291" s="131">
        <f t="shared" si="54"/>
        <v>773</v>
      </c>
      <c r="O291" s="140"/>
      <c r="P291" s="131"/>
      <c r="Q291" s="131">
        <v>4</v>
      </c>
      <c r="R291" s="131">
        <v>20</v>
      </c>
      <c r="S291" s="131">
        <v>120</v>
      </c>
      <c r="T291" s="131">
        <f t="shared" si="51"/>
        <v>36600</v>
      </c>
      <c r="U291" s="132">
        <f t="shared" si="55"/>
        <v>95</v>
      </c>
    </row>
    <row r="292" spans="1:21" x14ac:dyDescent="0.65">
      <c r="A292" s="140"/>
      <c r="B292" s="134"/>
      <c r="C292" s="131">
        <v>5</v>
      </c>
      <c r="D292" s="131">
        <v>1</v>
      </c>
      <c r="E292" s="131">
        <v>60</v>
      </c>
      <c r="F292" s="131">
        <f t="shared" si="52"/>
        <v>18300</v>
      </c>
      <c r="G292" s="131">
        <f t="shared" si="53"/>
        <v>155</v>
      </c>
      <c r="H292" s="140"/>
      <c r="I292" s="131"/>
      <c r="J292" s="131">
        <v>5</v>
      </c>
      <c r="K292" s="131">
        <v>10</v>
      </c>
      <c r="L292" s="131">
        <v>100</v>
      </c>
      <c r="M292" s="131">
        <f t="shared" si="50"/>
        <v>30500</v>
      </c>
      <c r="N292" s="131">
        <f t="shared" si="54"/>
        <v>673</v>
      </c>
      <c r="O292" s="140">
        <v>21</v>
      </c>
      <c r="P292" s="131">
        <v>515</v>
      </c>
      <c r="Q292" s="131">
        <v>5</v>
      </c>
      <c r="R292" s="131">
        <v>21</v>
      </c>
      <c r="S292" s="131">
        <v>120</v>
      </c>
      <c r="T292" s="131">
        <f t="shared" si="51"/>
        <v>36600</v>
      </c>
      <c r="U292" s="132">
        <f t="shared" si="55"/>
        <v>490</v>
      </c>
    </row>
    <row r="293" spans="1:21" x14ac:dyDescent="0.65">
      <c r="A293" s="140"/>
      <c r="B293" s="134"/>
      <c r="C293" s="131">
        <v>6</v>
      </c>
      <c r="D293" s="131">
        <v>1</v>
      </c>
      <c r="E293" s="131">
        <v>60</v>
      </c>
      <c r="F293" s="131">
        <f t="shared" si="52"/>
        <v>18300</v>
      </c>
      <c r="G293" s="131">
        <f t="shared" si="53"/>
        <v>95</v>
      </c>
      <c r="H293" s="140">
        <v>11</v>
      </c>
      <c r="I293" s="131">
        <v>510</v>
      </c>
      <c r="J293" s="131">
        <v>6</v>
      </c>
      <c r="K293" s="131">
        <v>11</v>
      </c>
      <c r="L293" s="131">
        <v>100</v>
      </c>
      <c r="M293" s="131">
        <f t="shared" si="50"/>
        <v>30500</v>
      </c>
      <c r="N293" s="131">
        <f t="shared" si="54"/>
        <v>1083</v>
      </c>
      <c r="O293" s="140"/>
      <c r="P293" s="131"/>
      <c r="Q293" s="131">
        <v>6</v>
      </c>
      <c r="R293" s="131">
        <v>21</v>
      </c>
      <c r="S293" s="131">
        <v>120</v>
      </c>
      <c r="T293" s="131">
        <f t="shared" si="51"/>
        <v>36600</v>
      </c>
      <c r="U293" s="132">
        <f t="shared" si="55"/>
        <v>370</v>
      </c>
    </row>
    <row r="294" spans="1:21" x14ac:dyDescent="0.65">
      <c r="A294" s="140"/>
      <c r="C294" s="131">
        <v>7</v>
      </c>
      <c r="D294" s="131">
        <v>1</v>
      </c>
      <c r="E294" s="131">
        <v>60</v>
      </c>
      <c r="F294" s="131">
        <f t="shared" si="52"/>
        <v>18300</v>
      </c>
      <c r="G294" s="131">
        <f t="shared" si="53"/>
        <v>35</v>
      </c>
      <c r="H294" s="140"/>
      <c r="I294" s="131"/>
      <c r="J294" s="131">
        <v>7</v>
      </c>
      <c r="K294" s="131">
        <v>11</v>
      </c>
      <c r="L294" s="131">
        <v>100</v>
      </c>
      <c r="M294" s="131">
        <f t="shared" si="50"/>
        <v>30500</v>
      </c>
      <c r="N294" s="131">
        <f t="shared" si="54"/>
        <v>983</v>
      </c>
      <c r="O294" s="140"/>
      <c r="P294" s="131"/>
      <c r="Q294" s="131">
        <v>7</v>
      </c>
      <c r="R294" s="131">
        <v>21</v>
      </c>
      <c r="S294" s="131">
        <v>120</v>
      </c>
      <c r="T294" s="131">
        <f t="shared" si="51"/>
        <v>36600</v>
      </c>
      <c r="U294" s="132">
        <f t="shared" si="55"/>
        <v>250</v>
      </c>
    </row>
    <row r="295" spans="1:21" x14ac:dyDescent="0.65">
      <c r="A295" s="140"/>
      <c r="B295" s="131"/>
      <c r="C295" s="131">
        <v>8</v>
      </c>
      <c r="D295" s="131">
        <v>1</v>
      </c>
      <c r="E295" s="131">
        <v>60</v>
      </c>
      <c r="F295" s="131">
        <f t="shared" si="52"/>
        <v>18300</v>
      </c>
      <c r="G295" s="131">
        <f t="shared" si="53"/>
        <v>-25</v>
      </c>
      <c r="H295" s="140"/>
      <c r="I295" s="131"/>
      <c r="J295" s="131">
        <v>8</v>
      </c>
      <c r="K295" s="131">
        <v>11</v>
      </c>
      <c r="L295" s="131">
        <v>100</v>
      </c>
      <c r="M295" s="131">
        <f t="shared" si="50"/>
        <v>30500</v>
      </c>
      <c r="N295" s="131">
        <f t="shared" si="54"/>
        <v>883</v>
      </c>
      <c r="O295" s="140"/>
      <c r="P295" s="131"/>
      <c r="Q295" s="131">
        <v>8</v>
      </c>
      <c r="R295" s="131">
        <v>21</v>
      </c>
      <c r="S295" s="131">
        <v>120</v>
      </c>
      <c r="T295" s="131">
        <f t="shared" si="51"/>
        <v>36600</v>
      </c>
      <c r="U295" s="132">
        <f t="shared" si="55"/>
        <v>130</v>
      </c>
    </row>
    <row r="296" spans="1:21" x14ac:dyDescent="0.65">
      <c r="A296" s="140">
        <v>5</v>
      </c>
      <c r="B296" s="131">
        <v>512</v>
      </c>
      <c r="C296" s="131">
        <v>9</v>
      </c>
      <c r="D296" s="131">
        <v>2</v>
      </c>
      <c r="E296" s="131">
        <v>60</v>
      </c>
      <c r="F296" s="131">
        <f t="shared" si="52"/>
        <v>18300</v>
      </c>
      <c r="G296" s="131">
        <f t="shared" si="53"/>
        <v>427</v>
      </c>
      <c r="H296" s="140"/>
      <c r="I296" s="131"/>
      <c r="J296" s="131">
        <v>9</v>
      </c>
      <c r="K296" s="131">
        <v>11</v>
      </c>
      <c r="L296" s="131">
        <v>100</v>
      </c>
      <c r="M296" s="131">
        <f t="shared" si="50"/>
        <v>30500</v>
      </c>
      <c r="N296" s="131">
        <f t="shared" si="54"/>
        <v>783</v>
      </c>
      <c r="O296" s="140">
        <v>22</v>
      </c>
      <c r="P296" s="131">
        <v>510</v>
      </c>
      <c r="Q296" s="131">
        <v>9</v>
      </c>
      <c r="R296" s="131">
        <v>22</v>
      </c>
      <c r="S296" s="131">
        <v>120</v>
      </c>
      <c r="T296" s="131">
        <f t="shared" si="51"/>
        <v>36600</v>
      </c>
      <c r="U296" s="132">
        <f t="shared" si="55"/>
        <v>520</v>
      </c>
    </row>
    <row r="297" spans="1:21" x14ac:dyDescent="0.65">
      <c r="A297" s="140"/>
      <c r="B297" s="131"/>
      <c r="C297" s="131">
        <v>10</v>
      </c>
      <c r="D297" s="131">
        <v>2</v>
      </c>
      <c r="E297" s="131">
        <v>60</v>
      </c>
      <c r="F297" s="131">
        <f t="shared" si="52"/>
        <v>18300</v>
      </c>
      <c r="G297" s="131">
        <f t="shared" si="53"/>
        <v>367</v>
      </c>
      <c r="H297" s="140"/>
      <c r="I297" s="131"/>
      <c r="J297" s="131">
        <v>10</v>
      </c>
      <c r="K297" s="131">
        <v>11</v>
      </c>
      <c r="L297" s="131">
        <v>100</v>
      </c>
      <c r="M297" s="131">
        <f t="shared" si="50"/>
        <v>30500</v>
      </c>
      <c r="N297" s="131">
        <f t="shared" si="54"/>
        <v>683</v>
      </c>
      <c r="O297" s="140"/>
      <c r="P297" s="131"/>
      <c r="Q297" s="131">
        <v>10</v>
      </c>
      <c r="R297" s="131">
        <v>22</v>
      </c>
      <c r="S297" s="131">
        <v>120</v>
      </c>
      <c r="T297" s="131">
        <f t="shared" si="51"/>
        <v>36600</v>
      </c>
      <c r="U297" s="132">
        <f t="shared" si="55"/>
        <v>400</v>
      </c>
    </row>
    <row r="298" spans="1:21" x14ac:dyDescent="0.65">
      <c r="A298" s="140"/>
      <c r="B298" s="141"/>
      <c r="C298" s="131">
        <v>11</v>
      </c>
      <c r="D298" s="131">
        <v>2</v>
      </c>
      <c r="E298" s="131">
        <v>70</v>
      </c>
      <c r="F298" s="131">
        <f t="shared" si="52"/>
        <v>21350</v>
      </c>
      <c r="G298" s="131">
        <f t="shared" si="53"/>
        <v>297</v>
      </c>
      <c r="H298" s="140">
        <v>12</v>
      </c>
      <c r="I298" s="131">
        <v>509</v>
      </c>
      <c r="J298" s="131">
        <v>11</v>
      </c>
      <c r="K298" s="131">
        <v>12</v>
      </c>
      <c r="L298" s="131">
        <v>120</v>
      </c>
      <c r="M298" s="131">
        <f t="shared" si="50"/>
        <v>36600</v>
      </c>
      <c r="N298" s="131">
        <f t="shared" si="54"/>
        <v>1072</v>
      </c>
      <c r="O298" s="140"/>
      <c r="P298" s="131"/>
      <c r="Q298" s="131">
        <v>11</v>
      </c>
      <c r="R298" s="131">
        <v>22</v>
      </c>
      <c r="S298" s="131">
        <v>100</v>
      </c>
      <c r="T298" s="131">
        <f t="shared" si="51"/>
        <v>30500</v>
      </c>
      <c r="U298" s="132">
        <f t="shared" si="55"/>
        <v>300</v>
      </c>
    </row>
    <row r="299" spans="1:21" x14ac:dyDescent="0.65">
      <c r="A299" s="140"/>
      <c r="B299" s="131"/>
      <c r="C299" s="131">
        <v>12</v>
      </c>
      <c r="D299" s="131">
        <v>2</v>
      </c>
      <c r="E299" s="131">
        <v>70</v>
      </c>
      <c r="F299" s="131">
        <f t="shared" si="52"/>
        <v>21350</v>
      </c>
      <c r="G299" s="131">
        <f t="shared" si="53"/>
        <v>227</v>
      </c>
      <c r="H299" s="140"/>
      <c r="I299" s="131"/>
      <c r="J299" s="131">
        <v>12</v>
      </c>
      <c r="K299" s="131">
        <v>12</v>
      </c>
      <c r="L299" s="131">
        <v>120</v>
      </c>
      <c r="M299" s="131">
        <f t="shared" si="50"/>
        <v>36600</v>
      </c>
      <c r="N299" s="131">
        <f t="shared" si="54"/>
        <v>952</v>
      </c>
      <c r="O299" s="140"/>
      <c r="P299" s="131"/>
      <c r="Q299" s="131">
        <v>12</v>
      </c>
      <c r="R299" s="131">
        <v>22</v>
      </c>
      <c r="S299" s="131">
        <v>100</v>
      </c>
      <c r="T299" s="131">
        <f t="shared" si="51"/>
        <v>30500</v>
      </c>
      <c r="U299" s="132">
        <f t="shared" si="55"/>
        <v>200</v>
      </c>
    </row>
    <row r="300" spans="1:21" x14ac:dyDescent="0.65">
      <c r="A300" s="140"/>
      <c r="C300" s="131">
        <v>13</v>
      </c>
      <c r="D300" s="131">
        <v>2</v>
      </c>
      <c r="E300" s="131">
        <v>70</v>
      </c>
      <c r="F300" s="131">
        <f t="shared" si="52"/>
        <v>21350</v>
      </c>
      <c r="G300" s="131">
        <f t="shared" si="53"/>
        <v>157</v>
      </c>
      <c r="H300" s="140"/>
      <c r="I300" s="131"/>
      <c r="J300" s="131">
        <v>13</v>
      </c>
      <c r="K300" s="131">
        <v>12</v>
      </c>
      <c r="L300" s="131">
        <v>120</v>
      </c>
      <c r="M300" s="131">
        <f t="shared" si="50"/>
        <v>36600</v>
      </c>
      <c r="N300" s="131">
        <f t="shared" si="54"/>
        <v>832</v>
      </c>
      <c r="O300" s="140">
        <v>23</v>
      </c>
      <c r="P300" s="131">
        <v>520</v>
      </c>
      <c r="Q300" s="131">
        <v>13</v>
      </c>
      <c r="R300" s="131">
        <v>23</v>
      </c>
      <c r="S300" s="131">
        <v>100</v>
      </c>
      <c r="T300" s="131">
        <f t="shared" si="51"/>
        <v>30500</v>
      </c>
      <c r="U300" s="132">
        <f t="shared" si="55"/>
        <v>620</v>
      </c>
    </row>
    <row r="301" spans="1:21" x14ac:dyDescent="0.65">
      <c r="A301" s="140"/>
      <c r="B301" s="131"/>
      <c r="C301" s="131">
        <v>14</v>
      </c>
      <c r="D301" s="131">
        <v>2</v>
      </c>
      <c r="E301" s="131">
        <v>70</v>
      </c>
      <c r="F301" s="131">
        <f t="shared" si="52"/>
        <v>21350</v>
      </c>
      <c r="G301" s="131">
        <f t="shared" si="53"/>
        <v>87</v>
      </c>
      <c r="H301" s="140"/>
      <c r="I301" s="131"/>
      <c r="J301" s="131">
        <v>14</v>
      </c>
      <c r="K301" s="131">
        <v>12</v>
      </c>
      <c r="L301" s="131">
        <v>120</v>
      </c>
      <c r="M301" s="131">
        <f t="shared" si="50"/>
        <v>36600</v>
      </c>
      <c r="N301" s="131">
        <f t="shared" si="54"/>
        <v>712</v>
      </c>
      <c r="O301" s="140"/>
      <c r="P301" s="131"/>
      <c r="Q301" s="131">
        <v>14</v>
      </c>
      <c r="R301" s="131">
        <v>23</v>
      </c>
      <c r="S301" s="131">
        <v>100</v>
      </c>
      <c r="T301" s="131">
        <f t="shared" si="51"/>
        <v>30500</v>
      </c>
      <c r="U301" s="132">
        <f t="shared" si="55"/>
        <v>520</v>
      </c>
    </row>
    <row r="302" spans="1:21" x14ac:dyDescent="0.65">
      <c r="A302" s="140"/>
      <c r="B302" s="131"/>
      <c r="C302" s="131">
        <v>15</v>
      </c>
      <c r="D302" s="131">
        <v>2</v>
      </c>
      <c r="E302" s="131">
        <v>70</v>
      </c>
      <c r="F302" s="131">
        <f t="shared" si="52"/>
        <v>21350</v>
      </c>
      <c r="G302" s="131">
        <f t="shared" si="53"/>
        <v>17</v>
      </c>
      <c r="H302" s="140"/>
      <c r="I302" s="131"/>
      <c r="J302" s="131">
        <v>15</v>
      </c>
      <c r="K302" s="131">
        <v>12</v>
      </c>
      <c r="L302" s="131">
        <v>120</v>
      </c>
      <c r="M302" s="131">
        <f t="shared" si="50"/>
        <v>36600</v>
      </c>
      <c r="N302" s="131">
        <f t="shared" si="54"/>
        <v>592</v>
      </c>
      <c r="O302" s="140"/>
      <c r="P302" s="131"/>
      <c r="Q302" s="131">
        <v>15</v>
      </c>
      <c r="R302" s="131">
        <v>23</v>
      </c>
      <c r="S302" s="131">
        <v>100</v>
      </c>
      <c r="T302" s="131">
        <f t="shared" si="51"/>
        <v>30500</v>
      </c>
      <c r="U302" s="132">
        <f t="shared" si="55"/>
        <v>420</v>
      </c>
    </row>
    <row r="303" spans="1:21" x14ac:dyDescent="0.65">
      <c r="A303" s="140">
        <v>3</v>
      </c>
      <c r="B303" s="131">
        <v>510</v>
      </c>
      <c r="C303" s="131">
        <v>16</v>
      </c>
      <c r="D303" s="131">
        <v>3</v>
      </c>
      <c r="E303" s="131">
        <v>70</v>
      </c>
      <c r="F303" s="131">
        <f t="shared" si="52"/>
        <v>21350</v>
      </c>
      <c r="G303" s="131">
        <f t="shared" si="53"/>
        <v>457</v>
      </c>
      <c r="H303" s="140">
        <v>13</v>
      </c>
      <c r="I303" s="131">
        <v>510</v>
      </c>
      <c r="J303" s="131">
        <v>16</v>
      </c>
      <c r="K303" s="131">
        <v>13</v>
      </c>
      <c r="L303" s="131">
        <v>120</v>
      </c>
      <c r="M303" s="131">
        <f t="shared" si="50"/>
        <v>36600</v>
      </c>
      <c r="N303" s="131">
        <f t="shared" si="54"/>
        <v>982</v>
      </c>
      <c r="O303" s="140"/>
      <c r="P303" s="131"/>
      <c r="Q303" s="131">
        <v>16</v>
      </c>
      <c r="R303" s="131">
        <v>23</v>
      </c>
      <c r="S303" s="131">
        <v>100</v>
      </c>
      <c r="T303" s="131">
        <f t="shared" si="51"/>
        <v>30500</v>
      </c>
      <c r="U303" s="132">
        <f t="shared" si="55"/>
        <v>320</v>
      </c>
    </row>
    <row r="304" spans="1:21" x14ac:dyDescent="0.65">
      <c r="A304" s="140"/>
      <c r="B304" s="131"/>
      <c r="C304" s="131">
        <v>17</v>
      </c>
      <c r="D304" s="131">
        <v>3</v>
      </c>
      <c r="E304" s="131">
        <v>70</v>
      </c>
      <c r="F304" s="131">
        <f t="shared" si="52"/>
        <v>21350</v>
      </c>
      <c r="G304" s="131">
        <f t="shared" si="53"/>
        <v>387</v>
      </c>
      <c r="H304" s="140"/>
      <c r="I304" s="131"/>
      <c r="J304" s="131">
        <v>17</v>
      </c>
      <c r="K304" s="131">
        <v>13</v>
      </c>
      <c r="L304" s="131">
        <v>120</v>
      </c>
      <c r="M304" s="131">
        <f t="shared" si="50"/>
        <v>36600</v>
      </c>
      <c r="N304" s="131">
        <f t="shared" si="54"/>
        <v>862</v>
      </c>
      <c r="O304" s="140">
        <v>24</v>
      </c>
      <c r="P304" s="131">
        <v>465</v>
      </c>
      <c r="Q304" s="131">
        <v>17</v>
      </c>
      <c r="R304" s="131">
        <v>24</v>
      </c>
      <c r="S304" s="131">
        <v>100</v>
      </c>
      <c r="T304" s="131">
        <f t="shared" si="51"/>
        <v>30500</v>
      </c>
      <c r="U304" s="132">
        <f t="shared" si="55"/>
        <v>685</v>
      </c>
    </row>
    <row r="305" spans="1:21" x14ac:dyDescent="0.65">
      <c r="A305" s="140"/>
      <c r="B305" s="131"/>
      <c r="C305" s="131">
        <v>18</v>
      </c>
      <c r="D305" s="131">
        <v>3</v>
      </c>
      <c r="E305" s="131">
        <v>70</v>
      </c>
      <c r="F305" s="131">
        <f t="shared" si="52"/>
        <v>21350</v>
      </c>
      <c r="G305" s="131">
        <f t="shared" si="53"/>
        <v>317</v>
      </c>
      <c r="H305" s="140"/>
      <c r="I305" s="131"/>
      <c r="J305" s="131">
        <v>18</v>
      </c>
      <c r="K305" s="131">
        <v>13</v>
      </c>
      <c r="L305" s="131">
        <v>120</v>
      </c>
      <c r="M305" s="131">
        <f t="shared" si="50"/>
        <v>36600</v>
      </c>
      <c r="N305" s="131">
        <f t="shared" si="54"/>
        <v>742</v>
      </c>
      <c r="O305" s="140"/>
      <c r="P305" s="131"/>
      <c r="Q305" s="131">
        <v>18</v>
      </c>
      <c r="R305" s="131">
        <v>24</v>
      </c>
      <c r="S305" s="131">
        <v>100</v>
      </c>
      <c r="T305" s="131">
        <f t="shared" si="51"/>
        <v>30500</v>
      </c>
      <c r="U305" s="132">
        <f t="shared" si="55"/>
        <v>585</v>
      </c>
    </row>
    <row r="306" spans="1:21" x14ac:dyDescent="0.65">
      <c r="A306" s="140"/>
      <c r="B306" s="131"/>
      <c r="C306" s="131">
        <v>19</v>
      </c>
      <c r="D306" s="131">
        <v>3</v>
      </c>
      <c r="E306" s="131">
        <v>70</v>
      </c>
      <c r="F306" s="131">
        <f t="shared" si="52"/>
        <v>21350</v>
      </c>
      <c r="G306" s="131">
        <f t="shared" si="53"/>
        <v>247</v>
      </c>
      <c r="H306" s="140"/>
      <c r="I306" s="131"/>
      <c r="J306" s="131">
        <v>19</v>
      </c>
      <c r="K306" s="131">
        <v>13</v>
      </c>
      <c r="L306" s="131">
        <v>120</v>
      </c>
      <c r="M306" s="131">
        <f t="shared" si="50"/>
        <v>36600</v>
      </c>
      <c r="N306" s="131">
        <f t="shared" si="54"/>
        <v>622</v>
      </c>
      <c r="O306" s="140"/>
      <c r="P306" s="131"/>
      <c r="Q306" s="131">
        <v>19</v>
      </c>
      <c r="R306" s="131">
        <v>24</v>
      </c>
      <c r="S306" s="131">
        <v>100</v>
      </c>
      <c r="T306" s="131">
        <f t="shared" si="51"/>
        <v>30500</v>
      </c>
      <c r="U306" s="132">
        <f t="shared" si="55"/>
        <v>485</v>
      </c>
    </row>
    <row r="307" spans="1:21" x14ac:dyDescent="0.65">
      <c r="A307" s="140"/>
      <c r="B307" s="131"/>
      <c r="C307" s="131">
        <v>20</v>
      </c>
      <c r="D307" s="131">
        <v>3</v>
      </c>
      <c r="E307" s="131">
        <v>70</v>
      </c>
      <c r="F307" s="131">
        <f t="shared" si="52"/>
        <v>21350</v>
      </c>
      <c r="G307" s="131">
        <f t="shared" si="53"/>
        <v>177</v>
      </c>
      <c r="H307" s="140"/>
      <c r="I307" s="131"/>
      <c r="J307" s="131">
        <v>20</v>
      </c>
      <c r="K307" s="131">
        <v>13</v>
      </c>
      <c r="L307" s="131">
        <v>120</v>
      </c>
      <c r="M307" s="131">
        <f t="shared" si="50"/>
        <v>36600</v>
      </c>
      <c r="N307" s="131">
        <f t="shared" si="54"/>
        <v>502</v>
      </c>
      <c r="O307" s="140"/>
      <c r="P307" s="131"/>
      <c r="Q307" s="131">
        <v>20</v>
      </c>
      <c r="R307" s="131">
        <v>24</v>
      </c>
      <c r="S307" s="131">
        <v>100</v>
      </c>
      <c r="T307" s="131">
        <f t="shared" si="51"/>
        <v>30500</v>
      </c>
      <c r="U307" s="132">
        <f t="shared" si="55"/>
        <v>385</v>
      </c>
    </row>
    <row r="308" spans="1:21" x14ac:dyDescent="0.65">
      <c r="A308" s="140">
        <v>4</v>
      </c>
      <c r="B308" s="131">
        <v>510</v>
      </c>
      <c r="C308" s="131">
        <v>21</v>
      </c>
      <c r="D308" s="131">
        <v>4</v>
      </c>
      <c r="E308" s="131">
        <v>70</v>
      </c>
      <c r="F308" s="131">
        <f t="shared" si="52"/>
        <v>21350</v>
      </c>
      <c r="G308" s="131">
        <f t="shared" si="53"/>
        <v>617</v>
      </c>
      <c r="H308" s="140">
        <v>14</v>
      </c>
      <c r="I308" s="131">
        <v>505</v>
      </c>
      <c r="J308" s="131">
        <v>21</v>
      </c>
      <c r="K308" s="131">
        <v>14</v>
      </c>
      <c r="L308" s="131">
        <v>120</v>
      </c>
      <c r="M308" s="131">
        <f t="shared" si="50"/>
        <v>36600</v>
      </c>
      <c r="N308" s="131">
        <f t="shared" si="54"/>
        <v>887</v>
      </c>
      <c r="O308" s="140">
        <v>25</v>
      </c>
      <c r="P308" s="131">
        <v>510</v>
      </c>
      <c r="Q308" s="131">
        <v>21</v>
      </c>
      <c r="R308" s="131">
        <v>25</v>
      </c>
      <c r="S308" s="131">
        <v>100</v>
      </c>
      <c r="T308" s="131">
        <f t="shared" si="51"/>
        <v>30500</v>
      </c>
      <c r="U308" s="132">
        <f t="shared" si="55"/>
        <v>795</v>
      </c>
    </row>
    <row r="309" spans="1:21" x14ac:dyDescent="0.65">
      <c r="A309" s="140"/>
      <c r="B309" s="131"/>
      <c r="C309" s="131">
        <v>22</v>
      </c>
      <c r="D309" s="131">
        <v>4</v>
      </c>
      <c r="E309" s="131">
        <v>70</v>
      </c>
      <c r="F309" s="131">
        <f t="shared" si="52"/>
        <v>21350</v>
      </c>
      <c r="G309" s="131">
        <f t="shared" si="53"/>
        <v>547</v>
      </c>
      <c r="H309" s="140"/>
      <c r="I309" s="131"/>
      <c r="J309" s="131">
        <v>22</v>
      </c>
      <c r="K309" s="131">
        <v>14</v>
      </c>
      <c r="L309" s="131">
        <v>120</v>
      </c>
      <c r="M309" s="131">
        <f t="shared" si="50"/>
        <v>36600</v>
      </c>
      <c r="N309" s="131">
        <f t="shared" si="54"/>
        <v>767</v>
      </c>
      <c r="O309" s="140"/>
      <c r="P309" s="131"/>
      <c r="Q309" s="131">
        <v>22</v>
      </c>
      <c r="R309" s="131">
        <v>25</v>
      </c>
      <c r="S309" s="131">
        <v>100</v>
      </c>
      <c r="T309" s="131">
        <f t="shared" si="51"/>
        <v>30500</v>
      </c>
      <c r="U309" s="132">
        <f t="shared" si="55"/>
        <v>695</v>
      </c>
    </row>
    <row r="310" spans="1:21" x14ac:dyDescent="0.65">
      <c r="A310" s="140"/>
      <c r="B310" s="131"/>
      <c r="C310" s="131">
        <v>23</v>
      </c>
      <c r="D310" s="131">
        <v>4</v>
      </c>
      <c r="E310" s="131">
        <v>70</v>
      </c>
      <c r="F310" s="131">
        <f t="shared" si="52"/>
        <v>21350</v>
      </c>
      <c r="G310" s="131">
        <f t="shared" si="53"/>
        <v>477</v>
      </c>
      <c r="H310" s="140"/>
      <c r="I310" s="131"/>
      <c r="J310" s="131">
        <v>23</v>
      </c>
      <c r="K310" s="131">
        <v>14</v>
      </c>
      <c r="L310" s="131">
        <v>120</v>
      </c>
      <c r="M310" s="131">
        <f t="shared" si="50"/>
        <v>36600</v>
      </c>
      <c r="N310" s="131">
        <f t="shared" si="54"/>
        <v>647</v>
      </c>
      <c r="O310" s="140"/>
      <c r="P310" s="131"/>
      <c r="Q310" s="131">
        <v>23</v>
      </c>
      <c r="R310" s="131">
        <v>25</v>
      </c>
      <c r="S310" s="131">
        <v>100</v>
      </c>
      <c r="T310" s="131">
        <f t="shared" si="51"/>
        <v>30500</v>
      </c>
      <c r="U310" s="132">
        <f t="shared" si="55"/>
        <v>595</v>
      </c>
    </row>
    <row r="311" spans="1:21" x14ac:dyDescent="0.65">
      <c r="A311" s="140"/>
      <c r="B311" s="131"/>
      <c r="C311" s="131">
        <v>24</v>
      </c>
      <c r="D311" s="131">
        <v>4</v>
      </c>
      <c r="E311" s="131">
        <v>70</v>
      </c>
      <c r="F311" s="131">
        <f t="shared" si="52"/>
        <v>21350</v>
      </c>
      <c r="G311" s="131">
        <f t="shared" si="53"/>
        <v>407</v>
      </c>
      <c r="H311" s="140"/>
      <c r="I311" s="131"/>
      <c r="J311" s="131">
        <v>24</v>
      </c>
      <c r="K311" s="131">
        <v>14</v>
      </c>
      <c r="L311" s="131">
        <v>120</v>
      </c>
      <c r="M311" s="131">
        <f t="shared" si="50"/>
        <v>36600</v>
      </c>
      <c r="N311" s="131">
        <f t="shared" si="54"/>
        <v>527</v>
      </c>
      <c r="O311" s="140"/>
      <c r="P311" s="131"/>
      <c r="Q311" s="131">
        <v>24</v>
      </c>
      <c r="R311" s="131">
        <v>25</v>
      </c>
      <c r="S311" s="131">
        <v>100</v>
      </c>
      <c r="T311" s="131">
        <f t="shared" si="51"/>
        <v>30500</v>
      </c>
      <c r="U311" s="132">
        <f t="shared" si="55"/>
        <v>495</v>
      </c>
    </row>
    <row r="312" spans="1:21" x14ac:dyDescent="0.65">
      <c r="A312" s="140"/>
      <c r="B312" s="131"/>
      <c r="C312" s="131">
        <v>25</v>
      </c>
      <c r="D312" s="131">
        <v>4</v>
      </c>
      <c r="E312" s="131">
        <v>70</v>
      </c>
      <c r="F312" s="131">
        <f t="shared" si="52"/>
        <v>21350</v>
      </c>
      <c r="G312" s="131">
        <f t="shared" si="53"/>
        <v>337</v>
      </c>
      <c r="H312" s="140"/>
      <c r="I312" s="131"/>
      <c r="J312" s="131">
        <v>25</v>
      </c>
      <c r="K312" s="131">
        <v>14</v>
      </c>
      <c r="L312" s="131">
        <v>120</v>
      </c>
      <c r="M312" s="131">
        <f t="shared" si="50"/>
        <v>36600</v>
      </c>
      <c r="N312" s="131">
        <f t="shared" si="54"/>
        <v>407</v>
      </c>
      <c r="O312" s="140"/>
      <c r="P312" s="131"/>
      <c r="Q312" s="131">
        <v>25</v>
      </c>
      <c r="R312" s="131">
        <v>25</v>
      </c>
      <c r="S312" s="131">
        <v>100</v>
      </c>
      <c r="T312" s="131">
        <f t="shared" si="51"/>
        <v>30500</v>
      </c>
      <c r="U312" s="132">
        <f t="shared" si="55"/>
        <v>395</v>
      </c>
    </row>
    <row r="313" spans="1:21" x14ac:dyDescent="0.65">
      <c r="A313" s="140">
        <v>5</v>
      </c>
      <c r="B313" s="131">
        <v>534</v>
      </c>
      <c r="C313" s="131">
        <v>26</v>
      </c>
      <c r="D313" s="131">
        <v>5</v>
      </c>
      <c r="E313" s="131">
        <v>70</v>
      </c>
      <c r="F313" s="131">
        <f t="shared" si="52"/>
        <v>21350</v>
      </c>
      <c r="G313" s="131">
        <f t="shared" si="53"/>
        <v>801</v>
      </c>
      <c r="H313" s="140">
        <v>15</v>
      </c>
      <c r="I313" s="131">
        <v>514</v>
      </c>
      <c r="J313" s="131">
        <v>26</v>
      </c>
      <c r="K313" s="131">
        <v>15</v>
      </c>
      <c r="L313" s="131">
        <v>120</v>
      </c>
      <c r="M313" s="131">
        <f t="shared" si="50"/>
        <v>36600</v>
      </c>
      <c r="N313" s="131">
        <f t="shared" si="54"/>
        <v>801</v>
      </c>
      <c r="O313" s="140">
        <v>26</v>
      </c>
      <c r="P313" s="131">
        <v>509</v>
      </c>
      <c r="Q313" s="131">
        <v>26</v>
      </c>
      <c r="R313" s="131">
        <v>26</v>
      </c>
      <c r="S313" s="131">
        <v>100</v>
      </c>
      <c r="T313" s="131">
        <f t="shared" si="51"/>
        <v>30500</v>
      </c>
      <c r="U313" s="132">
        <f t="shared" si="55"/>
        <v>804</v>
      </c>
    </row>
    <row r="314" spans="1:21" x14ac:dyDescent="0.65">
      <c r="A314" s="140"/>
      <c r="B314" s="131"/>
      <c r="C314" s="131">
        <v>27</v>
      </c>
      <c r="D314" s="131">
        <v>5</v>
      </c>
      <c r="E314" s="131">
        <v>70</v>
      </c>
      <c r="F314" s="131">
        <f t="shared" si="52"/>
        <v>21350</v>
      </c>
      <c r="G314" s="131">
        <f t="shared" si="53"/>
        <v>731</v>
      </c>
      <c r="H314" s="140"/>
      <c r="I314" s="131"/>
      <c r="J314" s="131">
        <v>27</v>
      </c>
      <c r="K314" s="131">
        <v>15</v>
      </c>
      <c r="L314" s="131">
        <v>120</v>
      </c>
      <c r="M314" s="131">
        <f t="shared" si="50"/>
        <v>36600</v>
      </c>
      <c r="N314" s="131">
        <f t="shared" si="54"/>
        <v>681</v>
      </c>
      <c r="O314" s="140"/>
      <c r="P314" s="131"/>
      <c r="Q314" s="131">
        <v>27</v>
      </c>
      <c r="R314" s="131">
        <v>26</v>
      </c>
      <c r="S314" s="131">
        <v>100</v>
      </c>
      <c r="T314" s="131">
        <f t="shared" si="51"/>
        <v>30500</v>
      </c>
      <c r="U314" s="132">
        <f t="shared" si="55"/>
        <v>704</v>
      </c>
    </row>
    <row r="315" spans="1:21" x14ac:dyDescent="0.65">
      <c r="A315" s="140"/>
      <c r="B315" s="131"/>
      <c r="C315" s="131">
        <v>28</v>
      </c>
      <c r="D315" s="131">
        <v>5</v>
      </c>
      <c r="E315" s="131">
        <v>70</v>
      </c>
      <c r="F315" s="131">
        <f t="shared" si="52"/>
        <v>21350</v>
      </c>
      <c r="G315" s="131">
        <f t="shared" si="53"/>
        <v>661</v>
      </c>
      <c r="H315" s="140"/>
      <c r="I315" s="131"/>
      <c r="J315" s="131">
        <v>28</v>
      </c>
      <c r="K315" s="131">
        <v>15</v>
      </c>
      <c r="L315" s="131">
        <v>120</v>
      </c>
      <c r="M315" s="131">
        <f t="shared" si="50"/>
        <v>36600</v>
      </c>
      <c r="N315" s="131">
        <f t="shared" si="54"/>
        <v>561</v>
      </c>
      <c r="O315" s="140"/>
      <c r="P315" s="131"/>
      <c r="Q315" s="131">
        <v>28</v>
      </c>
      <c r="R315" s="131">
        <v>26</v>
      </c>
      <c r="S315" s="131">
        <v>100</v>
      </c>
      <c r="T315" s="131">
        <f t="shared" si="51"/>
        <v>30500</v>
      </c>
      <c r="U315" s="132">
        <f t="shared" si="55"/>
        <v>604</v>
      </c>
    </row>
    <row r="316" spans="1:21" x14ac:dyDescent="0.65">
      <c r="A316" s="140"/>
      <c r="B316" s="131"/>
      <c r="C316" s="131">
        <v>29</v>
      </c>
      <c r="D316" s="131">
        <v>5</v>
      </c>
      <c r="E316" s="131">
        <v>70</v>
      </c>
      <c r="F316" s="131">
        <f t="shared" si="52"/>
        <v>21350</v>
      </c>
      <c r="G316" s="131">
        <f t="shared" si="53"/>
        <v>591</v>
      </c>
      <c r="H316" s="140"/>
      <c r="I316" s="131"/>
      <c r="J316" s="131">
        <v>29</v>
      </c>
      <c r="K316" s="131">
        <v>15</v>
      </c>
      <c r="L316" s="131">
        <v>120</v>
      </c>
      <c r="M316" s="131">
        <f t="shared" si="50"/>
        <v>36600</v>
      </c>
      <c r="N316" s="131">
        <f t="shared" si="54"/>
        <v>441</v>
      </c>
      <c r="O316" s="140"/>
      <c r="P316" s="131"/>
      <c r="Q316" s="131">
        <v>29</v>
      </c>
      <c r="R316" s="131">
        <v>26</v>
      </c>
      <c r="S316" s="131">
        <v>100</v>
      </c>
      <c r="T316" s="131">
        <f t="shared" si="51"/>
        <v>30500</v>
      </c>
      <c r="U316" s="132">
        <f t="shared" si="55"/>
        <v>504</v>
      </c>
    </row>
    <row r="317" spans="1:21" x14ac:dyDescent="0.65">
      <c r="A317" s="140"/>
      <c r="B317" s="131"/>
      <c r="C317" s="131">
        <v>30</v>
      </c>
      <c r="D317" s="131">
        <v>5</v>
      </c>
      <c r="E317" s="131">
        <v>70</v>
      </c>
      <c r="F317" s="131">
        <f t="shared" si="52"/>
        <v>21350</v>
      </c>
      <c r="G317" s="131">
        <f t="shared" si="53"/>
        <v>521</v>
      </c>
      <c r="H317" s="140"/>
      <c r="I317" s="131"/>
      <c r="J317" s="131">
        <v>30</v>
      </c>
      <c r="K317" s="131">
        <v>15</v>
      </c>
      <c r="L317" s="131">
        <v>120</v>
      </c>
      <c r="M317" s="131">
        <f t="shared" si="50"/>
        <v>36600</v>
      </c>
      <c r="N317" s="131">
        <f t="shared" si="54"/>
        <v>321</v>
      </c>
      <c r="O317" s="140"/>
      <c r="P317" s="131"/>
      <c r="Q317" s="131">
        <v>30</v>
      </c>
      <c r="R317" s="131">
        <v>26</v>
      </c>
      <c r="S317" s="131">
        <v>100</v>
      </c>
      <c r="T317" s="131">
        <f t="shared" si="51"/>
        <v>30500</v>
      </c>
      <c r="U317" s="132">
        <f t="shared" si="55"/>
        <v>404</v>
      </c>
    </row>
    <row r="318" spans="1:21" x14ac:dyDescent="0.65">
      <c r="A318" s="140">
        <v>6</v>
      </c>
      <c r="B318" s="131">
        <v>505</v>
      </c>
      <c r="C318" s="131">
        <v>31</v>
      </c>
      <c r="D318" s="131">
        <v>6</v>
      </c>
      <c r="E318" s="131">
        <v>90</v>
      </c>
      <c r="F318" s="131">
        <f t="shared" si="52"/>
        <v>27450</v>
      </c>
      <c r="G318" s="131">
        <f t="shared" si="53"/>
        <v>936</v>
      </c>
      <c r="H318" s="140">
        <v>16</v>
      </c>
      <c r="I318" s="131">
        <v>500</v>
      </c>
      <c r="J318" s="131">
        <v>31</v>
      </c>
      <c r="K318" s="131">
        <v>16</v>
      </c>
      <c r="L318" s="131">
        <v>90</v>
      </c>
      <c r="M318" s="131">
        <f t="shared" si="50"/>
        <v>27450</v>
      </c>
      <c r="N318" s="131">
        <f t="shared" si="54"/>
        <v>731</v>
      </c>
      <c r="O318" s="140">
        <v>27</v>
      </c>
      <c r="P318" s="131">
        <v>478</v>
      </c>
      <c r="Q318" s="131">
        <v>31</v>
      </c>
      <c r="R318" s="131">
        <v>27</v>
      </c>
      <c r="S318" s="131">
        <v>100</v>
      </c>
      <c r="T318" s="131">
        <f t="shared" si="51"/>
        <v>30500</v>
      </c>
      <c r="U318" s="132">
        <f t="shared" si="55"/>
        <v>782</v>
      </c>
    </row>
    <row r="319" spans="1:21" x14ac:dyDescent="0.65">
      <c r="A319" s="140"/>
      <c r="B319" s="131"/>
      <c r="C319" s="131">
        <v>32</v>
      </c>
      <c r="D319" s="131">
        <v>6</v>
      </c>
      <c r="E319" s="131">
        <v>90</v>
      </c>
      <c r="F319" s="131">
        <f t="shared" si="52"/>
        <v>27450</v>
      </c>
      <c r="G319" s="131">
        <f t="shared" si="53"/>
        <v>846</v>
      </c>
      <c r="H319" s="140"/>
      <c r="I319" s="131"/>
      <c r="J319" s="131">
        <v>32</v>
      </c>
      <c r="K319" s="131">
        <v>16</v>
      </c>
      <c r="L319" s="131">
        <v>90</v>
      </c>
      <c r="M319" s="131">
        <f t="shared" si="50"/>
        <v>27450</v>
      </c>
      <c r="N319" s="131">
        <f t="shared" si="54"/>
        <v>641</v>
      </c>
      <c r="O319" s="140"/>
      <c r="P319" s="131"/>
      <c r="Q319" s="131">
        <v>32</v>
      </c>
      <c r="R319" s="131">
        <v>27</v>
      </c>
      <c r="S319" s="131">
        <v>100</v>
      </c>
      <c r="T319" s="131">
        <f t="shared" si="51"/>
        <v>30500</v>
      </c>
      <c r="U319" s="132">
        <f t="shared" si="55"/>
        <v>682</v>
      </c>
    </row>
    <row r="320" spans="1:21" x14ac:dyDescent="0.65">
      <c r="A320" s="140"/>
      <c r="B320" s="131"/>
      <c r="C320" s="131">
        <v>33</v>
      </c>
      <c r="D320" s="131">
        <v>6</v>
      </c>
      <c r="E320" s="131">
        <v>90</v>
      </c>
      <c r="F320" s="131">
        <f t="shared" si="52"/>
        <v>27450</v>
      </c>
      <c r="G320" s="131">
        <f t="shared" si="53"/>
        <v>756</v>
      </c>
      <c r="H320" s="140"/>
      <c r="I320" s="131"/>
      <c r="J320" s="131">
        <v>33</v>
      </c>
      <c r="K320" s="131">
        <v>16</v>
      </c>
      <c r="L320" s="131">
        <v>90</v>
      </c>
      <c r="M320" s="131">
        <f t="shared" si="50"/>
        <v>27450</v>
      </c>
      <c r="N320" s="131">
        <f t="shared" si="54"/>
        <v>551</v>
      </c>
      <c r="O320" s="140"/>
      <c r="P320" s="131"/>
      <c r="Q320" s="131">
        <v>33</v>
      </c>
      <c r="R320" s="131">
        <v>27</v>
      </c>
      <c r="S320" s="131">
        <v>100</v>
      </c>
      <c r="T320" s="131">
        <f t="shared" si="51"/>
        <v>30500</v>
      </c>
      <c r="U320" s="132">
        <f t="shared" si="55"/>
        <v>582</v>
      </c>
    </row>
    <row r="321" spans="1:21" x14ac:dyDescent="0.65">
      <c r="A321" s="140"/>
      <c r="B321" s="131"/>
      <c r="C321" s="131">
        <v>34</v>
      </c>
      <c r="D321" s="131">
        <v>6</v>
      </c>
      <c r="E321" s="131">
        <v>90</v>
      </c>
      <c r="F321" s="131">
        <f t="shared" si="52"/>
        <v>27450</v>
      </c>
      <c r="G321" s="131">
        <f t="shared" si="53"/>
        <v>666</v>
      </c>
      <c r="H321" s="140"/>
      <c r="I321" s="131"/>
      <c r="J321" s="131">
        <v>34</v>
      </c>
      <c r="K321" s="131">
        <v>16</v>
      </c>
      <c r="L321" s="131">
        <v>90</v>
      </c>
      <c r="M321" s="131">
        <f t="shared" si="50"/>
        <v>27450</v>
      </c>
      <c r="N321" s="131">
        <f t="shared" si="54"/>
        <v>461</v>
      </c>
      <c r="O321" s="140"/>
      <c r="P321" s="131"/>
      <c r="Q321" s="131">
        <v>34</v>
      </c>
      <c r="R321" s="131">
        <v>27</v>
      </c>
      <c r="S321" s="131">
        <v>100</v>
      </c>
      <c r="T321" s="131">
        <f t="shared" si="51"/>
        <v>30500</v>
      </c>
      <c r="U321" s="132">
        <f t="shared" si="55"/>
        <v>482</v>
      </c>
    </row>
    <row r="322" spans="1:21" x14ac:dyDescent="0.65">
      <c r="A322" s="140"/>
      <c r="B322" s="131"/>
      <c r="C322" s="131">
        <v>35</v>
      </c>
      <c r="D322" s="131">
        <v>6</v>
      </c>
      <c r="E322" s="131">
        <v>90</v>
      </c>
      <c r="F322" s="131">
        <f t="shared" si="52"/>
        <v>27450</v>
      </c>
      <c r="G322" s="131">
        <f t="shared" si="53"/>
        <v>576</v>
      </c>
      <c r="H322" s="140"/>
      <c r="I322" s="131"/>
      <c r="J322" s="131">
        <v>35</v>
      </c>
      <c r="K322" s="131">
        <v>16</v>
      </c>
      <c r="L322" s="131">
        <v>90</v>
      </c>
      <c r="M322" s="131">
        <f t="shared" si="50"/>
        <v>27450</v>
      </c>
      <c r="N322" s="131">
        <f t="shared" si="54"/>
        <v>371</v>
      </c>
      <c r="O322" s="140">
        <v>28</v>
      </c>
      <c r="P322" s="131">
        <v>478</v>
      </c>
      <c r="Q322" s="131">
        <v>35</v>
      </c>
      <c r="R322" s="131">
        <v>28</v>
      </c>
      <c r="S322" s="131">
        <v>100</v>
      </c>
      <c r="T322" s="131">
        <f t="shared" si="51"/>
        <v>30500</v>
      </c>
      <c r="U322" s="132">
        <f t="shared" si="55"/>
        <v>860</v>
      </c>
    </row>
    <row r="323" spans="1:21" x14ac:dyDescent="0.65">
      <c r="A323" s="140">
        <v>7</v>
      </c>
      <c r="B323" s="131">
        <v>516</v>
      </c>
      <c r="C323" s="131">
        <v>36</v>
      </c>
      <c r="D323" s="131">
        <v>7</v>
      </c>
      <c r="E323" s="131">
        <v>90</v>
      </c>
      <c r="F323" s="131">
        <f t="shared" si="52"/>
        <v>27450</v>
      </c>
      <c r="G323" s="131">
        <f t="shared" si="53"/>
        <v>1002</v>
      </c>
      <c r="H323" s="140">
        <v>17</v>
      </c>
      <c r="I323" s="131">
        <v>519</v>
      </c>
      <c r="J323" s="131">
        <v>36</v>
      </c>
      <c r="K323" s="131">
        <v>17</v>
      </c>
      <c r="L323" s="131">
        <v>90</v>
      </c>
      <c r="M323" s="131">
        <f t="shared" si="50"/>
        <v>27450</v>
      </c>
      <c r="N323" s="131">
        <f t="shared" si="54"/>
        <v>800</v>
      </c>
      <c r="O323" s="140"/>
      <c r="P323" s="131"/>
      <c r="Q323" s="131">
        <v>36</v>
      </c>
      <c r="R323" s="131">
        <v>28</v>
      </c>
      <c r="S323" s="131">
        <v>100</v>
      </c>
      <c r="T323" s="131">
        <f t="shared" si="51"/>
        <v>30500</v>
      </c>
      <c r="U323" s="132">
        <f t="shared" si="55"/>
        <v>760</v>
      </c>
    </row>
    <row r="324" spans="1:21" x14ac:dyDescent="0.65">
      <c r="A324" s="140"/>
      <c r="B324" s="131"/>
      <c r="C324" s="131">
        <v>37</v>
      </c>
      <c r="D324" s="131">
        <v>7</v>
      </c>
      <c r="E324" s="131">
        <v>90</v>
      </c>
      <c r="F324" s="131">
        <f t="shared" si="52"/>
        <v>27450</v>
      </c>
      <c r="G324" s="131">
        <f t="shared" si="53"/>
        <v>912</v>
      </c>
      <c r="H324" s="140"/>
      <c r="I324" s="131"/>
      <c r="J324" s="131">
        <v>37</v>
      </c>
      <c r="K324" s="131">
        <v>17</v>
      </c>
      <c r="L324" s="131">
        <v>90</v>
      </c>
      <c r="M324" s="131">
        <f t="shared" si="50"/>
        <v>27450</v>
      </c>
      <c r="N324" s="131">
        <f t="shared" si="54"/>
        <v>710</v>
      </c>
      <c r="O324" s="140"/>
      <c r="P324" s="131"/>
      <c r="Q324" s="131">
        <v>37</v>
      </c>
      <c r="R324" s="131">
        <v>28</v>
      </c>
      <c r="S324" s="131">
        <v>100</v>
      </c>
      <c r="T324" s="131">
        <f t="shared" si="51"/>
        <v>30500</v>
      </c>
      <c r="U324" s="132">
        <f t="shared" si="55"/>
        <v>660</v>
      </c>
    </row>
    <row r="325" spans="1:21" x14ac:dyDescent="0.65">
      <c r="A325" s="140"/>
      <c r="B325" s="131"/>
      <c r="C325" s="131">
        <v>38</v>
      </c>
      <c r="D325" s="131">
        <v>7</v>
      </c>
      <c r="E325" s="131">
        <v>90</v>
      </c>
      <c r="F325" s="131">
        <f t="shared" si="52"/>
        <v>27450</v>
      </c>
      <c r="G325" s="131">
        <f t="shared" si="53"/>
        <v>822</v>
      </c>
      <c r="H325" s="140"/>
      <c r="I325" s="131"/>
      <c r="J325" s="131">
        <v>38</v>
      </c>
      <c r="K325" s="131">
        <v>17</v>
      </c>
      <c r="L325" s="131">
        <v>90</v>
      </c>
      <c r="M325" s="131">
        <f t="shared" si="50"/>
        <v>27450</v>
      </c>
      <c r="N325" s="131">
        <f t="shared" si="54"/>
        <v>620</v>
      </c>
      <c r="O325" s="140"/>
      <c r="P325" s="131"/>
      <c r="Q325" s="131">
        <v>38</v>
      </c>
      <c r="R325" s="131">
        <v>28</v>
      </c>
      <c r="S325" s="131">
        <v>100</v>
      </c>
      <c r="T325" s="131">
        <f t="shared" si="51"/>
        <v>30500</v>
      </c>
      <c r="U325" s="132">
        <f t="shared" si="55"/>
        <v>560</v>
      </c>
    </row>
    <row r="326" spans="1:21" x14ac:dyDescent="0.65">
      <c r="A326" s="140"/>
      <c r="B326" s="131"/>
      <c r="C326" s="131">
        <v>39</v>
      </c>
      <c r="D326" s="131">
        <v>7</v>
      </c>
      <c r="E326" s="131">
        <v>90</v>
      </c>
      <c r="F326" s="131">
        <f t="shared" si="52"/>
        <v>27450</v>
      </c>
      <c r="G326" s="131">
        <f t="shared" si="53"/>
        <v>732</v>
      </c>
      <c r="H326" s="140"/>
      <c r="I326" s="140"/>
      <c r="J326" s="140">
        <v>39</v>
      </c>
      <c r="K326" s="140">
        <v>17</v>
      </c>
      <c r="L326" s="140">
        <v>105</v>
      </c>
      <c r="M326" s="140">
        <f>L326*328</f>
        <v>34440</v>
      </c>
      <c r="N326" s="140">
        <f t="shared" si="54"/>
        <v>515</v>
      </c>
      <c r="O326" s="140"/>
      <c r="P326" s="131"/>
      <c r="Q326" s="131">
        <v>39</v>
      </c>
      <c r="R326" s="131">
        <v>28</v>
      </c>
      <c r="S326" s="131">
        <v>100</v>
      </c>
      <c r="T326" s="131">
        <f t="shared" si="51"/>
        <v>30500</v>
      </c>
      <c r="U326" s="132">
        <f t="shared" si="55"/>
        <v>460</v>
      </c>
    </row>
    <row r="327" spans="1:21" x14ac:dyDescent="0.65">
      <c r="A327" s="140"/>
      <c r="B327" s="131"/>
      <c r="C327" s="131">
        <v>40</v>
      </c>
      <c r="D327" s="131">
        <v>7</v>
      </c>
      <c r="E327" s="131">
        <v>90</v>
      </c>
      <c r="F327" s="131">
        <f t="shared" si="52"/>
        <v>27450</v>
      </c>
      <c r="G327" s="131">
        <f t="shared" si="53"/>
        <v>642</v>
      </c>
      <c r="H327" s="140"/>
      <c r="I327" s="131"/>
      <c r="J327" s="131">
        <v>40</v>
      </c>
      <c r="K327" s="131">
        <v>17</v>
      </c>
      <c r="L327" s="131">
        <v>90</v>
      </c>
      <c r="M327" s="131">
        <f t="shared" si="50"/>
        <v>27450</v>
      </c>
      <c r="N327" s="131">
        <f t="shared" si="54"/>
        <v>425</v>
      </c>
      <c r="O327" s="140">
        <v>29</v>
      </c>
      <c r="P327" s="131">
        <v>478</v>
      </c>
      <c r="Q327" s="131">
        <v>40</v>
      </c>
      <c r="R327" s="131">
        <v>29</v>
      </c>
      <c r="S327" s="131">
        <v>100</v>
      </c>
      <c r="T327" s="131">
        <f t="shared" si="51"/>
        <v>30500</v>
      </c>
      <c r="U327" s="132">
        <f t="shared" si="55"/>
        <v>838</v>
      </c>
    </row>
    <row r="328" spans="1:21" x14ac:dyDescent="0.65">
      <c r="A328" s="140">
        <v>8</v>
      </c>
      <c r="B328" s="131">
        <v>510</v>
      </c>
      <c r="C328" s="131">
        <v>41</v>
      </c>
      <c r="D328" s="131">
        <v>8</v>
      </c>
      <c r="E328" s="131">
        <v>100</v>
      </c>
      <c r="F328" s="131">
        <f t="shared" si="52"/>
        <v>30500</v>
      </c>
      <c r="G328" s="131">
        <f t="shared" si="53"/>
        <v>1052</v>
      </c>
      <c r="H328" s="140">
        <v>18</v>
      </c>
      <c r="I328" s="131">
        <v>0</v>
      </c>
      <c r="J328" s="131">
        <v>41</v>
      </c>
      <c r="K328" s="131">
        <v>18</v>
      </c>
      <c r="L328" s="131">
        <v>90</v>
      </c>
      <c r="M328" s="131">
        <f t="shared" si="50"/>
        <v>27450</v>
      </c>
      <c r="N328" s="131">
        <f t="shared" si="54"/>
        <v>335</v>
      </c>
      <c r="O328" s="140" t="s">
        <v>25</v>
      </c>
      <c r="P328" s="131">
        <v>5</v>
      </c>
      <c r="Q328" s="131">
        <v>41</v>
      </c>
      <c r="R328" s="131">
        <v>29</v>
      </c>
      <c r="S328" s="131">
        <v>120</v>
      </c>
      <c r="T328" s="131">
        <f t="shared" si="51"/>
        <v>36600</v>
      </c>
      <c r="U328" s="132">
        <f t="shared" si="55"/>
        <v>723</v>
      </c>
    </row>
    <row r="329" spans="1:21" x14ac:dyDescent="0.65">
      <c r="A329" s="140"/>
      <c r="B329" s="131"/>
      <c r="C329" s="131">
        <v>42</v>
      </c>
      <c r="D329" s="131">
        <v>8</v>
      </c>
      <c r="E329" s="131">
        <v>100</v>
      </c>
      <c r="F329" s="131">
        <f t="shared" si="52"/>
        <v>30500</v>
      </c>
      <c r="G329" s="131">
        <f t="shared" si="53"/>
        <v>952</v>
      </c>
      <c r="H329" s="140"/>
      <c r="I329" s="131"/>
      <c r="J329" s="131">
        <v>42</v>
      </c>
      <c r="K329" s="131">
        <v>18</v>
      </c>
      <c r="L329" s="131">
        <v>90</v>
      </c>
      <c r="M329" s="131">
        <f t="shared" si="50"/>
        <v>27450</v>
      </c>
      <c r="N329" s="131">
        <f t="shared" si="54"/>
        <v>245</v>
      </c>
      <c r="O329" s="140"/>
      <c r="P329" s="131"/>
      <c r="Q329" s="131">
        <v>42</v>
      </c>
      <c r="R329" s="131">
        <v>29</v>
      </c>
      <c r="S329" s="131">
        <v>120</v>
      </c>
      <c r="T329" s="131">
        <f t="shared" si="51"/>
        <v>36600</v>
      </c>
      <c r="U329" s="132">
        <f t="shared" si="55"/>
        <v>603</v>
      </c>
    </row>
    <row r="330" spans="1:21" x14ac:dyDescent="0.65">
      <c r="A330" s="140"/>
      <c r="B330" s="131"/>
      <c r="C330" s="131">
        <v>43</v>
      </c>
      <c r="D330" s="131">
        <v>8</v>
      </c>
      <c r="E330" s="131">
        <v>100</v>
      </c>
      <c r="F330" s="131">
        <f t="shared" si="52"/>
        <v>30500</v>
      </c>
      <c r="G330" s="131">
        <f t="shared" si="53"/>
        <v>852</v>
      </c>
      <c r="H330" s="140"/>
      <c r="I330" s="131"/>
      <c r="J330" s="131">
        <v>43</v>
      </c>
      <c r="K330" s="131">
        <v>18</v>
      </c>
      <c r="L330" s="131">
        <v>90</v>
      </c>
      <c r="M330" s="131">
        <f t="shared" si="50"/>
        <v>27450</v>
      </c>
      <c r="N330" s="131">
        <f t="shared" si="54"/>
        <v>155</v>
      </c>
      <c r="O330" s="140"/>
      <c r="P330" s="131"/>
      <c r="Q330" s="131">
        <v>43</v>
      </c>
      <c r="R330" s="131">
        <v>29</v>
      </c>
      <c r="S330" s="131">
        <v>120</v>
      </c>
      <c r="T330" s="131">
        <f t="shared" si="51"/>
        <v>36600</v>
      </c>
      <c r="U330" s="132">
        <f t="shared" si="55"/>
        <v>483</v>
      </c>
    </row>
    <row r="331" spans="1:21" x14ac:dyDescent="0.65">
      <c r="A331" s="140"/>
      <c r="B331" s="131"/>
      <c r="C331" s="131">
        <v>44</v>
      </c>
      <c r="D331" s="131">
        <v>8</v>
      </c>
      <c r="E331" s="131">
        <v>100</v>
      </c>
      <c r="F331" s="131">
        <f t="shared" si="52"/>
        <v>30500</v>
      </c>
      <c r="G331" s="131">
        <f t="shared" si="53"/>
        <v>752</v>
      </c>
      <c r="H331" s="140"/>
      <c r="I331" s="131"/>
      <c r="J331" s="131">
        <v>44</v>
      </c>
      <c r="K331" s="131">
        <v>18</v>
      </c>
      <c r="L331" s="131">
        <v>90</v>
      </c>
      <c r="M331" s="131">
        <f t="shared" si="50"/>
        <v>27450</v>
      </c>
      <c r="N331" s="131">
        <f t="shared" si="54"/>
        <v>65</v>
      </c>
      <c r="O331" s="140"/>
      <c r="P331" s="131"/>
      <c r="Q331" s="131">
        <v>44</v>
      </c>
      <c r="R331" s="131">
        <v>29</v>
      </c>
      <c r="S331" s="131">
        <v>120</v>
      </c>
      <c r="T331" s="131">
        <f t="shared" si="51"/>
        <v>36600</v>
      </c>
      <c r="U331" s="132">
        <f t="shared" si="55"/>
        <v>363</v>
      </c>
    </row>
    <row r="332" spans="1:21" x14ac:dyDescent="0.65">
      <c r="A332" s="140"/>
      <c r="B332" s="131"/>
      <c r="C332" s="131">
        <v>45</v>
      </c>
      <c r="D332" s="131">
        <v>8</v>
      </c>
      <c r="E332" s="131">
        <v>100</v>
      </c>
      <c r="F332" s="131">
        <f t="shared" si="52"/>
        <v>30500</v>
      </c>
      <c r="G332" s="131">
        <f t="shared" si="53"/>
        <v>652</v>
      </c>
      <c r="H332" s="140"/>
      <c r="I332" s="131"/>
      <c r="J332" s="131">
        <v>45</v>
      </c>
      <c r="K332" s="131">
        <v>18</v>
      </c>
      <c r="L332" s="131">
        <v>90</v>
      </c>
      <c r="M332" s="131">
        <f t="shared" si="50"/>
        <v>27450</v>
      </c>
      <c r="N332" s="131">
        <f t="shared" si="54"/>
        <v>-25</v>
      </c>
      <c r="O332" s="140">
        <v>30</v>
      </c>
      <c r="P332" s="131">
        <v>478</v>
      </c>
      <c r="Q332" s="131">
        <v>45</v>
      </c>
      <c r="R332" s="131">
        <v>30</v>
      </c>
      <c r="S332" s="131">
        <v>120</v>
      </c>
      <c r="T332" s="131">
        <f t="shared" si="51"/>
        <v>36600</v>
      </c>
      <c r="U332" s="132">
        <f t="shared" si="55"/>
        <v>721</v>
      </c>
    </row>
    <row r="333" spans="1:21" x14ac:dyDescent="0.65">
      <c r="A333" s="140">
        <v>9</v>
      </c>
      <c r="B333" s="131">
        <v>511</v>
      </c>
      <c r="C333" s="131">
        <v>46</v>
      </c>
      <c r="D333" s="131">
        <v>9</v>
      </c>
      <c r="E333" s="131">
        <v>100</v>
      </c>
      <c r="F333" s="131">
        <f t="shared" si="52"/>
        <v>30500</v>
      </c>
      <c r="G333" s="131">
        <f t="shared" si="53"/>
        <v>1063</v>
      </c>
      <c r="H333" s="140">
        <v>19</v>
      </c>
      <c r="I333" s="131">
        <v>530</v>
      </c>
      <c r="J333" s="131">
        <v>46</v>
      </c>
      <c r="K333" s="131">
        <v>19</v>
      </c>
      <c r="L333" s="131">
        <v>90</v>
      </c>
      <c r="M333" s="131">
        <f t="shared" si="50"/>
        <v>27450</v>
      </c>
      <c r="N333" s="131">
        <f t="shared" si="54"/>
        <v>415</v>
      </c>
      <c r="O333" s="140"/>
      <c r="P333" s="131"/>
      <c r="Q333" s="131">
        <v>46</v>
      </c>
      <c r="R333" s="131">
        <v>30</v>
      </c>
      <c r="S333" s="131">
        <v>120</v>
      </c>
      <c r="T333" s="131">
        <f t="shared" si="51"/>
        <v>36600</v>
      </c>
      <c r="U333" s="132">
        <f t="shared" si="55"/>
        <v>601</v>
      </c>
    </row>
    <row r="334" spans="1:21" x14ac:dyDescent="0.65">
      <c r="A334" s="140"/>
      <c r="C334" s="131">
        <v>47</v>
      </c>
      <c r="D334" s="131">
        <v>9</v>
      </c>
      <c r="E334" s="131">
        <v>100</v>
      </c>
      <c r="F334" s="131">
        <f t="shared" si="52"/>
        <v>30500</v>
      </c>
      <c r="G334" s="131">
        <f t="shared" si="53"/>
        <v>963</v>
      </c>
      <c r="H334" s="140"/>
      <c r="I334" s="131"/>
      <c r="J334" s="131">
        <v>47</v>
      </c>
      <c r="K334" s="131">
        <v>19</v>
      </c>
      <c r="L334" s="131">
        <v>90</v>
      </c>
      <c r="M334" s="131">
        <f t="shared" si="50"/>
        <v>27450</v>
      </c>
      <c r="N334" s="131">
        <f t="shared" si="54"/>
        <v>325</v>
      </c>
      <c r="O334" s="142"/>
      <c r="P334" s="131"/>
      <c r="Q334" s="131">
        <v>47</v>
      </c>
      <c r="R334" s="131">
        <v>30</v>
      </c>
      <c r="S334" s="131">
        <v>120</v>
      </c>
      <c r="T334" s="131">
        <f t="shared" si="51"/>
        <v>36600</v>
      </c>
      <c r="U334" s="132">
        <f t="shared" si="55"/>
        <v>481</v>
      </c>
    </row>
    <row r="335" spans="1:21" x14ac:dyDescent="0.65">
      <c r="A335" s="140"/>
      <c r="B335" s="131"/>
      <c r="C335" s="131">
        <v>48</v>
      </c>
      <c r="D335" s="131">
        <v>9</v>
      </c>
      <c r="E335" s="131">
        <v>100</v>
      </c>
      <c r="F335" s="131">
        <f t="shared" si="52"/>
        <v>30500</v>
      </c>
      <c r="G335" s="131">
        <f t="shared" si="53"/>
        <v>863</v>
      </c>
      <c r="H335" s="140"/>
      <c r="I335" s="131"/>
      <c r="J335" s="131">
        <v>48</v>
      </c>
      <c r="K335" s="131">
        <v>19</v>
      </c>
      <c r="L335" s="131">
        <v>90</v>
      </c>
      <c r="M335" s="131">
        <f t="shared" si="50"/>
        <v>27450</v>
      </c>
      <c r="N335" s="131">
        <f t="shared" si="54"/>
        <v>235</v>
      </c>
      <c r="O335" s="140"/>
      <c r="P335" s="131"/>
      <c r="Q335" s="131">
        <v>48</v>
      </c>
      <c r="R335" s="131">
        <v>30</v>
      </c>
      <c r="S335" s="131">
        <v>120</v>
      </c>
      <c r="T335" s="131">
        <f t="shared" si="51"/>
        <v>36600</v>
      </c>
      <c r="U335" s="132">
        <f t="shared" si="55"/>
        <v>361</v>
      </c>
    </row>
    <row r="336" spans="1:21" x14ac:dyDescent="0.65">
      <c r="A336" s="140"/>
      <c r="B336" s="131"/>
      <c r="C336" s="131">
        <v>49</v>
      </c>
      <c r="D336" s="131">
        <v>9</v>
      </c>
      <c r="E336" s="131">
        <v>100</v>
      </c>
      <c r="F336" s="131">
        <f t="shared" si="52"/>
        <v>30500</v>
      </c>
      <c r="G336" s="131">
        <f t="shared" si="53"/>
        <v>763</v>
      </c>
      <c r="H336" s="140"/>
      <c r="I336" s="131"/>
      <c r="J336" s="131">
        <v>49</v>
      </c>
      <c r="K336" s="131">
        <v>19</v>
      </c>
      <c r="L336" s="131">
        <v>90</v>
      </c>
      <c r="M336" s="131">
        <f t="shared" si="50"/>
        <v>27450</v>
      </c>
      <c r="N336" s="131">
        <f t="shared" si="54"/>
        <v>145</v>
      </c>
      <c r="O336" s="140"/>
      <c r="P336" s="131"/>
      <c r="Q336" s="131">
        <v>49</v>
      </c>
      <c r="R336" s="131">
        <v>30</v>
      </c>
      <c r="S336" s="131">
        <v>132</v>
      </c>
      <c r="T336" s="131">
        <f t="shared" si="51"/>
        <v>40260</v>
      </c>
      <c r="U336" s="132">
        <f t="shared" si="55"/>
        <v>229</v>
      </c>
    </row>
    <row r="337" spans="1:21" x14ac:dyDescent="0.65">
      <c r="A337" s="140"/>
      <c r="B337" s="131"/>
      <c r="C337" s="131">
        <v>50</v>
      </c>
      <c r="D337" s="131">
        <v>9</v>
      </c>
      <c r="E337" s="131">
        <v>100</v>
      </c>
      <c r="F337" s="131">
        <f t="shared" si="52"/>
        <v>30500</v>
      </c>
      <c r="G337" s="131">
        <f t="shared" si="53"/>
        <v>663</v>
      </c>
      <c r="H337" s="140"/>
      <c r="I337" s="131"/>
      <c r="J337" s="131">
        <v>50</v>
      </c>
      <c r="K337" s="131">
        <v>19</v>
      </c>
      <c r="L337" s="131">
        <v>90</v>
      </c>
      <c r="M337" s="131">
        <f t="shared" si="50"/>
        <v>27450</v>
      </c>
      <c r="N337" s="131">
        <f t="shared" si="54"/>
        <v>55</v>
      </c>
      <c r="O337" s="140" t="s">
        <v>25</v>
      </c>
      <c r="P337" s="131"/>
      <c r="Q337" s="131">
        <v>50</v>
      </c>
      <c r="R337" s="131">
        <v>30</v>
      </c>
      <c r="S337" s="131">
        <v>5</v>
      </c>
      <c r="T337" s="131">
        <f>S337*100</f>
        <v>500</v>
      </c>
      <c r="U337" s="132">
        <f t="shared" si="55"/>
        <v>224</v>
      </c>
    </row>
    <row r="338" spans="1:21" x14ac:dyDescent="0.65">
      <c r="A338" s="140"/>
      <c r="B338" s="131"/>
      <c r="C338" s="131"/>
      <c r="D338" s="131"/>
      <c r="E338" s="131">
        <f>SUM(E288:E337)</f>
        <v>3945</v>
      </c>
      <c r="F338" s="131">
        <f>SUM(F288:F337)</f>
        <v>1205640</v>
      </c>
      <c r="G338" s="131"/>
      <c r="H338" s="140"/>
      <c r="I338" s="131"/>
      <c r="J338" s="131"/>
      <c r="K338" s="131"/>
      <c r="L338" s="131">
        <f>SUM(L288:L337)</f>
        <v>5215</v>
      </c>
      <c r="M338" s="131">
        <f>SUM(M288:M337)</f>
        <v>1592990</v>
      </c>
      <c r="N338" s="131"/>
      <c r="O338" s="140"/>
      <c r="P338" s="131"/>
      <c r="Q338" s="131"/>
      <c r="R338" s="131"/>
      <c r="S338" s="131">
        <f>SUM(S288:S337)</f>
        <v>5297</v>
      </c>
      <c r="T338" s="131">
        <f>SUM(T288:T337)</f>
        <v>1614560</v>
      </c>
      <c r="U338" s="132"/>
    </row>
    <row r="339" spans="1:21" x14ac:dyDescent="0.65">
      <c r="A339" s="137"/>
      <c r="B339" s="137">
        <f>SUM(B288:B338)</f>
        <v>4608</v>
      </c>
      <c r="C339" s="137"/>
      <c r="D339" s="137"/>
      <c r="E339" s="137"/>
      <c r="F339" s="137"/>
      <c r="G339" s="137"/>
      <c r="H339" s="137"/>
      <c r="I339" s="137">
        <f>SUM(I288:I338)</f>
        <v>4607</v>
      </c>
      <c r="J339" s="137"/>
      <c r="K339" s="137"/>
      <c r="L339" s="137"/>
      <c r="M339" s="137"/>
      <c r="N339" s="137"/>
      <c r="O339" s="137"/>
      <c r="P339" s="137">
        <f>SUM(P288:P338)</f>
        <v>5466</v>
      </c>
      <c r="R339" s="137"/>
      <c r="S339" s="137"/>
      <c r="T339" s="137"/>
    </row>
    <row r="340" spans="1:21" x14ac:dyDescent="0.65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 t="s">
        <v>29</v>
      </c>
      <c r="P340" s="137">
        <v>504</v>
      </c>
      <c r="R340" s="137"/>
      <c r="S340" s="137"/>
      <c r="T340" s="137"/>
    </row>
    <row r="341" spans="1:21" x14ac:dyDescent="0.65">
      <c r="M341" s="136">
        <f>T338+M338+F338</f>
        <v>4413190</v>
      </c>
      <c r="N341" s="129" t="s">
        <v>42</v>
      </c>
      <c r="O341" s="129" t="s">
        <v>28</v>
      </c>
      <c r="P341" s="129" t="s">
        <v>26</v>
      </c>
      <c r="Q341" s="129" t="s">
        <v>27</v>
      </c>
    </row>
    <row r="342" spans="1:21" x14ac:dyDescent="0.65">
      <c r="M342" s="129">
        <f>P339+I339+B339</f>
        <v>14681</v>
      </c>
      <c r="N342" s="129">
        <v>220</v>
      </c>
      <c r="O342" s="129">
        <f>E338+L338+S338</f>
        <v>14457</v>
      </c>
      <c r="P342" s="129">
        <v>14392</v>
      </c>
      <c r="Q342" s="129">
        <v>5</v>
      </c>
    </row>
    <row r="343" spans="1:21" x14ac:dyDescent="0.65">
      <c r="A343" s="162">
        <v>241609</v>
      </c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</row>
    <row r="344" spans="1:21" x14ac:dyDescent="0.65">
      <c r="A344" s="130"/>
      <c r="B344" s="131" t="s">
        <v>21</v>
      </c>
      <c r="C344" s="131"/>
      <c r="D344" s="131"/>
      <c r="E344" s="131" t="s">
        <v>22</v>
      </c>
      <c r="F344" s="130"/>
      <c r="G344" s="131" t="s">
        <v>23</v>
      </c>
      <c r="H344" s="130"/>
      <c r="I344" s="131" t="s">
        <v>21</v>
      </c>
      <c r="J344" s="131"/>
      <c r="K344" s="131"/>
      <c r="L344" s="131" t="s">
        <v>22</v>
      </c>
      <c r="M344" s="130"/>
      <c r="N344" s="131" t="s">
        <v>23</v>
      </c>
      <c r="O344" s="130"/>
      <c r="P344" s="131" t="s">
        <v>21</v>
      </c>
      <c r="Q344" s="131"/>
      <c r="R344" s="131"/>
      <c r="S344" s="131" t="s">
        <v>22</v>
      </c>
      <c r="T344" s="130"/>
      <c r="U344" s="132" t="s">
        <v>23</v>
      </c>
    </row>
    <row r="345" spans="1:21" x14ac:dyDescent="0.65">
      <c r="A345" s="131">
        <v>2</v>
      </c>
      <c r="B345" s="131">
        <v>510</v>
      </c>
      <c r="C345" s="131">
        <v>1</v>
      </c>
      <c r="D345" s="131">
        <v>1</v>
      </c>
      <c r="E345" s="131">
        <v>90</v>
      </c>
      <c r="F345" s="131">
        <f>E345*328</f>
        <v>29520</v>
      </c>
      <c r="G345" s="131">
        <f>B345-E345</f>
        <v>420</v>
      </c>
      <c r="H345" s="131">
        <v>12</v>
      </c>
      <c r="I345" s="131">
        <v>515</v>
      </c>
      <c r="J345" s="131">
        <v>1</v>
      </c>
      <c r="K345" s="131">
        <v>12</v>
      </c>
      <c r="L345" s="131">
        <v>100</v>
      </c>
      <c r="M345" s="131">
        <f>L345*328</f>
        <v>32800</v>
      </c>
      <c r="N345" s="131">
        <f>G394+I345-L345</f>
        <v>900</v>
      </c>
      <c r="O345" s="131">
        <v>22</v>
      </c>
      <c r="P345" s="131">
        <v>500</v>
      </c>
      <c r="Q345" s="131">
        <v>1</v>
      </c>
      <c r="R345" s="131">
        <v>22</v>
      </c>
      <c r="S345" s="131">
        <v>110</v>
      </c>
      <c r="T345" s="131">
        <f>S345*328</f>
        <v>36080</v>
      </c>
      <c r="U345" s="132">
        <f>N394+P345-S345</f>
        <v>785</v>
      </c>
    </row>
    <row r="346" spans="1:21" x14ac:dyDescent="0.65">
      <c r="A346" s="131"/>
      <c r="B346" s="134"/>
      <c r="C346" s="131">
        <v>2</v>
      </c>
      <c r="D346" s="131">
        <v>1</v>
      </c>
      <c r="E346" s="131">
        <v>90</v>
      </c>
      <c r="F346" s="131">
        <f t="shared" ref="F346:F394" si="56">E346*328</f>
        <v>29520</v>
      </c>
      <c r="G346" s="131">
        <f>G345+B346-E346</f>
        <v>330</v>
      </c>
      <c r="H346" s="131"/>
      <c r="I346" s="131"/>
      <c r="J346" s="131">
        <v>2</v>
      </c>
      <c r="K346" s="131">
        <v>12</v>
      </c>
      <c r="L346" s="131">
        <v>100</v>
      </c>
      <c r="M346" s="131">
        <f t="shared" ref="M346:M394" si="57">L346*328</f>
        <v>32800</v>
      </c>
      <c r="N346" s="131">
        <f>N345+I346-L346</f>
        <v>800</v>
      </c>
      <c r="O346" s="131"/>
      <c r="P346" s="131"/>
      <c r="Q346" s="131">
        <v>2</v>
      </c>
      <c r="R346" s="131">
        <v>22</v>
      </c>
      <c r="S346" s="131">
        <v>110</v>
      </c>
      <c r="T346" s="131">
        <f t="shared" ref="T346:T394" si="58">S346*328</f>
        <v>36080</v>
      </c>
      <c r="U346" s="132">
        <f>U345+P346-S346</f>
        <v>675</v>
      </c>
    </row>
    <row r="347" spans="1:21" x14ac:dyDescent="0.65">
      <c r="A347" s="140"/>
      <c r="B347" s="139"/>
      <c r="C347" s="140">
        <v>3</v>
      </c>
      <c r="D347" s="140">
        <v>1</v>
      </c>
      <c r="E347" s="140">
        <v>81</v>
      </c>
      <c r="F347" s="140">
        <f t="shared" si="56"/>
        <v>26568</v>
      </c>
      <c r="G347" s="131">
        <f t="shared" ref="G347:G394" si="59">G346+B347-E347</f>
        <v>249</v>
      </c>
      <c r="H347" s="131"/>
      <c r="I347" s="131"/>
      <c r="J347" s="131">
        <v>3</v>
      </c>
      <c r="K347" s="131">
        <v>12</v>
      </c>
      <c r="L347" s="131">
        <v>100</v>
      </c>
      <c r="M347" s="131">
        <f t="shared" si="57"/>
        <v>32800</v>
      </c>
      <c r="N347" s="131">
        <f t="shared" ref="N347:N394" si="60">N346+I347-L347</f>
        <v>700</v>
      </c>
      <c r="O347" s="131"/>
      <c r="P347" s="131"/>
      <c r="Q347" s="131">
        <v>3</v>
      </c>
      <c r="R347" s="131">
        <v>22</v>
      </c>
      <c r="S347" s="131">
        <v>110</v>
      </c>
      <c r="T347" s="131">
        <f t="shared" si="58"/>
        <v>36080</v>
      </c>
      <c r="U347" s="132">
        <f t="shared" ref="U347:U394" si="61">U346+P347-S347</f>
        <v>565</v>
      </c>
    </row>
    <row r="348" spans="1:21" x14ac:dyDescent="0.65">
      <c r="A348" s="131"/>
      <c r="B348" s="134"/>
      <c r="C348" s="131">
        <v>4</v>
      </c>
      <c r="D348" s="131">
        <v>1</v>
      </c>
      <c r="E348" s="131">
        <v>90</v>
      </c>
      <c r="F348" s="131">
        <f t="shared" si="56"/>
        <v>29520</v>
      </c>
      <c r="G348" s="131">
        <f t="shared" si="59"/>
        <v>159</v>
      </c>
      <c r="H348" s="131"/>
      <c r="I348" s="131"/>
      <c r="J348" s="131">
        <v>4</v>
      </c>
      <c r="K348" s="131">
        <v>12</v>
      </c>
      <c r="L348" s="131">
        <v>100</v>
      </c>
      <c r="M348" s="131">
        <f t="shared" si="57"/>
        <v>32800</v>
      </c>
      <c r="N348" s="131">
        <f t="shared" si="60"/>
        <v>600</v>
      </c>
      <c r="O348" s="131"/>
      <c r="P348" s="131"/>
      <c r="Q348" s="131">
        <v>4</v>
      </c>
      <c r="R348" s="131">
        <v>22</v>
      </c>
      <c r="S348" s="131">
        <v>110</v>
      </c>
      <c r="T348" s="131">
        <f t="shared" si="58"/>
        <v>36080</v>
      </c>
      <c r="U348" s="132">
        <f t="shared" si="61"/>
        <v>455</v>
      </c>
    </row>
    <row r="349" spans="1:21" x14ac:dyDescent="0.65">
      <c r="A349" s="131"/>
      <c r="B349" s="134"/>
      <c r="C349" s="131">
        <v>5</v>
      </c>
      <c r="D349" s="131">
        <v>1</v>
      </c>
      <c r="E349" s="131">
        <v>90</v>
      </c>
      <c r="F349" s="131">
        <f t="shared" si="56"/>
        <v>29520</v>
      </c>
      <c r="G349" s="131">
        <f t="shared" si="59"/>
        <v>69</v>
      </c>
      <c r="H349" s="131"/>
      <c r="I349" s="131"/>
      <c r="J349" s="131">
        <v>5</v>
      </c>
      <c r="K349" s="131">
        <v>12</v>
      </c>
      <c r="L349" s="131">
        <v>100</v>
      </c>
      <c r="M349" s="131">
        <f t="shared" si="57"/>
        <v>32800</v>
      </c>
      <c r="N349" s="131">
        <f t="shared" si="60"/>
        <v>500</v>
      </c>
      <c r="O349" s="131"/>
      <c r="P349" s="131"/>
      <c r="Q349" s="131">
        <v>5</v>
      </c>
      <c r="R349" s="131">
        <v>22</v>
      </c>
      <c r="S349" s="131">
        <v>110</v>
      </c>
      <c r="T349" s="131">
        <f t="shared" si="58"/>
        <v>36080</v>
      </c>
      <c r="U349" s="132">
        <f t="shared" si="61"/>
        <v>345</v>
      </c>
    </row>
    <row r="350" spans="1:21" x14ac:dyDescent="0.65">
      <c r="A350" s="131">
        <v>3</v>
      </c>
      <c r="B350" s="134">
        <v>530</v>
      </c>
      <c r="C350" s="131">
        <v>6</v>
      </c>
      <c r="D350" s="131">
        <v>3</v>
      </c>
      <c r="E350" s="131">
        <v>90</v>
      </c>
      <c r="F350" s="131">
        <f t="shared" si="56"/>
        <v>29520</v>
      </c>
      <c r="G350" s="131">
        <f t="shared" si="59"/>
        <v>509</v>
      </c>
      <c r="H350" s="131">
        <v>13</v>
      </c>
      <c r="I350" s="131">
        <v>505</v>
      </c>
      <c r="J350" s="131">
        <v>6</v>
      </c>
      <c r="K350" s="131">
        <v>13</v>
      </c>
      <c r="L350" s="131">
        <v>100</v>
      </c>
      <c r="M350" s="131">
        <f t="shared" si="57"/>
        <v>32800</v>
      </c>
      <c r="N350" s="131">
        <f t="shared" si="60"/>
        <v>905</v>
      </c>
      <c r="O350" s="131">
        <v>23</v>
      </c>
      <c r="P350" s="131">
        <v>521</v>
      </c>
      <c r="Q350" s="131">
        <v>6</v>
      </c>
      <c r="R350" s="131">
        <v>23</v>
      </c>
      <c r="S350" s="131">
        <v>110</v>
      </c>
      <c r="T350" s="131">
        <f t="shared" si="58"/>
        <v>36080</v>
      </c>
      <c r="U350" s="132">
        <f t="shared" si="61"/>
        <v>756</v>
      </c>
    </row>
    <row r="351" spans="1:21" x14ac:dyDescent="0.65">
      <c r="A351" s="131"/>
      <c r="C351" s="131">
        <v>7</v>
      </c>
      <c r="D351" s="131">
        <v>3</v>
      </c>
      <c r="E351" s="131">
        <v>90</v>
      </c>
      <c r="F351" s="131">
        <f t="shared" si="56"/>
        <v>29520</v>
      </c>
      <c r="G351" s="131">
        <f t="shared" si="59"/>
        <v>419</v>
      </c>
      <c r="H351" s="131"/>
      <c r="I351" s="131"/>
      <c r="J351" s="131">
        <v>7</v>
      </c>
      <c r="K351" s="131">
        <v>13</v>
      </c>
      <c r="L351" s="131">
        <v>100</v>
      </c>
      <c r="M351" s="131">
        <f t="shared" si="57"/>
        <v>32800</v>
      </c>
      <c r="N351" s="131">
        <f t="shared" si="60"/>
        <v>805</v>
      </c>
      <c r="O351" s="131"/>
      <c r="P351" s="131"/>
      <c r="Q351" s="131">
        <v>7</v>
      </c>
      <c r="R351" s="131">
        <v>23</v>
      </c>
      <c r="S351" s="131">
        <v>110</v>
      </c>
      <c r="T351" s="131">
        <f t="shared" si="58"/>
        <v>36080</v>
      </c>
      <c r="U351" s="132">
        <f t="shared" si="61"/>
        <v>646</v>
      </c>
    </row>
    <row r="352" spans="1:21" x14ac:dyDescent="0.65">
      <c r="A352" s="131"/>
      <c r="B352" s="131"/>
      <c r="C352" s="131">
        <v>8</v>
      </c>
      <c r="D352" s="131">
        <v>3</v>
      </c>
      <c r="E352" s="131">
        <v>90</v>
      </c>
      <c r="F352" s="131">
        <f t="shared" si="56"/>
        <v>29520</v>
      </c>
      <c r="G352" s="131">
        <f t="shared" si="59"/>
        <v>329</v>
      </c>
      <c r="H352" s="131"/>
      <c r="I352" s="131"/>
      <c r="J352" s="131">
        <v>8</v>
      </c>
      <c r="K352" s="131">
        <v>13</v>
      </c>
      <c r="L352" s="131">
        <v>100</v>
      </c>
      <c r="M352" s="131">
        <f t="shared" si="57"/>
        <v>32800</v>
      </c>
      <c r="N352" s="131">
        <f t="shared" si="60"/>
        <v>705</v>
      </c>
      <c r="O352" s="131"/>
      <c r="P352" s="131"/>
      <c r="Q352" s="131">
        <v>8</v>
      </c>
      <c r="R352" s="131">
        <v>23</v>
      </c>
      <c r="S352" s="131">
        <v>110</v>
      </c>
      <c r="T352" s="131">
        <f t="shared" si="58"/>
        <v>36080</v>
      </c>
      <c r="U352" s="132">
        <f t="shared" si="61"/>
        <v>536</v>
      </c>
    </row>
    <row r="353" spans="1:21" x14ac:dyDescent="0.65">
      <c r="A353" s="131"/>
      <c r="B353" s="131"/>
      <c r="C353" s="131">
        <v>9</v>
      </c>
      <c r="D353" s="131">
        <v>3</v>
      </c>
      <c r="E353" s="131">
        <v>90</v>
      </c>
      <c r="F353" s="131">
        <f t="shared" si="56"/>
        <v>29520</v>
      </c>
      <c r="G353" s="131">
        <f t="shared" si="59"/>
        <v>239</v>
      </c>
      <c r="H353" s="131"/>
      <c r="I353" s="131"/>
      <c r="J353" s="131">
        <v>9</v>
      </c>
      <c r="K353" s="131">
        <v>13</v>
      </c>
      <c r="L353" s="131">
        <v>100</v>
      </c>
      <c r="M353" s="131">
        <f t="shared" si="57"/>
        <v>32800</v>
      </c>
      <c r="N353" s="131">
        <f t="shared" si="60"/>
        <v>605</v>
      </c>
      <c r="O353" s="131"/>
      <c r="P353" s="131"/>
      <c r="Q353" s="131">
        <v>9</v>
      </c>
      <c r="R353" s="131">
        <v>23</v>
      </c>
      <c r="S353" s="131">
        <v>110</v>
      </c>
      <c r="T353" s="131">
        <f t="shared" si="58"/>
        <v>36080</v>
      </c>
      <c r="U353" s="132">
        <f t="shared" si="61"/>
        <v>426</v>
      </c>
    </row>
    <row r="354" spans="1:21" x14ac:dyDescent="0.65">
      <c r="A354" s="131"/>
      <c r="B354" s="131"/>
      <c r="C354" s="131">
        <v>10</v>
      </c>
      <c r="D354" s="131">
        <v>3</v>
      </c>
      <c r="E354" s="131">
        <v>90</v>
      </c>
      <c r="F354" s="131">
        <f t="shared" si="56"/>
        <v>29520</v>
      </c>
      <c r="G354" s="131">
        <f t="shared" si="59"/>
        <v>149</v>
      </c>
      <c r="H354" s="131"/>
      <c r="I354" s="131"/>
      <c r="J354" s="131">
        <v>10</v>
      </c>
      <c r="K354" s="131">
        <v>13</v>
      </c>
      <c r="L354" s="131">
        <v>100</v>
      </c>
      <c r="M354" s="131">
        <f t="shared" si="57"/>
        <v>32800</v>
      </c>
      <c r="N354" s="131">
        <f t="shared" si="60"/>
        <v>505</v>
      </c>
      <c r="O354" s="131"/>
      <c r="P354" s="131"/>
      <c r="Q354" s="131">
        <v>10</v>
      </c>
      <c r="R354" s="131">
        <v>23</v>
      </c>
      <c r="S354" s="131">
        <v>110</v>
      </c>
      <c r="T354" s="131">
        <f t="shared" si="58"/>
        <v>36080</v>
      </c>
      <c r="U354" s="132">
        <f t="shared" si="61"/>
        <v>316</v>
      </c>
    </row>
    <row r="355" spans="1:21" x14ac:dyDescent="0.65">
      <c r="A355" s="134">
        <v>4</v>
      </c>
      <c r="B355" s="129">
        <v>540</v>
      </c>
      <c r="C355" s="131">
        <v>11</v>
      </c>
      <c r="D355" s="131">
        <v>4</v>
      </c>
      <c r="E355" s="131">
        <v>90</v>
      </c>
      <c r="F355" s="131">
        <f t="shared" si="56"/>
        <v>29520</v>
      </c>
      <c r="G355" s="131">
        <f t="shared" si="59"/>
        <v>599</v>
      </c>
      <c r="H355" s="131">
        <v>14</v>
      </c>
      <c r="I355" s="131">
        <v>500</v>
      </c>
      <c r="J355" s="131">
        <v>11</v>
      </c>
      <c r="K355" s="131">
        <v>14</v>
      </c>
      <c r="L355" s="131">
        <v>100</v>
      </c>
      <c r="M355" s="131">
        <f t="shared" si="57"/>
        <v>32800</v>
      </c>
      <c r="N355" s="131">
        <f t="shared" si="60"/>
        <v>905</v>
      </c>
      <c r="O355" s="131">
        <v>24</v>
      </c>
      <c r="P355" s="131">
        <v>510</v>
      </c>
      <c r="Q355" s="131">
        <v>11</v>
      </c>
      <c r="R355" s="131">
        <v>24</v>
      </c>
      <c r="S355" s="131">
        <v>100</v>
      </c>
      <c r="T355" s="131">
        <f t="shared" si="58"/>
        <v>32800</v>
      </c>
      <c r="U355" s="132">
        <f t="shared" si="61"/>
        <v>726</v>
      </c>
    </row>
    <row r="356" spans="1:21" x14ac:dyDescent="0.65">
      <c r="A356" s="131"/>
      <c r="B356" s="131"/>
      <c r="C356" s="131">
        <v>12</v>
      </c>
      <c r="D356" s="131">
        <v>4</v>
      </c>
      <c r="E356" s="131">
        <v>90</v>
      </c>
      <c r="F356" s="131">
        <f t="shared" si="56"/>
        <v>29520</v>
      </c>
      <c r="G356" s="131">
        <f t="shared" si="59"/>
        <v>509</v>
      </c>
      <c r="H356" s="131"/>
      <c r="I356" s="131"/>
      <c r="J356" s="131">
        <v>12</v>
      </c>
      <c r="K356" s="131">
        <v>14</v>
      </c>
      <c r="L356" s="131">
        <v>100</v>
      </c>
      <c r="M356" s="131">
        <f t="shared" si="57"/>
        <v>32800</v>
      </c>
      <c r="N356" s="131">
        <f t="shared" si="60"/>
        <v>805</v>
      </c>
      <c r="O356" s="131"/>
      <c r="P356" s="131"/>
      <c r="Q356" s="131">
        <v>12</v>
      </c>
      <c r="R356" s="131">
        <v>24</v>
      </c>
      <c r="S356" s="131">
        <v>100</v>
      </c>
      <c r="T356" s="131">
        <f t="shared" si="58"/>
        <v>32800</v>
      </c>
      <c r="U356" s="132">
        <f t="shared" si="61"/>
        <v>626</v>
      </c>
    </row>
    <row r="357" spans="1:21" x14ac:dyDescent="0.65">
      <c r="A357" s="131"/>
      <c r="C357" s="131">
        <v>13</v>
      </c>
      <c r="D357" s="131">
        <v>4</v>
      </c>
      <c r="E357" s="131">
        <v>90</v>
      </c>
      <c r="F357" s="131">
        <f t="shared" si="56"/>
        <v>29520</v>
      </c>
      <c r="G357" s="131">
        <f t="shared" si="59"/>
        <v>419</v>
      </c>
      <c r="H357" s="131"/>
      <c r="I357" s="131"/>
      <c r="J357" s="131">
        <v>13</v>
      </c>
      <c r="K357" s="131">
        <v>14</v>
      </c>
      <c r="L357" s="131">
        <v>100</v>
      </c>
      <c r="M357" s="131">
        <f t="shared" si="57"/>
        <v>32800</v>
      </c>
      <c r="N357" s="131">
        <f t="shared" si="60"/>
        <v>705</v>
      </c>
      <c r="O357" s="131"/>
      <c r="P357" s="131"/>
      <c r="Q357" s="131">
        <v>13</v>
      </c>
      <c r="R357" s="131">
        <v>24</v>
      </c>
      <c r="S357" s="131">
        <v>100</v>
      </c>
      <c r="T357" s="131">
        <f t="shared" si="58"/>
        <v>32800</v>
      </c>
      <c r="U357" s="132">
        <f t="shared" si="61"/>
        <v>526</v>
      </c>
    </row>
    <row r="358" spans="1:21" x14ac:dyDescent="0.65">
      <c r="A358" s="131"/>
      <c r="B358" s="131"/>
      <c r="C358" s="131">
        <v>14</v>
      </c>
      <c r="D358" s="131">
        <v>4</v>
      </c>
      <c r="E358" s="131">
        <v>90</v>
      </c>
      <c r="F358" s="131">
        <f t="shared" si="56"/>
        <v>29520</v>
      </c>
      <c r="G358" s="131">
        <f t="shared" si="59"/>
        <v>329</v>
      </c>
      <c r="H358" s="131"/>
      <c r="I358" s="131"/>
      <c r="J358" s="131">
        <v>14</v>
      </c>
      <c r="K358" s="131">
        <v>14</v>
      </c>
      <c r="L358" s="131">
        <v>100</v>
      </c>
      <c r="M358" s="131">
        <f t="shared" si="57"/>
        <v>32800</v>
      </c>
      <c r="N358" s="131">
        <f t="shared" si="60"/>
        <v>605</v>
      </c>
      <c r="O358" s="131"/>
      <c r="P358" s="131"/>
      <c r="Q358" s="131">
        <v>14</v>
      </c>
      <c r="R358" s="131">
        <v>24</v>
      </c>
      <c r="S358" s="131">
        <v>100</v>
      </c>
      <c r="T358" s="131">
        <f t="shared" si="58"/>
        <v>32800</v>
      </c>
      <c r="U358" s="132">
        <f t="shared" si="61"/>
        <v>426</v>
      </c>
    </row>
    <row r="359" spans="1:21" x14ac:dyDescent="0.65">
      <c r="A359" s="131"/>
      <c r="B359" s="131"/>
      <c r="C359" s="131">
        <v>15</v>
      </c>
      <c r="D359" s="131">
        <v>4</v>
      </c>
      <c r="E359" s="131">
        <v>90</v>
      </c>
      <c r="F359" s="131">
        <f t="shared" si="56"/>
        <v>29520</v>
      </c>
      <c r="G359" s="131">
        <f t="shared" si="59"/>
        <v>239</v>
      </c>
      <c r="H359" s="131"/>
      <c r="I359" s="131"/>
      <c r="J359" s="131">
        <v>15</v>
      </c>
      <c r="K359" s="131">
        <v>14</v>
      </c>
      <c r="L359" s="131">
        <v>100</v>
      </c>
      <c r="M359" s="131">
        <f t="shared" si="57"/>
        <v>32800</v>
      </c>
      <c r="N359" s="131">
        <f t="shared" si="60"/>
        <v>505</v>
      </c>
      <c r="O359" s="131">
        <v>25</v>
      </c>
      <c r="P359" s="131">
        <v>515</v>
      </c>
      <c r="Q359" s="131">
        <v>15</v>
      </c>
      <c r="R359" s="131">
        <v>25</v>
      </c>
      <c r="S359" s="131">
        <v>100</v>
      </c>
      <c r="T359" s="131">
        <f t="shared" si="58"/>
        <v>32800</v>
      </c>
      <c r="U359" s="132">
        <f t="shared" si="61"/>
        <v>841</v>
      </c>
    </row>
    <row r="360" spans="1:21" x14ac:dyDescent="0.65">
      <c r="A360" s="131">
        <v>5</v>
      </c>
      <c r="B360" s="131">
        <v>520</v>
      </c>
      <c r="C360" s="131">
        <v>16</v>
      </c>
      <c r="D360" s="131">
        <v>5</v>
      </c>
      <c r="E360" s="131">
        <v>90</v>
      </c>
      <c r="F360" s="131">
        <f t="shared" si="56"/>
        <v>29520</v>
      </c>
      <c r="G360" s="131">
        <f t="shared" si="59"/>
        <v>669</v>
      </c>
      <c r="H360" s="131">
        <v>15</v>
      </c>
      <c r="I360" s="131">
        <v>515</v>
      </c>
      <c r="J360" s="131">
        <v>16</v>
      </c>
      <c r="K360" s="131">
        <v>15</v>
      </c>
      <c r="L360" s="131">
        <v>100</v>
      </c>
      <c r="M360" s="131">
        <f t="shared" si="57"/>
        <v>32800</v>
      </c>
      <c r="N360" s="131">
        <f t="shared" si="60"/>
        <v>920</v>
      </c>
      <c r="O360" s="131"/>
      <c r="P360" s="131"/>
      <c r="Q360" s="131">
        <v>16</v>
      </c>
      <c r="R360" s="131">
        <v>25</v>
      </c>
      <c r="S360" s="131">
        <v>100</v>
      </c>
      <c r="T360" s="131">
        <f t="shared" si="58"/>
        <v>32800</v>
      </c>
      <c r="U360" s="132">
        <f t="shared" si="61"/>
        <v>741</v>
      </c>
    </row>
    <row r="361" spans="1:21" x14ac:dyDescent="0.65">
      <c r="A361" s="131"/>
      <c r="B361" s="131"/>
      <c r="C361" s="131">
        <v>17</v>
      </c>
      <c r="D361" s="131">
        <v>5</v>
      </c>
      <c r="E361" s="131">
        <v>90</v>
      </c>
      <c r="F361" s="131">
        <f t="shared" si="56"/>
        <v>29520</v>
      </c>
      <c r="G361" s="131">
        <f t="shared" si="59"/>
        <v>579</v>
      </c>
      <c r="H361" s="131"/>
      <c r="I361" s="131"/>
      <c r="J361" s="131">
        <v>17</v>
      </c>
      <c r="K361" s="131">
        <v>15</v>
      </c>
      <c r="L361" s="131">
        <v>100</v>
      </c>
      <c r="M361" s="131">
        <f t="shared" si="57"/>
        <v>32800</v>
      </c>
      <c r="N361" s="131">
        <f t="shared" si="60"/>
        <v>820</v>
      </c>
      <c r="O361" s="131"/>
      <c r="P361" s="131"/>
      <c r="Q361" s="131">
        <v>17</v>
      </c>
      <c r="R361" s="131">
        <v>25</v>
      </c>
      <c r="S361" s="131">
        <v>100</v>
      </c>
      <c r="T361" s="131">
        <f t="shared" si="58"/>
        <v>32800</v>
      </c>
      <c r="U361" s="132">
        <f t="shared" si="61"/>
        <v>641</v>
      </c>
    </row>
    <row r="362" spans="1:21" x14ac:dyDescent="0.65">
      <c r="A362" s="131"/>
      <c r="B362" s="131"/>
      <c r="C362" s="131">
        <v>18</v>
      </c>
      <c r="D362" s="131">
        <v>5</v>
      </c>
      <c r="E362" s="131">
        <v>90</v>
      </c>
      <c r="F362" s="131">
        <f t="shared" si="56"/>
        <v>29520</v>
      </c>
      <c r="G362" s="131">
        <f t="shared" si="59"/>
        <v>489</v>
      </c>
      <c r="H362" s="131"/>
      <c r="I362" s="131"/>
      <c r="J362" s="131">
        <v>18</v>
      </c>
      <c r="K362" s="131">
        <v>15</v>
      </c>
      <c r="L362" s="131">
        <v>100</v>
      </c>
      <c r="M362" s="131">
        <f t="shared" si="57"/>
        <v>32800</v>
      </c>
      <c r="N362" s="131">
        <f t="shared" si="60"/>
        <v>720</v>
      </c>
      <c r="O362" s="131"/>
      <c r="P362" s="131"/>
      <c r="Q362" s="131">
        <v>18</v>
      </c>
      <c r="R362" s="131">
        <v>25</v>
      </c>
      <c r="S362" s="131">
        <v>100</v>
      </c>
      <c r="T362" s="131">
        <f t="shared" si="58"/>
        <v>32800</v>
      </c>
      <c r="U362" s="132">
        <f t="shared" si="61"/>
        <v>541</v>
      </c>
    </row>
    <row r="363" spans="1:21" x14ac:dyDescent="0.65">
      <c r="A363" s="131"/>
      <c r="B363" s="131"/>
      <c r="C363" s="131">
        <v>19</v>
      </c>
      <c r="D363" s="131">
        <v>5</v>
      </c>
      <c r="E363" s="131">
        <v>90</v>
      </c>
      <c r="F363" s="131">
        <f t="shared" si="56"/>
        <v>29520</v>
      </c>
      <c r="G363" s="131">
        <f t="shared" si="59"/>
        <v>399</v>
      </c>
      <c r="H363" s="131"/>
      <c r="I363" s="131"/>
      <c r="J363" s="131">
        <v>19</v>
      </c>
      <c r="K363" s="131">
        <v>15</v>
      </c>
      <c r="L363" s="131">
        <v>100</v>
      </c>
      <c r="M363" s="131">
        <f t="shared" si="57"/>
        <v>32800</v>
      </c>
      <c r="N363" s="131">
        <f t="shared" si="60"/>
        <v>620</v>
      </c>
      <c r="O363" s="131"/>
      <c r="P363" s="131"/>
      <c r="Q363" s="131">
        <v>19</v>
      </c>
      <c r="R363" s="131">
        <v>25</v>
      </c>
      <c r="S363" s="131">
        <v>100</v>
      </c>
      <c r="T363" s="131">
        <f t="shared" si="58"/>
        <v>32800</v>
      </c>
      <c r="U363" s="132">
        <f t="shared" si="61"/>
        <v>441</v>
      </c>
    </row>
    <row r="364" spans="1:21" x14ac:dyDescent="0.65">
      <c r="A364" s="131"/>
      <c r="B364" s="131"/>
      <c r="C364" s="131">
        <v>20</v>
      </c>
      <c r="D364" s="131">
        <v>5</v>
      </c>
      <c r="E364" s="131">
        <v>90</v>
      </c>
      <c r="F364" s="131">
        <f t="shared" si="56"/>
        <v>29520</v>
      </c>
      <c r="G364" s="131">
        <f t="shared" si="59"/>
        <v>309</v>
      </c>
      <c r="H364" s="131"/>
      <c r="I364" s="131"/>
      <c r="J364" s="131">
        <v>20</v>
      </c>
      <c r="K364" s="131">
        <v>15</v>
      </c>
      <c r="L364" s="131">
        <v>100</v>
      </c>
      <c r="M364" s="131">
        <f t="shared" si="57"/>
        <v>32800</v>
      </c>
      <c r="N364" s="131">
        <f t="shared" si="60"/>
        <v>520</v>
      </c>
      <c r="O364" s="131">
        <v>26</v>
      </c>
      <c r="P364" s="131">
        <v>520</v>
      </c>
      <c r="Q364" s="131">
        <v>20</v>
      </c>
      <c r="R364" s="131">
        <v>26</v>
      </c>
      <c r="S364" s="131">
        <v>100</v>
      </c>
      <c r="T364" s="131">
        <f t="shared" si="58"/>
        <v>32800</v>
      </c>
      <c r="U364" s="132">
        <f t="shared" si="61"/>
        <v>861</v>
      </c>
    </row>
    <row r="365" spans="1:21" x14ac:dyDescent="0.65">
      <c r="A365" s="131">
        <v>6</v>
      </c>
      <c r="B365" s="131">
        <v>515</v>
      </c>
      <c r="C365" s="131">
        <v>21</v>
      </c>
      <c r="D365" s="131">
        <v>6</v>
      </c>
      <c r="E365" s="131">
        <v>90</v>
      </c>
      <c r="F365" s="131">
        <f t="shared" si="56"/>
        <v>29520</v>
      </c>
      <c r="G365" s="131">
        <f t="shared" si="59"/>
        <v>734</v>
      </c>
      <c r="H365" s="140">
        <v>16</v>
      </c>
      <c r="I365" s="140">
        <v>515</v>
      </c>
      <c r="J365" s="140">
        <v>21</v>
      </c>
      <c r="K365" s="140">
        <v>16</v>
      </c>
      <c r="L365" s="140">
        <v>81</v>
      </c>
      <c r="M365" s="140">
        <f t="shared" si="57"/>
        <v>26568</v>
      </c>
      <c r="N365" s="131">
        <f t="shared" si="60"/>
        <v>954</v>
      </c>
      <c r="O365" s="131"/>
      <c r="P365" s="131"/>
      <c r="Q365" s="131">
        <v>21</v>
      </c>
      <c r="R365" s="131">
        <v>26</v>
      </c>
      <c r="S365" s="131">
        <v>100</v>
      </c>
      <c r="T365" s="131">
        <f t="shared" si="58"/>
        <v>32800</v>
      </c>
      <c r="U365" s="132">
        <f t="shared" si="61"/>
        <v>761</v>
      </c>
    </row>
    <row r="366" spans="1:21" x14ac:dyDescent="0.65">
      <c r="A366" s="131"/>
      <c r="B366" s="131"/>
      <c r="C366" s="131">
        <v>22</v>
      </c>
      <c r="D366" s="131">
        <v>6</v>
      </c>
      <c r="E366" s="131">
        <v>90</v>
      </c>
      <c r="F366" s="131">
        <f t="shared" si="56"/>
        <v>29520</v>
      </c>
      <c r="G366" s="131">
        <f t="shared" si="59"/>
        <v>644</v>
      </c>
      <c r="H366" s="131"/>
      <c r="I366" s="131"/>
      <c r="J366" s="131">
        <v>22</v>
      </c>
      <c r="K366" s="131">
        <v>16</v>
      </c>
      <c r="L366" s="131">
        <v>100</v>
      </c>
      <c r="M366" s="131">
        <f t="shared" si="57"/>
        <v>32800</v>
      </c>
      <c r="N366" s="131">
        <f t="shared" si="60"/>
        <v>854</v>
      </c>
      <c r="O366" s="131"/>
      <c r="P366" s="131"/>
      <c r="Q366" s="131">
        <v>22</v>
      </c>
      <c r="R366" s="131">
        <v>26</v>
      </c>
      <c r="S366" s="131">
        <v>100</v>
      </c>
      <c r="T366" s="131">
        <f t="shared" si="58"/>
        <v>32800</v>
      </c>
      <c r="U366" s="132">
        <f t="shared" si="61"/>
        <v>661</v>
      </c>
    </row>
    <row r="367" spans="1:21" x14ac:dyDescent="0.65">
      <c r="A367" s="131"/>
      <c r="B367" s="131"/>
      <c r="C367" s="131">
        <v>23</v>
      </c>
      <c r="D367" s="131">
        <v>6</v>
      </c>
      <c r="E367" s="131">
        <v>90</v>
      </c>
      <c r="F367" s="131">
        <f t="shared" si="56"/>
        <v>29520</v>
      </c>
      <c r="G367" s="131">
        <f t="shared" si="59"/>
        <v>554</v>
      </c>
      <c r="H367" s="131"/>
      <c r="I367" s="131"/>
      <c r="J367" s="131">
        <v>23</v>
      </c>
      <c r="K367" s="131">
        <v>16</v>
      </c>
      <c r="L367" s="131">
        <v>100</v>
      </c>
      <c r="M367" s="131">
        <f t="shared" si="57"/>
        <v>32800</v>
      </c>
      <c r="N367" s="131">
        <f t="shared" si="60"/>
        <v>754</v>
      </c>
      <c r="O367" s="131"/>
      <c r="P367" s="131"/>
      <c r="Q367" s="131">
        <v>23</v>
      </c>
      <c r="R367" s="131">
        <v>26</v>
      </c>
      <c r="S367" s="131">
        <v>100</v>
      </c>
      <c r="T367" s="131">
        <f t="shared" si="58"/>
        <v>32800</v>
      </c>
      <c r="U367" s="132">
        <f t="shared" si="61"/>
        <v>561</v>
      </c>
    </row>
    <row r="368" spans="1:21" x14ac:dyDescent="0.65">
      <c r="A368" s="131"/>
      <c r="B368" s="131"/>
      <c r="C368" s="131">
        <v>24</v>
      </c>
      <c r="D368" s="131">
        <v>6</v>
      </c>
      <c r="E368" s="131">
        <v>90</v>
      </c>
      <c r="F368" s="131">
        <f t="shared" si="56"/>
        <v>29520</v>
      </c>
      <c r="G368" s="131">
        <f t="shared" si="59"/>
        <v>464</v>
      </c>
      <c r="H368" s="131"/>
      <c r="I368" s="131"/>
      <c r="J368" s="131">
        <v>24</v>
      </c>
      <c r="K368" s="131">
        <v>16</v>
      </c>
      <c r="L368" s="131">
        <v>100</v>
      </c>
      <c r="M368" s="131">
        <f t="shared" si="57"/>
        <v>32800</v>
      </c>
      <c r="N368" s="131">
        <f t="shared" si="60"/>
        <v>654</v>
      </c>
      <c r="O368" s="131"/>
      <c r="P368" s="131"/>
      <c r="Q368" s="131">
        <v>24</v>
      </c>
      <c r="R368" s="131">
        <v>26</v>
      </c>
      <c r="S368" s="131">
        <v>100</v>
      </c>
      <c r="T368" s="131">
        <f t="shared" si="58"/>
        <v>32800</v>
      </c>
      <c r="U368" s="132">
        <f t="shared" si="61"/>
        <v>461</v>
      </c>
    </row>
    <row r="369" spans="1:21" x14ac:dyDescent="0.65">
      <c r="A369" s="131"/>
      <c r="B369" s="131"/>
      <c r="C369" s="131">
        <v>25</v>
      </c>
      <c r="D369" s="131">
        <v>6</v>
      </c>
      <c r="E369" s="131">
        <v>90</v>
      </c>
      <c r="F369" s="131">
        <f t="shared" si="56"/>
        <v>29520</v>
      </c>
      <c r="G369" s="131">
        <f t="shared" si="59"/>
        <v>374</v>
      </c>
      <c r="H369" s="131"/>
      <c r="I369" s="131"/>
      <c r="J369" s="131">
        <v>25</v>
      </c>
      <c r="K369" s="131">
        <v>16</v>
      </c>
      <c r="L369" s="131">
        <v>100</v>
      </c>
      <c r="M369" s="131">
        <f t="shared" si="57"/>
        <v>32800</v>
      </c>
      <c r="N369" s="131">
        <f t="shared" si="60"/>
        <v>554</v>
      </c>
      <c r="O369" s="131">
        <v>27</v>
      </c>
      <c r="P369" s="131">
        <v>510</v>
      </c>
      <c r="Q369" s="131">
        <v>25</v>
      </c>
      <c r="R369" s="131">
        <v>27</v>
      </c>
      <c r="S369" s="131">
        <v>100</v>
      </c>
      <c r="T369" s="131">
        <f t="shared" si="58"/>
        <v>32800</v>
      </c>
      <c r="U369" s="132">
        <f t="shared" si="61"/>
        <v>871</v>
      </c>
    </row>
    <row r="370" spans="1:21" x14ac:dyDescent="0.65">
      <c r="A370" s="131">
        <v>7</v>
      </c>
      <c r="B370" s="131">
        <v>520</v>
      </c>
      <c r="C370" s="131">
        <v>26</v>
      </c>
      <c r="D370" s="131">
        <v>7</v>
      </c>
      <c r="E370" s="131">
        <v>90</v>
      </c>
      <c r="F370" s="131">
        <f t="shared" si="56"/>
        <v>29520</v>
      </c>
      <c r="G370" s="131">
        <f t="shared" si="59"/>
        <v>804</v>
      </c>
      <c r="H370" s="131">
        <v>17</v>
      </c>
      <c r="I370" s="131">
        <v>516</v>
      </c>
      <c r="J370" s="131">
        <v>26</v>
      </c>
      <c r="K370" s="131">
        <v>17</v>
      </c>
      <c r="L370" s="131">
        <v>100</v>
      </c>
      <c r="M370" s="131">
        <f t="shared" si="57"/>
        <v>32800</v>
      </c>
      <c r="N370" s="131">
        <f t="shared" si="60"/>
        <v>970</v>
      </c>
      <c r="O370" s="131"/>
      <c r="P370" s="131"/>
      <c r="Q370" s="131">
        <v>26</v>
      </c>
      <c r="R370" s="131">
        <v>27</v>
      </c>
      <c r="S370" s="131">
        <v>100</v>
      </c>
      <c r="T370" s="131">
        <f t="shared" si="58"/>
        <v>32800</v>
      </c>
      <c r="U370" s="132">
        <f t="shared" si="61"/>
        <v>771</v>
      </c>
    </row>
    <row r="371" spans="1:21" x14ac:dyDescent="0.65">
      <c r="A371" s="131"/>
      <c r="B371" s="131"/>
      <c r="C371" s="131">
        <v>27</v>
      </c>
      <c r="D371" s="131">
        <v>7</v>
      </c>
      <c r="E371" s="131">
        <v>90</v>
      </c>
      <c r="F371" s="131">
        <f t="shared" si="56"/>
        <v>29520</v>
      </c>
      <c r="G371" s="131">
        <f t="shared" si="59"/>
        <v>714</v>
      </c>
      <c r="H371" s="131"/>
      <c r="I371" s="131"/>
      <c r="J371" s="131">
        <v>27</v>
      </c>
      <c r="K371" s="131">
        <v>17</v>
      </c>
      <c r="L371" s="131">
        <v>100</v>
      </c>
      <c r="M371" s="131">
        <f t="shared" si="57"/>
        <v>32800</v>
      </c>
      <c r="N371" s="131">
        <f t="shared" si="60"/>
        <v>870</v>
      </c>
      <c r="O371" s="131"/>
      <c r="P371" s="131"/>
      <c r="Q371" s="131">
        <v>27</v>
      </c>
      <c r="R371" s="131">
        <v>27</v>
      </c>
      <c r="S371" s="131">
        <v>100</v>
      </c>
      <c r="T371" s="131">
        <f t="shared" si="58"/>
        <v>32800</v>
      </c>
      <c r="U371" s="132">
        <f t="shared" si="61"/>
        <v>671</v>
      </c>
    </row>
    <row r="372" spans="1:21" x14ac:dyDescent="0.65">
      <c r="A372" s="131"/>
      <c r="B372" s="131"/>
      <c r="C372" s="131">
        <v>28</v>
      </c>
      <c r="D372" s="131">
        <v>7</v>
      </c>
      <c r="E372" s="131">
        <v>90</v>
      </c>
      <c r="F372" s="131">
        <f t="shared" si="56"/>
        <v>29520</v>
      </c>
      <c r="G372" s="131">
        <f t="shared" si="59"/>
        <v>624</v>
      </c>
      <c r="H372" s="131"/>
      <c r="I372" s="131"/>
      <c r="J372" s="131">
        <v>28</v>
      </c>
      <c r="K372" s="131">
        <v>17</v>
      </c>
      <c r="L372" s="131">
        <v>100</v>
      </c>
      <c r="M372" s="131">
        <f t="shared" si="57"/>
        <v>32800</v>
      </c>
      <c r="N372" s="131">
        <f t="shared" si="60"/>
        <v>770</v>
      </c>
      <c r="O372" s="131"/>
      <c r="P372" s="131"/>
      <c r="Q372" s="131">
        <v>28</v>
      </c>
      <c r="R372" s="131">
        <v>27</v>
      </c>
      <c r="S372" s="131">
        <v>100</v>
      </c>
      <c r="T372" s="131">
        <f t="shared" si="58"/>
        <v>32800</v>
      </c>
      <c r="U372" s="132">
        <f t="shared" si="61"/>
        <v>571</v>
      </c>
    </row>
    <row r="373" spans="1:21" x14ac:dyDescent="0.65">
      <c r="A373" s="131"/>
      <c r="B373" s="131"/>
      <c r="C373" s="131">
        <v>29</v>
      </c>
      <c r="D373" s="131">
        <v>7</v>
      </c>
      <c r="E373" s="131">
        <v>90</v>
      </c>
      <c r="F373" s="131">
        <f t="shared" si="56"/>
        <v>29520</v>
      </c>
      <c r="G373" s="131">
        <f t="shared" si="59"/>
        <v>534</v>
      </c>
      <c r="H373" s="131"/>
      <c r="I373" s="131"/>
      <c r="J373" s="131">
        <v>29</v>
      </c>
      <c r="K373" s="131">
        <v>17</v>
      </c>
      <c r="L373" s="131">
        <v>100</v>
      </c>
      <c r="M373" s="131">
        <f t="shared" si="57"/>
        <v>32800</v>
      </c>
      <c r="N373" s="131">
        <f t="shared" si="60"/>
        <v>670</v>
      </c>
      <c r="O373" s="131">
        <v>28</v>
      </c>
      <c r="P373" s="131">
        <v>494</v>
      </c>
      <c r="Q373" s="131">
        <v>29</v>
      </c>
      <c r="R373" s="131">
        <v>28</v>
      </c>
      <c r="S373" s="131">
        <v>100</v>
      </c>
      <c r="T373" s="131">
        <f t="shared" si="58"/>
        <v>32800</v>
      </c>
      <c r="U373" s="132">
        <f t="shared" si="61"/>
        <v>965</v>
      </c>
    </row>
    <row r="374" spans="1:21" x14ac:dyDescent="0.65">
      <c r="A374" s="131"/>
      <c r="B374" s="131"/>
      <c r="C374" s="131">
        <v>30</v>
      </c>
      <c r="D374" s="131">
        <v>7</v>
      </c>
      <c r="E374" s="131">
        <v>90</v>
      </c>
      <c r="F374" s="131">
        <f t="shared" si="56"/>
        <v>29520</v>
      </c>
      <c r="G374" s="131">
        <f t="shared" si="59"/>
        <v>444</v>
      </c>
      <c r="H374" s="131"/>
      <c r="I374" s="131"/>
      <c r="J374" s="131">
        <v>30</v>
      </c>
      <c r="K374" s="131">
        <v>17</v>
      </c>
      <c r="L374" s="131">
        <v>100</v>
      </c>
      <c r="M374" s="131">
        <f t="shared" si="57"/>
        <v>32800</v>
      </c>
      <c r="N374" s="131">
        <f t="shared" si="60"/>
        <v>570</v>
      </c>
      <c r="O374" s="131"/>
      <c r="P374" s="131"/>
      <c r="Q374" s="131">
        <v>30</v>
      </c>
      <c r="R374" s="131">
        <v>28</v>
      </c>
      <c r="S374" s="131">
        <v>100</v>
      </c>
      <c r="T374" s="131">
        <f t="shared" si="58"/>
        <v>32800</v>
      </c>
      <c r="U374" s="132">
        <f t="shared" si="61"/>
        <v>865</v>
      </c>
    </row>
    <row r="375" spans="1:21" x14ac:dyDescent="0.65">
      <c r="A375" s="131">
        <v>8</v>
      </c>
      <c r="B375" s="131">
        <v>510</v>
      </c>
      <c r="C375" s="131">
        <v>31</v>
      </c>
      <c r="D375" s="131">
        <v>8</v>
      </c>
      <c r="E375" s="131">
        <v>90</v>
      </c>
      <c r="F375" s="131">
        <f t="shared" si="56"/>
        <v>29520</v>
      </c>
      <c r="G375" s="131">
        <f t="shared" si="59"/>
        <v>864</v>
      </c>
      <c r="H375" s="131">
        <v>18</v>
      </c>
      <c r="I375" s="131">
        <v>500</v>
      </c>
      <c r="J375" s="131">
        <v>31</v>
      </c>
      <c r="K375" s="131">
        <v>18</v>
      </c>
      <c r="L375" s="131">
        <v>100</v>
      </c>
      <c r="M375" s="131">
        <f t="shared" si="57"/>
        <v>32800</v>
      </c>
      <c r="N375" s="131">
        <f t="shared" si="60"/>
        <v>970</v>
      </c>
      <c r="O375" s="131"/>
      <c r="P375" s="131"/>
      <c r="Q375" s="131">
        <v>31</v>
      </c>
      <c r="R375" s="131">
        <v>28</v>
      </c>
      <c r="S375" s="131">
        <v>100</v>
      </c>
      <c r="T375" s="131">
        <f t="shared" si="58"/>
        <v>32800</v>
      </c>
      <c r="U375" s="132">
        <f t="shared" si="61"/>
        <v>765</v>
      </c>
    </row>
    <row r="376" spans="1:21" x14ac:dyDescent="0.65">
      <c r="A376" s="131"/>
      <c r="B376" s="131"/>
      <c r="C376" s="131">
        <v>32</v>
      </c>
      <c r="D376" s="131">
        <v>8</v>
      </c>
      <c r="E376" s="131">
        <v>90</v>
      </c>
      <c r="F376" s="131">
        <f t="shared" si="56"/>
        <v>29520</v>
      </c>
      <c r="G376" s="131">
        <f t="shared" si="59"/>
        <v>774</v>
      </c>
      <c r="H376" s="131"/>
      <c r="I376" s="131"/>
      <c r="J376" s="131">
        <v>32</v>
      </c>
      <c r="K376" s="131">
        <v>18</v>
      </c>
      <c r="L376" s="131">
        <v>100</v>
      </c>
      <c r="M376" s="131">
        <f t="shared" si="57"/>
        <v>32800</v>
      </c>
      <c r="N376" s="131">
        <f t="shared" si="60"/>
        <v>870</v>
      </c>
      <c r="O376" s="131"/>
      <c r="P376" s="131"/>
      <c r="Q376" s="131">
        <v>32</v>
      </c>
      <c r="R376" s="131">
        <v>28</v>
      </c>
      <c r="S376" s="131">
        <v>100</v>
      </c>
      <c r="T376" s="131">
        <f t="shared" si="58"/>
        <v>32800</v>
      </c>
      <c r="U376" s="132">
        <f t="shared" si="61"/>
        <v>665</v>
      </c>
    </row>
    <row r="377" spans="1:21" x14ac:dyDescent="0.65">
      <c r="A377" s="131"/>
      <c r="B377" s="131"/>
      <c r="C377" s="131">
        <v>33</v>
      </c>
      <c r="D377" s="131">
        <v>8</v>
      </c>
      <c r="E377" s="131">
        <v>90</v>
      </c>
      <c r="F377" s="131">
        <f t="shared" si="56"/>
        <v>29520</v>
      </c>
      <c r="G377" s="131">
        <f t="shared" si="59"/>
        <v>684</v>
      </c>
      <c r="H377" s="131"/>
      <c r="I377" s="131"/>
      <c r="J377" s="131">
        <v>33</v>
      </c>
      <c r="K377" s="131">
        <v>18</v>
      </c>
      <c r="L377" s="131">
        <v>100</v>
      </c>
      <c r="M377" s="131">
        <f t="shared" si="57"/>
        <v>32800</v>
      </c>
      <c r="N377" s="131">
        <f t="shared" si="60"/>
        <v>770</v>
      </c>
      <c r="O377" s="131">
        <v>29</v>
      </c>
      <c r="P377" s="131">
        <v>514</v>
      </c>
      <c r="Q377" s="131">
        <v>33</v>
      </c>
      <c r="R377" s="131">
        <v>29</v>
      </c>
      <c r="S377" s="131">
        <v>100</v>
      </c>
      <c r="T377" s="131">
        <f t="shared" si="58"/>
        <v>32800</v>
      </c>
      <c r="U377" s="132">
        <f t="shared" si="61"/>
        <v>1079</v>
      </c>
    </row>
    <row r="378" spans="1:21" x14ac:dyDescent="0.65">
      <c r="A378" s="131"/>
      <c r="B378" s="131"/>
      <c r="C378" s="131">
        <v>34</v>
      </c>
      <c r="D378" s="131">
        <v>8</v>
      </c>
      <c r="E378" s="131">
        <v>90</v>
      </c>
      <c r="F378" s="131">
        <f t="shared" si="56"/>
        <v>29520</v>
      </c>
      <c r="G378" s="131">
        <f t="shared" si="59"/>
        <v>594</v>
      </c>
      <c r="H378" s="131"/>
      <c r="I378" s="131"/>
      <c r="J378" s="131">
        <v>34</v>
      </c>
      <c r="K378" s="131">
        <v>18</v>
      </c>
      <c r="L378" s="131">
        <v>100</v>
      </c>
      <c r="M378" s="131">
        <f t="shared" si="57"/>
        <v>32800</v>
      </c>
      <c r="N378" s="131">
        <f t="shared" si="60"/>
        <v>670</v>
      </c>
      <c r="O378" s="131"/>
      <c r="P378" s="131"/>
      <c r="Q378" s="131">
        <v>34</v>
      </c>
      <c r="R378" s="131">
        <v>29</v>
      </c>
      <c r="S378" s="131">
        <v>100</v>
      </c>
      <c r="T378" s="131">
        <f t="shared" si="58"/>
        <v>32800</v>
      </c>
      <c r="U378" s="132">
        <f t="shared" si="61"/>
        <v>979</v>
      </c>
    </row>
    <row r="379" spans="1:21" x14ac:dyDescent="0.65">
      <c r="A379" s="131"/>
      <c r="B379" s="131"/>
      <c r="C379" s="131">
        <v>35</v>
      </c>
      <c r="D379" s="131">
        <v>8</v>
      </c>
      <c r="E379" s="131">
        <v>90</v>
      </c>
      <c r="F379" s="131">
        <f t="shared" si="56"/>
        <v>29520</v>
      </c>
      <c r="G379" s="131">
        <f t="shared" si="59"/>
        <v>504</v>
      </c>
      <c r="H379" s="131"/>
      <c r="I379" s="131"/>
      <c r="J379" s="131">
        <v>35</v>
      </c>
      <c r="K379" s="131">
        <v>18</v>
      </c>
      <c r="L379" s="131">
        <v>100</v>
      </c>
      <c r="M379" s="131">
        <f t="shared" si="57"/>
        <v>32800</v>
      </c>
      <c r="N379" s="131">
        <f t="shared" si="60"/>
        <v>570</v>
      </c>
      <c r="O379" s="131"/>
      <c r="P379" s="131"/>
      <c r="Q379" s="131">
        <v>35</v>
      </c>
      <c r="R379" s="131">
        <v>29</v>
      </c>
      <c r="S379" s="131">
        <v>100</v>
      </c>
      <c r="T379" s="131">
        <f t="shared" si="58"/>
        <v>32800</v>
      </c>
      <c r="U379" s="132">
        <f t="shared" si="61"/>
        <v>879</v>
      </c>
    </row>
    <row r="380" spans="1:21" x14ac:dyDescent="0.65">
      <c r="A380" s="131">
        <v>9</v>
      </c>
      <c r="B380" s="131">
        <v>470</v>
      </c>
      <c r="C380" s="131">
        <v>36</v>
      </c>
      <c r="D380" s="131">
        <v>9</v>
      </c>
      <c r="E380" s="131">
        <v>90</v>
      </c>
      <c r="F380" s="131">
        <f t="shared" si="56"/>
        <v>29520</v>
      </c>
      <c r="G380" s="131">
        <f t="shared" si="59"/>
        <v>884</v>
      </c>
      <c r="H380" s="131">
        <v>19</v>
      </c>
      <c r="I380" s="131">
        <v>502</v>
      </c>
      <c r="J380" s="131">
        <v>36</v>
      </c>
      <c r="K380" s="131">
        <v>19</v>
      </c>
      <c r="L380" s="131">
        <v>100</v>
      </c>
      <c r="M380" s="131">
        <f t="shared" si="57"/>
        <v>32800</v>
      </c>
      <c r="N380" s="131">
        <f t="shared" si="60"/>
        <v>972</v>
      </c>
      <c r="O380" s="131"/>
      <c r="P380" s="131"/>
      <c r="Q380" s="131">
        <v>36</v>
      </c>
      <c r="R380" s="131">
        <v>29</v>
      </c>
      <c r="S380" s="131">
        <v>100</v>
      </c>
      <c r="T380" s="131">
        <f t="shared" si="58"/>
        <v>32800</v>
      </c>
      <c r="U380" s="132">
        <f t="shared" si="61"/>
        <v>779</v>
      </c>
    </row>
    <row r="381" spans="1:21" x14ac:dyDescent="0.65">
      <c r="A381" s="131"/>
      <c r="B381" s="131"/>
      <c r="C381" s="131">
        <v>37</v>
      </c>
      <c r="D381" s="131">
        <v>9</v>
      </c>
      <c r="E381" s="131">
        <v>90</v>
      </c>
      <c r="F381" s="131">
        <f t="shared" si="56"/>
        <v>29520</v>
      </c>
      <c r="G381" s="131">
        <f t="shared" si="59"/>
        <v>794</v>
      </c>
      <c r="H381" s="131"/>
      <c r="I381" s="131"/>
      <c r="J381" s="131">
        <v>37</v>
      </c>
      <c r="K381" s="131">
        <v>19</v>
      </c>
      <c r="L381" s="131">
        <v>100</v>
      </c>
      <c r="M381" s="131">
        <f t="shared" si="57"/>
        <v>32800</v>
      </c>
      <c r="N381" s="131">
        <f t="shared" si="60"/>
        <v>872</v>
      </c>
      <c r="O381" s="131">
        <v>30</v>
      </c>
      <c r="P381" s="131">
        <v>400</v>
      </c>
      <c r="Q381" s="131">
        <v>37</v>
      </c>
      <c r="R381" s="131">
        <v>30</v>
      </c>
      <c r="S381" s="131">
        <v>100</v>
      </c>
      <c r="T381" s="131">
        <f t="shared" si="58"/>
        <v>32800</v>
      </c>
      <c r="U381" s="132">
        <f t="shared" si="61"/>
        <v>1079</v>
      </c>
    </row>
    <row r="382" spans="1:21" x14ac:dyDescent="0.65">
      <c r="A382" s="131"/>
      <c r="B382" s="131"/>
      <c r="C382" s="131">
        <v>38</v>
      </c>
      <c r="D382" s="131">
        <v>9</v>
      </c>
      <c r="E382" s="131">
        <v>90</v>
      </c>
      <c r="F382" s="131">
        <f t="shared" si="56"/>
        <v>29520</v>
      </c>
      <c r="G382" s="131">
        <f t="shared" si="59"/>
        <v>704</v>
      </c>
      <c r="H382" s="131"/>
      <c r="I382" s="131"/>
      <c r="J382" s="131">
        <v>38</v>
      </c>
      <c r="K382" s="131">
        <v>19</v>
      </c>
      <c r="L382" s="131">
        <v>100</v>
      </c>
      <c r="M382" s="131">
        <f t="shared" si="57"/>
        <v>32800</v>
      </c>
      <c r="N382" s="131">
        <f t="shared" si="60"/>
        <v>772</v>
      </c>
      <c r="O382" s="131"/>
      <c r="P382" s="131"/>
      <c r="Q382" s="131">
        <v>38</v>
      </c>
      <c r="R382" s="131">
        <v>30</v>
      </c>
      <c r="S382" s="131">
        <v>100</v>
      </c>
      <c r="T382" s="131">
        <f t="shared" si="58"/>
        <v>32800</v>
      </c>
      <c r="U382" s="132">
        <f t="shared" si="61"/>
        <v>979</v>
      </c>
    </row>
    <row r="383" spans="1:21" x14ac:dyDescent="0.65">
      <c r="A383" s="131"/>
      <c r="B383" s="131"/>
      <c r="C383" s="131">
        <v>39</v>
      </c>
      <c r="D383" s="131">
        <v>9</v>
      </c>
      <c r="E383" s="131">
        <v>90</v>
      </c>
      <c r="F383" s="131">
        <f t="shared" si="56"/>
        <v>29520</v>
      </c>
      <c r="G383" s="131">
        <f t="shared" si="59"/>
        <v>614</v>
      </c>
      <c r="H383" s="131"/>
      <c r="I383" s="131"/>
      <c r="J383" s="131">
        <v>39</v>
      </c>
      <c r="K383" s="131">
        <v>19</v>
      </c>
      <c r="L383" s="131">
        <v>100</v>
      </c>
      <c r="M383" s="131">
        <f t="shared" si="57"/>
        <v>32800</v>
      </c>
      <c r="N383" s="131">
        <f t="shared" si="60"/>
        <v>672</v>
      </c>
      <c r="O383" s="131"/>
      <c r="P383" s="131"/>
      <c r="Q383" s="131">
        <v>39</v>
      </c>
      <c r="R383" s="131">
        <v>30</v>
      </c>
      <c r="S383" s="131">
        <v>100</v>
      </c>
      <c r="T383" s="131">
        <f t="shared" si="58"/>
        <v>32800</v>
      </c>
      <c r="U383" s="132">
        <f t="shared" si="61"/>
        <v>879</v>
      </c>
    </row>
    <row r="384" spans="1:21" x14ac:dyDescent="0.65">
      <c r="A384" s="131"/>
      <c r="B384" s="131"/>
      <c r="C384" s="131">
        <v>40</v>
      </c>
      <c r="D384" s="131">
        <v>9</v>
      </c>
      <c r="E384" s="131">
        <v>90</v>
      </c>
      <c r="F384" s="131">
        <f t="shared" si="56"/>
        <v>29520</v>
      </c>
      <c r="G384" s="131">
        <f t="shared" si="59"/>
        <v>524</v>
      </c>
      <c r="H384" s="131"/>
      <c r="I384" s="131"/>
      <c r="J384" s="131">
        <v>40</v>
      </c>
      <c r="K384" s="131">
        <v>19</v>
      </c>
      <c r="L384" s="131">
        <v>100</v>
      </c>
      <c r="M384" s="131">
        <f t="shared" si="57"/>
        <v>32800</v>
      </c>
      <c r="N384" s="131">
        <f t="shared" si="60"/>
        <v>572</v>
      </c>
      <c r="O384" s="131"/>
      <c r="P384" s="131"/>
      <c r="Q384" s="131">
        <v>40</v>
      </c>
      <c r="R384" s="131">
        <v>30</v>
      </c>
      <c r="S384" s="131">
        <v>100</v>
      </c>
      <c r="T384" s="131">
        <f t="shared" si="58"/>
        <v>32800</v>
      </c>
      <c r="U384" s="132">
        <f t="shared" si="61"/>
        <v>779</v>
      </c>
    </row>
    <row r="385" spans="1:21" x14ac:dyDescent="0.65">
      <c r="A385" s="131">
        <v>10</v>
      </c>
      <c r="B385" s="131">
        <v>510</v>
      </c>
      <c r="C385" s="131">
        <v>41</v>
      </c>
      <c r="D385" s="131">
        <v>10</v>
      </c>
      <c r="E385" s="131">
        <v>100</v>
      </c>
      <c r="F385" s="131">
        <f t="shared" si="56"/>
        <v>32800</v>
      </c>
      <c r="G385" s="131">
        <f t="shared" si="59"/>
        <v>934</v>
      </c>
      <c r="H385" s="131">
        <v>20</v>
      </c>
      <c r="I385" s="131">
        <v>510</v>
      </c>
      <c r="J385" s="131">
        <v>41</v>
      </c>
      <c r="K385" s="131">
        <v>20</v>
      </c>
      <c r="L385" s="131">
        <v>120</v>
      </c>
      <c r="M385" s="131">
        <f t="shared" si="57"/>
        <v>39360</v>
      </c>
      <c r="N385" s="131">
        <f t="shared" si="60"/>
        <v>962</v>
      </c>
      <c r="O385" s="131"/>
      <c r="P385" s="131"/>
      <c r="Q385" s="131">
        <v>41</v>
      </c>
      <c r="R385" s="131">
        <v>30</v>
      </c>
      <c r="S385" s="131">
        <v>100</v>
      </c>
      <c r="T385" s="131">
        <f t="shared" si="58"/>
        <v>32800</v>
      </c>
      <c r="U385" s="132">
        <f t="shared" si="61"/>
        <v>679</v>
      </c>
    </row>
    <row r="386" spans="1:21" x14ac:dyDescent="0.65">
      <c r="A386" s="131"/>
      <c r="B386" s="131"/>
      <c r="C386" s="131">
        <v>42</v>
      </c>
      <c r="D386" s="131">
        <v>10</v>
      </c>
      <c r="E386" s="131">
        <v>100</v>
      </c>
      <c r="F386" s="131">
        <f t="shared" si="56"/>
        <v>32800</v>
      </c>
      <c r="G386" s="131">
        <f t="shared" si="59"/>
        <v>834</v>
      </c>
      <c r="H386" s="131"/>
      <c r="I386" s="131"/>
      <c r="J386" s="131">
        <v>42</v>
      </c>
      <c r="K386" s="131">
        <v>20</v>
      </c>
      <c r="L386" s="131">
        <v>120</v>
      </c>
      <c r="M386" s="131">
        <f t="shared" si="57"/>
        <v>39360</v>
      </c>
      <c r="N386" s="131">
        <f t="shared" si="60"/>
        <v>842</v>
      </c>
      <c r="O386" s="131"/>
      <c r="P386" s="131"/>
      <c r="Q386" s="131">
        <v>42</v>
      </c>
      <c r="R386" s="131">
        <v>30</v>
      </c>
      <c r="S386" s="131">
        <v>100</v>
      </c>
      <c r="T386" s="131">
        <f t="shared" si="58"/>
        <v>32800</v>
      </c>
      <c r="U386" s="132">
        <f t="shared" si="61"/>
        <v>579</v>
      </c>
    </row>
    <row r="387" spans="1:21" x14ac:dyDescent="0.65">
      <c r="A387" s="131"/>
      <c r="B387" s="131"/>
      <c r="C387" s="131">
        <v>43</v>
      </c>
      <c r="D387" s="131">
        <v>10</v>
      </c>
      <c r="E387" s="131">
        <v>100</v>
      </c>
      <c r="F387" s="131">
        <f t="shared" si="56"/>
        <v>32800</v>
      </c>
      <c r="G387" s="131">
        <f t="shared" si="59"/>
        <v>734</v>
      </c>
      <c r="H387" s="131"/>
      <c r="I387" s="131"/>
      <c r="J387" s="131">
        <v>43</v>
      </c>
      <c r="K387" s="131">
        <v>20</v>
      </c>
      <c r="L387" s="131">
        <v>120</v>
      </c>
      <c r="M387" s="131">
        <f t="shared" si="57"/>
        <v>39360</v>
      </c>
      <c r="N387" s="131">
        <f t="shared" si="60"/>
        <v>722</v>
      </c>
      <c r="O387" s="131">
        <v>31</v>
      </c>
      <c r="P387" s="131">
        <v>522</v>
      </c>
      <c r="Q387" s="131">
        <v>43</v>
      </c>
      <c r="R387" s="131">
        <v>31</v>
      </c>
      <c r="S387" s="131">
        <v>100</v>
      </c>
      <c r="T387" s="131">
        <f t="shared" si="58"/>
        <v>32800</v>
      </c>
      <c r="U387" s="132">
        <f t="shared" si="61"/>
        <v>1001</v>
      </c>
    </row>
    <row r="388" spans="1:21" x14ac:dyDescent="0.65">
      <c r="A388" s="131"/>
      <c r="B388" s="131"/>
      <c r="C388" s="131">
        <v>44</v>
      </c>
      <c r="D388" s="131">
        <v>10</v>
      </c>
      <c r="E388" s="131">
        <v>100</v>
      </c>
      <c r="F388" s="131">
        <f t="shared" si="56"/>
        <v>32800</v>
      </c>
      <c r="G388" s="131">
        <f t="shared" si="59"/>
        <v>634</v>
      </c>
      <c r="H388" s="131"/>
      <c r="I388" s="131"/>
      <c r="J388" s="131">
        <v>44</v>
      </c>
      <c r="K388" s="131">
        <v>20</v>
      </c>
      <c r="L388" s="131">
        <v>120</v>
      </c>
      <c r="M388" s="131">
        <f t="shared" si="57"/>
        <v>39360</v>
      </c>
      <c r="N388" s="131">
        <f t="shared" si="60"/>
        <v>602</v>
      </c>
      <c r="O388" s="131"/>
      <c r="P388" s="131"/>
      <c r="Q388" s="131">
        <v>44</v>
      </c>
      <c r="R388" s="131">
        <v>31</v>
      </c>
      <c r="S388" s="131">
        <v>100</v>
      </c>
      <c r="T388" s="131">
        <f t="shared" si="58"/>
        <v>32800</v>
      </c>
      <c r="U388" s="132">
        <f t="shared" si="61"/>
        <v>901</v>
      </c>
    </row>
    <row r="389" spans="1:21" x14ac:dyDescent="0.65">
      <c r="A389" s="131"/>
      <c r="B389" s="131"/>
      <c r="C389" s="131">
        <v>45</v>
      </c>
      <c r="D389" s="131">
        <v>10</v>
      </c>
      <c r="E389" s="131">
        <v>100</v>
      </c>
      <c r="F389" s="131">
        <f t="shared" si="56"/>
        <v>32800</v>
      </c>
      <c r="G389" s="131">
        <f t="shared" si="59"/>
        <v>534</v>
      </c>
      <c r="H389" s="131"/>
      <c r="I389" s="131"/>
      <c r="J389" s="131">
        <v>45</v>
      </c>
      <c r="K389" s="131">
        <v>20</v>
      </c>
      <c r="L389" s="131">
        <v>120</v>
      </c>
      <c r="M389" s="131">
        <f t="shared" si="57"/>
        <v>39360</v>
      </c>
      <c r="N389" s="131">
        <f t="shared" si="60"/>
        <v>482</v>
      </c>
      <c r="O389" s="131"/>
      <c r="P389" s="131"/>
      <c r="Q389" s="131">
        <v>45</v>
      </c>
      <c r="R389" s="131">
        <v>31</v>
      </c>
      <c r="S389" s="131">
        <v>100</v>
      </c>
      <c r="T389" s="131">
        <f t="shared" si="58"/>
        <v>32800</v>
      </c>
      <c r="U389" s="132">
        <f t="shared" si="61"/>
        <v>801</v>
      </c>
    </row>
    <row r="390" spans="1:21" x14ac:dyDescent="0.65">
      <c r="A390" s="131">
        <v>11</v>
      </c>
      <c r="B390" s="131">
        <v>451</v>
      </c>
      <c r="C390" s="131">
        <v>46</v>
      </c>
      <c r="D390" s="131">
        <v>11</v>
      </c>
      <c r="E390" s="131">
        <v>100</v>
      </c>
      <c r="F390" s="131">
        <f t="shared" si="56"/>
        <v>32800</v>
      </c>
      <c r="G390" s="131">
        <f t="shared" si="59"/>
        <v>885</v>
      </c>
      <c r="H390" s="131">
        <v>21</v>
      </c>
      <c r="I390" s="131">
        <v>510</v>
      </c>
      <c r="J390" s="131">
        <v>46</v>
      </c>
      <c r="K390" s="131">
        <v>21</v>
      </c>
      <c r="L390" s="131">
        <v>120</v>
      </c>
      <c r="M390" s="131">
        <f t="shared" si="57"/>
        <v>39360</v>
      </c>
      <c r="N390" s="131">
        <f t="shared" si="60"/>
        <v>872</v>
      </c>
      <c r="O390" s="131"/>
      <c r="P390" s="131"/>
      <c r="Q390" s="131">
        <v>46</v>
      </c>
      <c r="R390" s="131">
        <v>31</v>
      </c>
      <c r="S390" s="131">
        <v>100</v>
      </c>
      <c r="T390" s="131">
        <f t="shared" si="58"/>
        <v>32800</v>
      </c>
      <c r="U390" s="132">
        <f t="shared" si="61"/>
        <v>701</v>
      </c>
    </row>
    <row r="391" spans="1:21" x14ac:dyDescent="0.65">
      <c r="A391" s="131"/>
      <c r="C391" s="131">
        <v>47</v>
      </c>
      <c r="D391" s="131">
        <v>11</v>
      </c>
      <c r="E391" s="131">
        <v>100</v>
      </c>
      <c r="F391" s="131">
        <f t="shared" si="56"/>
        <v>32800</v>
      </c>
      <c r="G391" s="131">
        <f t="shared" si="59"/>
        <v>785</v>
      </c>
      <c r="H391" s="131"/>
      <c r="I391" s="131"/>
      <c r="J391" s="131">
        <v>47</v>
      </c>
      <c r="K391" s="131">
        <v>21</v>
      </c>
      <c r="L391" s="131">
        <v>120</v>
      </c>
      <c r="M391" s="131">
        <f t="shared" si="57"/>
        <v>39360</v>
      </c>
      <c r="N391" s="131">
        <f t="shared" si="60"/>
        <v>752</v>
      </c>
      <c r="O391" s="138"/>
      <c r="P391" s="131"/>
      <c r="Q391" s="131">
        <v>47</v>
      </c>
      <c r="R391" s="131">
        <v>31</v>
      </c>
      <c r="S391" s="131">
        <v>100</v>
      </c>
      <c r="T391" s="131">
        <f t="shared" si="58"/>
        <v>32800</v>
      </c>
      <c r="U391" s="132">
        <f t="shared" si="61"/>
        <v>601</v>
      </c>
    </row>
    <row r="392" spans="1:21" x14ac:dyDescent="0.65">
      <c r="A392" s="131"/>
      <c r="B392" s="131"/>
      <c r="C392" s="131">
        <v>48</v>
      </c>
      <c r="D392" s="131">
        <v>11</v>
      </c>
      <c r="E392" s="131">
        <v>100</v>
      </c>
      <c r="F392" s="131">
        <f t="shared" si="56"/>
        <v>32800</v>
      </c>
      <c r="G392" s="131">
        <f t="shared" si="59"/>
        <v>685</v>
      </c>
      <c r="H392" s="131"/>
      <c r="I392" s="131"/>
      <c r="J392" s="131">
        <v>48</v>
      </c>
      <c r="K392" s="131">
        <v>21</v>
      </c>
      <c r="L392" s="131">
        <v>120</v>
      </c>
      <c r="M392" s="131">
        <f t="shared" si="57"/>
        <v>39360</v>
      </c>
      <c r="N392" s="131">
        <f t="shared" si="60"/>
        <v>632</v>
      </c>
      <c r="O392" s="131"/>
      <c r="P392" s="131"/>
      <c r="Q392" s="131">
        <v>48</v>
      </c>
      <c r="R392" s="131">
        <v>31</v>
      </c>
      <c r="S392" s="131">
        <v>100</v>
      </c>
      <c r="T392" s="131">
        <f t="shared" si="58"/>
        <v>32800</v>
      </c>
      <c r="U392" s="132">
        <f t="shared" si="61"/>
        <v>501</v>
      </c>
    </row>
    <row r="393" spans="1:21" x14ac:dyDescent="0.65">
      <c r="A393" s="131"/>
      <c r="B393" s="131"/>
      <c r="C393" s="131">
        <v>49</v>
      </c>
      <c r="D393" s="131">
        <v>11</v>
      </c>
      <c r="E393" s="131">
        <v>100</v>
      </c>
      <c r="F393" s="131">
        <f t="shared" si="56"/>
        <v>32800</v>
      </c>
      <c r="G393" s="131">
        <f t="shared" si="59"/>
        <v>585</v>
      </c>
      <c r="H393" s="131"/>
      <c r="I393" s="131"/>
      <c r="J393" s="131">
        <v>49</v>
      </c>
      <c r="K393" s="131">
        <v>21</v>
      </c>
      <c r="L393" s="131">
        <v>120</v>
      </c>
      <c r="M393" s="131">
        <f t="shared" si="57"/>
        <v>39360</v>
      </c>
      <c r="N393" s="131">
        <f t="shared" si="60"/>
        <v>512</v>
      </c>
      <c r="O393" s="131" t="s">
        <v>66</v>
      </c>
      <c r="P393" s="131"/>
      <c r="Q393" s="131">
        <v>49</v>
      </c>
      <c r="R393" s="131">
        <v>31</v>
      </c>
      <c r="S393" s="131">
        <v>5</v>
      </c>
      <c r="T393" s="131">
        <f>S393*100</f>
        <v>500</v>
      </c>
      <c r="U393" s="132">
        <f t="shared" si="61"/>
        <v>496</v>
      </c>
    </row>
    <row r="394" spans="1:21" x14ac:dyDescent="0.65">
      <c r="A394" s="131"/>
      <c r="B394" s="131"/>
      <c r="C394" s="131">
        <v>50</v>
      </c>
      <c r="D394" s="131">
        <v>11</v>
      </c>
      <c r="E394" s="131">
        <v>100</v>
      </c>
      <c r="F394" s="131">
        <f t="shared" si="56"/>
        <v>32800</v>
      </c>
      <c r="G394" s="131">
        <f t="shared" si="59"/>
        <v>485</v>
      </c>
      <c r="H394" s="131"/>
      <c r="I394" s="131"/>
      <c r="J394" s="131">
        <v>50</v>
      </c>
      <c r="K394" s="131">
        <v>21</v>
      </c>
      <c r="L394" s="131">
        <v>117</v>
      </c>
      <c r="M394" s="131">
        <f t="shared" si="57"/>
        <v>38376</v>
      </c>
      <c r="N394" s="131">
        <f t="shared" si="60"/>
        <v>395</v>
      </c>
      <c r="O394" s="131"/>
      <c r="P394" s="131"/>
      <c r="Q394" s="131">
        <v>50</v>
      </c>
      <c r="R394" s="131">
        <v>31</v>
      </c>
      <c r="S394" s="131">
        <v>100</v>
      </c>
      <c r="T394" s="131">
        <f t="shared" si="58"/>
        <v>32800</v>
      </c>
      <c r="U394" s="132">
        <f t="shared" si="61"/>
        <v>396</v>
      </c>
    </row>
    <row r="395" spans="1:21" x14ac:dyDescent="0.65">
      <c r="A395" s="131"/>
      <c r="B395" s="131"/>
      <c r="C395" s="131"/>
      <c r="D395" s="131"/>
      <c r="E395" s="131">
        <f>SUM(E345:E394)</f>
        <v>4591</v>
      </c>
      <c r="F395" s="131">
        <f>SUM(F345:F394)</f>
        <v>1505848</v>
      </c>
      <c r="G395" s="131"/>
      <c r="H395" s="131"/>
      <c r="I395" s="131"/>
      <c r="J395" s="131"/>
      <c r="K395" s="131"/>
      <c r="L395" s="131">
        <f>SUM(L345:L394)</f>
        <v>5178</v>
      </c>
      <c r="M395" s="131">
        <f>SUM(M345:M394)</f>
        <v>1698384</v>
      </c>
      <c r="N395" s="131"/>
      <c r="O395" s="131"/>
      <c r="P395" s="131"/>
      <c r="Q395" s="131"/>
      <c r="R395" s="131"/>
      <c r="S395" s="131">
        <f>SUM(S345:S394)</f>
        <v>5005</v>
      </c>
      <c r="T395" s="131">
        <f>SUM(T345:T394)</f>
        <v>1640500</v>
      </c>
      <c r="U395" s="132"/>
    </row>
    <row r="396" spans="1:21" x14ac:dyDescent="0.65">
      <c r="A396" s="137"/>
      <c r="B396" s="137">
        <f>SUM(B345:B395)</f>
        <v>5076</v>
      </c>
      <c r="C396" s="137"/>
      <c r="D396" s="137"/>
      <c r="E396" s="137"/>
      <c r="F396" s="137"/>
      <c r="G396" s="137"/>
      <c r="H396" s="137"/>
      <c r="I396" s="137">
        <f>SUM(I345:I395)</f>
        <v>5088</v>
      </c>
      <c r="J396" s="137"/>
      <c r="K396" s="137"/>
      <c r="L396" s="137"/>
      <c r="M396" s="137"/>
      <c r="N396" s="137"/>
      <c r="O396" s="137"/>
      <c r="P396" s="137">
        <f>SUM(P345:P395)</f>
        <v>5006</v>
      </c>
      <c r="Q396" s="137"/>
      <c r="R396" s="137"/>
      <c r="S396" s="137"/>
      <c r="T396" s="137"/>
    </row>
    <row r="397" spans="1:21" x14ac:dyDescent="0.65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 t="s">
        <v>29</v>
      </c>
      <c r="P397" s="137">
        <v>401</v>
      </c>
      <c r="Q397" s="137"/>
      <c r="R397" s="137"/>
      <c r="S397" s="137"/>
      <c r="T397" s="137"/>
    </row>
    <row r="398" spans="1:21" x14ac:dyDescent="0.65">
      <c r="M398" s="129">
        <f>T395+M395+F395</f>
        <v>4844732</v>
      </c>
      <c r="O398" s="129" t="s">
        <v>28</v>
      </c>
      <c r="P398" s="129" t="s">
        <v>26</v>
      </c>
      <c r="Q398" s="129" t="s">
        <v>27</v>
      </c>
    </row>
    <row r="399" spans="1:21" x14ac:dyDescent="0.65">
      <c r="M399" s="129">
        <f>P396+I396+B396</f>
        <v>15170</v>
      </c>
      <c r="O399" s="129">
        <f>E395+L395+S395</f>
        <v>14774</v>
      </c>
      <c r="P399" s="129">
        <f>M399-P397</f>
        <v>14769</v>
      </c>
      <c r="Q399" s="129">
        <v>5</v>
      </c>
    </row>
    <row r="400" spans="1:21" x14ac:dyDescent="0.65">
      <c r="A400" s="162">
        <v>241640</v>
      </c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</row>
    <row r="401" spans="1:21" x14ac:dyDescent="0.65">
      <c r="A401" s="130"/>
      <c r="B401" s="131" t="s">
        <v>21</v>
      </c>
      <c r="C401" s="131"/>
      <c r="D401" s="131"/>
      <c r="E401" s="131" t="s">
        <v>22</v>
      </c>
      <c r="F401" s="130"/>
      <c r="G401" s="131" t="s">
        <v>23</v>
      </c>
      <c r="H401" s="130"/>
      <c r="I401" s="131" t="s">
        <v>21</v>
      </c>
      <c r="J401" s="131"/>
      <c r="K401" s="131"/>
      <c r="L401" s="131" t="s">
        <v>22</v>
      </c>
      <c r="M401" s="130"/>
      <c r="N401" s="131" t="s">
        <v>23</v>
      </c>
      <c r="O401" s="130"/>
      <c r="P401" s="131" t="s">
        <v>21</v>
      </c>
      <c r="Q401" s="131"/>
      <c r="R401" s="131"/>
      <c r="S401" s="131" t="s">
        <v>22</v>
      </c>
      <c r="T401" s="130"/>
      <c r="U401" s="132" t="s">
        <v>23</v>
      </c>
    </row>
    <row r="402" spans="1:21" x14ac:dyDescent="0.65">
      <c r="A402" s="131">
        <v>1</v>
      </c>
      <c r="B402" s="131"/>
      <c r="C402" s="131">
        <v>1</v>
      </c>
      <c r="D402" s="131">
        <v>1</v>
      </c>
      <c r="E402" s="131"/>
      <c r="F402" s="131">
        <f>E402*328</f>
        <v>0</v>
      </c>
      <c r="G402" s="131">
        <f>B402-E402</f>
        <v>0</v>
      </c>
      <c r="H402" s="131">
        <v>11</v>
      </c>
      <c r="I402" s="131"/>
      <c r="J402" s="131">
        <v>1</v>
      </c>
      <c r="K402" s="131">
        <v>11</v>
      </c>
      <c r="L402" s="131"/>
      <c r="M402" s="131">
        <f>L402*328</f>
        <v>0</v>
      </c>
      <c r="N402" s="131">
        <f>G451+I402-L402</f>
        <v>-120</v>
      </c>
      <c r="O402" s="131">
        <v>21</v>
      </c>
      <c r="P402" s="131"/>
      <c r="Q402" s="131">
        <v>1</v>
      </c>
      <c r="R402" s="131">
        <v>21</v>
      </c>
      <c r="S402" s="131"/>
      <c r="T402" s="131">
        <f>S402*328</f>
        <v>0</v>
      </c>
      <c r="U402" s="132">
        <f>N451+P402-S402</f>
        <v>-225</v>
      </c>
    </row>
    <row r="403" spans="1:21" x14ac:dyDescent="0.65">
      <c r="A403" s="131"/>
      <c r="B403" s="134"/>
      <c r="C403" s="131">
        <v>2</v>
      </c>
      <c r="D403" s="131">
        <v>1</v>
      </c>
      <c r="E403" s="131"/>
      <c r="F403" s="131">
        <f t="shared" ref="F403:F451" si="62">E403*328</f>
        <v>0</v>
      </c>
      <c r="G403" s="131">
        <f>G402+B403-E403</f>
        <v>0</v>
      </c>
      <c r="H403" s="131"/>
      <c r="I403" s="131"/>
      <c r="J403" s="131">
        <v>2</v>
      </c>
      <c r="K403" s="131">
        <v>11</v>
      </c>
      <c r="L403" s="131"/>
      <c r="M403" s="131">
        <f t="shared" ref="M403:M451" si="63">L403*328</f>
        <v>0</v>
      </c>
      <c r="N403" s="131">
        <f>N402+I403-L403</f>
        <v>-120</v>
      </c>
      <c r="O403" s="131"/>
      <c r="P403" s="131"/>
      <c r="Q403" s="131">
        <v>2</v>
      </c>
      <c r="R403" s="131">
        <v>21</v>
      </c>
      <c r="S403" s="131"/>
      <c r="T403" s="131">
        <f t="shared" ref="T403:T450" si="64">S403*328</f>
        <v>0</v>
      </c>
      <c r="U403" s="132">
        <f>U402+P403-S403</f>
        <v>-225</v>
      </c>
    </row>
    <row r="404" spans="1:21" x14ac:dyDescent="0.65">
      <c r="A404" s="131"/>
      <c r="B404" s="134"/>
      <c r="C404" s="131">
        <v>3</v>
      </c>
      <c r="D404" s="131">
        <v>1</v>
      </c>
      <c r="E404" s="131"/>
      <c r="F404" s="131">
        <f t="shared" si="62"/>
        <v>0</v>
      </c>
      <c r="G404" s="131">
        <f t="shared" ref="G404:G451" si="65">G403+B404-E404</f>
        <v>0</v>
      </c>
      <c r="H404" s="131"/>
      <c r="I404" s="131"/>
      <c r="J404" s="131">
        <v>3</v>
      </c>
      <c r="K404" s="131">
        <v>11</v>
      </c>
      <c r="L404" s="131"/>
      <c r="M404" s="131">
        <f t="shared" si="63"/>
        <v>0</v>
      </c>
      <c r="N404" s="131">
        <f t="shared" ref="N404:N451" si="66">N403+I404-L404</f>
        <v>-120</v>
      </c>
      <c r="O404" s="131"/>
      <c r="P404" s="131"/>
      <c r="Q404" s="131">
        <v>3</v>
      </c>
      <c r="R404" s="131">
        <v>21</v>
      </c>
      <c r="S404" s="131"/>
      <c r="T404" s="131">
        <f t="shared" si="64"/>
        <v>0</v>
      </c>
      <c r="U404" s="132">
        <f t="shared" ref="U404:U451" si="67">U403+P404-S404</f>
        <v>-225</v>
      </c>
    </row>
    <row r="405" spans="1:21" x14ac:dyDescent="0.65">
      <c r="A405" s="131"/>
      <c r="B405" s="134"/>
      <c r="C405" s="131">
        <v>4</v>
      </c>
      <c r="D405" s="131">
        <v>1</v>
      </c>
      <c r="E405" s="131"/>
      <c r="F405" s="131">
        <f t="shared" si="62"/>
        <v>0</v>
      </c>
      <c r="G405" s="131">
        <f t="shared" si="65"/>
        <v>0</v>
      </c>
      <c r="H405" s="131"/>
      <c r="I405" s="131"/>
      <c r="J405" s="131">
        <v>4</v>
      </c>
      <c r="K405" s="131">
        <v>11</v>
      </c>
      <c r="L405" s="131"/>
      <c r="M405" s="131">
        <f t="shared" si="63"/>
        <v>0</v>
      </c>
      <c r="N405" s="131">
        <f t="shared" si="66"/>
        <v>-120</v>
      </c>
      <c r="O405" s="131">
        <v>22</v>
      </c>
      <c r="P405" s="131"/>
      <c r="Q405" s="131">
        <v>4</v>
      </c>
      <c r="R405" s="131">
        <v>22</v>
      </c>
      <c r="S405" s="131"/>
      <c r="T405" s="131">
        <f t="shared" si="64"/>
        <v>0</v>
      </c>
      <c r="U405" s="132">
        <f t="shared" si="67"/>
        <v>-225</v>
      </c>
    </row>
    <row r="406" spans="1:21" x14ac:dyDescent="0.65">
      <c r="A406" s="131"/>
      <c r="B406" s="134"/>
      <c r="C406" s="131">
        <v>5</v>
      </c>
      <c r="D406" s="131">
        <v>1</v>
      </c>
      <c r="E406" s="131"/>
      <c r="F406" s="131">
        <f t="shared" si="62"/>
        <v>0</v>
      </c>
      <c r="G406" s="131">
        <f t="shared" si="65"/>
        <v>0</v>
      </c>
      <c r="H406" s="131"/>
      <c r="I406" s="131"/>
      <c r="J406" s="131">
        <v>5</v>
      </c>
      <c r="K406" s="131">
        <v>11</v>
      </c>
      <c r="L406" s="131"/>
      <c r="M406" s="131">
        <f t="shared" si="63"/>
        <v>0</v>
      </c>
      <c r="N406" s="131">
        <f t="shared" si="66"/>
        <v>-120</v>
      </c>
      <c r="O406" s="131"/>
      <c r="P406" s="131"/>
      <c r="Q406" s="131">
        <v>5</v>
      </c>
      <c r="R406" s="131">
        <v>22</v>
      </c>
      <c r="S406" s="131"/>
      <c r="T406" s="131">
        <f t="shared" si="64"/>
        <v>0</v>
      </c>
      <c r="U406" s="132">
        <f t="shared" si="67"/>
        <v>-225</v>
      </c>
    </row>
    <row r="407" spans="1:21" x14ac:dyDescent="0.65">
      <c r="A407" s="140">
        <v>2</v>
      </c>
      <c r="B407" s="139"/>
      <c r="C407" s="140">
        <v>6</v>
      </c>
      <c r="D407" s="140">
        <v>2</v>
      </c>
      <c r="E407" s="140">
        <v>120</v>
      </c>
      <c r="F407" s="140">
        <f t="shared" si="62"/>
        <v>39360</v>
      </c>
      <c r="G407" s="131">
        <f t="shared" si="65"/>
        <v>-120</v>
      </c>
      <c r="H407" s="131">
        <v>12</v>
      </c>
      <c r="I407" s="131"/>
      <c r="J407" s="131">
        <v>6</v>
      </c>
      <c r="K407" s="131">
        <v>12</v>
      </c>
      <c r="L407" s="131"/>
      <c r="M407" s="131">
        <f t="shared" si="63"/>
        <v>0</v>
      </c>
      <c r="N407" s="131">
        <f t="shared" si="66"/>
        <v>-120</v>
      </c>
      <c r="O407" s="131"/>
      <c r="P407" s="131"/>
      <c r="Q407" s="131">
        <v>6</v>
      </c>
      <c r="R407" s="131">
        <v>22</v>
      </c>
      <c r="S407" s="131"/>
      <c r="T407" s="131">
        <f t="shared" si="64"/>
        <v>0</v>
      </c>
      <c r="U407" s="132">
        <f t="shared" si="67"/>
        <v>-225</v>
      </c>
    </row>
    <row r="408" spans="1:21" x14ac:dyDescent="0.65">
      <c r="A408" s="131"/>
      <c r="C408" s="131">
        <v>7</v>
      </c>
      <c r="D408" s="131">
        <v>2</v>
      </c>
      <c r="E408" s="131"/>
      <c r="F408" s="131">
        <f t="shared" si="62"/>
        <v>0</v>
      </c>
      <c r="G408" s="131">
        <f t="shared" si="65"/>
        <v>-120</v>
      </c>
      <c r="H408" s="131"/>
      <c r="I408" s="131"/>
      <c r="J408" s="131">
        <v>7</v>
      </c>
      <c r="K408" s="131">
        <v>12</v>
      </c>
      <c r="L408" s="131"/>
      <c r="M408" s="131">
        <f t="shared" si="63"/>
        <v>0</v>
      </c>
      <c r="N408" s="131">
        <f t="shared" si="66"/>
        <v>-120</v>
      </c>
      <c r="O408" s="131"/>
      <c r="P408" s="131"/>
      <c r="Q408" s="131">
        <v>7</v>
      </c>
      <c r="R408" s="131">
        <v>22</v>
      </c>
      <c r="S408" s="131"/>
      <c r="T408" s="131">
        <f t="shared" si="64"/>
        <v>0</v>
      </c>
      <c r="U408" s="132">
        <f t="shared" si="67"/>
        <v>-225</v>
      </c>
    </row>
    <row r="409" spans="1:21" x14ac:dyDescent="0.65">
      <c r="A409" s="131"/>
      <c r="B409" s="131"/>
      <c r="C409" s="131">
        <v>8</v>
      </c>
      <c r="D409" s="131">
        <v>2</v>
      </c>
      <c r="E409" s="131"/>
      <c r="F409" s="131">
        <f t="shared" si="62"/>
        <v>0</v>
      </c>
      <c r="G409" s="131">
        <f t="shared" si="65"/>
        <v>-120</v>
      </c>
      <c r="H409" s="131"/>
      <c r="I409" s="131"/>
      <c r="J409" s="131">
        <v>8</v>
      </c>
      <c r="K409" s="131">
        <v>12</v>
      </c>
      <c r="L409" s="131"/>
      <c r="M409" s="131">
        <f t="shared" si="63"/>
        <v>0</v>
      </c>
      <c r="N409" s="131">
        <f t="shared" si="66"/>
        <v>-120</v>
      </c>
      <c r="O409" s="131">
        <v>23</v>
      </c>
      <c r="P409" s="131"/>
      <c r="Q409" s="131">
        <v>8</v>
      </c>
      <c r="R409" s="131">
        <v>23</v>
      </c>
      <c r="S409" s="131"/>
      <c r="T409" s="131">
        <f t="shared" si="64"/>
        <v>0</v>
      </c>
      <c r="U409" s="132">
        <f t="shared" si="67"/>
        <v>-225</v>
      </c>
    </row>
    <row r="410" spans="1:21" x14ac:dyDescent="0.65">
      <c r="A410" s="131"/>
      <c r="B410" s="131"/>
      <c r="C410" s="131">
        <v>9</v>
      </c>
      <c r="D410" s="131">
        <v>2</v>
      </c>
      <c r="E410" s="131"/>
      <c r="F410" s="131">
        <f t="shared" si="62"/>
        <v>0</v>
      </c>
      <c r="G410" s="131">
        <f t="shared" si="65"/>
        <v>-120</v>
      </c>
      <c r="H410" s="131"/>
      <c r="I410" s="131"/>
      <c r="J410" s="131">
        <v>9</v>
      </c>
      <c r="K410" s="131">
        <v>12</v>
      </c>
      <c r="L410" s="131"/>
      <c r="M410" s="131">
        <f t="shared" si="63"/>
        <v>0</v>
      </c>
      <c r="N410" s="131">
        <f t="shared" si="66"/>
        <v>-120</v>
      </c>
      <c r="O410" s="131"/>
      <c r="P410" s="131"/>
      <c r="Q410" s="131">
        <v>9</v>
      </c>
      <c r="R410" s="131">
        <v>23</v>
      </c>
      <c r="S410" s="131"/>
      <c r="T410" s="131">
        <f t="shared" si="64"/>
        <v>0</v>
      </c>
      <c r="U410" s="132">
        <f t="shared" si="67"/>
        <v>-225</v>
      </c>
    </row>
    <row r="411" spans="1:21" x14ac:dyDescent="0.65">
      <c r="A411" s="131"/>
      <c r="B411" s="131"/>
      <c r="C411" s="131">
        <v>10</v>
      </c>
      <c r="D411" s="131">
        <v>2</v>
      </c>
      <c r="E411" s="131"/>
      <c r="F411" s="131">
        <f t="shared" si="62"/>
        <v>0</v>
      </c>
      <c r="G411" s="131">
        <f t="shared" si="65"/>
        <v>-120</v>
      </c>
      <c r="H411" s="131"/>
      <c r="I411" s="131"/>
      <c r="J411" s="131">
        <v>10</v>
      </c>
      <c r="K411" s="131">
        <v>12</v>
      </c>
      <c r="L411" s="131"/>
      <c r="M411" s="131">
        <f t="shared" si="63"/>
        <v>0</v>
      </c>
      <c r="N411" s="131">
        <f t="shared" si="66"/>
        <v>-120</v>
      </c>
      <c r="O411" s="131"/>
      <c r="P411" s="131"/>
      <c r="Q411" s="131">
        <v>10</v>
      </c>
      <c r="R411" s="131">
        <v>23</v>
      </c>
      <c r="S411" s="131"/>
      <c r="T411" s="131">
        <f t="shared" si="64"/>
        <v>0</v>
      </c>
      <c r="U411" s="132">
        <f t="shared" si="67"/>
        <v>-225</v>
      </c>
    </row>
    <row r="412" spans="1:21" x14ac:dyDescent="0.65">
      <c r="A412" s="134">
        <v>3</v>
      </c>
      <c r="C412" s="131">
        <v>11</v>
      </c>
      <c r="D412" s="131">
        <v>3</v>
      </c>
      <c r="E412" s="131"/>
      <c r="F412" s="131">
        <f t="shared" si="62"/>
        <v>0</v>
      </c>
      <c r="G412" s="131">
        <f t="shared" si="65"/>
        <v>-120</v>
      </c>
      <c r="H412" s="131">
        <v>13</v>
      </c>
      <c r="I412" s="131"/>
      <c r="J412" s="131">
        <v>11</v>
      </c>
      <c r="K412" s="131">
        <v>13</v>
      </c>
      <c r="L412" s="131"/>
      <c r="M412" s="131">
        <f t="shared" si="63"/>
        <v>0</v>
      </c>
      <c r="N412" s="131">
        <f t="shared" si="66"/>
        <v>-120</v>
      </c>
      <c r="O412" s="131"/>
      <c r="P412" s="131"/>
      <c r="Q412" s="131">
        <v>11</v>
      </c>
      <c r="R412" s="131">
        <v>23</v>
      </c>
      <c r="S412" s="131"/>
      <c r="T412" s="131">
        <f t="shared" si="64"/>
        <v>0</v>
      </c>
      <c r="U412" s="132">
        <f t="shared" si="67"/>
        <v>-225</v>
      </c>
    </row>
    <row r="413" spans="1:21" x14ac:dyDescent="0.65">
      <c r="A413" s="131"/>
      <c r="B413" s="131"/>
      <c r="C413" s="131">
        <v>12</v>
      </c>
      <c r="D413" s="131">
        <v>3</v>
      </c>
      <c r="E413" s="131"/>
      <c r="F413" s="131">
        <f t="shared" si="62"/>
        <v>0</v>
      </c>
      <c r="G413" s="131">
        <f t="shared" si="65"/>
        <v>-120</v>
      </c>
      <c r="H413" s="131"/>
      <c r="I413" s="131"/>
      <c r="J413" s="131">
        <v>12</v>
      </c>
      <c r="K413" s="131">
        <v>13</v>
      </c>
      <c r="L413" s="131"/>
      <c r="M413" s="131">
        <f t="shared" si="63"/>
        <v>0</v>
      </c>
      <c r="N413" s="131">
        <f t="shared" si="66"/>
        <v>-120</v>
      </c>
      <c r="O413" s="131">
        <v>24</v>
      </c>
      <c r="P413" s="131"/>
      <c r="Q413" s="131">
        <v>12</v>
      </c>
      <c r="R413" s="131">
        <v>24</v>
      </c>
      <c r="S413" s="131"/>
      <c r="T413" s="131">
        <f t="shared" si="64"/>
        <v>0</v>
      </c>
      <c r="U413" s="132">
        <f t="shared" si="67"/>
        <v>-225</v>
      </c>
    </row>
    <row r="414" spans="1:21" x14ac:dyDescent="0.65">
      <c r="A414" s="131"/>
      <c r="C414" s="131">
        <v>13</v>
      </c>
      <c r="D414" s="131">
        <v>3</v>
      </c>
      <c r="E414" s="131"/>
      <c r="F414" s="131">
        <f t="shared" si="62"/>
        <v>0</v>
      </c>
      <c r="G414" s="131">
        <f t="shared" si="65"/>
        <v>-120</v>
      </c>
      <c r="H414" s="131"/>
      <c r="I414" s="131"/>
      <c r="J414" s="131">
        <v>13</v>
      </c>
      <c r="K414" s="131">
        <v>13</v>
      </c>
      <c r="L414" s="131"/>
      <c r="M414" s="131">
        <f t="shared" si="63"/>
        <v>0</v>
      </c>
      <c r="N414" s="131">
        <f t="shared" si="66"/>
        <v>-120</v>
      </c>
      <c r="O414" s="131"/>
      <c r="P414" s="131"/>
      <c r="Q414" s="131">
        <v>13</v>
      </c>
      <c r="R414" s="131">
        <v>24</v>
      </c>
      <c r="S414" s="131"/>
      <c r="T414" s="131">
        <f t="shared" si="64"/>
        <v>0</v>
      </c>
      <c r="U414" s="132">
        <f t="shared" si="67"/>
        <v>-225</v>
      </c>
    </row>
    <row r="415" spans="1:21" x14ac:dyDescent="0.65">
      <c r="A415" s="131"/>
      <c r="B415" s="131"/>
      <c r="C415" s="131">
        <v>14</v>
      </c>
      <c r="D415" s="131">
        <v>3</v>
      </c>
      <c r="E415" s="131"/>
      <c r="F415" s="131">
        <f t="shared" si="62"/>
        <v>0</v>
      </c>
      <c r="G415" s="131">
        <f t="shared" si="65"/>
        <v>-120</v>
      </c>
      <c r="H415" s="131"/>
      <c r="I415" s="131"/>
      <c r="J415" s="131">
        <v>14</v>
      </c>
      <c r="K415" s="131">
        <v>13</v>
      </c>
      <c r="L415" s="131"/>
      <c r="M415" s="131">
        <f t="shared" si="63"/>
        <v>0</v>
      </c>
      <c r="N415" s="131">
        <f t="shared" si="66"/>
        <v>-120</v>
      </c>
      <c r="O415" s="131"/>
      <c r="P415" s="131"/>
      <c r="Q415" s="131">
        <v>14</v>
      </c>
      <c r="R415" s="131">
        <v>24</v>
      </c>
      <c r="S415" s="131"/>
      <c r="T415" s="131">
        <f t="shared" si="64"/>
        <v>0</v>
      </c>
      <c r="U415" s="132">
        <f t="shared" si="67"/>
        <v>-225</v>
      </c>
    </row>
    <row r="416" spans="1:21" x14ac:dyDescent="0.65">
      <c r="A416" s="131"/>
      <c r="B416" s="131"/>
      <c r="C416" s="131">
        <v>15</v>
      </c>
      <c r="D416" s="131">
        <v>3</v>
      </c>
      <c r="E416" s="131"/>
      <c r="F416" s="131">
        <f t="shared" si="62"/>
        <v>0</v>
      </c>
      <c r="G416" s="131">
        <f t="shared" si="65"/>
        <v>-120</v>
      </c>
      <c r="H416" s="131"/>
      <c r="I416" s="131"/>
      <c r="J416" s="131">
        <v>15</v>
      </c>
      <c r="K416" s="131">
        <v>13</v>
      </c>
      <c r="L416" s="131"/>
      <c r="M416" s="131">
        <f t="shared" si="63"/>
        <v>0</v>
      </c>
      <c r="N416" s="131">
        <f t="shared" si="66"/>
        <v>-120</v>
      </c>
      <c r="O416" s="131">
        <v>25</v>
      </c>
      <c r="P416" s="131"/>
      <c r="Q416" s="131">
        <v>15</v>
      </c>
      <c r="R416" s="131">
        <v>25</v>
      </c>
      <c r="S416" s="131"/>
      <c r="T416" s="131">
        <f t="shared" si="64"/>
        <v>0</v>
      </c>
      <c r="U416" s="132">
        <f t="shared" si="67"/>
        <v>-225</v>
      </c>
    </row>
    <row r="417" spans="1:21" x14ac:dyDescent="0.65">
      <c r="A417" s="131">
        <v>4</v>
      </c>
      <c r="B417" s="131"/>
      <c r="C417" s="131">
        <v>16</v>
      </c>
      <c r="D417" s="131">
        <v>4</v>
      </c>
      <c r="E417" s="131"/>
      <c r="F417" s="131">
        <f t="shared" si="62"/>
        <v>0</v>
      </c>
      <c r="G417" s="131">
        <f t="shared" si="65"/>
        <v>-120</v>
      </c>
      <c r="H417" s="131">
        <v>14</v>
      </c>
      <c r="I417" s="131"/>
      <c r="J417" s="131">
        <v>16</v>
      </c>
      <c r="K417" s="131">
        <v>14</v>
      </c>
      <c r="L417" s="131"/>
      <c r="M417" s="131">
        <f t="shared" si="63"/>
        <v>0</v>
      </c>
      <c r="N417" s="131">
        <f t="shared" si="66"/>
        <v>-120</v>
      </c>
      <c r="O417" s="131"/>
      <c r="P417" s="131"/>
      <c r="Q417" s="131">
        <v>16</v>
      </c>
      <c r="R417" s="131">
        <v>25</v>
      </c>
      <c r="S417" s="131"/>
      <c r="T417" s="131">
        <f t="shared" si="64"/>
        <v>0</v>
      </c>
      <c r="U417" s="132">
        <f t="shared" si="67"/>
        <v>-225</v>
      </c>
    </row>
    <row r="418" spans="1:21" x14ac:dyDescent="0.65">
      <c r="A418" s="131"/>
      <c r="B418" s="131"/>
      <c r="C418" s="131">
        <v>17</v>
      </c>
      <c r="D418" s="131">
        <v>4</v>
      </c>
      <c r="E418" s="131"/>
      <c r="F418" s="131">
        <f t="shared" si="62"/>
        <v>0</v>
      </c>
      <c r="G418" s="131">
        <f t="shared" si="65"/>
        <v>-120</v>
      </c>
      <c r="H418" s="131"/>
      <c r="I418" s="131"/>
      <c r="J418" s="131">
        <v>17</v>
      </c>
      <c r="K418" s="131">
        <v>14</v>
      </c>
      <c r="L418" s="131"/>
      <c r="M418" s="131">
        <f t="shared" si="63"/>
        <v>0</v>
      </c>
      <c r="N418" s="131">
        <f t="shared" si="66"/>
        <v>-120</v>
      </c>
      <c r="O418" s="131"/>
      <c r="P418" s="131"/>
      <c r="Q418" s="131">
        <v>17</v>
      </c>
      <c r="R418" s="131">
        <v>25</v>
      </c>
      <c r="S418" s="131"/>
      <c r="T418" s="131">
        <f t="shared" si="64"/>
        <v>0</v>
      </c>
      <c r="U418" s="132">
        <f t="shared" si="67"/>
        <v>-225</v>
      </c>
    </row>
    <row r="419" spans="1:21" x14ac:dyDescent="0.65">
      <c r="A419" s="131"/>
      <c r="B419" s="131"/>
      <c r="C419" s="131">
        <v>18</v>
      </c>
      <c r="D419" s="131">
        <v>4</v>
      </c>
      <c r="E419" s="131"/>
      <c r="F419" s="131">
        <f t="shared" si="62"/>
        <v>0</v>
      </c>
      <c r="G419" s="131">
        <f t="shared" si="65"/>
        <v>-120</v>
      </c>
      <c r="H419" s="131"/>
      <c r="I419" s="131"/>
      <c r="J419" s="131">
        <v>18</v>
      </c>
      <c r="K419" s="131">
        <v>14</v>
      </c>
      <c r="L419" s="131"/>
      <c r="M419" s="131">
        <f t="shared" si="63"/>
        <v>0</v>
      </c>
      <c r="N419" s="131">
        <f t="shared" si="66"/>
        <v>-120</v>
      </c>
      <c r="O419" s="131"/>
      <c r="P419" s="131"/>
      <c r="Q419" s="131">
        <v>18</v>
      </c>
      <c r="R419" s="131">
        <v>25</v>
      </c>
      <c r="S419" s="131"/>
      <c r="T419" s="131">
        <f t="shared" si="64"/>
        <v>0</v>
      </c>
      <c r="U419" s="132">
        <f t="shared" si="67"/>
        <v>-225</v>
      </c>
    </row>
    <row r="420" spans="1:21" x14ac:dyDescent="0.65">
      <c r="A420" s="131"/>
      <c r="B420" s="131"/>
      <c r="C420" s="131">
        <v>19</v>
      </c>
      <c r="D420" s="131">
        <v>4</v>
      </c>
      <c r="E420" s="131"/>
      <c r="F420" s="131">
        <f t="shared" si="62"/>
        <v>0</v>
      </c>
      <c r="G420" s="131">
        <f t="shared" si="65"/>
        <v>-120</v>
      </c>
      <c r="H420" s="131"/>
      <c r="I420" s="131"/>
      <c r="J420" s="131">
        <v>19</v>
      </c>
      <c r="K420" s="131">
        <v>14</v>
      </c>
      <c r="L420" s="131"/>
      <c r="M420" s="131">
        <f t="shared" si="63"/>
        <v>0</v>
      </c>
      <c r="N420" s="131">
        <f t="shared" si="66"/>
        <v>-120</v>
      </c>
      <c r="O420" s="131"/>
      <c r="P420" s="131"/>
      <c r="Q420" s="131">
        <v>19</v>
      </c>
      <c r="R420" s="131">
        <v>25</v>
      </c>
      <c r="S420" s="131"/>
      <c r="T420" s="131">
        <f t="shared" si="64"/>
        <v>0</v>
      </c>
      <c r="U420" s="132">
        <f t="shared" si="67"/>
        <v>-225</v>
      </c>
    </row>
    <row r="421" spans="1:21" x14ac:dyDescent="0.65">
      <c r="A421" s="131"/>
      <c r="B421" s="131"/>
      <c r="C421" s="131">
        <v>20</v>
      </c>
      <c r="D421" s="131">
        <v>4</v>
      </c>
      <c r="E421" s="131"/>
      <c r="F421" s="131">
        <f t="shared" si="62"/>
        <v>0</v>
      </c>
      <c r="G421" s="131">
        <f t="shared" si="65"/>
        <v>-120</v>
      </c>
      <c r="H421" s="131"/>
      <c r="I421" s="131"/>
      <c r="J421" s="131">
        <v>20</v>
      </c>
      <c r="K421" s="131">
        <v>14</v>
      </c>
      <c r="L421" s="131"/>
      <c r="M421" s="131">
        <f t="shared" si="63"/>
        <v>0</v>
      </c>
      <c r="N421" s="131">
        <f t="shared" si="66"/>
        <v>-120</v>
      </c>
      <c r="O421" s="131">
        <v>26</v>
      </c>
      <c r="P421" s="131"/>
      <c r="Q421" s="131">
        <v>20</v>
      </c>
      <c r="R421" s="131">
        <v>26</v>
      </c>
      <c r="S421" s="131"/>
      <c r="T421" s="131">
        <f t="shared" si="64"/>
        <v>0</v>
      </c>
      <c r="U421" s="132">
        <f t="shared" si="67"/>
        <v>-225</v>
      </c>
    </row>
    <row r="422" spans="1:21" x14ac:dyDescent="0.65">
      <c r="A422" s="131">
        <v>5</v>
      </c>
      <c r="B422" s="131"/>
      <c r="C422" s="131">
        <v>21</v>
      </c>
      <c r="D422" s="131">
        <v>5</v>
      </c>
      <c r="E422" s="131"/>
      <c r="F422" s="131">
        <f t="shared" si="62"/>
        <v>0</v>
      </c>
      <c r="G422" s="131">
        <f t="shared" si="65"/>
        <v>-120</v>
      </c>
      <c r="H422" s="131">
        <v>15</v>
      </c>
      <c r="I422" s="131"/>
      <c r="J422" s="131">
        <v>21</v>
      </c>
      <c r="K422" s="131">
        <v>15</v>
      </c>
      <c r="L422" s="131"/>
      <c r="M422" s="131">
        <f t="shared" si="63"/>
        <v>0</v>
      </c>
      <c r="N422" s="131">
        <f t="shared" si="66"/>
        <v>-120</v>
      </c>
      <c r="O422" s="131"/>
      <c r="P422" s="131"/>
      <c r="Q422" s="131">
        <v>21</v>
      </c>
      <c r="R422" s="131">
        <v>26</v>
      </c>
      <c r="S422" s="131"/>
      <c r="T422" s="131">
        <f t="shared" si="64"/>
        <v>0</v>
      </c>
      <c r="U422" s="132">
        <f t="shared" si="67"/>
        <v>-225</v>
      </c>
    </row>
    <row r="423" spans="1:21" x14ac:dyDescent="0.65">
      <c r="A423" s="131"/>
      <c r="B423" s="131"/>
      <c r="C423" s="131">
        <v>22</v>
      </c>
      <c r="D423" s="131">
        <v>5</v>
      </c>
      <c r="E423" s="131"/>
      <c r="F423" s="131">
        <f t="shared" si="62"/>
        <v>0</v>
      </c>
      <c r="G423" s="131">
        <f t="shared" si="65"/>
        <v>-120</v>
      </c>
      <c r="H423" s="131"/>
      <c r="I423" s="131"/>
      <c r="J423" s="131">
        <v>22</v>
      </c>
      <c r="K423" s="131">
        <v>15</v>
      </c>
      <c r="L423" s="131"/>
      <c r="M423" s="131">
        <f t="shared" si="63"/>
        <v>0</v>
      </c>
      <c r="N423" s="131">
        <f t="shared" si="66"/>
        <v>-120</v>
      </c>
      <c r="O423" s="131"/>
      <c r="P423" s="131"/>
      <c r="Q423" s="131">
        <v>22</v>
      </c>
      <c r="R423" s="131">
        <v>26</v>
      </c>
      <c r="S423" s="131"/>
      <c r="T423" s="131">
        <f t="shared" si="64"/>
        <v>0</v>
      </c>
      <c r="U423" s="132">
        <f t="shared" si="67"/>
        <v>-225</v>
      </c>
    </row>
    <row r="424" spans="1:21" x14ac:dyDescent="0.65">
      <c r="A424" s="131"/>
      <c r="B424" s="131"/>
      <c r="C424" s="131">
        <v>23</v>
      </c>
      <c r="D424" s="131">
        <v>5</v>
      </c>
      <c r="E424" s="131"/>
      <c r="F424" s="131">
        <f t="shared" si="62"/>
        <v>0</v>
      </c>
      <c r="G424" s="131">
        <f t="shared" si="65"/>
        <v>-120</v>
      </c>
      <c r="H424" s="131"/>
      <c r="I424" s="131"/>
      <c r="J424" s="131">
        <v>23</v>
      </c>
      <c r="K424" s="131">
        <v>15</v>
      </c>
      <c r="L424" s="131"/>
      <c r="M424" s="131">
        <f t="shared" si="63"/>
        <v>0</v>
      </c>
      <c r="N424" s="131">
        <f t="shared" si="66"/>
        <v>-120</v>
      </c>
      <c r="O424" s="131"/>
      <c r="P424" s="131"/>
      <c r="Q424" s="131">
        <v>23</v>
      </c>
      <c r="R424" s="131">
        <v>26</v>
      </c>
      <c r="S424" s="131"/>
      <c r="T424" s="131">
        <f t="shared" si="64"/>
        <v>0</v>
      </c>
      <c r="U424" s="132">
        <f t="shared" si="67"/>
        <v>-225</v>
      </c>
    </row>
    <row r="425" spans="1:21" x14ac:dyDescent="0.65">
      <c r="A425" s="131"/>
      <c r="B425" s="131"/>
      <c r="C425" s="131">
        <v>24</v>
      </c>
      <c r="D425" s="131">
        <v>5</v>
      </c>
      <c r="E425" s="131"/>
      <c r="F425" s="131">
        <f t="shared" si="62"/>
        <v>0</v>
      </c>
      <c r="G425" s="131">
        <f t="shared" si="65"/>
        <v>-120</v>
      </c>
      <c r="H425" s="131"/>
      <c r="I425" s="131"/>
      <c r="J425" s="131">
        <v>24</v>
      </c>
      <c r="K425" s="131">
        <v>15</v>
      </c>
      <c r="L425" s="131"/>
      <c r="M425" s="131">
        <f t="shared" si="63"/>
        <v>0</v>
      </c>
      <c r="N425" s="131">
        <f t="shared" si="66"/>
        <v>-120</v>
      </c>
      <c r="O425" s="131"/>
      <c r="P425" s="131"/>
      <c r="Q425" s="131">
        <v>24</v>
      </c>
      <c r="R425" s="131">
        <v>26</v>
      </c>
      <c r="S425" s="131"/>
      <c r="T425" s="131">
        <f t="shared" si="64"/>
        <v>0</v>
      </c>
      <c r="U425" s="132">
        <f t="shared" si="67"/>
        <v>-225</v>
      </c>
    </row>
    <row r="426" spans="1:21" x14ac:dyDescent="0.65">
      <c r="A426" s="131"/>
      <c r="B426" s="131"/>
      <c r="C426" s="131">
        <v>25</v>
      </c>
      <c r="D426" s="131">
        <v>5</v>
      </c>
      <c r="E426" s="131"/>
      <c r="F426" s="131">
        <f t="shared" si="62"/>
        <v>0</v>
      </c>
      <c r="G426" s="131">
        <f t="shared" si="65"/>
        <v>-120</v>
      </c>
      <c r="H426" s="131"/>
      <c r="I426" s="131"/>
      <c r="J426" s="131">
        <v>25</v>
      </c>
      <c r="K426" s="131">
        <v>15</v>
      </c>
      <c r="L426" s="131"/>
      <c r="M426" s="131">
        <f t="shared" si="63"/>
        <v>0</v>
      </c>
      <c r="N426" s="131">
        <f t="shared" si="66"/>
        <v>-120</v>
      </c>
      <c r="O426" s="131">
        <v>27</v>
      </c>
      <c r="P426" s="131"/>
      <c r="Q426" s="131">
        <v>25</v>
      </c>
      <c r="R426" s="131">
        <v>27</v>
      </c>
      <c r="S426" s="131"/>
      <c r="T426" s="131">
        <f t="shared" si="64"/>
        <v>0</v>
      </c>
      <c r="U426" s="132">
        <f t="shared" si="67"/>
        <v>-225</v>
      </c>
    </row>
    <row r="427" spans="1:21" x14ac:dyDescent="0.65">
      <c r="A427" s="131">
        <v>6</v>
      </c>
      <c r="B427" s="131"/>
      <c r="C427" s="131">
        <v>26</v>
      </c>
      <c r="D427" s="131">
        <v>6</v>
      </c>
      <c r="E427" s="131"/>
      <c r="F427" s="131">
        <f t="shared" si="62"/>
        <v>0</v>
      </c>
      <c r="G427" s="131">
        <f t="shared" si="65"/>
        <v>-120</v>
      </c>
      <c r="H427" s="140">
        <v>16</v>
      </c>
      <c r="I427" s="140"/>
      <c r="J427" s="140">
        <v>26</v>
      </c>
      <c r="K427" s="140">
        <v>16</v>
      </c>
      <c r="L427" s="140">
        <v>105</v>
      </c>
      <c r="M427" s="140">
        <f t="shared" si="63"/>
        <v>34440</v>
      </c>
      <c r="N427" s="140">
        <f t="shared" si="66"/>
        <v>-225</v>
      </c>
      <c r="O427" s="131"/>
      <c r="P427" s="131"/>
      <c r="Q427" s="131">
        <v>26</v>
      </c>
      <c r="R427" s="131">
        <v>27</v>
      </c>
      <c r="S427" s="131"/>
      <c r="T427" s="131">
        <f t="shared" si="64"/>
        <v>0</v>
      </c>
      <c r="U427" s="132">
        <f t="shared" si="67"/>
        <v>-225</v>
      </c>
    </row>
    <row r="428" spans="1:21" x14ac:dyDescent="0.65">
      <c r="A428" s="131"/>
      <c r="B428" s="131"/>
      <c r="C428" s="131">
        <v>27</v>
      </c>
      <c r="D428" s="131">
        <v>6</v>
      </c>
      <c r="E428" s="131"/>
      <c r="F428" s="131">
        <f t="shared" si="62"/>
        <v>0</v>
      </c>
      <c r="G428" s="131">
        <f t="shared" si="65"/>
        <v>-120</v>
      </c>
      <c r="H428" s="131"/>
      <c r="I428" s="131"/>
      <c r="J428" s="131">
        <v>27</v>
      </c>
      <c r="K428" s="131">
        <v>16</v>
      </c>
      <c r="L428" s="131"/>
      <c r="M428" s="131">
        <f t="shared" si="63"/>
        <v>0</v>
      </c>
      <c r="N428" s="131">
        <f t="shared" si="66"/>
        <v>-225</v>
      </c>
      <c r="O428" s="131"/>
      <c r="P428" s="131"/>
      <c r="Q428" s="131">
        <v>27</v>
      </c>
      <c r="R428" s="131">
        <v>27</v>
      </c>
      <c r="S428" s="131"/>
      <c r="T428" s="131">
        <f t="shared" si="64"/>
        <v>0</v>
      </c>
      <c r="U428" s="132">
        <f t="shared" si="67"/>
        <v>-225</v>
      </c>
    </row>
    <row r="429" spans="1:21" x14ac:dyDescent="0.65">
      <c r="A429" s="131"/>
      <c r="B429" s="131"/>
      <c r="C429" s="131">
        <v>28</v>
      </c>
      <c r="D429" s="131">
        <v>6</v>
      </c>
      <c r="E429" s="131"/>
      <c r="F429" s="131">
        <f t="shared" si="62"/>
        <v>0</v>
      </c>
      <c r="G429" s="131">
        <f t="shared" si="65"/>
        <v>-120</v>
      </c>
      <c r="H429" s="131"/>
      <c r="I429" s="131"/>
      <c r="J429" s="131">
        <v>28</v>
      </c>
      <c r="K429" s="131">
        <v>16</v>
      </c>
      <c r="L429" s="131"/>
      <c r="M429" s="131">
        <f t="shared" si="63"/>
        <v>0</v>
      </c>
      <c r="N429" s="131">
        <f t="shared" si="66"/>
        <v>-225</v>
      </c>
      <c r="O429" s="131"/>
      <c r="P429" s="131"/>
      <c r="Q429" s="131">
        <v>28</v>
      </c>
      <c r="R429" s="131">
        <v>27</v>
      </c>
      <c r="S429" s="131"/>
      <c r="T429" s="131">
        <f t="shared" si="64"/>
        <v>0</v>
      </c>
      <c r="U429" s="132">
        <f t="shared" si="67"/>
        <v>-225</v>
      </c>
    </row>
    <row r="430" spans="1:21" x14ac:dyDescent="0.65">
      <c r="A430" s="131"/>
      <c r="B430" s="131"/>
      <c r="C430" s="131">
        <v>29</v>
      </c>
      <c r="D430" s="131">
        <v>6</v>
      </c>
      <c r="E430" s="131"/>
      <c r="F430" s="131">
        <f t="shared" si="62"/>
        <v>0</v>
      </c>
      <c r="G430" s="131">
        <f t="shared" si="65"/>
        <v>-120</v>
      </c>
      <c r="H430" s="131"/>
      <c r="I430" s="131"/>
      <c r="J430" s="131">
        <v>29</v>
      </c>
      <c r="K430" s="131">
        <v>16</v>
      </c>
      <c r="L430" s="131"/>
      <c r="M430" s="131">
        <f t="shared" si="63"/>
        <v>0</v>
      </c>
      <c r="N430" s="131">
        <f t="shared" si="66"/>
        <v>-225</v>
      </c>
      <c r="O430" s="131">
        <v>28</v>
      </c>
      <c r="P430" s="131"/>
      <c r="Q430" s="131">
        <v>29</v>
      </c>
      <c r="R430" s="131">
        <v>28</v>
      </c>
      <c r="S430" s="131"/>
      <c r="T430" s="131">
        <f t="shared" si="64"/>
        <v>0</v>
      </c>
      <c r="U430" s="132">
        <f t="shared" si="67"/>
        <v>-225</v>
      </c>
    </row>
    <row r="431" spans="1:21" x14ac:dyDescent="0.65">
      <c r="A431" s="131"/>
      <c r="B431" s="131"/>
      <c r="C431" s="131">
        <v>30</v>
      </c>
      <c r="D431" s="131">
        <v>6</v>
      </c>
      <c r="E431" s="131"/>
      <c r="F431" s="131">
        <f t="shared" si="62"/>
        <v>0</v>
      </c>
      <c r="G431" s="131">
        <f t="shared" si="65"/>
        <v>-120</v>
      </c>
      <c r="H431" s="131"/>
      <c r="I431" s="131"/>
      <c r="J431" s="131">
        <v>30</v>
      </c>
      <c r="K431" s="131">
        <v>16</v>
      </c>
      <c r="L431" s="131"/>
      <c r="M431" s="131">
        <f t="shared" si="63"/>
        <v>0</v>
      </c>
      <c r="N431" s="131">
        <f t="shared" si="66"/>
        <v>-225</v>
      </c>
      <c r="O431" s="131"/>
      <c r="P431" s="131"/>
      <c r="Q431" s="131">
        <v>30</v>
      </c>
      <c r="R431" s="131">
        <v>28</v>
      </c>
      <c r="S431" s="131"/>
      <c r="T431" s="131">
        <f t="shared" si="64"/>
        <v>0</v>
      </c>
      <c r="U431" s="132">
        <f t="shared" si="67"/>
        <v>-225</v>
      </c>
    </row>
    <row r="432" spans="1:21" x14ac:dyDescent="0.65">
      <c r="A432" s="131">
        <v>7</v>
      </c>
      <c r="B432" s="131"/>
      <c r="C432" s="131">
        <v>31</v>
      </c>
      <c r="D432" s="131">
        <v>7</v>
      </c>
      <c r="E432" s="131"/>
      <c r="F432" s="131">
        <f t="shared" si="62"/>
        <v>0</v>
      </c>
      <c r="G432" s="131">
        <f t="shared" si="65"/>
        <v>-120</v>
      </c>
      <c r="H432" s="131">
        <v>17</v>
      </c>
      <c r="I432" s="131"/>
      <c r="J432" s="131">
        <v>31</v>
      </c>
      <c r="K432" s="131">
        <v>17</v>
      </c>
      <c r="L432" s="131"/>
      <c r="M432" s="131">
        <f t="shared" si="63"/>
        <v>0</v>
      </c>
      <c r="N432" s="131">
        <f t="shared" si="66"/>
        <v>-225</v>
      </c>
      <c r="O432" s="131"/>
      <c r="P432" s="131"/>
      <c r="Q432" s="131">
        <v>31</v>
      </c>
      <c r="R432" s="131">
        <v>28</v>
      </c>
      <c r="S432" s="131"/>
      <c r="T432" s="131">
        <f t="shared" si="64"/>
        <v>0</v>
      </c>
      <c r="U432" s="132">
        <f t="shared" si="67"/>
        <v>-225</v>
      </c>
    </row>
    <row r="433" spans="1:21" x14ac:dyDescent="0.65">
      <c r="A433" s="131"/>
      <c r="B433" s="131"/>
      <c r="C433" s="131">
        <v>32</v>
      </c>
      <c r="D433" s="131">
        <v>7</v>
      </c>
      <c r="E433" s="131"/>
      <c r="F433" s="131">
        <f t="shared" si="62"/>
        <v>0</v>
      </c>
      <c r="G433" s="131">
        <f t="shared" si="65"/>
        <v>-120</v>
      </c>
      <c r="H433" s="131"/>
      <c r="I433" s="131"/>
      <c r="J433" s="131">
        <v>32</v>
      </c>
      <c r="K433" s="131">
        <v>17</v>
      </c>
      <c r="L433" s="131"/>
      <c r="M433" s="131">
        <f t="shared" si="63"/>
        <v>0</v>
      </c>
      <c r="N433" s="131">
        <f t="shared" si="66"/>
        <v>-225</v>
      </c>
      <c r="O433" s="131"/>
      <c r="P433" s="131"/>
      <c r="Q433" s="131">
        <v>32</v>
      </c>
      <c r="R433" s="131">
        <v>28</v>
      </c>
      <c r="S433" s="131"/>
      <c r="T433" s="131">
        <f t="shared" si="64"/>
        <v>0</v>
      </c>
      <c r="U433" s="132">
        <f t="shared" si="67"/>
        <v>-225</v>
      </c>
    </row>
    <row r="434" spans="1:21" x14ac:dyDescent="0.65">
      <c r="A434" s="131"/>
      <c r="B434" s="131"/>
      <c r="C434" s="131">
        <v>33</v>
      </c>
      <c r="D434" s="131">
        <v>7</v>
      </c>
      <c r="E434" s="131"/>
      <c r="F434" s="131">
        <f t="shared" si="62"/>
        <v>0</v>
      </c>
      <c r="G434" s="131">
        <f t="shared" si="65"/>
        <v>-120</v>
      </c>
      <c r="H434" s="131"/>
      <c r="I434" s="131"/>
      <c r="J434" s="131">
        <v>33</v>
      </c>
      <c r="K434" s="131">
        <v>17</v>
      </c>
      <c r="L434" s="131"/>
      <c r="M434" s="131">
        <f t="shared" si="63"/>
        <v>0</v>
      </c>
      <c r="N434" s="131">
        <f t="shared" si="66"/>
        <v>-225</v>
      </c>
      <c r="O434" s="131">
        <v>29</v>
      </c>
      <c r="P434" s="131"/>
      <c r="Q434" s="131">
        <v>33</v>
      </c>
      <c r="R434" s="131">
        <v>29</v>
      </c>
      <c r="S434" s="131"/>
      <c r="T434" s="131">
        <f t="shared" si="64"/>
        <v>0</v>
      </c>
      <c r="U434" s="132">
        <f t="shared" si="67"/>
        <v>-225</v>
      </c>
    </row>
    <row r="435" spans="1:21" x14ac:dyDescent="0.65">
      <c r="A435" s="131"/>
      <c r="B435" s="131"/>
      <c r="C435" s="131">
        <v>34</v>
      </c>
      <c r="D435" s="131">
        <v>7</v>
      </c>
      <c r="E435" s="131"/>
      <c r="F435" s="131">
        <f t="shared" si="62"/>
        <v>0</v>
      </c>
      <c r="G435" s="131">
        <f t="shared" si="65"/>
        <v>-120</v>
      </c>
      <c r="H435" s="131"/>
      <c r="I435" s="131"/>
      <c r="J435" s="131">
        <v>34</v>
      </c>
      <c r="K435" s="131">
        <v>17</v>
      </c>
      <c r="L435" s="131"/>
      <c r="M435" s="131">
        <f t="shared" si="63"/>
        <v>0</v>
      </c>
      <c r="N435" s="131">
        <f t="shared" si="66"/>
        <v>-225</v>
      </c>
      <c r="O435" s="131"/>
      <c r="P435" s="131"/>
      <c r="Q435" s="131">
        <v>34</v>
      </c>
      <c r="R435" s="131">
        <v>29</v>
      </c>
      <c r="S435" s="131"/>
      <c r="T435" s="131">
        <f t="shared" si="64"/>
        <v>0</v>
      </c>
      <c r="U435" s="132">
        <f t="shared" si="67"/>
        <v>-225</v>
      </c>
    </row>
    <row r="436" spans="1:21" x14ac:dyDescent="0.65">
      <c r="A436" s="131"/>
      <c r="B436" s="131"/>
      <c r="C436" s="131">
        <v>35</v>
      </c>
      <c r="D436" s="131">
        <v>7</v>
      </c>
      <c r="E436" s="131"/>
      <c r="F436" s="131">
        <f t="shared" si="62"/>
        <v>0</v>
      </c>
      <c r="G436" s="131">
        <f t="shared" si="65"/>
        <v>-120</v>
      </c>
      <c r="H436" s="131"/>
      <c r="I436" s="131"/>
      <c r="J436" s="131">
        <v>35</v>
      </c>
      <c r="K436" s="131">
        <v>17</v>
      </c>
      <c r="L436" s="131"/>
      <c r="M436" s="131">
        <f t="shared" si="63"/>
        <v>0</v>
      </c>
      <c r="N436" s="131">
        <f t="shared" si="66"/>
        <v>-225</v>
      </c>
      <c r="O436" s="131"/>
      <c r="P436" s="131"/>
      <c r="Q436" s="131">
        <v>35</v>
      </c>
      <c r="R436" s="131">
        <v>29</v>
      </c>
      <c r="S436" s="131"/>
      <c r="T436" s="131">
        <f t="shared" si="64"/>
        <v>0</v>
      </c>
      <c r="U436" s="132">
        <f t="shared" si="67"/>
        <v>-225</v>
      </c>
    </row>
    <row r="437" spans="1:21" x14ac:dyDescent="0.65">
      <c r="A437" s="131">
        <v>8</v>
      </c>
      <c r="B437" s="131"/>
      <c r="C437" s="131">
        <v>36</v>
      </c>
      <c r="D437" s="131">
        <v>8</v>
      </c>
      <c r="E437" s="131"/>
      <c r="F437" s="131">
        <f t="shared" si="62"/>
        <v>0</v>
      </c>
      <c r="G437" s="131">
        <f t="shared" si="65"/>
        <v>-120</v>
      </c>
      <c r="H437" s="131">
        <v>18</v>
      </c>
      <c r="I437" s="131"/>
      <c r="J437" s="131">
        <v>36</v>
      </c>
      <c r="K437" s="131">
        <v>18</v>
      </c>
      <c r="L437" s="131"/>
      <c r="M437" s="131">
        <f t="shared" si="63"/>
        <v>0</v>
      </c>
      <c r="N437" s="131">
        <f t="shared" si="66"/>
        <v>-225</v>
      </c>
      <c r="O437" s="131"/>
      <c r="P437" s="131"/>
      <c r="Q437" s="131">
        <v>36</v>
      </c>
      <c r="R437" s="131">
        <v>29</v>
      </c>
      <c r="S437" s="131"/>
      <c r="T437" s="131">
        <f t="shared" si="64"/>
        <v>0</v>
      </c>
      <c r="U437" s="132">
        <f t="shared" si="67"/>
        <v>-225</v>
      </c>
    </row>
    <row r="438" spans="1:21" x14ac:dyDescent="0.65">
      <c r="A438" s="131"/>
      <c r="B438" s="131"/>
      <c r="C438" s="131">
        <v>37</v>
      </c>
      <c r="D438" s="131">
        <v>8</v>
      </c>
      <c r="E438" s="131"/>
      <c r="F438" s="131">
        <f t="shared" si="62"/>
        <v>0</v>
      </c>
      <c r="G438" s="131">
        <f t="shared" si="65"/>
        <v>-120</v>
      </c>
      <c r="H438" s="131"/>
      <c r="I438" s="131"/>
      <c r="J438" s="131">
        <v>37</v>
      </c>
      <c r="K438" s="131">
        <v>18</v>
      </c>
      <c r="L438" s="131"/>
      <c r="M438" s="131">
        <f t="shared" si="63"/>
        <v>0</v>
      </c>
      <c r="N438" s="131">
        <f t="shared" si="66"/>
        <v>-225</v>
      </c>
      <c r="O438" s="131">
        <v>30</v>
      </c>
      <c r="P438" s="131"/>
      <c r="Q438" s="131">
        <v>37</v>
      </c>
      <c r="R438" s="131">
        <v>30</v>
      </c>
      <c r="S438" s="131"/>
      <c r="T438" s="131">
        <f t="shared" si="64"/>
        <v>0</v>
      </c>
      <c r="U438" s="132">
        <f t="shared" si="67"/>
        <v>-225</v>
      </c>
    </row>
    <row r="439" spans="1:21" x14ac:dyDescent="0.65">
      <c r="A439" s="131"/>
      <c r="B439" s="131"/>
      <c r="C439" s="131">
        <v>38</v>
      </c>
      <c r="D439" s="131">
        <v>8</v>
      </c>
      <c r="E439" s="131"/>
      <c r="F439" s="131">
        <f t="shared" si="62"/>
        <v>0</v>
      </c>
      <c r="G439" s="131">
        <f t="shared" si="65"/>
        <v>-120</v>
      </c>
      <c r="H439" s="131"/>
      <c r="I439" s="131"/>
      <c r="J439" s="131">
        <v>38</v>
      </c>
      <c r="K439" s="131">
        <v>18</v>
      </c>
      <c r="L439" s="131"/>
      <c r="M439" s="131">
        <f t="shared" si="63"/>
        <v>0</v>
      </c>
      <c r="N439" s="131">
        <f t="shared" si="66"/>
        <v>-225</v>
      </c>
      <c r="O439" s="131"/>
      <c r="P439" s="131"/>
      <c r="Q439" s="131">
        <v>38</v>
      </c>
      <c r="R439" s="131">
        <v>30</v>
      </c>
      <c r="S439" s="131"/>
      <c r="T439" s="131">
        <f t="shared" si="64"/>
        <v>0</v>
      </c>
      <c r="U439" s="132">
        <f t="shared" si="67"/>
        <v>-225</v>
      </c>
    </row>
    <row r="440" spans="1:21" x14ac:dyDescent="0.65">
      <c r="A440" s="131"/>
      <c r="B440" s="131"/>
      <c r="C440" s="131">
        <v>39</v>
      </c>
      <c r="D440" s="131">
        <v>8</v>
      </c>
      <c r="E440" s="131"/>
      <c r="F440" s="131">
        <f t="shared" si="62"/>
        <v>0</v>
      </c>
      <c r="G440" s="131">
        <f t="shared" si="65"/>
        <v>-120</v>
      </c>
      <c r="H440" s="131"/>
      <c r="I440" s="131"/>
      <c r="J440" s="131">
        <v>39</v>
      </c>
      <c r="K440" s="131">
        <v>18</v>
      </c>
      <c r="L440" s="131"/>
      <c r="M440" s="131">
        <f t="shared" si="63"/>
        <v>0</v>
      </c>
      <c r="N440" s="131">
        <f t="shared" si="66"/>
        <v>-225</v>
      </c>
      <c r="O440" s="131"/>
      <c r="P440" s="131"/>
      <c r="Q440" s="131">
        <v>39</v>
      </c>
      <c r="R440" s="131">
        <v>30</v>
      </c>
      <c r="S440" s="131"/>
      <c r="T440" s="131">
        <f t="shared" si="64"/>
        <v>0</v>
      </c>
      <c r="U440" s="132">
        <f t="shared" si="67"/>
        <v>-225</v>
      </c>
    </row>
    <row r="441" spans="1:21" x14ac:dyDescent="0.65">
      <c r="A441" s="131"/>
      <c r="B441" s="131"/>
      <c r="C441" s="131">
        <v>40</v>
      </c>
      <c r="D441" s="131">
        <v>8</v>
      </c>
      <c r="E441" s="131"/>
      <c r="F441" s="131">
        <f t="shared" si="62"/>
        <v>0</v>
      </c>
      <c r="G441" s="131">
        <f t="shared" si="65"/>
        <v>-120</v>
      </c>
      <c r="H441" s="131"/>
      <c r="I441" s="131"/>
      <c r="J441" s="131">
        <v>40</v>
      </c>
      <c r="K441" s="131">
        <v>18</v>
      </c>
      <c r="L441" s="131"/>
      <c r="M441" s="131">
        <f t="shared" si="63"/>
        <v>0</v>
      </c>
      <c r="N441" s="131">
        <f t="shared" si="66"/>
        <v>-225</v>
      </c>
      <c r="O441" s="131"/>
      <c r="P441" s="131"/>
      <c r="Q441" s="131">
        <v>40</v>
      </c>
      <c r="R441" s="131">
        <v>30</v>
      </c>
      <c r="S441" s="131"/>
      <c r="T441" s="131">
        <f t="shared" si="64"/>
        <v>0</v>
      </c>
      <c r="U441" s="132">
        <f t="shared" si="67"/>
        <v>-225</v>
      </c>
    </row>
    <row r="442" spans="1:21" x14ac:dyDescent="0.65">
      <c r="A442" s="131">
        <v>9</v>
      </c>
      <c r="B442" s="131"/>
      <c r="C442" s="131">
        <v>41</v>
      </c>
      <c r="D442" s="131">
        <v>9</v>
      </c>
      <c r="E442" s="131"/>
      <c r="F442" s="131">
        <f t="shared" si="62"/>
        <v>0</v>
      </c>
      <c r="G442" s="131">
        <f t="shared" si="65"/>
        <v>-120</v>
      </c>
      <c r="H442" s="131">
        <v>19</v>
      </c>
      <c r="I442" s="131"/>
      <c r="J442" s="131">
        <v>41</v>
      </c>
      <c r="K442" s="131">
        <v>19</v>
      </c>
      <c r="L442" s="131"/>
      <c r="M442" s="131">
        <f t="shared" si="63"/>
        <v>0</v>
      </c>
      <c r="N442" s="131">
        <f t="shared" si="66"/>
        <v>-225</v>
      </c>
      <c r="O442" s="131"/>
      <c r="P442" s="131"/>
      <c r="Q442" s="131">
        <v>41</v>
      </c>
      <c r="R442" s="131">
        <v>30</v>
      </c>
      <c r="S442" s="131"/>
      <c r="T442" s="131">
        <f t="shared" si="64"/>
        <v>0</v>
      </c>
      <c r="U442" s="132">
        <f t="shared" si="67"/>
        <v>-225</v>
      </c>
    </row>
    <row r="443" spans="1:21" x14ac:dyDescent="0.65">
      <c r="A443" s="131"/>
      <c r="B443" s="131"/>
      <c r="C443" s="131">
        <v>42</v>
      </c>
      <c r="D443" s="131">
        <v>9</v>
      </c>
      <c r="E443" s="131"/>
      <c r="F443" s="131">
        <f t="shared" si="62"/>
        <v>0</v>
      </c>
      <c r="G443" s="131">
        <f t="shared" si="65"/>
        <v>-120</v>
      </c>
      <c r="H443" s="131"/>
      <c r="I443" s="131"/>
      <c r="J443" s="131">
        <v>42</v>
      </c>
      <c r="K443" s="131">
        <v>19</v>
      </c>
      <c r="L443" s="131"/>
      <c r="M443" s="131">
        <f t="shared" si="63"/>
        <v>0</v>
      </c>
      <c r="N443" s="131">
        <f t="shared" si="66"/>
        <v>-225</v>
      </c>
      <c r="O443" s="131"/>
      <c r="P443" s="131"/>
      <c r="Q443" s="131">
        <v>42</v>
      </c>
      <c r="R443" s="131">
        <v>30</v>
      </c>
      <c r="S443" s="131"/>
      <c r="T443" s="131">
        <f t="shared" si="64"/>
        <v>0</v>
      </c>
      <c r="U443" s="132">
        <f t="shared" si="67"/>
        <v>-225</v>
      </c>
    </row>
    <row r="444" spans="1:21" x14ac:dyDescent="0.65">
      <c r="A444" s="131"/>
      <c r="B444" s="131"/>
      <c r="C444" s="131">
        <v>43</v>
      </c>
      <c r="D444" s="131">
        <v>9</v>
      </c>
      <c r="E444" s="131"/>
      <c r="F444" s="131">
        <f t="shared" si="62"/>
        <v>0</v>
      </c>
      <c r="G444" s="131">
        <f t="shared" si="65"/>
        <v>-120</v>
      </c>
      <c r="H444" s="131"/>
      <c r="I444" s="131"/>
      <c r="J444" s="131">
        <v>43</v>
      </c>
      <c r="K444" s="131">
        <v>19</v>
      </c>
      <c r="L444" s="131"/>
      <c r="M444" s="131">
        <f t="shared" si="63"/>
        <v>0</v>
      </c>
      <c r="N444" s="131">
        <f t="shared" si="66"/>
        <v>-225</v>
      </c>
      <c r="O444" s="131">
        <v>31</v>
      </c>
      <c r="P444" s="131"/>
      <c r="Q444" s="131">
        <v>43</v>
      </c>
      <c r="R444" s="131">
        <v>31</v>
      </c>
      <c r="S444" s="131"/>
      <c r="T444" s="131">
        <f t="shared" si="64"/>
        <v>0</v>
      </c>
      <c r="U444" s="132">
        <f t="shared" si="67"/>
        <v>-225</v>
      </c>
    </row>
    <row r="445" spans="1:21" x14ac:dyDescent="0.65">
      <c r="A445" s="131"/>
      <c r="B445" s="131"/>
      <c r="C445" s="131">
        <v>44</v>
      </c>
      <c r="D445" s="131">
        <v>9</v>
      </c>
      <c r="E445" s="131"/>
      <c r="F445" s="131">
        <f t="shared" si="62"/>
        <v>0</v>
      </c>
      <c r="G445" s="131">
        <f t="shared" si="65"/>
        <v>-120</v>
      </c>
      <c r="H445" s="131"/>
      <c r="I445" s="131"/>
      <c r="J445" s="131">
        <v>44</v>
      </c>
      <c r="K445" s="131">
        <v>19</v>
      </c>
      <c r="L445" s="131"/>
      <c r="M445" s="131">
        <f t="shared" si="63"/>
        <v>0</v>
      </c>
      <c r="N445" s="131">
        <f t="shared" si="66"/>
        <v>-225</v>
      </c>
      <c r="O445" s="131"/>
      <c r="P445" s="131"/>
      <c r="Q445" s="131">
        <v>44</v>
      </c>
      <c r="R445" s="131">
        <v>31</v>
      </c>
      <c r="S445" s="131"/>
      <c r="T445" s="131">
        <f t="shared" si="64"/>
        <v>0</v>
      </c>
      <c r="U445" s="132">
        <f t="shared" si="67"/>
        <v>-225</v>
      </c>
    </row>
    <row r="446" spans="1:21" x14ac:dyDescent="0.65">
      <c r="A446" s="131"/>
      <c r="B446" s="131"/>
      <c r="C446" s="131">
        <v>45</v>
      </c>
      <c r="D446" s="131">
        <v>9</v>
      </c>
      <c r="E446" s="131"/>
      <c r="F446" s="131">
        <f t="shared" si="62"/>
        <v>0</v>
      </c>
      <c r="G446" s="131">
        <f t="shared" si="65"/>
        <v>-120</v>
      </c>
      <c r="H446" s="131"/>
      <c r="I446" s="131"/>
      <c r="J446" s="131">
        <v>45</v>
      </c>
      <c r="K446" s="131">
        <v>19</v>
      </c>
      <c r="L446" s="131"/>
      <c r="M446" s="131">
        <f t="shared" si="63"/>
        <v>0</v>
      </c>
      <c r="N446" s="131">
        <f t="shared" si="66"/>
        <v>-225</v>
      </c>
      <c r="O446" s="131"/>
      <c r="P446" s="131"/>
      <c r="Q446" s="131">
        <v>45</v>
      </c>
      <c r="R446" s="131">
        <v>31</v>
      </c>
      <c r="S446" s="131"/>
      <c r="T446" s="131">
        <f t="shared" si="64"/>
        <v>0</v>
      </c>
      <c r="U446" s="132">
        <f t="shared" si="67"/>
        <v>-225</v>
      </c>
    </row>
    <row r="447" spans="1:21" x14ac:dyDescent="0.65">
      <c r="A447" s="131">
        <v>10</v>
      </c>
      <c r="B447" s="131"/>
      <c r="C447" s="131">
        <v>46</v>
      </c>
      <c r="D447" s="131">
        <v>10</v>
      </c>
      <c r="E447" s="131"/>
      <c r="F447" s="131">
        <f t="shared" si="62"/>
        <v>0</v>
      </c>
      <c r="G447" s="131">
        <f t="shared" si="65"/>
        <v>-120</v>
      </c>
      <c r="H447" s="131">
        <v>20</v>
      </c>
      <c r="I447" s="131"/>
      <c r="J447" s="131">
        <v>46</v>
      </c>
      <c r="K447" s="131">
        <v>20</v>
      </c>
      <c r="L447" s="131"/>
      <c r="M447" s="131">
        <f t="shared" si="63"/>
        <v>0</v>
      </c>
      <c r="N447" s="131">
        <f t="shared" si="66"/>
        <v>-225</v>
      </c>
      <c r="O447" s="131"/>
      <c r="P447" s="131"/>
      <c r="Q447" s="131">
        <v>46</v>
      </c>
      <c r="R447" s="131">
        <v>31</v>
      </c>
      <c r="S447" s="131"/>
      <c r="T447" s="131">
        <f t="shared" si="64"/>
        <v>0</v>
      </c>
      <c r="U447" s="132">
        <f t="shared" si="67"/>
        <v>-225</v>
      </c>
    </row>
    <row r="448" spans="1:21" x14ac:dyDescent="0.65">
      <c r="A448" s="131"/>
      <c r="C448" s="131">
        <v>47</v>
      </c>
      <c r="D448" s="131">
        <v>10</v>
      </c>
      <c r="E448" s="131"/>
      <c r="F448" s="131">
        <f t="shared" si="62"/>
        <v>0</v>
      </c>
      <c r="G448" s="131">
        <f t="shared" si="65"/>
        <v>-120</v>
      </c>
      <c r="H448" s="131"/>
      <c r="I448" s="131"/>
      <c r="J448" s="131">
        <v>47</v>
      </c>
      <c r="K448" s="131">
        <v>20</v>
      </c>
      <c r="L448" s="131"/>
      <c r="M448" s="131">
        <f t="shared" si="63"/>
        <v>0</v>
      </c>
      <c r="N448" s="131">
        <f t="shared" si="66"/>
        <v>-225</v>
      </c>
      <c r="O448" s="138"/>
      <c r="P448" s="131"/>
      <c r="Q448" s="131">
        <v>47</v>
      </c>
      <c r="R448" s="131">
        <v>31</v>
      </c>
      <c r="S448" s="131"/>
      <c r="T448" s="131">
        <f t="shared" si="64"/>
        <v>0</v>
      </c>
      <c r="U448" s="132">
        <f t="shared" si="67"/>
        <v>-225</v>
      </c>
    </row>
    <row r="449" spans="1:21" x14ac:dyDescent="0.65">
      <c r="A449" s="131"/>
      <c r="B449" s="131"/>
      <c r="C449" s="131">
        <v>48</v>
      </c>
      <c r="D449" s="131">
        <v>10</v>
      </c>
      <c r="E449" s="131"/>
      <c r="F449" s="131">
        <f t="shared" si="62"/>
        <v>0</v>
      </c>
      <c r="G449" s="131">
        <f t="shared" si="65"/>
        <v>-120</v>
      </c>
      <c r="H449" s="131"/>
      <c r="I449" s="131"/>
      <c r="J449" s="131">
        <v>48</v>
      </c>
      <c r="K449" s="131">
        <v>20</v>
      </c>
      <c r="L449" s="131"/>
      <c r="M449" s="131">
        <f t="shared" si="63"/>
        <v>0</v>
      </c>
      <c r="N449" s="131">
        <f t="shared" si="66"/>
        <v>-225</v>
      </c>
      <c r="O449" s="131"/>
      <c r="P449" s="131"/>
      <c r="Q449" s="131">
        <v>48</v>
      </c>
      <c r="R449" s="131">
        <v>31</v>
      </c>
      <c r="S449" s="131"/>
      <c r="T449" s="131">
        <f t="shared" si="64"/>
        <v>0</v>
      </c>
      <c r="U449" s="132">
        <f t="shared" si="67"/>
        <v>-225</v>
      </c>
    </row>
    <row r="450" spans="1:21" x14ac:dyDescent="0.65">
      <c r="A450" s="131"/>
      <c r="B450" s="131"/>
      <c r="C450" s="131">
        <v>49</v>
      </c>
      <c r="D450" s="131">
        <v>10</v>
      </c>
      <c r="E450" s="131"/>
      <c r="F450" s="131">
        <f t="shared" si="62"/>
        <v>0</v>
      </c>
      <c r="G450" s="131">
        <f t="shared" si="65"/>
        <v>-120</v>
      </c>
      <c r="H450" s="131"/>
      <c r="I450" s="131"/>
      <c r="J450" s="131">
        <v>49</v>
      </c>
      <c r="K450" s="131">
        <v>20</v>
      </c>
      <c r="L450" s="131"/>
      <c r="M450" s="131">
        <f t="shared" si="63"/>
        <v>0</v>
      </c>
      <c r="N450" s="131">
        <f t="shared" si="66"/>
        <v>-225</v>
      </c>
      <c r="O450" s="131"/>
      <c r="P450" s="131"/>
      <c r="Q450" s="131">
        <v>49</v>
      </c>
      <c r="R450" s="131">
        <v>31</v>
      </c>
      <c r="S450" s="131"/>
      <c r="T450" s="131">
        <f t="shared" si="64"/>
        <v>0</v>
      </c>
      <c r="U450" s="132">
        <f t="shared" si="67"/>
        <v>-225</v>
      </c>
    </row>
    <row r="451" spans="1:21" x14ac:dyDescent="0.65">
      <c r="A451" s="131"/>
      <c r="B451" s="131"/>
      <c r="C451" s="131">
        <v>50</v>
      </c>
      <c r="D451" s="131">
        <v>10</v>
      </c>
      <c r="E451" s="131"/>
      <c r="F451" s="131">
        <f t="shared" si="62"/>
        <v>0</v>
      </c>
      <c r="G451" s="131">
        <f t="shared" si="65"/>
        <v>-120</v>
      </c>
      <c r="H451" s="131"/>
      <c r="I451" s="131"/>
      <c r="J451" s="131">
        <v>50</v>
      </c>
      <c r="K451" s="131">
        <v>20</v>
      </c>
      <c r="L451" s="131"/>
      <c r="M451" s="131">
        <f t="shared" si="63"/>
        <v>0</v>
      </c>
      <c r="N451" s="131">
        <f t="shared" si="66"/>
        <v>-225</v>
      </c>
      <c r="O451" s="131" t="s">
        <v>25</v>
      </c>
      <c r="P451" s="131"/>
      <c r="Q451" s="131">
        <v>50</v>
      </c>
      <c r="R451" s="131">
        <v>31</v>
      </c>
      <c r="S451" s="131">
        <v>15</v>
      </c>
      <c r="T451" s="131">
        <f>S451*100</f>
        <v>1500</v>
      </c>
      <c r="U451" s="132">
        <f t="shared" si="67"/>
        <v>-240</v>
      </c>
    </row>
    <row r="452" spans="1:21" x14ac:dyDescent="0.65">
      <c r="A452" s="131"/>
      <c r="B452" s="131"/>
      <c r="C452" s="131"/>
      <c r="D452" s="131"/>
      <c r="E452" s="131">
        <f>SUM(E402:E451)</f>
        <v>120</v>
      </c>
      <c r="F452" s="131">
        <f>SUM(F402:F451)</f>
        <v>39360</v>
      </c>
      <c r="G452" s="131"/>
      <c r="H452" s="131"/>
      <c r="I452" s="131"/>
      <c r="J452" s="131"/>
      <c r="K452" s="131"/>
      <c r="L452" s="131">
        <f>SUM(L402:L451)</f>
        <v>105</v>
      </c>
      <c r="M452" s="131">
        <f>SUM(M402:M451)</f>
        <v>34440</v>
      </c>
      <c r="N452" s="131"/>
      <c r="O452" s="131"/>
      <c r="P452" s="131"/>
      <c r="Q452" s="131"/>
      <c r="R452" s="131"/>
      <c r="S452" s="131">
        <f>SUM(S402:S451)</f>
        <v>15</v>
      </c>
      <c r="T452" s="131">
        <f>SUM(T402:T451)</f>
        <v>1500</v>
      </c>
      <c r="U452" s="132"/>
    </row>
    <row r="453" spans="1:21" x14ac:dyDescent="0.65">
      <c r="A453" s="163" t="s">
        <v>83</v>
      </c>
      <c r="B453" s="137">
        <f>SUM(B402:B452)</f>
        <v>0</v>
      </c>
      <c r="C453" s="137"/>
      <c r="D453" s="137"/>
      <c r="E453" s="137"/>
      <c r="F453" s="137"/>
      <c r="G453" s="137"/>
      <c r="H453" s="163" t="s">
        <v>84</v>
      </c>
      <c r="I453" s="137">
        <f>SUM(I402:I452)</f>
        <v>0</v>
      </c>
      <c r="J453" s="137"/>
      <c r="K453" s="137"/>
      <c r="L453" s="137"/>
      <c r="M453" s="137"/>
      <c r="N453" s="137"/>
      <c r="O453" s="163" t="s">
        <v>85</v>
      </c>
      <c r="P453" s="137">
        <f>SUM(P402:P452)</f>
        <v>0</v>
      </c>
      <c r="Q453" s="137"/>
      <c r="R453" s="137"/>
      <c r="S453" s="137"/>
      <c r="T453" s="137"/>
    </row>
    <row r="454" spans="1:21" x14ac:dyDescent="0.65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 t="s">
        <v>29</v>
      </c>
      <c r="P454" s="137">
        <v>518</v>
      </c>
      <c r="Q454" s="137">
        <f>P456-P454</f>
        <v>16248</v>
      </c>
      <c r="R454" s="137"/>
      <c r="S454" s="137"/>
      <c r="T454" s="137"/>
    </row>
    <row r="455" spans="1:21" x14ac:dyDescent="0.65">
      <c r="M455" s="145">
        <f>T452+M452+F452</f>
        <v>75300</v>
      </c>
      <c r="O455" s="129" t="s">
        <v>28</v>
      </c>
      <c r="P455" s="129" t="s">
        <v>26</v>
      </c>
      <c r="Q455" s="129" t="s">
        <v>27</v>
      </c>
    </row>
    <row r="456" spans="1:21" x14ac:dyDescent="0.65">
      <c r="M456" s="146">
        <f>P453+I453+B453</f>
        <v>0</v>
      </c>
      <c r="O456" s="129">
        <f>E452+L452+S452</f>
        <v>240</v>
      </c>
      <c r="P456" s="129">
        <v>16766</v>
      </c>
      <c r="Q456" s="129">
        <v>10</v>
      </c>
    </row>
    <row r="457" spans="1:21" x14ac:dyDescent="0.65">
      <c r="A457" s="162">
        <v>241306</v>
      </c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</row>
    <row r="458" spans="1:21" x14ac:dyDescent="0.65">
      <c r="A458" s="130"/>
      <c r="B458" s="131" t="s">
        <v>21</v>
      </c>
      <c r="C458" s="131"/>
      <c r="D458" s="131"/>
      <c r="E458" s="131" t="s">
        <v>22</v>
      </c>
      <c r="F458" s="130"/>
      <c r="G458" s="131" t="s">
        <v>23</v>
      </c>
      <c r="H458" s="130"/>
      <c r="I458" s="131" t="s">
        <v>21</v>
      </c>
      <c r="J458" s="131"/>
      <c r="K458" s="131"/>
      <c r="L458" s="131" t="s">
        <v>22</v>
      </c>
      <c r="M458" s="130"/>
      <c r="N458" s="131" t="s">
        <v>23</v>
      </c>
      <c r="O458" s="130"/>
      <c r="P458" s="131" t="s">
        <v>21</v>
      </c>
      <c r="Q458" s="131"/>
      <c r="R458" s="131"/>
      <c r="S458" s="131" t="s">
        <v>22</v>
      </c>
      <c r="T458" s="130"/>
      <c r="U458" s="132" t="s">
        <v>23</v>
      </c>
    </row>
    <row r="459" spans="1:21" x14ac:dyDescent="0.65">
      <c r="A459" s="131">
        <v>1</v>
      </c>
      <c r="B459" s="131">
        <v>540</v>
      </c>
      <c r="C459" s="131">
        <v>1</v>
      </c>
      <c r="D459" s="131">
        <v>1</v>
      </c>
      <c r="E459" s="131">
        <v>70</v>
      </c>
      <c r="F459" s="131">
        <f>E459*305</f>
        <v>21350</v>
      </c>
      <c r="G459" s="131">
        <f>B459-E459</f>
        <v>470</v>
      </c>
      <c r="H459" s="131">
        <v>11</v>
      </c>
      <c r="I459" s="131">
        <v>570</v>
      </c>
      <c r="J459" s="131">
        <v>1</v>
      </c>
      <c r="K459" s="131">
        <v>11</v>
      </c>
      <c r="L459" s="131">
        <v>90</v>
      </c>
      <c r="M459" s="131">
        <f>L459*314</f>
        <v>28260</v>
      </c>
      <c r="N459" s="131">
        <f>G508+I459-L459</f>
        <v>490</v>
      </c>
      <c r="O459" s="131">
        <v>21</v>
      </c>
      <c r="P459" s="131">
        <v>510</v>
      </c>
      <c r="Q459" s="131">
        <v>1</v>
      </c>
      <c r="R459" s="131">
        <v>21</v>
      </c>
      <c r="S459" s="131">
        <v>80</v>
      </c>
      <c r="T459" s="131">
        <f>S459*314</f>
        <v>25120</v>
      </c>
      <c r="U459" s="132">
        <f>N508+P459-S459</f>
        <v>737</v>
      </c>
    </row>
    <row r="460" spans="1:21" x14ac:dyDescent="0.65">
      <c r="A460" s="131"/>
      <c r="B460" s="134"/>
      <c r="C460" s="131">
        <v>2</v>
      </c>
      <c r="D460" s="131">
        <v>1</v>
      </c>
      <c r="E460" s="131">
        <v>70</v>
      </c>
      <c r="F460" s="131">
        <f t="shared" ref="F460:F497" si="68">E460*305</f>
        <v>21350</v>
      </c>
      <c r="G460" s="131">
        <f>G459+B460-E460</f>
        <v>400</v>
      </c>
      <c r="H460" s="131"/>
      <c r="I460" s="131"/>
      <c r="J460" s="131">
        <v>2</v>
      </c>
      <c r="K460" s="131">
        <v>11</v>
      </c>
      <c r="L460" s="131">
        <v>90</v>
      </c>
      <c r="M460" s="131">
        <f t="shared" ref="M460:M508" si="69">L460*314</f>
        <v>28260</v>
      </c>
      <c r="N460" s="131">
        <f>N459+I460-L460</f>
        <v>400</v>
      </c>
      <c r="O460" s="131"/>
      <c r="P460" s="131"/>
      <c r="Q460" s="131">
        <v>2</v>
      </c>
      <c r="R460" s="131">
        <v>21</v>
      </c>
      <c r="S460" s="131">
        <v>80</v>
      </c>
      <c r="T460" s="131">
        <f t="shared" ref="T460:T507" si="70">S460*314</f>
        <v>25120</v>
      </c>
      <c r="U460" s="132">
        <f>U459+P460-S460</f>
        <v>657</v>
      </c>
    </row>
    <row r="461" spans="1:21" x14ac:dyDescent="0.65">
      <c r="A461" s="131"/>
      <c r="B461" s="134"/>
      <c r="C461" s="131">
        <v>3</v>
      </c>
      <c r="D461" s="131">
        <v>1</v>
      </c>
      <c r="E461" s="131">
        <v>70</v>
      </c>
      <c r="F461" s="131">
        <f t="shared" si="68"/>
        <v>21350</v>
      </c>
      <c r="G461" s="131">
        <f t="shared" ref="G461:G508" si="71">G460+B461-E461</f>
        <v>330</v>
      </c>
      <c r="H461" s="131"/>
      <c r="I461" s="131"/>
      <c r="J461" s="131">
        <v>3</v>
      </c>
      <c r="K461" s="131">
        <v>11</v>
      </c>
      <c r="L461" s="131">
        <v>90</v>
      </c>
      <c r="M461" s="131">
        <f t="shared" si="69"/>
        <v>28260</v>
      </c>
      <c r="N461" s="131">
        <f t="shared" ref="N461:N508" si="72">N460+I461-L461</f>
        <v>310</v>
      </c>
      <c r="O461" s="131"/>
      <c r="P461" s="131"/>
      <c r="Q461" s="131">
        <v>3</v>
      </c>
      <c r="R461" s="131">
        <v>21</v>
      </c>
      <c r="S461" s="131">
        <v>80</v>
      </c>
      <c r="T461" s="131">
        <f t="shared" si="70"/>
        <v>25120</v>
      </c>
      <c r="U461" s="132">
        <f t="shared" ref="U461:U508" si="73">U460+P461-S461</f>
        <v>577</v>
      </c>
    </row>
    <row r="462" spans="1:21" x14ac:dyDescent="0.65">
      <c r="A462" s="131"/>
      <c r="B462" s="134"/>
      <c r="C462" s="131">
        <v>4</v>
      </c>
      <c r="D462" s="131">
        <v>1</v>
      </c>
      <c r="E462" s="131">
        <v>70</v>
      </c>
      <c r="F462" s="131">
        <f t="shared" si="68"/>
        <v>21350</v>
      </c>
      <c r="G462" s="131">
        <f t="shared" si="71"/>
        <v>260</v>
      </c>
      <c r="H462" s="131"/>
      <c r="I462" s="131"/>
      <c r="J462" s="131">
        <v>4</v>
      </c>
      <c r="K462" s="131">
        <v>11</v>
      </c>
      <c r="L462" s="131">
        <v>90</v>
      </c>
      <c r="M462" s="131">
        <f t="shared" si="69"/>
        <v>28260</v>
      </c>
      <c r="N462" s="131">
        <f t="shared" si="72"/>
        <v>220</v>
      </c>
      <c r="O462" s="131">
        <v>22</v>
      </c>
      <c r="P462" s="131">
        <v>509</v>
      </c>
      <c r="Q462" s="131">
        <v>4</v>
      </c>
      <c r="R462" s="131">
        <v>22</v>
      </c>
      <c r="S462" s="131">
        <v>80</v>
      </c>
      <c r="T462" s="131">
        <f t="shared" si="70"/>
        <v>25120</v>
      </c>
      <c r="U462" s="132">
        <f t="shared" si="73"/>
        <v>1006</v>
      </c>
    </row>
    <row r="463" spans="1:21" x14ac:dyDescent="0.65">
      <c r="A463" s="131"/>
      <c r="B463" s="134"/>
      <c r="C463" s="131">
        <v>5</v>
      </c>
      <c r="D463" s="131">
        <v>1</v>
      </c>
      <c r="E463" s="131">
        <v>70</v>
      </c>
      <c r="F463" s="131">
        <f t="shared" si="68"/>
        <v>21350</v>
      </c>
      <c r="G463" s="131">
        <f t="shared" si="71"/>
        <v>190</v>
      </c>
      <c r="H463" s="131"/>
      <c r="I463" s="131"/>
      <c r="J463" s="131">
        <v>5</v>
      </c>
      <c r="K463" s="131">
        <v>11</v>
      </c>
      <c r="L463" s="131">
        <v>90</v>
      </c>
      <c r="M463" s="131">
        <f t="shared" si="69"/>
        <v>28260</v>
      </c>
      <c r="N463" s="131">
        <f t="shared" si="72"/>
        <v>130</v>
      </c>
      <c r="O463" s="131"/>
      <c r="P463" s="131"/>
      <c r="Q463" s="131">
        <v>5</v>
      </c>
      <c r="R463" s="131">
        <v>22</v>
      </c>
      <c r="S463" s="131">
        <v>80</v>
      </c>
      <c r="T463" s="131">
        <f t="shared" si="70"/>
        <v>25120</v>
      </c>
      <c r="U463" s="132">
        <f t="shared" si="73"/>
        <v>926</v>
      </c>
    </row>
    <row r="464" spans="1:21" x14ac:dyDescent="0.65">
      <c r="A464" s="131"/>
      <c r="B464" s="134"/>
      <c r="C464" s="131">
        <v>6</v>
      </c>
      <c r="D464" s="131">
        <v>1</v>
      </c>
      <c r="E464" s="131">
        <v>70</v>
      </c>
      <c r="F464" s="131">
        <f t="shared" si="68"/>
        <v>21350</v>
      </c>
      <c r="G464" s="131">
        <f t="shared" si="71"/>
        <v>120</v>
      </c>
      <c r="H464" s="131">
        <v>12</v>
      </c>
      <c r="I464" s="131">
        <v>560</v>
      </c>
      <c r="J464" s="131">
        <v>6</v>
      </c>
      <c r="K464" s="131">
        <v>12</v>
      </c>
      <c r="L464" s="131">
        <v>90</v>
      </c>
      <c r="M464" s="131">
        <f t="shared" si="69"/>
        <v>28260</v>
      </c>
      <c r="N464" s="131">
        <f t="shared" si="72"/>
        <v>600</v>
      </c>
      <c r="O464" s="131"/>
      <c r="P464" s="131"/>
      <c r="Q464" s="131">
        <v>6</v>
      </c>
      <c r="R464" s="131">
        <v>22</v>
      </c>
      <c r="S464" s="131">
        <v>80</v>
      </c>
      <c r="T464" s="131">
        <f t="shared" si="70"/>
        <v>25120</v>
      </c>
      <c r="U464" s="132">
        <f t="shared" si="73"/>
        <v>846</v>
      </c>
    </row>
    <row r="465" spans="1:21" x14ac:dyDescent="0.65">
      <c r="A465" s="131">
        <v>2</v>
      </c>
      <c r="B465" s="129">
        <v>506</v>
      </c>
      <c r="C465" s="131">
        <v>7</v>
      </c>
      <c r="D465" s="131">
        <v>2</v>
      </c>
      <c r="E465" s="131">
        <v>70</v>
      </c>
      <c r="F465" s="131">
        <f t="shared" si="68"/>
        <v>21350</v>
      </c>
      <c r="G465" s="131">
        <f t="shared" si="71"/>
        <v>556</v>
      </c>
      <c r="H465" s="131"/>
      <c r="I465" s="131"/>
      <c r="J465" s="131">
        <v>7</v>
      </c>
      <c r="K465" s="131">
        <v>12</v>
      </c>
      <c r="L465" s="131">
        <v>90</v>
      </c>
      <c r="M465" s="131">
        <f t="shared" si="69"/>
        <v>28260</v>
      </c>
      <c r="N465" s="131">
        <f t="shared" si="72"/>
        <v>510</v>
      </c>
      <c r="O465" s="131"/>
      <c r="P465" s="131"/>
      <c r="Q465" s="131">
        <v>7</v>
      </c>
      <c r="R465" s="131">
        <v>22</v>
      </c>
      <c r="S465" s="131">
        <v>80</v>
      </c>
      <c r="T465" s="131">
        <f t="shared" si="70"/>
        <v>25120</v>
      </c>
      <c r="U465" s="132">
        <f t="shared" si="73"/>
        <v>766</v>
      </c>
    </row>
    <row r="466" spans="1:21" x14ac:dyDescent="0.65">
      <c r="A466" s="131"/>
      <c r="B466" s="131"/>
      <c r="C466" s="131">
        <v>8</v>
      </c>
      <c r="D466" s="131">
        <v>2</v>
      </c>
      <c r="E466" s="131">
        <v>70</v>
      </c>
      <c r="F466" s="131">
        <f t="shared" si="68"/>
        <v>21350</v>
      </c>
      <c r="G466" s="131">
        <f t="shared" si="71"/>
        <v>486</v>
      </c>
      <c r="H466" s="131"/>
      <c r="I466" s="131"/>
      <c r="J466" s="131">
        <v>8</v>
      </c>
      <c r="K466" s="131">
        <v>12</v>
      </c>
      <c r="L466" s="131">
        <v>90</v>
      </c>
      <c r="M466" s="131">
        <f t="shared" si="69"/>
        <v>28260</v>
      </c>
      <c r="N466" s="131">
        <f t="shared" si="72"/>
        <v>420</v>
      </c>
      <c r="O466" s="131">
        <v>23</v>
      </c>
      <c r="P466" s="131"/>
      <c r="Q466" s="131">
        <v>8</v>
      </c>
      <c r="R466" s="131">
        <v>23</v>
      </c>
      <c r="S466" s="131">
        <v>80</v>
      </c>
      <c r="T466" s="131">
        <f t="shared" si="70"/>
        <v>25120</v>
      </c>
      <c r="U466" s="132">
        <f t="shared" si="73"/>
        <v>686</v>
      </c>
    </row>
    <row r="467" spans="1:21" x14ac:dyDescent="0.65">
      <c r="A467" s="131"/>
      <c r="B467" s="131"/>
      <c r="C467" s="131">
        <v>9</v>
      </c>
      <c r="D467" s="131">
        <v>2</v>
      </c>
      <c r="E467" s="131">
        <v>70</v>
      </c>
      <c r="F467" s="131">
        <f t="shared" si="68"/>
        <v>21350</v>
      </c>
      <c r="G467" s="131">
        <f t="shared" si="71"/>
        <v>416</v>
      </c>
      <c r="H467" s="131"/>
      <c r="I467" s="131"/>
      <c r="J467" s="131">
        <v>9</v>
      </c>
      <c r="K467" s="131">
        <v>12</v>
      </c>
      <c r="L467" s="131">
        <v>90</v>
      </c>
      <c r="M467" s="131">
        <f t="shared" si="69"/>
        <v>28260</v>
      </c>
      <c r="N467" s="131">
        <f t="shared" si="72"/>
        <v>330</v>
      </c>
      <c r="O467" s="131"/>
      <c r="P467" s="131"/>
      <c r="Q467" s="131">
        <v>9</v>
      </c>
      <c r="R467" s="131">
        <v>23</v>
      </c>
      <c r="S467" s="131">
        <v>80</v>
      </c>
      <c r="T467" s="131">
        <f t="shared" si="70"/>
        <v>25120</v>
      </c>
      <c r="U467" s="132">
        <f t="shared" si="73"/>
        <v>606</v>
      </c>
    </row>
    <row r="468" spans="1:21" x14ac:dyDescent="0.65">
      <c r="A468" s="131"/>
      <c r="B468" s="131"/>
      <c r="C468" s="131">
        <v>10</v>
      </c>
      <c r="D468" s="131">
        <v>2</v>
      </c>
      <c r="E468" s="131">
        <v>70</v>
      </c>
      <c r="F468" s="131">
        <f t="shared" si="68"/>
        <v>21350</v>
      </c>
      <c r="G468" s="131">
        <f t="shared" si="71"/>
        <v>346</v>
      </c>
      <c r="H468" s="131"/>
      <c r="I468" s="131"/>
      <c r="J468" s="131">
        <v>10</v>
      </c>
      <c r="K468" s="131">
        <v>12</v>
      </c>
      <c r="L468" s="131">
        <v>90</v>
      </c>
      <c r="M468" s="131">
        <f t="shared" si="69"/>
        <v>28260</v>
      </c>
      <c r="N468" s="131">
        <f t="shared" si="72"/>
        <v>240</v>
      </c>
      <c r="O468" s="131"/>
      <c r="P468" s="131"/>
      <c r="Q468" s="131">
        <v>10</v>
      </c>
      <c r="R468" s="131">
        <v>23</v>
      </c>
      <c r="S468" s="131">
        <v>80</v>
      </c>
      <c r="T468" s="131">
        <f t="shared" si="70"/>
        <v>25120</v>
      </c>
      <c r="U468" s="132">
        <f t="shared" si="73"/>
        <v>526</v>
      </c>
    </row>
    <row r="469" spans="1:21" x14ac:dyDescent="0.65">
      <c r="A469" s="134"/>
      <c r="C469" s="131">
        <v>11</v>
      </c>
      <c r="D469" s="131">
        <v>2</v>
      </c>
      <c r="E469" s="131">
        <v>80</v>
      </c>
      <c r="F469" s="131">
        <f t="shared" si="68"/>
        <v>24400</v>
      </c>
      <c r="G469" s="131">
        <f t="shared" si="71"/>
        <v>266</v>
      </c>
      <c r="H469" s="131">
        <v>13</v>
      </c>
      <c r="I469" s="131">
        <v>410</v>
      </c>
      <c r="J469" s="131">
        <v>11</v>
      </c>
      <c r="K469" s="131">
        <v>13</v>
      </c>
      <c r="L469" s="131">
        <v>90</v>
      </c>
      <c r="M469" s="131">
        <f t="shared" si="69"/>
        <v>28260</v>
      </c>
      <c r="N469" s="131">
        <f t="shared" si="72"/>
        <v>560</v>
      </c>
      <c r="O469" s="131"/>
      <c r="P469" s="131"/>
      <c r="Q469" s="131">
        <v>11</v>
      </c>
      <c r="R469" s="131">
        <v>23</v>
      </c>
      <c r="S469" s="131">
        <v>80</v>
      </c>
      <c r="T469" s="131">
        <f t="shared" si="70"/>
        <v>25120</v>
      </c>
      <c r="U469" s="132">
        <f t="shared" si="73"/>
        <v>446</v>
      </c>
    </row>
    <row r="470" spans="1:21" x14ac:dyDescent="0.65">
      <c r="A470" s="131">
        <v>3</v>
      </c>
      <c r="B470" s="131">
        <v>496</v>
      </c>
      <c r="C470" s="131">
        <v>12</v>
      </c>
      <c r="D470" s="131">
        <v>3</v>
      </c>
      <c r="E470" s="131">
        <v>80</v>
      </c>
      <c r="F470" s="131">
        <f t="shared" si="68"/>
        <v>24400</v>
      </c>
      <c r="G470" s="131">
        <f t="shared" si="71"/>
        <v>682</v>
      </c>
      <c r="H470" s="131"/>
      <c r="I470" s="131"/>
      <c r="J470" s="131">
        <v>12</v>
      </c>
      <c r="K470" s="131">
        <v>13</v>
      </c>
      <c r="L470" s="131">
        <v>90</v>
      </c>
      <c r="M470" s="131">
        <f t="shared" si="69"/>
        <v>28260</v>
      </c>
      <c r="N470" s="131">
        <f t="shared" si="72"/>
        <v>470</v>
      </c>
      <c r="O470" s="131">
        <v>24</v>
      </c>
      <c r="P470" s="131"/>
      <c r="Q470" s="131">
        <v>12</v>
      </c>
      <c r="R470" s="131">
        <v>24</v>
      </c>
      <c r="S470" s="131">
        <v>80</v>
      </c>
      <c r="T470" s="131">
        <f t="shared" si="70"/>
        <v>25120</v>
      </c>
      <c r="U470" s="132">
        <f t="shared" si="73"/>
        <v>366</v>
      </c>
    </row>
    <row r="471" spans="1:21" x14ac:dyDescent="0.65">
      <c r="A471" s="131"/>
      <c r="C471" s="131">
        <v>13</v>
      </c>
      <c r="D471" s="131">
        <v>3</v>
      </c>
      <c r="E471" s="131">
        <v>80</v>
      </c>
      <c r="F471" s="131">
        <f t="shared" si="68"/>
        <v>24400</v>
      </c>
      <c r="G471" s="131">
        <f t="shared" si="71"/>
        <v>602</v>
      </c>
      <c r="H471" s="131"/>
      <c r="I471" s="131"/>
      <c r="J471" s="131">
        <v>13</v>
      </c>
      <c r="K471" s="131">
        <v>13</v>
      </c>
      <c r="L471" s="131">
        <v>90</v>
      </c>
      <c r="M471" s="131">
        <f t="shared" si="69"/>
        <v>28260</v>
      </c>
      <c r="N471" s="131">
        <f t="shared" si="72"/>
        <v>380</v>
      </c>
      <c r="O471" s="131"/>
      <c r="P471" s="131"/>
      <c r="Q471" s="131">
        <v>13</v>
      </c>
      <c r="R471" s="131">
        <v>24</v>
      </c>
      <c r="S471" s="131">
        <v>80</v>
      </c>
      <c r="T471" s="131">
        <f t="shared" si="70"/>
        <v>25120</v>
      </c>
      <c r="U471" s="132">
        <f t="shared" si="73"/>
        <v>286</v>
      </c>
    </row>
    <row r="472" spans="1:21" x14ac:dyDescent="0.65">
      <c r="A472" s="131"/>
      <c r="B472" s="131"/>
      <c r="C472" s="131">
        <v>14</v>
      </c>
      <c r="D472" s="131">
        <v>3</v>
      </c>
      <c r="E472" s="131">
        <v>80</v>
      </c>
      <c r="F472" s="131">
        <f t="shared" si="68"/>
        <v>24400</v>
      </c>
      <c r="G472" s="131">
        <f t="shared" si="71"/>
        <v>522</v>
      </c>
      <c r="H472" s="131"/>
      <c r="I472" s="131"/>
      <c r="J472" s="131">
        <v>14</v>
      </c>
      <c r="K472" s="131">
        <v>13</v>
      </c>
      <c r="L472" s="131">
        <v>90</v>
      </c>
      <c r="M472" s="131">
        <f t="shared" si="69"/>
        <v>28260</v>
      </c>
      <c r="N472" s="131">
        <f t="shared" si="72"/>
        <v>290</v>
      </c>
      <c r="O472" s="131"/>
      <c r="P472" s="131"/>
      <c r="Q472" s="131">
        <v>14</v>
      </c>
      <c r="R472" s="131">
        <v>24</v>
      </c>
      <c r="S472" s="131">
        <v>80</v>
      </c>
      <c r="T472" s="131">
        <f t="shared" si="70"/>
        <v>25120</v>
      </c>
      <c r="U472" s="132">
        <f t="shared" si="73"/>
        <v>206</v>
      </c>
    </row>
    <row r="473" spans="1:21" x14ac:dyDescent="0.65">
      <c r="A473" s="131"/>
      <c r="B473" s="131"/>
      <c r="C473" s="131">
        <v>15</v>
      </c>
      <c r="D473" s="131">
        <v>3</v>
      </c>
      <c r="E473" s="131">
        <v>80</v>
      </c>
      <c r="F473" s="131">
        <f t="shared" si="68"/>
        <v>24400</v>
      </c>
      <c r="G473" s="131">
        <f t="shared" si="71"/>
        <v>442</v>
      </c>
      <c r="H473" s="131"/>
      <c r="I473" s="131"/>
      <c r="J473" s="131">
        <v>15</v>
      </c>
      <c r="K473" s="131">
        <v>13</v>
      </c>
      <c r="L473" s="131">
        <v>90</v>
      </c>
      <c r="M473" s="131">
        <f t="shared" si="69"/>
        <v>28260</v>
      </c>
      <c r="N473" s="131">
        <f t="shared" si="72"/>
        <v>200</v>
      </c>
      <c r="O473" s="131"/>
      <c r="P473" s="131"/>
      <c r="Q473" s="131">
        <v>15</v>
      </c>
      <c r="R473" s="131">
        <v>25</v>
      </c>
      <c r="S473" s="131">
        <v>80</v>
      </c>
      <c r="T473" s="131">
        <f t="shared" si="70"/>
        <v>25120</v>
      </c>
      <c r="U473" s="132">
        <f t="shared" si="73"/>
        <v>126</v>
      </c>
    </row>
    <row r="474" spans="1:21" x14ac:dyDescent="0.65">
      <c r="A474" s="131"/>
      <c r="B474" s="131"/>
      <c r="C474" s="131">
        <v>16</v>
      </c>
      <c r="D474" s="131">
        <v>6</v>
      </c>
      <c r="E474" s="131">
        <v>80</v>
      </c>
      <c r="F474" s="131">
        <f t="shared" si="68"/>
        <v>24400</v>
      </c>
      <c r="G474" s="131">
        <f t="shared" si="71"/>
        <v>362</v>
      </c>
      <c r="H474" s="131">
        <v>14</v>
      </c>
      <c r="I474" s="131">
        <v>500</v>
      </c>
      <c r="J474" s="131">
        <v>16</v>
      </c>
      <c r="K474" s="131">
        <v>14</v>
      </c>
      <c r="L474" s="131">
        <v>90</v>
      </c>
      <c r="M474" s="131">
        <f t="shared" si="69"/>
        <v>28260</v>
      </c>
      <c r="N474" s="131">
        <f t="shared" si="72"/>
        <v>610</v>
      </c>
      <c r="O474" s="131">
        <v>25</v>
      </c>
      <c r="P474" s="131">
        <v>515</v>
      </c>
      <c r="Q474" s="131">
        <v>16</v>
      </c>
      <c r="R474" s="131">
        <v>25</v>
      </c>
      <c r="S474" s="131">
        <v>80</v>
      </c>
      <c r="T474" s="131">
        <f t="shared" si="70"/>
        <v>25120</v>
      </c>
      <c r="U474" s="132">
        <f t="shared" si="73"/>
        <v>561</v>
      </c>
    </row>
    <row r="475" spans="1:21" x14ac:dyDescent="0.65">
      <c r="A475" s="131">
        <v>4</v>
      </c>
      <c r="B475" s="131">
        <v>494</v>
      </c>
      <c r="C475" s="131">
        <v>17</v>
      </c>
      <c r="D475" s="131">
        <v>4</v>
      </c>
      <c r="E475" s="131">
        <v>80</v>
      </c>
      <c r="F475" s="131">
        <f t="shared" si="68"/>
        <v>24400</v>
      </c>
      <c r="G475" s="131">
        <f t="shared" si="71"/>
        <v>776</v>
      </c>
      <c r="H475" s="131"/>
      <c r="I475" s="131"/>
      <c r="J475" s="131">
        <v>17</v>
      </c>
      <c r="K475" s="131">
        <v>14</v>
      </c>
      <c r="L475" s="131">
        <v>90</v>
      </c>
      <c r="M475" s="131">
        <f t="shared" si="69"/>
        <v>28260</v>
      </c>
      <c r="N475" s="131">
        <f t="shared" si="72"/>
        <v>520</v>
      </c>
      <c r="O475" s="131"/>
      <c r="P475" s="131"/>
      <c r="Q475" s="131">
        <v>17</v>
      </c>
      <c r="R475" s="131">
        <v>25</v>
      </c>
      <c r="S475" s="131">
        <v>80</v>
      </c>
      <c r="T475" s="131">
        <f t="shared" si="70"/>
        <v>25120</v>
      </c>
      <c r="U475" s="132">
        <f t="shared" si="73"/>
        <v>481</v>
      </c>
    </row>
    <row r="476" spans="1:21" x14ac:dyDescent="0.65">
      <c r="A476" s="131" t="s">
        <v>53</v>
      </c>
      <c r="B476" s="131">
        <v>10</v>
      </c>
      <c r="C476" s="131">
        <v>18</v>
      </c>
      <c r="D476" s="131">
        <v>4</v>
      </c>
      <c r="E476" s="131">
        <v>80</v>
      </c>
      <c r="F476" s="131">
        <f t="shared" si="68"/>
        <v>24400</v>
      </c>
      <c r="G476" s="131">
        <f t="shared" si="71"/>
        <v>706</v>
      </c>
      <c r="H476" s="131"/>
      <c r="I476" s="131"/>
      <c r="J476" s="131">
        <v>18</v>
      </c>
      <c r="K476" s="131">
        <v>14</v>
      </c>
      <c r="L476" s="131">
        <v>90</v>
      </c>
      <c r="M476" s="131">
        <f t="shared" si="69"/>
        <v>28260</v>
      </c>
      <c r="N476" s="131">
        <f t="shared" si="72"/>
        <v>430</v>
      </c>
      <c r="O476" s="131"/>
      <c r="P476" s="131"/>
      <c r="Q476" s="131">
        <v>18</v>
      </c>
      <c r="R476" s="131">
        <v>25</v>
      </c>
      <c r="S476" s="131">
        <v>80</v>
      </c>
      <c r="T476" s="131">
        <f t="shared" si="70"/>
        <v>25120</v>
      </c>
      <c r="U476" s="132">
        <f t="shared" si="73"/>
        <v>401</v>
      </c>
    </row>
    <row r="477" spans="1:21" x14ac:dyDescent="0.65">
      <c r="A477" s="131"/>
      <c r="B477" s="131"/>
      <c r="C477" s="131">
        <v>19</v>
      </c>
      <c r="D477" s="131">
        <v>4</v>
      </c>
      <c r="E477" s="131">
        <v>80</v>
      </c>
      <c r="F477" s="131">
        <f t="shared" si="68"/>
        <v>24400</v>
      </c>
      <c r="G477" s="131">
        <f t="shared" si="71"/>
        <v>626</v>
      </c>
      <c r="H477" s="131"/>
      <c r="I477" s="131"/>
      <c r="J477" s="131">
        <v>19</v>
      </c>
      <c r="K477" s="131">
        <v>14</v>
      </c>
      <c r="L477" s="131">
        <v>90</v>
      </c>
      <c r="M477" s="131">
        <f t="shared" si="69"/>
        <v>28260</v>
      </c>
      <c r="N477" s="131">
        <f t="shared" si="72"/>
        <v>340</v>
      </c>
      <c r="O477" s="131"/>
      <c r="P477" s="131"/>
      <c r="Q477" s="131">
        <v>19</v>
      </c>
      <c r="R477" s="131">
        <v>25</v>
      </c>
      <c r="S477" s="131">
        <v>80</v>
      </c>
      <c r="T477" s="131">
        <f t="shared" si="70"/>
        <v>25120</v>
      </c>
      <c r="U477" s="132">
        <f t="shared" si="73"/>
        <v>321</v>
      </c>
    </row>
    <row r="478" spans="1:21" x14ac:dyDescent="0.65">
      <c r="A478" s="131"/>
      <c r="B478" s="131"/>
      <c r="C478" s="131">
        <v>20</v>
      </c>
      <c r="D478" s="131">
        <v>4</v>
      </c>
      <c r="E478" s="131">
        <v>80</v>
      </c>
      <c r="F478" s="131">
        <f t="shared" si="68"/>
        <v>24400</v>
      </c>
      <c r="G478" s="131">
        <f t="shared" si="71"/>
        <v>546</v>
      </c>
      <c r="H478" s="131"/>
      <c r="I478" s="131"/>
      <c r="J478" s="131">
        <v>20</v>
      </c>
      <c r="K478" s="131">
        <v>14</v>
      </c>
      <c r="L478" s="131">
        <v>90</v>
      </c>
      <c r="M478" s="131">
        <f t="shared" si="69"/>
        <v>28260</v>
      </c>
      <c r="N478" s="131">
        <f t="shared" si="72"/>
        <v>250</v>
      </c>
      <c r="O478" s="131"/>
      <c r="P478" s="131"/>
      <c r="Q478" s="131">
        <v>20</v>
      </c>
      <c r="R478" s="131">
        <v>25</v>
      </c>
      <c r="S478" s="131">
        <v>80</v>
      </c>
      <c r="T478" s="131">
        <f t="shared" si="70"/>
        <v>25120</v>
      </c>
      <c r="U478" s="132">
        <f t="shared" si="73"/>
        <v>241</v>
      </c>
    </row>
    <row r="479" spans="1:21" x14ac:dyDescent="0.65">
      <c r="A479" s="131">
        <v>5</v>
      </c>
      <c r="B479" s="131">
        <v>956</v>
      </c>
      <c r="C479" s="131">
        <v>21</v>
      </c>
      <c r="D479" s="131">
        <v>5</v>
      </c>
      <c r="E479" s="131">
        <v>80</v>
      </c>
      <c r="F479" s="131">
        <f t="shared" si="68"/>
        <v>24400</v>
      </c>
      <c r="G479" s="131">
        <f t="shared" si="71"/>
        <v>1422</v>
      </c>
      <c r="H479" s="131"/>
      <c r="I479" s="131"/>
      <c r="J479" s="131">
        <v>21</v>
      </c>
      <c r="K479" s="131">
        <v>15</v>
      </c>
      <c r="L479" s="131">
        <v>100</v>
      </c>
      <c r="M479" s="131">
        <f t="shared" si="69"/>
        <v>31400</v>
      </c>
      <c r="N479" s="131">
        <f t="shared" si="72"/>
        <v>150</v>
      </c>
      <c r="O479" s="131"/>
      <c r="P479" s="131"/>
      <c r="Q479" s="131">
        <v>21</v>
      </c>
      <c r="R479" s="131">
        <v>25</v>
      </c>
      <c r="S479" s="131">
        <v>90</v>
      </c>
      <c r="T479" s="131">
        <f t="shared" si="70"/>
        <v>28260</v>
      </c>
      <c r="U479" s="132">
        <f t="shared" si="73"/>
        <v>151</v>
      </c>
    </row>
    <row r="480" spans="1:21" x14ac:dyDescent="0.65">
      <c r="A480" s="131"/>
      <c r="B480" s="131"/>
      <c r="C480" s="131">
        <v>22</v>
      </c>
      <c r="D480" s="131">
        <v>5</v>
      </c>
      <c r="E480" s="131">
        <v>80</v>
      </c>
      <c r="F480" s="131">
        <f t="shared" si="68"/>
        <v>24400</v>
      </c>
      <c r="G480" s="131">
        <f t="shared" si="71"/>
        <v>1342</v>
      </c>
      <c r="H480" s="131"/>
      <c r="I480" s="131"/>
      <c r="J480" s="131">
        <v>22</v>
      </c>
      <c r="K480" s="131">
        <v>15</v>
      </c>
      <c r="L480" s="131">
        <v>100</v>
      </c>
      <c r="M480" s="131">
        <f t="shared" si="69"/>
        <v>31400</v>
      </c>
      <c r="N480" s="131">
        <f t="shared" si="72"/>
        <v>50</v>
      </c>
      <c r="O480" s="131">
        <v>26</v>
      </c>
      <c r="P480" s="131">
        <v>520</v>
      </c>
      <c r="Q480" s="131">
        <v>22</v>
      </c>
      <c r="R480" s="131">
        <v>26</v>
      </c>
      <c r="S480" s="131">
        <v>90</v>
      </c>
      <c r="T480" s="131">
        <f t="shared" si="70"/>
        <v>28260</v>
      </c>
      <c r="U480" s="132">
        <f t="shared" si="73"/>
        <v>581</v>
      </c>
    </row>
    <row r="481" spans="1:21" x14ac:dyDescent="0.65">
      <c r="A481" s="131"/>
      <c r="B481" s="131"/>
      <c r="C481" s="131">
        <v>23</v>
      </c>
      <c r="D481" s="131">
        <v>5</v>
      </c>
      <c r="E481" s="131">
        <v>80</v>
      </c>
      <c r="F481" s="131">
        <f t="shared" si="68"/>
        <v>24400</v>
      </c>
      <c r="G481" s="131">
        <f t="shared" si="71"/>
        <v>1262</v>
      </c>
      <c r="H481" s="131">
        <v>15</v>
      </c>
      <c r="I481" s="131">
        <v>509</v>
      </c>
      <c r="J481" s="131">
        <v>23</v>
      </c>
      <c r="K481" s="131">
        <v>15</v>
      </c>
      <c r="L481" s="131">
        <v>100</v>
      </c>
      <c r="M481" s="131">
        <f t="shared" si="69"/>
        <v>31400</v>
      </c>
      <c r="N481" s="131">
        <f t="shared" si="72"/>
        <v>459</v>
      </c>
      <c r="O481" s="131"/>
      <c r="P481" s="131"/>
      <c r="Q481" s="131">
        <v>23</v>
      </c>
      <c r="R481" s="131">
        <v>26</v>
      </c>
      <c r="S481" s="131">
        <v>90</v>
      </c>
      <c r="T481" s="131">
        <f t="shared" si="70"/>
        <v>28260</v>
      </c>
      <c r="U481" s="132">
        <f t="shared" si="73"/>
        <v>491</v>
      </c>
    </row>
    <row r="482" spans="1:21" x14ac:dyDescent="0.65">
      <c r="A482" s="131"/>
      <c r="B482" s="131"/>
      <c r="C482" s="131">
        <v>24</v>
      </c>
      <c r="D482" s="131">
        <v>5</v>
      </c>
      <c r="E482" s="131">
        <v>80</v>
      </c>
      <c r="F482" s="131">
        <f t="shared" si="68"/>
        <v>24400</v>
      </c>
      <c r="G482" s="131">
        <f t="shared" si="71"/>
        <v>1182</v>
      </c>
      <c r="H482" s="131"/>
      <c r="I482" s="131"/>
      <c r="J482" s="131">
        <v>24</v>
      </c>
      <c r="K482" s="131">
        <v>15</v>
      </c>
      <c r="L482" s="131">
        <v>100</v>
      </c>
      <c r="M482" s="131">
        <f t="shared" si="69"/>
        <v>31400</v>
      </c>
      <c r="N482" s="131">
        <f t="shared" si="72"/>
        <v>359</v>
      </c>
      <c r="O482" s="131"/>
      <c r="P482" s="131"/>
      <c r="Q482" s="131">
        <v>24</v>
      </c>
      <c r="R482" s="131">
        <v>26</v>
      </c>
      <c r="S482" s="131">
        <v>90</v>
      </c>
      <c r="T482" s="131">
        <f t="shared" si="70"/>
        <v>28260</v>
      </c>
      <c r="U482" s="132">
        <f t="shared" si="73"/>
        <v>401</v>
      </c>
    </row>
    <row r="483" spans="1:21" x14ac:dyDescent="0.65">
      <c r="A483" s="131"/>
      <c r="B483" s="131"/>
      <c r="C483" s="131">
        <v>25</v>
      </c>
      <c r="D483" s="131">
        <v>5</v>
      </c>
      <c r="E483" s="131">
        <v>80</v>
      </c>
      <c r="F483" s="131">
        <f t="shared" si="68"/>
        <v>24400</v>
      </c>
      <c r="G483" s="131">
        <f t="shared" si="71"/>
        <v>1102</v>
      </c>
      <c r="H483" s="131"/>
      <c r="I483" s="131"/>
      <c r="J483" s="131">
        <v>25</v>
      </c>
      <c r="K483" s="131">
        <v>15</v>
      </c>
      <c r="L483" s="131">
        <v>100</v>
      </c>
      <c r="M483" s="131">
        <f t="shared" si="69"/>
        <v>31400</v>
      </c>
      <c r="N483" s="131">
        <f t="shared" si="72"/>
        <v>259</v>
      </c>
      <c r="O483" s="131"/>
      <c r="P483" s="131"/>
      <c r="Q483" s="131">
        <v>25</v>
      </c>
      <c r="R483" s="131">
        <v>26</v>
      </c>
      <c r="S483" s="131">
        <v>90</v>
      </c>
      <c r="T483" s="131">
        <f t="shared" si="70"/>
        <v>28260</v>
      </c>
      <c r="U483" s="132">
        <f t="shared" si="73"/>
        <v>311</v>
      </c>
    </row>
    <row r="484" spans="1:21" x14ac:dyDescent="0.65">
      <c r="A484" s="131">
        <v>6</v>
      </c>
      <c r="B484" s="131">
        <v>0</v>
      </c>
      <c r="C484" s="131">
        <v>26</v>
      </c>
      <c r="D484" s="131">
        <v>6</v>
      </c>
      <c r="E484" s="131">
        <v>80</v>
      </c>
      <c r="F484" s="131">
        <f t="shared" si="68"/>
        <v>24400</v>
      </c>
      <c r="G484" s="131">
        <f t="shared" si="71"/>
        <v>1022</v>
      </c>
      <c r="H484" s="131"/>
      <c r="I484" s="131"/>
      <c r="J484" s="131">
        <v>26</v>
      </c>
      <c r="K484" s="131">
        <v>15</v>
      </c>
      <c r="L484" s="131">
        <v>100</v>
      </c>
      <c r="M484" s="131">
        <f t="shared" si="69"/>
        <v>31400</v>
      </c>
      <c r="N484" s="131">
        <f t="shared" si="72"/>
        <v>159</v>
      </c>
      <c r="O484" s="131"/>
      <c r="P484" s="131"/>
      <c r="Q484" s="131">
        <v>26</v>
      </c>
      <c r="R484" s="131">
        <v>26</v>
      </c>
      <c r="S484" s="131">
        <v>90</v>
      </c>
      <c r="T484" s="131">
        <f t="shared" si="70"/>
        <v>28260</v>
      </c>
      <c r="U484" s="132">
        <f t="shared" si="73"/>
        <v>221</v>
      </c>
    </row>
    <row r="485" spans="1:21" x14ac:dyDescent="0.65">
      <c r="A485" s="131"/>
      <c r="B485" s="131"/>
      <c r="C485" s="131">
        <v>27</v>
      </c>
      <c r="D485" s="131">
        <v>6</v>
      </c>
      <c r="E485" s="131">
        <v>80</v>
      </c>
      <c r="F485" s="131">
        <f t="shared" si="68"/>
        <v>24400</v>
      </c>
      <c r="G485" s="131">
        <f t="shared" si="71"/>
        <v>942</v>
      </c>
      <c r="H485" s="131">
        <v>16</v>
      </c>
      <c r="I485" s="131">
        <v>510</v>
      </c>
      <c r="J485" s="131">
        <v>27</v>
      </c>
      <c r="K485" s="131">
        <v>16</v>
      </c>
      <c r="L485" s="131">
        <v>100</v>
      </c>
      <c r="M485" s="131">
        <f t="shared" si="69"/>
        <v>31400</v>
      </c>
      <c r="N485" s="131">
        <f t="shared" si="72"/>
        <v>569</v>
      </c>
      <c r="O485" s="131">
        <v>27</v>
      </c>
      <c r="P485" s="131">
        <v>510</v>
      </c>
      <c r="Q485" s="131">
        <v>27</v>
      </c>
      <c r="R485" s="131">
        <v>27</v>
      </c>
      <c r="S485" s="131">
        <v>90</v>
      </c>
      <c r="T485" s="131">
        <f t="shared" si="70"/>
        <v>28260</v>
      </c>
      <c r="U485" s="132">
        <f t="shared" si="73"/>
        <v>641</v>
      </c>
    </row>
    <row r="486" spans="1:21" x14ac:dyDescent="0.65">
      <c r="A486" s="131"/>
      <c r="B486" s="131"/>
      <c r="C486" s="131">
        <v>28</v>
      </c>
      <c r="D486" s="131">
        <v>6</v>
      </c>
      <c r="E486" s="131">
        <v>80</v>
      </c>
      <c r="F486" s="131">
        <f t="shared" si="68"/>
        <v>24400</v>
      </c>
      <c r="G486" s="131">
        <f t="shared" si="71"/>
        <v>862</v>
      </c>
      <c r="H486" s="131"/>
      <c r="I486" s="131"/>
      <c r="J486" s="131">
        <v>28</v>
      </c>
      <c r="K486" s="131">
        <v>16</v>
      </c>
      <c r="L486" s="131">
        <v>100</v>
      </c>
      <c r="M486" s="131">
        <f t="shared" si="69"/>
        <v>31400</v>
      </c>
      <c r="N486" s="131">
        <f t="shared" si="72"/>
        <v>469</v>
      </c>
      <c r="O486" s="131"/>
      <c r="P486" s="131"/>
      <c r="Q486" s="131">
        <v>28</v>
      </c>
      <c r="R486" s="131">
        <v>27</v>
      </c>
      <c r="S486" s="131">
        <v>90</v>
      </c>
      <c r="T486" s="131">
        <f t="shared" si="70"/>
        <v>28260</v>
      </c>
      <c r="U486" s="132">
        <f t="shared" si="73"/>
        <v>551</v>
      </c>
    </row>
    <row r="487" spans="1:21" x14ac:dyDescent="0.65">
      <c r="A487" s="131"/>
      <c r="B487" s="131"/>
      <c r="C487" s="131">
        <v>29</v>
      </c>
      <c r="D487" s="131">
        <v>6</v>
      </c>
      <c r="E487" s="131">
        <v>80</v>
      </c>
      <c r="F487" s="131">
        <f t="shared" si="68"/>
        <v>24400</v>
      </c>
      <c r="G487" s="131">
        <f t="shared" si="71"/>
        <v>782</v>
      </c>
      <c r="H487" s="131"/>
      <c r="I487" s="131"/>
      <c r="J487" s="131">
        <v>29</v>
      </c>
      <c r="K487" s="131">
        <v>16</v>
      </c>
      <c r="L487" s="131">
        <v>100</v>
      </c>
      <c r="M487" s="131">
        <f t="shared" si="69"/>
        <v>31400</v>
      </c>
      <c r="N487" s="131">
        <f t="shared" si="72"/>
        <v>369</v>
      </c>
      <c r="O487" s="131"/>
      <c r="P487" s="131"/>
      <c r="Q487" s="131">
        <v>29</v>
      </c>
      <c r="R487" s="131">
        <v>27</v>
      </c>
      <c r="S487" s="131">
        <v>90</v>
      </c>
      <c r="T487" s="131">
        <f t="shared" si="70"/>
        <v>28260</v>
      </c>
      <c r="U487" s="132">
        <f t="shared" si="73"/>
        <v>461</v>
      </c>
    </row>
    <row r="488" spans="1:21" x14ac:dyDescent="0.65">
      <c r="A488" s="131"/>
      <c r="B488" s="131"/>
      <c r="C488" s="131">
        <v>30</v>
      </c>
      <c r="D488" s="131">
        <v>6</v>
      </c>
      <c r="E488" s="131">
        <v>80</v>
      </c>
      <c r="F488" s="131">
        <f t="shared" si="68"/>
        <v>24400</v>
      </c>
      <c r="G488" s="131">
        <f t="shared" si="71"/>
        <v>702</v>
      </c>
      <c r="H488" s="131"/>
      <c r="I488" s="131"/>
      <c r="J488" s="131">
        <v>30</v>
      </c>
      <c r="K488" s="131">
        <v>16</v>
      </c>
      <c r="L488" s="131">
        <v>100</v>
      </c>
      <c r="M488" s="131">
        <f t="shared" si="69"/>
        <v>31400</v>
      </c>
      <c r="N488" s="131">
        <f t="shared" si="72"/>
        <v>269</v>
      </c>
      <c r="O488" s="131"/>
      <c r="P488" s="131"/>
      <c r="Q488" s="131">
        <v>30</v>
      </c>
      <c r="R488" s="131">
        <v>27</v>
      </c>
      <c r="S488" s="131">
        <v>90</v>
      </c>
      <c r="T488" s="131">
        <f t="shared" si="70"/>
        <v>28260</v>
      </c>
      <c r="U488" s="132">
        <f t="shared" si="73"/>
        <v>371</v>
      </c>
    </row>
    <row r="489" spans="1:21" x14ac:dyDescent="0.65">
      <c r="A489" s="131">
        <v>7</v>
      </c>
      <c r="B489" s="131">
        <v>0</v>
      </c>
      <c r="C489" s="131">
        <v>31</v>
      </c>
      <c r="D489" s="131">
        <v>7</v>
      </c>
      <c r="E489" s="131">
        <v>80</v>
      </c>
      <c r="F489" s="131">
        <f t="shared" si="68"/>
        <v>24400</v>
      </c>
      <c r="G489" s="131">
        <f t="shared" si="71"/>
        <v>622</v>
      </c>
      <c r="H489" s="131">
        <v>17</v>
      </c>
      <c r="I489" s="131">
        <v>550</v>
      </c>
      <c r="J489" s="131">
        <v>31</v>
      </c>
      <c r="K489" s="131">
        <v>17</v>
      </c>
      <c r="L489" s="131">
        <v>100</v>
      </c>
      <c r="M489" s="131">
        <f t="shared" si="69"/>
        <v>31400</v>
      </c>
      <c r="N489" s="131">
        <f t="shared" si="72"/>
        <v>719</v>
      </c>
      <c r="O489" s="131"/>
      <c r="P489" s="131"/>
      <c r="Q489" s="131">
        <v>31</v>
      </c>
      <c r="R489" s="131">
        <v>27</v>
      </c>
      <c r="S489" s="131">
        <v>100</v>
      </c>
      <c r="T489" s="131">
        <f t="shared" si="70"/>
        <v>31400</v>
      </c>
      <c r="U489" s="132">
        <f t="shared" si="73"/>
        <v>271</v>
      </c>
    </row>
    <row r="490" spans="1:21" x14ac:dyDescent="0.65">
      <c r="A490" s="131"/>
      <c r="B490" s="131"/>
      <c r="C490" s="131">
        <v>32</v>
      </c>
      <c r="D490" s="131">
        <v>7</v>
      </c>
      <c r="E490" s="131">
        <v>80</v>
      </c>
      <c r="F490" s="131">
        <f t="shared" si="68"/>
        <v>24400</v>
      </c>
      <c r="G490" s="131">
        <f t="shared" si="71"/>
        <v>542</v>
      </c>
      <c r="H490" s="131"/>
      <c r="I490" s="131"/>
      <c r="J490" s="131">
        <v>32</v>
      </c>
      <c r="K490" s="131">
        <v>17</v>
      </c>
      <c r="L490" s="131">
        <v>100</v>
      </c>
      <c r="M490" s="131">
        <f t="shared" si="69"/>
        <v>31400</v>
      </c>
      <c r="N490" s="131">
        <f t="shared" si="72"/>
        <v>619</v>
      </c>
      <c r="O490" s="131"/>
      <c r="P490" s="131"/>
      <c r="Q490" s="131">
        <v>32</v>
      </c>
      <c r="R490" s="131">
        <v>27</v>
      </c>
      <c r="S490" s="131">
        <v>100</v>
      </c>
      <c r="T490" s="131">
        <f t="shared" si="70"/>
        <v>31400</v>
      </c>
      <c r="U490" s="132">
        <f t="shared" si="73"/>
        <v>171</v>
      </c>
    </row>
    <row r="491" spans="1:21" x14ac:dyDescent="0.65">
      <c r="A491" s="131"/>
      <c r="B491" s="131"/>
      <c r="C491" s="131">
        <v>33</v>
      </c>
      <c r="D491" s="131">
        <v>7</v>
      </c>
      <c r="E491" s="131">
        <v>80</v>
      </c>
      <c r="F491" s="131">
        <f t="shared" si="68"/>
        <v>24400</v>
      </c>
      <c r="G491" s="131">
        <f t="shared" si="71"/>
        <v>462</v>
      </c>
      <c r="H491" s="131"/>
      <c r="I491" s="131"/>
      <c r="J491" s="131">
        <v>33</v>
      </c>
      <c r="K491" s="131">
        <v>17</v>
      </c>
      <c r="L491" s="131">
        <v>100</v>
      </c>
      <c r="M491" s="131">
        <f t="shared" si="69"/>
        <v>31400</v>
      </c>
      <c r="N491" s="131">
        <f t="shared" si="72"/>
        <v>519</v>
      </c>
      <c r="O491" s="131">
        <v>28</v>
      </c>
      <c r="P491" s="131">
        <v>505</v>
      </c>
      <c r="Q491" s="131">
        <v>33</v>
      </c>
      <c r="R491" s="131">
        <v>28</v>
      </c>
      <c r="S491" s="131">
        <v>100</v>
      </c>
      <c r="T491" s="131">
        <f t="shared" si="70"/>
        <v>31400</v>
      </c>
      <c r="U491" s="132">
        <f t="shared" si="73"/>
        <v>576</v>
      </c>
    </row>
    <row r="492" spans="1:21" x14ac:dyDescent="0.65">
      <c r="A492" s="131"/>
      <c r="B492" s="131"/>
      <c r="C492" s="131">
        <v>34</v>
      </c>
      <c r="D492" s="131">
        <v>7</v>
      </c>
      <c r="E492" s="131">
        <v>80</v>
      </c>
      <c r="F492" s="131">
        <f t="shared" si="68"/>
        <v>24400</v>
      </c>
      <c r="G492" s="131">
        <f t="shared" si="71"/>
        <v>382</v>
      </c>
      <c r="H492" s="131"/>
      <c r="I492" s="131"/>
      <c r="J492" s="131">
        <v>34</v>
      </c>
      <c r="K492" s="131">
        <v>17</v>
      </c>
      <c r="L492" s="131">
        <v>100</v>
      </c>
      <c r="M492" s="131">
        <f t="shared" si="69"/>
        <v>31400</v>
      </c>
      <c r="N492" s="131">
        <f t="shared" si="72"/>
        <v>419</v>
      </c>
      <c r="O492" s="131"/>
      <c r="P492" s="131"/>
      <c r="Q492" s="131">
        <v>34</v>
      </c>
      <c r="R492" s="131">
        <v>28</v>
      </c>
      <c r="S492" s="131">
        <v>100</v>
      </c>
      <c r="T492" s="131">
        <f t="shared" si="70"/>
        <v>31400</v>
      </c>
      <c r="U492" s="132">
        <f t="shared" si="73"/>
        <v>476</v>
      </c>
    </row>
    <row r="493" spans="1:21" x14ac:dyDescent="0.65">
      <c r="A493" s="131"/>
      <c r="B493" s="131"/>
      <c r="C493" s="131">
        <v>35</v>
      </c>
      <c r="D493" s="131">
        <v>7</v>
      </c>
      <c r="E493" s="131">
        <v>80</v>
      </c>
      <c r="F493" s="131">
        <f t="shared" si="68"/>
        <v>24400</v>
      </c>
      <c r="G493" s="131">
        <f t="shared" si="71"/>
        <v>302</v>
      </c>
      <c r="H493" s="131"/>
      <c r="I493" s="131"/>
      <c r="J493" s="131">
        <v>35</v>
      </c>
      <c r="K493" s="131">
        <v>17</v>
      </c>
      <c r="L493" s="131">
        <v>100</v>
      </c>
      <c r="M493" s="131">
        <f t="shared" si="69"/>
        <v>31400</v>
      </c>
      <c r="N493" s="131">
        <f t="shared" si="72"/>
        <v>319</v>
      </c>
      <c r="O493" s="131"/>
      <c r="P493" s="131"/>
      <c r="Q493" s="131">
        <v>35</v>
      </c>
      <c r="R493" s="131">
        <v>28</v>
      </c>
      <c r="S493" s="131">
        <v>100</v>
      </c>
      <c r="T493" s="131">
        <f t="shared" si="70"/>
        <v>31400</v>
      </c>
      <c r="U493" s="132">
        <f t="shared" si="73"/>
        <v>376</v>
      </c>
    </row>
    <row r="494" spans="1:21" x14ac:dyDescent="0.65">
      <c r="A494" s="131">
        <v>8</v>
      </c>
      <c r="B494" s="131">
        <v>340</v>
      </c>
      <c r="C494" s="131">
        <v>36</v>
      </c>
      <c r="D494" s="131">
        <v>8</v>
      </c>
      <c r="E494" s="131">
        <v>80</v>
      </c>
      <c r="F494" s="131">
        <f t="shared" si="68"/>
        <v>24400</v>
      </c>
      <c r="G494" s="131">
        <f t="shared" si="71"/>
        <v>562</v>
      </c>
      <c r="H494" s="131">
        <v>18</v>
      </c>
      <c r="I494" s="131">
        <v>530</v>
      </c>
      <c r="J494" s="131">
        <v>36</v>
      </c>
      <c r="K494" s="131">
        <v>18</v>
      </c>
      <c r="L494" s="131">
        <v>100</v>
      </c>
      <c r="M494" s="131">
        <f t="shared" si="69"/>
        <v>31400</v>
      </c>
      <c r="N494" s="131">
        <f t="shared" si="72"/>
        <v>749</v>
      </c>
      <c r="O494" s="131"/>
      <c r="P494" s="131"/>
      <c r="Q494" s="131">
        <v>36</v>
      </c>
      <c r="R494" s="131">
        <v>28</v>
      </c>
      <c r="S494" s="131">
        <v>100</v>
      </c>
      <c r="T494" s="131">
        <f t="shared" si="70"/>
        <v>31400</v>
      </c>
      <c r="U494" s="132">
        <f t="shared" si="73"/>
        <v>276</v>
      </c>
    </row>
    <row r="495" spans="1:21" x14ac:dyDescent="0.65">
      <c r="A495" s="131"/>
      <c r="B495" s="131"/>
      <c r="C495" s="131">
        <v>37</v>
      </c>
      <c r="D495" s="131">
        <v>8</v>
      </c>
      <c r="E495" s="131">
        <v>80</v>
      </c>
      <c r="F495" s="131">
        <f t="shared" si="68"/>
        <v>24400</v>
      </c>
      <c r="G495" s="131">
        <f t="shared" si="71"/>
        <v>482</v>
      </c>
      <c r="H495" s="131"/>
      <c r="I495" s="131"/>
      <c r="J495" s="131">
        <v>37</v>
      </c>
      <c r="K495" s="131">
        <v>18</v>
      </c>
      <c r="L495" s="131">
        <v>100</v>
      </c>
      <c r="M495" s="131">
        <f t="shared" si="69"/>
        <v>31400</v>
      </c>
      <c r="N495" s="131">
        <f t="shared" si="72"/>
        <v>649</v>
      </c>
      <c r="O495" s="131"/>
      <c r="P495" s="131"/>
      <c r="Q495" s="131">
        <v>37</v>
      </c>
      <c r="R495" s="131">
        <v>28</v>
      </c>
      <c r="S495" s="131">
        <v>100</v>
      </c>
      <c r="T495" s="131">
        <f t="shared" si="70"/>
        <v>31400</v>
      </c>
      <c r="U495" s="132">
        <f t="shared" si="73"/>
        <v>176</v>
      </c>
    </row>
    <row r="496" spans="1:21" x14ac:dyDescent="0.65">
      <c r="A496" s="131"/>
      <c r="B496" s="131"/>
      <c r="C496" s="131">
        <v>38</v>
      </c>
      <c r="D496" s="131">
        <v>8</v>
      </c>
      <c r="E496" s="131">
        <v>82</v>
      </c>
      <c r="F496" s="131">
        <f t="shared" si="68"/>
        <v>25010</v>
      </c>
      <c r="G496" s="131">
        <f t="shared" si="71"/>
        <v>400</v>
      </c>
      <c r="H496" s="131"/>
      <c r="I496" s="131"/>
      <c r="J496" s="131">
        <v>38</v>
      </c>
      <c r="K496" s="131">
        <v>18</v>
      </c>
      <c r="L496" s="131">
        <v>100</v>
      </c>
      <c r="M496" s="131">
        <f t="shared" si="69"/>
        <v>31400</v>
      </c>
      <c r="N496" s="131">
        <f t="shared" si="72"/>
        <v>549</v>
      </c>
      <c r="O496" s="131"/>
      <c r="P496" s="131"/>
      <c r="Q496" s="131">
        <v>38</v>
      </c>
      <c r="R496" s="131">
        <v>28</v>
      </c>
      <c r="S496" s="131">
        <v>100</v>
      </c>
      <c r="T496" s="131">
        <f t="shared" si="70"/>
        <v>31400</v>
      </c>
      <c r="U496" s="132">
        <f t="shared" si="73"/>
        <v>76</v>
      </c>
    </row>
    <row r="497" spans="1:21" x14ac:dyDescent="0.65">
      <c r="A497" s="131"/>
      <c r="B497" s="131"/>
      <c r="C497" s="131">
        <v>39</v>
      </c>
      <c r="D497" s="131">
        <v>8</v>
      </c>
      <c r="E497" s="131">
        <v>85</v>
      </c>
      <c r="F497" s="131">
        <f t="shared" si="68"/>
        <v>25925</v>
      </c>
      <c r="G497" s="131">
        <f t="shared" si="71"/>
        <v>315</v>
      </c>
      <c r="H497" s="131"/>
      <c r="I497" s="131"/>
      <c r="J497" s="131">
        <v>39</v>
      </c>
      <c r="K497" s="131">
        <v>18</v>
      </c>
      <c r="L497" s="131">
        <v>100</v>
      </c>
      <c r="M497" s="131">
        <f t="shared" si="69"/>
        <v>31400</v>
      </c>
      <c r="N497" s="131">
        <f t="shared" si="72"/>
        <v>449</v>
      </c>
      <c r="O497" s="131">
        <v>29</v>
      </c>
      <c r="P497" s="131">
        <v>914</v>
      </c>
      <c r="Q497" s="131">
        <v>39</v>
      </c>
      <c r="R497" s="131">
        <v>29</v>
      </c>
      <c r="S497" s="131">
        <v>150</v>
      </c>
      <c r="T497" s="131">
        <f t="shared" si="70"/>
        <v>47100</v>
      </c>
      <c r="U497" s="132">
        <f t="shared" si="73"/>
        <v>840</v>
      </c>
    </row>
    <row r="498" spans="1:21" x14ac:dyDescent="0.65">
      <c r="A498" s="131"/>
      <c r="B498" s="131"/>
      <c r="C498" s="131">
        <v>40</v>
      </c>
      <c r="D498" s="131">
        <v>8</v>
      </c>
      <c r="E498" s="131">
        <v>85</v>
      </c>
      <c r="F498" s="131">
        <f>E498*305</f>
        <v>25925</v>
      </c>
      <c r="G498" s="131">
        <f t="shared" si="71"/>
        <v>230</v>
      </c>
      <c r="H498" s="131"/>
      <c r="I498" s="131"/>
      <c r="J498" s="131">
        <v>40</v>
      </c>
      <c r="K498" s="131">
        <v>18</v>
      </c>
      <c r="L498" s="131">
        <v>100</v>
      </c>
      <c r="M498" s="131">
        <f t="shared" si="69"/>
        <v>31400</v>
      </c>
      <c r="N498" s="131">
        <f t="shared" si="72"/>
        <v>349</v>
      </c>
      <c r="O498" s="131"/>
      <c r="P498" s="131"/>
      <c r="Q498" s="131">
        <v>40</v>
      </c>
      <c r="R498" s="131">
        <v>29</v>
      </c>
      <c r="S498" s="131">
        <v>150</v>
      </c>
      <c r="T498" s="131">
        <f t="shared" si="70"/>
        <v>47100</v>
      </c>
      <c r="U498" s="132">
        <f t="shared" si="73"/>
        <v>690</v>
      </c>
    </row>
    <row r="499" spans="1:21" x14ac:dyDescent="0.65">
      <c r="A499" s="131">
        <v>9</v>
      </c>
      <c r="B499" s="131">
        <v>340</v>
      </c>
      <c r="C499" s="131">
        <v>41</v>
      </c>
      <c r="D499" s="131">
        <v>9</v>
      </c>
      <c r="E499" s="131">
        <v>90</v>
      </c>
      <c r="F499" s="131">
        <f>E499*314</f>
        <v>28260</v>
      </c>
      <c r="G499" s="131">
        <f t="shared" si="71"/>
        <v>480</v>
      </c>
      <c r="H499" s="131">
        <v>19</v>
      </c>
      <c r="I499" s="131">
        <v>540</v>
      </c>
      <c r="J499" s="131">
        <v>41</v>
      </c>
      <c r="K499" s="131">
        <v>19</v>
      </c>
      <c r="L499" s="131">
        <v>100</v>
      </c>
      <c r="M499" s="131">
        <f t="shared" si="69"/>
        <v>31400</v>
      </c>
      <c r="N499" s="131">
        <f t="shared" si="72"/>
        <v>789</v>
      </c>
      <c r="O499" s="131"/>
      <c r="P499" s="131"/>
      <c r="Q499" s="131">
        <v>41</v>
      </c>
      <c r="R499" s="131">
        <v>29</v>
      </c>
      <c r="S499" s="131">
        <v>150</v>
      </c>
      <c r="T499" s="131">
        <f t="shared" si="70"/>
        <v>47100</v>
      </c>
      <c r="U499" s="132">
        <f t="shared" si="73"/>
        <v>540</v>
      </c>
    </row>
    <row r="500" spans="1:21" x14ac:dyDescent="0.65">
      <c r="A500" s="131"/>
      <c r="B500" s="131"/>
      <c r="C500" s="131">
        <v>42</v>
      </c>
      <c r="D500" s="131">
        <v>9</v>
      </c>
      <c r="E500" s="131">
        <v>90</v>
      </c>
      <c r="F500" s="131">
        <f t="shared" ref="F500:F508" si="74">E500*314</f>
        <v>28260</v>
      </c>
      <c r="G500" s="131">
        <f t="shared" si="71"/>
        <v>390</v>
      </c>
      <c r="H500" s="131"/>
      <c r="I500" s="131"/>
      <c r="J500" s="131">
        <v>42</v>
      </c>
      <c r="K500" s="131">
        <v>19</v>
      </c>
      <c r="L500" s="131">
        <v>100</v>
      </c>
      <c r="M500" s="131">
        <f t="shared" si="69"/>
        <v>31400</v>
      </c>
      <c r="N500" s="131">
        <f t="shared" si="72"/>
        <v>689</v>
      </c>
      <c r="O500" s="131"/>
      <c r="P500" s="131"/>
      <c r="Q500" s="131">
        <v>42</v>
      </c>
      <c r="R500" s="131">
        <v>29</v>
      </c>
      <c r="S500" s="131">
        <v>150</v>
      </c>
      <c r="T500" s="131">
        <f t="shared" si="70"/>
        <v>47100</v>
      </c>
      <c r="U500" s="132">
        <f t="shared" si="73"/>
        <v>390</v>
      </c>
    </row>
    <row r="501" spans="1:21" x14ac:dyDescent="0.65">
      <c r="A501" s="131"/>
      <c r="B501" s="131"/>
      <c r="C501" s="131">
        <v>43</v>
      </c>
      <c r="D501" s="131">
        <v>9</v>
      </c>
      <c r="E501" s="131">
        <v>90</v>
      </c>
      <c r="F501" s="131">
        <f t="shared" si="74"/>
        <v>28260</v>
      </c>
      <c r="G501" s="131">
        <f t="shared" si="71"/>
        <v>300</v>
      </c>
      <c r="H501" s="131"/>
      <c r="I501" s="131"/>
      <c r="J501" s="131">
        <v>43</v>
      </c>
      <c r="K501" s="131">
        <v>19</v>
      </c>
      <c r="L501" s="131">
        <v>100</v>
      </c>
      <c r="M501" s="131">
        <f t="shared" si="69"/>
        <v>31400</v>
      </c>
      <c r="N501" s="131">
        <f t="shared" si="72"/>
        <v>589</v>
      </c>
      <c r="O501" s="131"/>
      <c r="P501" s="131"/>
      <c r="Q501" s="131">
        <v>43</v>
      </c>
      <c r="R501" s="131">
        <v>29</v>
      </c>
      <c r="S501" s="131">
        <v>150</v>
      </c>
      <c r="T501" s="131">
        <f t="shared" si="70"/>
        <v>47100</v>
      </c>
      <c r="U501" s="132">
        <f t="shared" si="73"/>
        <v>240</v>
      </c>
    </row>
    <row r="502" spans="1:21" x14ac:dyDescent="0.65">
      <c r="A502" s="131"/>
      <c r="B502" s="131"/>
      <c r="C502" s="131">
        <v>44</v>
      </c>
      <c r="D502" s="131">
        <v>9</v>
      </c>
      <c r="E502" s="131">
        <v>90</v>
      </c>
      <c r="F502" s="131">
        <f t="shared" si="74"/>
        <v>28260</v>
      </c>
      <c r="G502" s="131">
        <f t="shared" si="71"/>
        <v>210</v>
      </c>
      <c r="H502" s="131"/>
      <c r="I502" s="131"/>
      <c r="J502" s="131">
        <v>44</v>
      </c>
      <c r="K502" s="131">
        <v>19</v>
      </c>
      <c r="L502" s="131">
        <v>100</v>
      </c>
      <c r="M502" s="131">
        <f t="shared" si="69"/>
        <v>31400</v>
      </c>
      <c r="N502" s="131">
        <f t="shared" si="72"/>
        <v>489</v>
      </c>
      <c r="O502" s="131"/>
      <c r="P502" s="131"/>
      <c r="Q502" s="131">
        <v>44</v>
      </c>
      <c r="R502" s="131">
        <v>29</v>
      </c>
      <c r="S502" s="131">
        <v>140</v>
      </c>
      <c r="T502" s="131">
        <f t="shared" si="70"/>
        <v>43960</v>
      </c>
      <c r="U502" s="132">
        <f t="shared" si="73"/>
        <v>100</v>
      </c>
    </row>
    <row r="503" spans="1:21" x14ac:dyDescent="0.65">
      <c r="A503" s="131"/>
      <c r="B503" s="131"/>
      <c r="C503" s="131">
        <v>45</v>
      </c>
      <c r="D503" s="131">
        <v>9</v>
      </c>
      <c r="E503" s="131">
        <v>90</v>
      </c>
      <c r="F503" s="131">
        <f t="shared" si="74"/>
        <v>28260</v>
      </c>
      <c r="G503" s="131">
        <f t="shared" si="71"/>
        <v>120</v>
      </c>
      <c r="H503" s="131"/>
      <c r="I503" s="131"/>
      <c r="J503" s="131">
        <v>45</v>
      </c>
      <c r="K503" s="131">
        <v>19</v>
      </c>
      <c r="L503" s="131">
        <v>100</v>
      </c>
      <c r="M503" s="131">
        <f t="shared" si="69"/>
        <v>31400</v>
      </c>
      <c r="N503" s="131">
        <f t="shared" si="72"/>
        <v>389</v>
      </c>
      <c r="O503" s="131">
        <v>30</v>
      </c>
      <c r="P503" s="131">
        <v>956</v>
      </c>
      <c r="Q503" s="131">
        <v>45</v>
      </c>
      <c r="R503" s="131">
        <v>30</v>
      </c>
      <c r="S503" s="131">
        <v>140</v>
      </c>
      <c r="T503" s="131">
        <f t="shared" si="70"/>
        <v>43960</v>
      </c>
      <c r="U503" s="132">
        <f t="shared" si="73"/>
        <v>916</v>
      </c>
    </row>
    <row r="504" spans="1:21" x14ac:dyDescent="0.65">
      <c r="A504" s="131">
        <v>10</v>
      </c>
      <c r="B504" s="131">
        <v>340</v>
      </c>
      <c r="C504" s="131">
        <v>46</v>
      </c>
      <c r="D504" s="131">
        <v>10</v>
      </c>
      <c r="E504" s="131">
        <v>90</v>
      </c>
      <c r="F504" s="131">
        <f t="shared" si="74"/>
        <v>28260</v>
      </c>
      <c r="G504" s="131">
        <f t="shared" si="71"/>
        <v>370</v>
      </c>
      <c r="H504" s="131">
        <v>20</v>
      </c>
      <c r="I504" s="131">
        <v>418</v>
      </c>
      <c r="J504" s="131">
        <v>46</v>
      </c>
      <c r="K504" s="131">
        <v>20</v>
      </c>
      <c r="L504" s="131">
        <v>100</v>
      </c>
      <c r="M504" s="131">
        <f t="shared" si="69"/>
        <v>31400</v>
      </c>
      <c r="N504" s="131">
        <f t="shared" si="72"/>
        <v>707</v>
      </c>
      <c r="O504" s="131"/>
      <c r="P504" s="131"/>
      <c r="Q504" s="131">
        <v>46</v>
      </c>
      <c r="R504" s="131">
        <v>30</v>
      </c>
      <c r="S504" s="131">
        <v>140</v>
      </c>
      <c r="T504" s="131">
        <f t="shared" si="70"/>
        <v>43960</v>
      </c>
      <c r="U504" s="132">
        <f t="shared" si="73"/>
        <v>776</v>
      </c>
    </row>
    <row r="505" spans="1:21" x14ac:dyDescent="0.65">
      <c r="A505" s="131"/>
      <c r="C505" s="131">
        <v>47</v>
      </c>
      <c r="D505" s="131">
        <v>10</v>
      </c>
      <c r="E505" s="131">
        <v>90</v>
      </c>
      <c r="F505" s="131">
        <f t="shared" si="74"/>
        <v>28260</v>
      </c>
      <c r="G505" s="131">
        <f t="shared" si="71"/>
        <v>280</v>
      </c>
      <c r="H505" s="131"/>
      <c r="I505" s="131"/>
      <c r="J505" s="131">
        <v>47</v>
      </c>
      <c r="K505" s="131">
        <v>20</v>
      </c>
      <c r="L505" s="131">
        <v>100</v>
      </c>
      <c r="M505" s="131">
        <f t="shared" si="69"/>
        <v>31400</v>
      </c>
      <c r="N505" s="131">
        <f t="shared" si="72"/>
        <v>607</v>
      </c>
      <c r="O505" s="138"/>
      <c r="P505" s="131"/>
      <c r="Q505" s="131">
        <v>47</v>
      </c>
      <c r="R505" s="131">
        <v>30</v>
      </c>
      <c r="S505" s="131">
        <v>140</v>
      </c>
      <c r="T505" s="131">
        <f t="shared" si="70"/>
        <v>43960</v>
      </c>
      <c r="U505" s="132">
        <f t="shared" si="73"/>
        <v>636</v>
      </c>
    </row>
    <row r="506" spans="1:21" x14ac:dyDescent="0.65">
      <c r="A506" s="131"/>
      <c r="B506" s="131"/>
      <c r="C506" s="131">
        <v>48</v>
      </c>
      <c r="D506" s="131">
        <v>10</v>
      </c>
      <c r="E506" s="131">
        <v>90</v>
      </c>
      <c r="F506" s="131">
        <f t="shared" si="74"/>
        <v>28260</v>
      </c>
      <c r="G506" s="131">
        <f t="shared" si="71"/>
        <v>190</v>
      </c>
      <c r="H506" s="131"/>
      <c r="I506" s="131"/>
      <c r="J506" s="131">
        <v>48</v>
      </c>
      <c r="K506" s="131">
        <v>20</v>
      </c>
      <c r="L506" s="131">
        <v>100</v>
      </c>
      <c r="M506" s="131">
        <f t="shared" si="69"/>
        <v>31400</v>
      </c>
      <c r="N506" s="131">
        <f t="shared" si="72"/>
        <v>507</v>
      </c>
      <c r="O506" s="131"/>
      <c r="P506" s="131"/>
      <c r="Q506" s="131">
        <v>48</v>
      </c>
      <c r="R506" s="131">
        <v>30</v>
      </c>
      <c r="S506" s="131">
        <v>140</v>
      </c>
      <c r="T506" s="131">
        <f t="shared" si="70"/>
        <v>43960</v>
      </c>
      <c r="U506" s="132">
        <f t="shared" si="73"/>
        <v>496</v>
      </c>
    </row>
    <row r="507" spans="1:21" x14ac:dyDescent="0.65">
      <c r="A507" s="131"/>
      <c r="B507" s="131"/>
      <c r="C507" s="131">
        <v>49</v>
      </c>
      <c r="D507" s="131">
        <v>10</v>
      </c>
      <c r="E507" s="131">
        <v>90</v>
      </c>
      <c r="F507" s="131">
        <f t="shared" si="74"/>
        <v>28260</v>
      </c>
      <c r="G507" s="131">
        <f t="shared" si="71"/>
        <v>100</v>
      </c>
      <c r="H507" s="131"/>
      <c r="I507" s="131"/>
      <c r="J507" s="131">
        <v>49</v>
      </c>
      <c r="K507" s="131">
        <v>20</v>
      </c>
      <c r="L507" s="131">
        <v>100</v>
      </c>
      <c r="M507" s="131">
        <f t="shared" si="69"/>
        <v>31400</v>
      </c>
      <c r="N507" s="131">
        <f t="shared" si="72"/>
        <v>407</v>
      </c>
      <c r="O507" s="131"/>
      <c r="P507" s="131"/>
      <c r="Q507" s="131">
        <v>49</v>
      </c>
      <c r="R507" s="131">
        <v>30</v>
      </c>
      <c r="S507" s="131">
        <v>149</v>
      </c>
      <c r="T507" s="131">
        <f t="shared" si="70"/>
        <v>46786</v>
      </c>
      <c r="U507" s="132">
        <f t="shared" si="73"/>
        <v>347</v>
      </c>
    </row>
    <row r="508" spans="1:21" x14ac:dyDescent="0.65">
      <c r="A508" s="131"/>
      <c r="B508" s="131"/>
      <c r="C508" s="131">
        <v>50</v>
      </c>
      <c r="D508" s="131">
        <v>10</v>
      </c>
      <c r="E508" s="131">
        <v>90</v>
      </c>
      <c r="F508" s="131">
        <f t="shared" si="74"/>
        <v>28260</v>
      </c>
      <c r="G508" s="131">
        <f t="shared" si="71"/>
        <v>10</v>
      </c>
      <c r="H508" s="131"/>
      <c r="I508" s="131"/>
      <c r="J508" s="131">
        <v>50</v>
      </c>
      <c r="K508" s="131">
        <v>20</v>
      </c>
      <c r="L508" s="131">
        <v>100</v>
      </c>
      <c r="M508" s="131">
        <f t="shared" si="69"/>
        <v>31400</v>
      </c>
      <c r="N508" s="131">
        <f t="shared" si="72"/>
        <v>307</v>
      </c>
      <c r="O508" s="131"/>
      <c r="P508" s="131"/>
      <c r="Q508" s="131">
        <v>50</v>
      </c>
      <c r="R508" s="131">
        <v>30</v>
      </c>
      <c r="S508" s="131">
        <v>10</v>
      </c>
      <c r="T508" s="131">
        <f>S508*100</f>
        <v>1000</v>
      </c>
      <c r="U508" s="132">
        <f t="shared" si="73"/>
        <v>337</v>
      </c>
    </row>
    <row r="509" spans="1:21" x14ac:dyDescent="0.65">
      <c r="A509" s="131"/>
      <c r="B509" s="131"/>
      <c r="C509" s="131"/>
      <c r="D509" s="131"/>
      <c r="E509" s="131">
        <f>SUM(E459:E508)</f>
        <v>4012</v>
      </c>
      <c r="F509" s="131">
        <f>SUM(F459:F508)</f>
        <v>1231760</v>
      </c>
      <c r="G509" s="131"/>
      <c r="H509" s="131"/>
      <c r="I509" s="131"/>
      <c r="J509" s="131"/>
      <c r="K509" s="131"/>
      <c r="L509" s="131">
        <f>SUM(L459:L508)</f>
        <v>4800</v>
      </c>
      <c r="M509" s="131">
        <f>SUM(M459:M508)</f>
        <v>1507200</v>
      </c>
      <c r="N509" s="131"/>
      <c r="O509" s="131"/>
      <c r="P509" s="131"/>
      <c r="Q509" s="131"/>
      <c r="R509" s="131"/>
      <c r="S509" s="131">
        <f>SUM(S459:S508)</f>
        <v>4909</v>
      </c>
      <c r="T509" s="131">
        <f>SUM(T459:T508)</f>
        <v>1539286</v>
      </c>
      <c r="U509" s="132"/>
    </row>
    <row r="510" spans="1:21" x14ac:dyDescent="0.65">
      <c r="A510" s="137"/>
      <c r="B510" s="137">
        <f>SUM(B459:B509)</f>
        <v>4022</v>
      </c>
      <c r="C510" s="137"/>
      <c r="D510" s="137"/>
      <c r="E510" s="137"/>
      <c r="F510" s="137"/>
      <c r="G510" s="137"/>
      <c r="H510" s="137"/>
      <c r="I510" s="137">
        <f>SUM(I459:I509)</f>
        <v>5097</v>
      </c>
      <c r="J510" s="137"/>
      <c r="K510" s="137"/>
      <c r="L510" s="137"/>
      <c r="M510" s="137"/>
      <c r="N510" s="137"/>
      <c r="O510" s="137"/>
      <c r="P510" s="137">
        <f>SUM(P459:P509)</f>
        <v>4939</v>
      </c>
      <c r="Q510" s="137"/>
      <c r="R510" s="137"/>
      <c r="S510" s="137"/>
      <c r="T510" s="137"/>
    </row>
    <row r="511" spans="1:21" x14ac:dyDescent="0.65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 t="s">
        <v>29</v>
      </c>
      <c r="P511" s="137">
        <v>467</v>
      </c>
      <c r="Q511" s="137">
        <f>P513-P511</f>
        <v>13591</v>
      </c>
      <c r="R511" s="137"/>
      <c r="S511" s="137"/>
      <c r="T511" s="137"/>
    </row>
    <row r="512" spans="1:21" x14ac:dyDescent="0.65">
      <c r="M512" s="145">
        <f>T509+M509+F509</f>
        <v>4278246</v>
      </c>
      <c r="O512" s="129" t="s">
        <v>28</v>
      </c>
      <c r="P512" s="129" t="s">
        <v>26</v>
      </c>
      <c r="Q512" s="129" t="s">
        <v>27</v>
      </c>
    </row>
    <row r="513" spans="1:21" x14ac:dyDescent="0.65">
      <c r="M513" s="146">
        <f>P510+I510+B510</f>
        <v>14058</v>
      </c>
      <c r="O513" s="129">
        <f>E509+L509+S509</f>
        <v>13721</v>
      </c>
      <c r="P513" s="129">
        <v>14058</v>
      </c>
      <c r="Q513" s="129">
        <v>10</v>
      </c>
    </row>
    <row r="514" spans="1:21" x14ac:dyDescent="0.65">
      <c r="A514" s="162">
        <v>241336</v>
      </c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</row>
    <row r="515" spans="1:21" ht="20.100000000000001" customHeight="1" x14ac:dyDescent="0.65">
      <c r="A515" s="130"/>
      <c r="B515" s="131" t="s">
        <v>21</v>
      </c>
      <c r="C515" s="131"/>
      <c r="D515" s="131"/>
      <c r="E515" s="131" t="s">
        <v>22</v>
      </c>
      <c r="F515" s="130"/>
      <c r="G515" s="131" t="s">
        <v>23</v>
      </c>
      <c r="H515" s="130"/>
      <c r="I515" s="131" t="s">
        <v>21</v>
      </c>
      <c r="J515" s="131"/>
      <c r="K515" s="131"/>
      <c r="L515" s="131" t="s">
        <v>22</v>
      </c>
      <c r="M515" s="130"/>
      <c r="N515" s="131" t="s">
        <v>23</v>
      </c>
      <c r="O515" s="130"/>
      <c r="P515" s="131" t="s">
        <v>21</v>
      </c>
      <c r="Q515" s="131"/>
      <c r="R515" s="131"/>
      <c r="S515" s="131" t="s">
        <v>22</v>
      </c>
      <c r="T515" s="130"/>
      <c r="U515" s="132" t="s">
        <v>23</v>
      </c>
    </row>
    <row r="516" spans="1:21" ht="20.100000000000001" customHeight="1" x14ac:dyDescent="0.65">
      <c r="A516" s="131">
        <v>1</v>
      </c>
      <c r="B516" s="131">
        <v>350</v>
      </c>
      <c r="C516" s="131">
        <v>1</v>
      </c>
      <c r="D516" s="131">
        <v>1</v>
      </c>
      <c r="E516" s="131">
        <v>60</v>
      </c>
      <c r="F516" s="131">
        <f>E516*314</f>
        <v>18840</v>
      </c>
      <c r="G516" s="131">
        <f>B516-E516</f>
        <v>290</v>
      </c>
      <c r="H516" s="131">
        <v>11</v>
      </c>
      <c r="I516" s="131">
        <v>510</v>
      </c>
      <c r="J516" s="131">
        <v>1</v>
      </c>
      <c r="K516" s="131">
        <v>11</v>
      </c>
      <c r="L516" s="131">
        <v>80</v>
      </c>
      <c r="M516" s="131">
        <f>L516*314</f>
        <v>25120</v>
      </c>
      <c r="N516" s="131">
        <f>G565+I516-L516</f>
        <v>1294</v>
      </c>
      <c r="O516" s="131">
        <v>21</v>
      </c>
      <c r="P516" s="131">
        <v>520</v>
      </c>
      <c r="Q516" s="131">
        <v>1</v>
      </c>
      <c r="R516" s="131">
        <v>21</v>
      </c>
      <c r="S516" s="131">
        <v>130</v>
      </c>
      <c r="T516" s="131">
        <f>S516*314</f>
        <v>40820</v>
      </c>
      <c r="U516" s="132">
        <f>N565+P516-S516</f>
        <v>664</v>
      </c>
    </row>
    <row r="517" spans="1:21" ht="20.100000000000001" customHeight="1" x14ac:dyDescent="0.65">
      <c r="A517" s="131"/>
      <c r="B517" s="134"/>
      <c r="C517" s="131">
        <v>2</v>
      </c>
      <c r="D517" s="131">
        <v>1</v>
      </c>
      <c r="E517" s="131">
        <v>60</v>
      </c>
      <c r="F517" s="131">
        <f t="shared" ref="F517:F565" si="75">E517*314</f>
        <v>18840</v>
      </c>
      <c r="G517" s="131">
        <f>G516+B517-E517</f>
        <v>230</v>
      </c>
      <c r="H517" s="131"/>
      <c r="I517" s="131"/>
      <c r="J517" s="131">
        <v>2</v>
      </c>
      <c r="K517" s="131">
        <v>11</v>
      </c>
      <c r="L517" s="131">
        <v>80</v>
      </c>
      <c r="M517" s="131">
        <f t="shared" ref="M517:M565" si="76">L517*314</f>
        <v>25120</v>
      </c>
      <c r="N517" s="131">
        <f>N516+I517-L517</f>
        <v>1214</v>
      </c>
      <c r="O517" s="131"/>
      <c r="P517" s="131"/>
      <c r="Q517" s="131">
        <v>2</v>
      </c>
      <c r="R517" s="131">
        <v>21</v>
      </c>
      <c r="S517" s="131">
        <v>130</v>
      </c>
      <c r="T517" s="131">
        <f t="shared" ref="T517:T564" si="77">S517*314</f>
        <v>40820</v>
      </c>
      <c r="U517" s="132">
        <f>U516+P517-S517</f>
        <v>534</v>
      </c>
    </row>
    <row r="518" spans="1:21" ht="20.100000000000001" customHeight="1" x14ac:dyDescent="0.65">
      <c r="A518" s="131"/>
      <c r="B518" s="134"/>
      <c r="C518" s="131">
        <v>3</v>
      </c>
      <c r="D518" s="131">
        <v>1</v>
      </c>
      <c r="E518" s="131">
        <v>60</v>
      </c>
      <c r="F518" s="131">
        <f t="shared" si="75"/>
        <v>18840</v>
      </c>
      <c r="G518" s="131">
        <f t="shared" ref="G518:G565" si="78">G517+B518-E518</f>
        <v>170</v>
      </c>
      <c r="H518" s="131"/>
      <c r="I518" s="131"/>
      <c r="J518" s="131">
        <v>3</v>
      </c>
      <c r="K518" s="131">
        <v>11</v>
      </c>
      <c r="L518" s="131">
        <v>80</v>
      </c>
      <c r="M518" s="131">
        <f t="shared" si="76"/>
        <v>25120</v>
      </c>
      <c r="N518" s="131">
        <f t="shared" ref="N518:N565" si="79">N517+I518-L518</f>
        <v>1134</v>
      </c>
      <c r="O518" s="131"/>
      <c r="P518" s="131"/>
      <c r="Q518" s="131">
        <v>3</v>
      </c>
      <c r="R518" s="131">
        <v>21</v>
      </c>
      <c r="S518" s="131">
        <v>130</v>
      </c>
      <c r="T518" s="131">
        <f t="shared" si="77"/>
        <v>40820</v>
      </c>
      <c r="U518" s="132">
        <f t="shared" ref="U518:U565" si="80">U517+P518-S518</f>
        <v>404</v>
      </c>
    </row>
    <row r="519" spans="1:21" ht="20.100000000000001" customHeight="1" x14ac:dyDescent="0.65">
      <c r="A519" s="131"/>
      <c r="B519" s="134"/>
      <c r="C519" s="131">
        <v>4</v>
      </c>
      <c r="D519" s="131">
        <v>1</v>
      </c>
      <c r="E519" s="131">
        <v>60</v>
      </c>
      <c r="F519" s="131">
        <f t="shared" si="75"/>
        <v>18840</v>
      </c>
      <c r="G519" s="131">
        <f t="shared" si="78"/>
        <v>110</v>
      </c>
      <c r="H519" s="131"/>
      <c r="I519" s="131"/>
      <c r="J519" s="131">
        <v>4</v>
      </c>
      <c r="K519" s="131">
        <v>11</v>
      </c>
      <c r="L519" s="131">
        <v>80</v>
      </c>
      <c r="M519" s="131">
        <f t="shared" si="76"/>
        <v>25120</v>
      </c>
      <c r="N519" s="131">
        <f t="shared" si="79"/>
        <v>1054</v>
      </c>
      <c r="O519" s="131">
        <v>22</v>
      </c>
      <c r="P519" s="131">
        <v>540</v>
      </c>
      <c r="Q519" s="131">
        <v>4</v>
      </c>
      <c r="R519" s="131">
        <v>22</v>
      </c>
      <c r="S519" s="131">
        <v>130</v>
      </c>
      <c r="T519" s="131">
        <f t="shared" si="77"/>
        <v>40820</v>
      </c>
      <c r="U519" s="132">
        <f t="shared" si="80"/>
        <v>814</v>
      </c>
    </row>
    <row r="520" spans="1:21" ht="20.100000000000001" customHeight="1" x14ac:dyDescent="0.65">
      <c r="A520" s="131"/>
      <c r="B520" s="134"/>
      <c r="C520" s="131">
        <v>5</v>
      </c>
      <c r="D520" s="131">
        <v>1</v>
      </c>
      <c r="E520" s="131">
        <v>60</v>
      </c>
      <c r="F520" s="131">
        <f t="shared" si="75"/>
        <v>18840</v>
      </c>
      <c r="G520" s="131">
        <f t="shared" si="78"/>
        <v>50</v>
      </c>
      <c r="H520" s="131"/>
      <c r="I520" s="131"/>
      <c r="J520" s="131">
        <v>5</v>
      </c>
      <c r="K520" s="131">
        <v>11</v>
      </c>
      <c r="L520" s="131">
        <v>80</v>
      </c>
      <c r="M520" s="131">
        <f t="shared" si="76"/>
        <v>25120</v>
      </c>
      <c r="N520" s="131">
        <f t="shared" si="79"/>
        <v>974</v>
      </c>
      <c r="O520" s="131"/>
      <c r="P520" s="131"/>
      <c r="Q520" s="131">
        <v>5</v>
      </c>
      <c r="R520" s="131">
        <v>22</v>
      </c>
      <c r="S520" s="131">
        <v>130</v>
      </c>
      <c r="T520" s="131">
        <f t="shared" si="77"/>
        <v>40820</v>
      </c>
      <c r="U520" s="132">
        <f t="shared" si="80"/>
        <v>684</v>
      </c>
    </row>
    <row r="521" spans="1:21" ht="20.100000000000001" customHeight="1" x14ac:dyDescent="0.65">
      <c r="A521" s="131">
        <v>2</v>
      </c>
      <c r="B521" s="134">
        <v>300</v>
      </c>
      <c r="C521" s="131">
        <v>6</v>
      </c>
      <c r="D521" s="131">
        <v>2</v>
      </c>
      <c r="E521" s="131">
        <v>60</v>
      </c>
      <c r="F521" s="131">
        <f t="shared" si="75"/>
        <v>18840</v>
      </c>
      <c r="G521" s="131">
        <f t="shared" si="78"/>
        <v>290</v>
      </c>
      <c r="H521" s="131">
        <v>12</v>
      </c>
      <c r="I521" s="131">
        <v>438</v>
      </c>
      <c r="J521" s="131">
        <v>6</v>
      </c>
      <c r="K521" s="131">
        <v>12</v>
      </c>
      <c r="L521" s="131">
        <v>80</v>
      </c>
      <c r="M521" s="131">
        <f t="shared" si="76"/>
        <v>25120</v>
      </c>
      <c r="N521" s="131">
        <f t="shared" si="79"/>
        <v>1332</v>
      </c>
      <c r="O521" s="131"/>
      <c r="P521" s="131"/>
      <c r="Q521" s="131">
        <v>6</v>
      </c>
      <c r="R521" s="131">
        <v>22</v>
      </c>
      <c r="S521" s="131">
        <v>130</v>
      </c>
      <c r="T521" s="131">
        <f t="shared" si="77"/>
        <v>40820</v>
      </c>
      <c r="U521" s="132">
        <f t="shared" si="80"/>
        <v>554</v>
      </c>
    </row>
    <row r="522" spans="1:21" ht="20.100000000000001" customHeight="1" x14ac:dyDescent="0.65">
      <c r="A522" s="131"/>
      <c r="C522" s="131">
        <v>7</v>
      </c>
      <c r="D522" s="131">
        <v>2</v>
      </c>
      <c r="E522" s="131">
        <v>60</v>
      </c>
      <c r="F522" s="131">
        <f t="shared" si="75"/>
        <v>18840</v>
      </c>
      <c r="G522" s="131">
        <f t="shared" si="78"/>
        <v>230</v>
      </c>
      <c r="H522" s="131"/>
      <c r="I522" s="131"/>
      <c r="J522" s="131">
        <v>7</v>
      </c>
      <c r="K522" s="131">
        <v>12</v>
      </c>
      <c r="L522" s="131">
        <v>80</v>
      </c>
      <c r="M522" s="131">
        <f t="shared" si="76"/>
        <v>25120</v>
      </c>
      <c r="N522" s="131">
        <f t="shared" si="79"/>
        <v>1252</v>
      </c>
      <c r="O522" s="131"/>
      <c r="P522" s="131"/>
      <c r="Q522" s="131">
        <v>7</v>
      </c>
      <c r="R522" s="131">
        <v>22</v>
      </c>
      <c r="S522" s="131">
        <v>130</v>
      </c>
      <c r="T522" s="131">
        <f t="shared" si="77"/>
        <v>40820</v>
      </c>
      <c r="U522" s="132">
        <f t="shared" si="80"/>
        <v>424</v>
      </c>
    </row>
    <row r="523" spans="1:21" ht="20.100000000000001" customHeight="1" x14ac:dyDescent="0.65">
      <c r="A523" s="131"/>
      <c r="B523" s="131"/>
      <c r="C523" s="131">
        <v>8</v>
      </c>
      <c r="D523" s="131">
        <v>2</v>
      </c>
      <c r="E523" s="131">
        <v>60</v>
      </c>
      <c r="F523" s="131">
        <f t="shared" si="75"/>
        <v>18840</v>
      </c>
      <c r="G523" s="131">
        <f t="shared" si="78"/>
        <v>170</v>
      </c>
      <c r="H523" s="131"/>
      <c r="I523" s="131"/>
      <c r="J523" s="131">
        <v>8</v>
      </c>
      <c r="K523" s="131">
        <v>12</v>
      </c>
      <c r="L523" s="131">
        <v>80</v>
      </c>
      <c r="M523" s="131">
        <f t="shared" si="76"/>
        <v>25120</v>
      </c>
      <c r="N523" s="131">
        <f t="shared" si="79"/>
        <v>1172</v>
      </c>
      <c r="O523" s="131">
        <v>23</v>
      </c>
      <c r="P523" s="131">
        <v>510</v>
      </c>
      <c r="Q523" s="131">
        <v>8</v>
      </c>
      <c r="R523" s="131">
        <v>23</v>
      </c>
      <c r="S523" s="131">
        <v>130</v>
      </c>
      <c r="T523" s="131">
        <f t="shared" si="77"/>
        <v>40820</v>
      </c>
      <c r="U523" s="132">
        <f t="shared" si="80"/>
        <v>804</v>
      </c>
    </row>
    <row r="524" spans="1:21" ht="20.100000000000001" customHeight="1" x14ac:dyDescent="0.65">
      <c r="A524" s="131"/>
      <c r="B524" s="131"/>
      <c r="C524" s="131">
        <v>9</v>
      </c>
      <c r="D524" s="131">
        <v>2</v>
      </c>
      <c r="E524" s="131">
        <v>60</v>
      </c>
      <c r="F524" s="131">
        <f t="shared" si="75"/>
        <v>18840</v>
      </c>
      <c r="G524" s="131">
        <f t="shared" si="78"/>
        <v>110</v>
      </c>
      <c r="H524" s="131"/>
      <c r="I524" s="131"/>
      <c r="J524" s="131">
        <v>9</v>
      </c>
      <c r="K524" s="131">
        <v>12</v>
      </c>
      <c r="L524" s="131">
        <v>80</v>
      </c>
      <c r="M524" s="131">
        <f t="shared" si="76"/>
        <v>25120</v>
      </c>
      <c r="N524" s="131">
        <f t="shared" si="79"/>
        <v>1092</v>
      </c>
      <c r="O524" s="131"/>
      <c r="P524" s="131"/>
      <c r="Q524" s="131">
        <v>9</v>
      </c>
      <c r="R524" s="131">
        <v>23</v>
      </c>
      <c r="S524" s="131">
        <v>130</v>
      </c>
      <c r="T524" s="131">
        <f t="shared" si="77"/>
        <v>40820</v>
      </c>
      <c r="U524" s="132">
        <f t="shared" si="80"/>
        <v>674</v>
      </c>
    </row>
    <row r="525" spans="1:21" ht="20.100000000000001" customHeight="1" x14ac:dyDescent="0.65">
      <c r="A525" s="131"/>
      <c r="B525" s="131"/>
      <c r="C525" s="131">
        <v>10</v>
      </c>
      <c r="D525" s="131">
        <v>2</v>
      </c>
      <c r="E525" s="131">
        <v>60</v>
      </c>
      <c r="F525" s="131">
        <f t="shared" si="75"/>
        <v>18840</v>
      </c>
      <c r="G525" s="131">
        <f t="shared" si="78"/>
        <v>50</v>
      </c>
      <c r="H525" s="131"/>
      <c r="I525" s="131"/>
      <c r="J525" s="131">
        <v>10</v>
      </c>
      <c r="K525" s="131">
        <v>12</v>
      </c>
      <c r="L525" s="131">
        <v>80</v>
      </c>
      <c r="M525" s="131">
        <f t="shared" si="76"/>
        <v>25120</v>
      </c>
      <c r="N525" s="131">
        <f t="shared" si="79"/>
        <v>1012</v>
      </c>
      <c r="O525" s="131"/>
      <c r="P525" s="131"/>
      <c r="Q525" s="131">
        <v>10</v>
      </c>
      <c r="R525" s="131">
        <v>23</v>
      </c>
      <c r="S525" s="131">
        <v>130</v>
      </c>
      <c r="T525" s="131">
        <f t="shared" si="77"/>
        <v>40820</v>
      </c>
      <c r="U525" s="132">
        <f t="shared" si="80"/>
        <v>544</v>
      </c>
    </row>
    <row r="526" spans="1:21" ht="20.100000000000001" customHeight="1" x14ac:dyDescent="0.65">
      <c r="A526" s="134">
        <v>3</v>
      </c>
      <c r="B526" s="129">
        <v>370</v>
      </c>
      <c r="C526" s="131">
        <v>11</v>
      </c>
      <c r="D526" s="131">
        <v>3</v>
      </c>
      <c r="E526" s="131">
        <v>60</v>
      </c>
      <c r="F526" s="131">
        <f t="shared" si="75"/>
        <v>18840</v>
      </c>
      <c r="G526" s="131">
        <f t="shared" si="78"/>
        <v>360</v>
      </c>
      <c r="H526" s="131">
        <v>13</v>
      </c>
      <c r="I526" s="131">
        <v>255</v>
      </c>
      <c r="J526" s="131">
        <v>11</v>
      </c>
      <c r="K526" s="131">
        <v>13</v>
      </c>
      <c r="L526" s="131">
        <v>80</v>
      </c>
      <c r="M526" s="131">
        <f t="shared" si="76"/>
        <v>25120</v>
      </c>
      <c r="N526" s="131">
        <f t="shared" si="79"/>
        <v>1187</v>
      </c>
      <c r="O526" s="131"/>
      <c r="P526" s="131"/>
      <c r="Q526" s="131">
        <v>11</v>
      </c>
      <c r="R526" s="131">
        <v>23</v>
      </c>
      <c r="S526" s="131">
        <v>140</v>
      </c>
      <c r="T526" s="131">
        <f t="shared" si="77"/>
        <v>43960</v>
      </c>
      <c r="U526" s="132">
        <f t="shared" si="80"/>
        <v>404</v>
      </c>
    </row>
    <row r="527" spans="1:21" ht="20.100000000000001" customHeight="1" x14ac:dyDescent="0.65">
      <c r="A527" s="131"/>
      <c r="B527" s="131"/>
      <c r="C527" s="131">
        <v>12</v>
      </c>
      <c r="D527" s="131">
        <v>3</v>
      </c>
      <c r="E527" s="131">
        <v>60</v>
      </c>
      <c r="F527" s="131">
        <f t="shared" si="75"/>
        <v>18840</v>
      </c>
      <c r="G527" s="131">
        <f t="shared" si="78"/>
        <v>300</v>
      </c>
      <c r="H527" s="131"/>
      <c r="I527" s="131"/>
      <c r="J527" s="131">
        <v>12</v>
      </c>
      <c r="K527" s="131">
        <v>13</v>
      </c>
      <c r="L527" s="131">
        <v>80</v>
      </c>
      <c r="M527" s="131">
        <f t="shared" si="76"/>
        <v>25120</v>
      </c>
      <c r="N527" s="131">
        <f t="shared" si="79"/>
        <v>1107</v>
      </c>
      <c r="O527" s="131">
        <v>24</v>
      </c>
      <c r="P527" s="131">
        <v>500</v>
      </c>
      <c r="Q527" s="131">
        <v>12</v>
      </c>
      <c r="R527" s="131">
        <v>24</v>
      </c>
      <c r="S527" s="131">
        <v>140</v>
      </c>
      <c r="T527" s="131">
        <f t="shared" si="77"/>
        <v>43960</v>
      </c>
      <c r="U527" s="132">
        <f t="shared" si="80"/>
        <v>764</v>
      </c>
    </row>
    <row r="528" spans="1:21" ht="20.100000000000001" customHeight="1" x14ac:dyDescent="0.65">
      <c r="A528" s="131"/>
      <c r="C528" s="131">
        <v>13</v>
      </c>
      <c r="D528" s="131">
        <v>3</v>
      </c>
      <c r="E528" s="131">
        <v>60</v>
      </c>
      <c r="F528" s="131">
        <f t="shared" si="75"/>
        <v>18840</v>
      </c>
      <c r="G528" s="131">
        <f t="shared" si="78"/>
        <v>240</v>
      </c>
      <c r="H528" s="131"/>
      <c r="I528" s="131"/>
      <c r="J528" s="131">
        <v>13</v>
      </c>
      <c r="K528" s="131">
        <v>13</v>
      </c>
      <c r="L528" s="131">
        <v>80</v>
      </c>
      <c r="M528" s="131">
        <f t="shared" si="76"/>
        <v>25120</v>
      </c>
      <c r="N528" s="131">
        <f t="shared" si="79"/>
        <v>1027</v>
      </c>
      <c r="O528" s="131"/>
      <c r="P528" s="131"/>
      <c r="Q528" s="131">
        <v>13</v>
      </c>
      <c r="R528" s="131">
        <v>24</v>
      </c>
      <c r="S528" s="131">
        <v>140</v>
      </c>
      <c r="T528" s="131">
        <f t="shared" si="77"/>
        <v>43960</v>
      </c>
      <c r="U528" s="132">
        <f t="shared" si="80"/>
        <v>624</v>
      </c>
    </row>
    <row r="529" spans="1:21" ht="20.100000000000001" customHeight="1" x14ac:dyDescent="0.65">
      <c r="A529" s="131"/>
      <c r="B529" s="131"/>
      <c r="C529" s="131">
        <v>14</v>
      </c>
      <c r="D529" s="131">
        <v>3</v>
      </c>
      <c r="E529" s="131">
        <v>60</v>
      </c>
      <c r="F529" s="131">
        <f t="shared" si="75"/>
        <v>18840</v>
      </c>
      <c r="G529" s="131">
        <f t="shared" si="78"/>
        <v>180</v>
      </c>
      <c r="H529" s="131"/>
      <c r="I529" s="131"/>
      <c r="J529" s="131">
        <v>14</v>
      </c>
      <c r="K529" s="131">
        <v>13</v>
      </c>
      <c r="L529" s="131">
        <v>80</v>
      </c>
      <c r="M529" s="131">
        <f t="shared" si="76"/>
        <v>25120</v>
      </c>
      <c r="N529" s="131">
        <f t="shared" si="79"/>
        <v>947</v>
      </c>
      <c r="O529" s="131"/>
      <c r="P529" s="131"/>
      <c r="Q529" s="131">
        <v>14</v>
      </c>
      <c r="R529" s="131">
        <v>24</v>
      </c>
      <c r="S529" s="131">
        <v>140</v>
      </c>
      <c r="T529" s="131">
        <f t="shared" si="77"/>
        <v>43960</v>
      </c>
      <c r="U529" s="132">
        <f t="shared" si="80"/>
        <v>484</v>
      </c>
    </row>
    <row r="530" spans="1:21" ht="20.100000000000001" customHeight="1" x14ac:dyDescent="0.65">
      <c r="A530" s="131"/>
      <c r="B530" s="131"/>
      <c r="C530" s="131">
        <v>15</v>
      </c>
      <c r="D530" s="131">
        <v>3</v>
      </c>
      <c r="E530" s="131">
        <v>60</v>
      </c>
      <c r="F530" s="131">
        <f t="shared" si="75"/>
        <v>18840</v>
      </c>
      <c r="G530" s="131">
        <f t="shared" si="78"/>
        <v>120</v>
      </c>
      <c r="H530" s="131"/>
      <c r="I530" s="131"/>
      <c r="J530" s="131">
        <v>15</v>
      </c>
      <c r="K530" s="131">
        <v>13</v>
      </c>
      <c r="L530" s="131">
        <v>80</v>
      </c>
      <c r="M530" s="131">
        <f t="shared" si="76"/>
        <v>25120</v>
      </c>
      <c r="N530" s="131">
        <f t="shared" si="79"/>
        <v>867</v>
      </c>
      <c r="O530" s="131">
        <v>25</v>
      </c>
      <c r="P530" s="131">
        <v>520</v>
      </c>
      <c r="Q530" s="131">
        <v>15</v>
      </c>
      <c r="R530" s="131">
        <v>25</v>
      </c>
      <c r="S530" s="131">
        <v>140</v>
      </c>
      <c r="T530" s="131">
        <f t="shared" si="77"/>
        <v>43960</v>
      </c>
      <c r="U530" s="132">
        <f t="shared" si="80"/>
        <v>864</v>
      </c>
    </row>
    <row r="531" spans="1:21" ht="20.100000000000001" customHeight="1" x14ac:dyDescent="0.65">
      <c r="A531" s="131">
        <v>4</v>
      </c>
      <c r="B531" s="131">
        <v>304</v>
      </c>
      <c r="C531" s="131">
        <v>16</v>
      </c>
      <c r="D531" s="131">
        <v>4</v>
      </c>
      <c r="E531" s="131">
        <v>60</v>
      </c>
      <c r="F531" s="131">
        <f t="shared" si="75"/>
        <v>18840</v>
      </c>
      <c r="G531" s="131">
        <f t="shared" si="78"/>
        <v>364</v>
      </c>
      <c r="H531" s="131">
        <v>14</v>
      </c>
      <c r="I531" s="131">
        <v>255</v>
      </c>
      <c r="J531" s="131">
        <v>16</v>
      </c>
      <c r="K531" s="131">
        <v>14</v>
      </c>
      <c r="L531" s="131">
        <v>80</v>
      </c>
      <c r="M531" s="131">
        <f t="shared" si="76"/>
        <v>25120</v>
      </c>
      <c r="N531" s="131">
        <f t="shared" si="79"/>
        <v>1042</v>
      </c>
      <c r="O531" s="131"/>
      <c r="P531" s="131"/>
      <c r="Q531" s="131">
        <v>16</v>
      </c>
      <c r="R531" s="131">
        <v>25</v>
      </c>
      <c r="S531" s="131">
        <v>140</v>
      </c>
      <c r="T531" s="131">
        <f t="shared" si="77"/>
        <v>43960</v>
      </c>
      <c r="U531" s="132">
        <f t="shared" si="80"/>
        <v>724</v>
      </c>
    </row>
    <row r="532" spans="1:21" ht="20.100000000000001" customHeight="1" x14ac:dyDescent="0.65">
      <c r="A532" s="131"/>
      <c r="B532" s="131"/>
      <c r="C532" s="131">
        <v>17</v>
      </c>
      <c r="D532" s="131">
        <v>4</v>
      </c>
      <c r="E532" s="131">
        <v>60</v>
      </c>
      <c r="F532" s="131">
        <f t="shared" si="75"/>
        <v>18840</v>
      </c>
      <c r="G532" s="131">
        <f t="shared" si="78"/>
        <v>304</v>
      </c>
      <c r="H532" s="131"/>
      <c r="I532" s="131"/>
      <c r="J532" s="131">
        <v>17</v>
      </c>
      <c r="K532" s="131">
        <v>14</v>
      </c>
      <c r="L532" s="131">
        <v>80</v>
      </c>
      <c r="M532" s="131">
        <f t="shared" si="76"/>
        <v>25120</v>
      </c>
      <c r="N532" s="131">
        <f t="shared" si="79"/>
        <v>962</v>
      </c>
      <c r="O532" s="131"/>
      <c r="P532" s="131"/>
      <c r="Q532" s="131">
        <v>17</v>
      </c>
      <c r="R532" s="131">
        <v>25</v>
      </c>
      <c r="S532" s="131">
        <v>140</v>
      </c>
      <c r="T532" s="131">
        <f t="shared" si="77"/>
        <v>43960</v>
      </c>
      <c r="U532" s="132">
        <f t="shared" si="80"/>
        <v>584</v>
      </c>
    </row>
    <row r="533" spans="1:21" ht="20.100000000000001" customHeight="1" x14ac:dyDescent="0.65">
      <c r="A533" s="131"/>
      <c r="B533" s="131"/>
      <c r="C533" s="131">
        <v>18</v>
      </c>
      <c r="D533" s="131">
        <v>4</v>
      </c>
      <c r="E533" s="131">
        <v>60</v>
      </c>
      <c r="F533" s="131">
        <f t="shared" si="75"/>
        <v>18840</v>
      </c>
      <c r="G533" s="131">
        <f t="shared" si="78"/>
        <v>244</v>
      </c>
      <c r="H533" s="131"/>
      <c r="I533" s="131"/>
      <c r="J533" s="131">
        <v>18</v>
      </c>
      <c r="K533" s="131">
        <v>14</v>
      </c>
      <c r="L533" s="131">
        <v>80</v>
      </c>
      <c r="M533" s="131">
        <f t="shared" si="76"/>
        <v>25120</v>
      </c>
      <c r="N533" s="131">
        <f t="shared" si="79"/>
        <v>882</v>
      </c>
      <c r="O533" s="131"/>
      <c r="P533" s="131"/>
      <c r="Q533" s="131">
        <v>18</v>
      </c>
      <c r="R533" s="131">
        <v>25</v>
      </c>
      <c r="S533" s="131">
        <v>140</v>
      </c>
      <c r="T533" s="131">
        <f t="shared" si="77"/>
        <v>43960</v>
      </c>
      <c r="U533" s="132">
        <f t="shared" si="80"/>
        <v>444</v>
      </c>
    </row>
    <row r="534" spans="1:21" ht="20.100000000000001" customHeight="1" x14ac:dyDescent="0.65">
      <c r="A534" s="131"/>
      <c r="B534" s="131"/>
      <c r="C534" s="131">
        <v>19</v>
      </c>
      <c r="D534" s="131">
        <v>4</v>
      </c>
      <c r="E534" s="131">
        <v>60</v>
      </c>
      <c r="F534" s="131">
        <f t="shared" si="75"/>
        <v>18840</v>
      </c>
      <c r="G534" s="131">
        <f t="shared" si="78"/>
        <v>184</v>
      </c>
      <c r="H534" s="131"/>
      <c r="I534" s="131"/>
      <c r="J534" s="131">
        <v>19</v>
      </c>
      <c r="K534" s="131">
        <v>14</v>
      </c>
      <c r="L534" s="131">
        <v>80</v>
      </c>
      <c r="M534" s="131">
        <f t="shared" si="76"/>
        <v>25120</v>
      </c>
      <c r="N534" s="131">
        <f t="shared" si="79"/>
        <v>802</v>
      </c>
      <c r="O534" s="131"/>
      <c r="P534" s="131"/>
      <c r="Q534" s="131">
        <v>19</v>
      </c>
      <c r="R534" s="131">
        <v>25</v>
      </c>
      <c r="S534" s="131">
        <v>140</v>
      </c>
      <c r="T534" s="131">
        <f t="shared" si="77"/>
        <v>43960</v>
      </c>
      <c r="U534" s="132">
        <f t="shared" si="80"/>
        <v>304</v>
      </c>
    </row>
    <row r="535" spans="1:21" ht="20.100000000000001" customHeight="1" x14ac:dyDescent="0.65">
      <c r="A535" s="131"/>
      <c r="B535" s="131"/>
      <c r="C535" s="131">
        <v>20</v>
      </c>
      <c r="D535" s="131">
        <v>4</v>
      </c>
      <c r="E535" s="131">
        <v>60</v>
      </c>
      <c r="F535" s="131">
        <f t="shared" si="75"/>
        <v>18840</v>
      </c>
      <c r="G535" s="131">
        <f t="shared" si="78"/>
        <v>124</v>
      </c>
      <c r="H535" s="131"/>
      <c r="I535" s="131"/>
      <c r="J535" s="131">
        <v>20</v>
      </c>
      <c r="K535" s="131">
        <v>14</v>
      </c>
      <c r="L535" s="131">
        <v>80</v>
      </c>
      <c r="M535" s="131">
        <f t="shared" si="76"/>
        <v>25120</v>
      </c>
      <c r="N535" s="131">
        <f t="shared" si="79"/>
        <v>722</v>
      </c>
      <c r="O535" s="131">
        <v>26</v>
      </c>
      <c r="P535" s="131">
        <v>468</v>
      </c>
      <c r="Q535" s="131">
        <v>20</v>
      </c>
      <c r="R535" s="131">
        <v>26</v>
      </c>
      <c r="S535" s="131">
        <v>140</v>
      </c>
      <c r="T535" s="131">
        <f t="shared" si="77"/>
        <v>43960</v>
      </c>
      <c r="U535" s="132">
        <f t="shared" si="80"/>
        <v>632</v>
      </c>
    </row>
    <row r="536" spans="1:21" ht="20.100000000000001" customHeight="1" x14ac:dyDescent="0.65">
      <c r="A536" s="131">
        <v>5</v>
      </c>
      <c r="B536" s="131">
        <v>310</v>
      </c>
      <c r="C536" s="131">
        <v>21</v>
      </c>
      <c r="D536" s="131">
        <v>5</v>
      </c>
      <c r="E536" s="131">
        <v>60</v>
      </c>
      <c r="F536" s="131">
        <f t="shared" si="75"/>
        <v>18840</v>
      </c>
      <c r="G536" s="131">
        <f t="shared" si="78"/>
        <v>374</v>
      </c>
      <c r="H536" s="131">
        <v>15</v>
      </c>
      <c r="I536" s="131">
        <v>250</v>
      </c>
      <c r="J536" s="131">
        <v>21</v>
      </c>
      <c r="K536" s="131">
        <v>15</v>
      </c>
      <c r="L536" s="131">
        <v>80</v>
      </c>
      <c r="M536" s="131">
        <f t="shared" si="76"/>
        <v>25120</v>
      </c>
      <c r="N536" s="131">
        <f t="shared" si="79"/>
        <v>892</v>
      </c>
      <c r="O536" s="131"/>
      <c r="P536" s="131"/>
      <c r="Q536" s="131">
        <v>21</v>
      </c>
      <c r="R536" s="131">
        <v>26</v>
      </c>
      <c r="S536" s="131">
        <v>140</v>
      </c>
      <c r="T536" s="131">
        <f t="shared" si="77"/>
        <v>43960</v>
      </c>
      <c r="U536" s="132">
        <f t="shared" si="80"/>
        <v>492</v>
      </c>
    </row>
    <row r="537" spans="1:21" ht="20.100000000000001" customHeight="1" x14ac:dyDescent="0.65">
      <c r="A537" s="131"/>
      <c r="B537" s="131"/>
      <c r="C537" s="131">
        <v>22</v>
      </c>
      <c r="D537" s="131">
        <v>5</v>
      </c>
      <c r="E537" s="131">
        <v>60</v>
      </c>
      <c r="F537" s="131">
        <f t="shared" si="75"/>
        <v>18840</v>
      </c>
      <c r="G537" s="131">
        <f t="shared" si="78"/>
        <v>314</v>
      </c>
      <c r="H537" s="131"/>
      <c r="I537" s="131"/>
      <c r="J537" s="131">
        <v>22</v>
      </c>
      <c r="K537" s="131">
        <v>15</v>
      </c>
      <c r="L537" s="131">
        <v>80</v>
      </c>
      <c r="M537" s="131">
        <f t="shared" si="76"/>
        <v>25120</v>
      </c>
      <c r="N537" s="131">
        <f t="shared" si="79"/>
        <v>812</v>
      </c>
      <c r="O537" s="131"/>
      <c r="P537" s="131"/>
      <c r="Q537" s="131">
        <v>22</v>
      </c>
      <c r="R537" s="131">
        <v>26</v>
      </c>
      <c r="S537" s="131">
        <v>140</v>
      </c>
      <c r="T537" s="131">
        <f t="shared" si="77"/>
        <v>43960</v>
      </c>
      <c r="U537" s="132">
        <f t="shared" si="80"/>
        <v>352</v>
      </c>
    </row>
    <row r="538" spans="1:21" ht="20.100000000000001" customHeight="1" x14ac:dyDescent="0.65">
      <c r="A538" s="131"/>
      <c r="B538" s="131"/>
      <c r="C538" s="131">
        <v>23</v>
      </c>
      <c r="D538" s="131">
        <v>5</v>
      </c>
      <c r="E538" s="131">
        <v>60</v>
      </c>
      <c r="F538" s="131">
        <f t="shared" si="75"/>
        <v>18840</v>
      </c>
      <c r="G538" s="131">
        <f t="shared" si="78"/>
        <v>254</v>
      </c>
      <c r="H538" s="131"/>
      <c r="I538" s="131"/>
      <c r="J538" s="131">
        <v>23</v>
      </c>
      <c r="K538" s="131">
        <v>15</v>
      </c>
      <c r="L538" s="131">
        <v>80</v>
      </c>
      <c r="M538" s="131">
        <f t="shared" si="76"/>
        <v>25120</v>
      </c>
      <c r="N538" s="131">
        <f t="shared" si="79"/>
        <v>732</v>
      </c>
      <c r="O538" s="131"/>
      <c r="P538" s="131"/>
      <c r="Q538" s="131">
        <v>23</v>
      </c>
      <c r="R538" s="131">
        <v>26</v>
      </c>
      <c r="S538" s="131">
        <v>140</v>
      </c>
      <c r="T538" s="131">
        <f t="shared" si="77"/>
        <v>43960</v>
      </c>
      <c r="U538" s="132">
        <f t="shared" si="80"/>
        <v>212</v>
      </c>
    </row>
    <row r="539" spans="1:21" ht="20.100000000000001" customHeight="1" x14ac:dyDescent="0.65">
      <c r="A539" s="131"/>
      <c r="B539" s="131"/>
      <c r="C539" s="131">
        <v>24</v>
      </c>
      <c r="D539" s="131">
        <v>5</v>
      </c>
      <c r="E539" s="131">
        <v>60</v>
      </c>
      <c r="F539" s="131">
        <f t="shared" si="75"/>
        <v>18840</v>
      </c>
      <c r="G539" s="131">
        <f t="shared" si="78"/>
        <v>194</v>
      </c>
      <c r="H539" s="131"/>
      <c r="I539" s="131"/>
      <c r="J539" s="131">
        <v>24</v>
      </c>
      <c r="K539" s="131">
        <v>15</v>
      </c>
      <c r="L539" s="131">
        <v>80</v>
      </c>
      <c r="M539" s="131">
        <f t="shared" si="76"/>
        <v>25120</v>
      </c>
      <c r="N539" s="131">
        <f t="shared" si="79"/>
        <v>652</v>
      </c>
      <c r="O539" s="131"/>
      <c r="P539" s="131"/>
      <c r="Q539" s="131">
        <v>24</v>
      </c>
      <c r="R539" s="131">
        <v>26</v>
      </c>
      <c r="S539" s="131">
        <v>140</v>
      </c>
      <c r="T539" s="131">
        <f t="shared" si="77"/>
        <v>43960</v>
      </c>
      <c r="U539" s="132">
        <f t="shared" si="80"/>
        <v>72</v>
      </c>
    </row>
    <row r="540" spans="1:21" ht="20.100000000000001" customHeight="1" x14ac:dyDescent="0.65">
      <c r="A540" s="131"/>
      <c r="B540" s="131"/>
      <c r="C540" s="131">
        <v>25</v>
      </c>
      <c r="D540" s="131">
        <v>5</v>
      </c>
      <c r="E540" s="131">
        <v>60</v>
      </c>
      <c r="F540" s="131">
        <f t="shared" si="75"/>
        <v>18840</v>
      </c>
      <c r="G540" s="131">
        <f t="shared" si="78"/>
        <v>134</v>
      </c>
      <c r="H540" s="131"/>
      <c r="I540" s="131"/>
      <c r="J540" s="131">
        <v>25</v>
      </c>
      <c r="K540" s="131">
        <v>15</v>
      </c>
      <c r="L540" s="131">
        <v>80</v>
      </c>
      <c r="M540" s="131">
        <f t="shared" si="76"/>
        <v>25120</v>
      </c>
      <c r="N540" s="131">
        <f t="shared" si="79"/>
        <v>572</v>
      </c>
      <c r="O540" s="131">
        <v>27</v>
      </c>
      <c r="P540" s="131">
        <v>510</v>
      </c>
      <c r="Q540" s="131">
        <v>25</v>
      </c>
      <c r="R540" s="131">
        <v>27</v>
      </c>
      <c r="S540" s="131">
        <v>140</v>
      </c>
      <c r="T540" s="131">
        <f t="shared" si="77"/>
        <v>43960</v>
      </c>
      <c r="U540" s="132">
        <f t="shared" si="80"/>
        <v>442</v>
      </c>
    </row>
    <row r="541" spans="1:21" ht="20.100000000000001" customHeight="1" x14ac:dyDescent="0.65">
      <c r="A541" s="131">
        <v>6</v>
      </c>
      <c r="B541" s="131">
        <v>320</v>
      </c>
      <c r="C541" s="131">
        <v>26</v>
      </c>
      <c r="D541" s="131">
        <v>6</v>
      </c>
      <c r="E541" s="131">
        <v>60</v>
      </c>
      <c r="F541" s="131">
        <f t="shared" si="75"/>
        <v>18840</v>
      </c>
      <c r="G541" s="131">
        <f t="shared" si="78"/>
        <v>394</v>
      </c>
      <c r="H541" s="131">
        <v>16</v>
      </c>
      <c r="I541" s="131">
        <v>260</v>
      </c>
      <c r="J541" s="131">
        <v>26</v>
      </c>
      <c r="K541" s="131">
        <v>16</v>
      </c>
      <c r="L541" s="131">
        <v>80</v>
      </c>
      <c r="M541" s="131">
        <f t="shared" si="76"/>
        <v>25120</v>
      </c>
      <c r="N541" s="131">
        <f t="shared" si="79"/>
        <v>752</v>
      </c>
      <c r="O541" s="131"/>
      <c r="P541" s="131"/>
      <c r="Q541" s="131">
        <v>26</v>
      </c>
      <c r="R541" s="131">
        <v>27</v>
      </c>
      <c r="S541" s="131">
        <v>140</v>
      </c>
      <c r="T541" s="131">
        <f t="shared" si="77"/>
        <v>43960</v>
      </c>
      <c r="U541" s="132">
        <f t="shared" si="80"/>
        <v>302</v>
      </c>
    </row>
    <row r="542" spans="1:21" ht="20.100000000000001" customHeight="1" x14ac:dyDescent="0.65">
      <c r="A542" s="131"/>
      <c r="B542" s="131"/>
      <c r="C542" s="131">
        <v>27</v>
      </c>
      <c r="D542" s="131">
        <v>6</v>
      </c>
      <c r="E542" s="131">
        <v>60</v>
      </c>
      <c r="F542" s="131">
        <f t="shared" si="75"/>
        <v>18840</v>
      </c>
      <c r="G542" s="131">
        <f t="shared" si="78"/>
        <v>334</v>
      </c>
      <c r="H542" s="131"/>
      <c r="I542" s="131"/>
      <c r="J542" s="131">
        <v>27</v>
      </c>
      <c r="K542" s="131">
        <v>16</v>
      </c>
      <c r="L542" s="131">
        <v>80</v>
      </c>
      <c r="M542" s="131">
        <f t="shared" si="76"/>
        <v>25120</v>
      </c>
      <c r="N542" s="131">
        <f t="shared" si="79"/>
        <v>672</v>
      </c>
      <c r="O542" s="131"/>
      <c r="P542" s="131"/>
      <c r="Q542" s="131">
        <v>27</v>
      </c>
      <c r="R542" s="131">
        <v>27</v>
      </c>
      <c r="S542" s="131">
        <v>140</v>
      </c>
      <c r="T542" s="131">
        <f t="shared" si="77"/>
        <v>43960</v>
      </c>
      <c r="U542" s="132">
        <f t="shared" si="80"/>
        <v>162</v>
      </c>
    </row>
    <row r="543" spans="1:21" ht="20.100000000000001" customHeight="1" x14ac:dyDescent="0.65">
      <c r="A543" s="131"/>
      <c r="B543" s="131"/>
      <c r="C543" s="131">
        <v>28</v>
      </c>
      <c r="D543" s="131">
        <v>6</v>
      </c>
      <c r="E543" s="131">
        <v>60</v>
      </c>
      <c r="F543" s="131">
        <f t="shared" si="75"/>
        <v>18840</v>
      </c>
      <c r="G543" s="131">
        <f t="shared" si="78"/>
        <v>274</v>
      </c>
      <c r="H543" s="131"/>
      <c r="I543" s="131"/>
      <c r="J543" s="131">
        <v>28</v>
      </c>
      <c r="K543" s="131">
        <v>16</v>
      </c>
      <c r="L543" s="131">
        <v>80</v>
      </c>
      <c r="M543" s="131">
        <f t="shared" si="76"/>
        <v>25120</v>
      </c>
      <c r="N543" s="131">
        <f t="shared" si="79"/>
        <v>592</v>
      </c>
      <c r="O543" s="131"/>
      <c r="P543" s="131"/>
      <c r="Q543" s="131">
        <v>28</v>
      </c>
      <c r="R543" s="131">
        <v>27</v>
      </c>
      <c r="S543" s="131">
        <v>140</v>
      </c>
      <c r="T543" s="131">
        <f t="shared" si="77"/>
        <v>43960</v>
      </c>
      <c r="U543" s="132">
        <f t="shared" si="80"/>
        <v>22</v>
      </c>
    </row>
    <row r="544" spans="1:21" ht="20.100000000000001" customHeight="1" x14ac:dyDescent="0.65">
      <c r="A544" s="131"/>
      <c r="B544" s="131"/>
      <c r="C544" s="131">
        <v>29</v>
      </c>
      <c r="D544" s="131">
        <v>6</v>
      </c>
      <c r="E544" s="131">
        <v>60</v>
      </c>
      <c r="F544" s="131">
        <f t="shared" si="75"/>
        <v>18840</v>
      </c>
      <c r="G544" s="131">
        <f t="shared" si="78"/>
        <v>214</v>
      </c>
      <c r="H544" s="131"/>
      <c r="I544" s="131"/>
      <c r="J544" s="131">
        <v>29</v>
      </c>
      <c r="K544" s="131">
        <v>16</v>
      </c>
      <c r="L544" s="131">
        <v>80</v>
      </c>
      <c r="M544" s="131">
        <f t="shared" si="76"/>
        <v>25120</v>
      </c>
      <c r="N544" s="131">
        <f t="shared" si="79"/>
        <v>512</v>
      </c>
      <c r="O544" s="131">
        <v>28</v>
      </c>
      <c r="P544" s="131">
        <v>570</v>
      </c>
      <c r="Q544" s="131">
        <v>29</v>
      </c>
      <c r="R544" s="131">
        <v>28</v>
      </c>
      <c r="S544" s="131">
        <v>140</v>
      </c>
      <c r="T544" s="131">
        <f t="shared" si="77"/>
        <v>43960</v>
      </c>
      <c r="U544" s="132">
        <f t="shared" si="80"/>
        <v>452</v>
      </c>
    </row>
    <row r="545" spans="1:21" ht="20.100000000000001" customHeight="1" x14ac:dyDescent="0.65">
      <c r="A545" s="131"/>
      <c r="B545" s="131"/>
      <c r="C545" s="131">
        <v>30</v>
      </c>
      <c r="D545" s="131">
        <v>6</v>
      </c>
      <c r="E545" s="131">
        <v>60</v>
      </c>
      <c r="F545" s="131">
        <f t="shared" si="75"/>
        <v>18840</v>
      </c>
      <c r="G545" s="131">
        <f t="shared" si="78"/>
        <v>154</v>
      </c>
      <c r="H545" s="131"/>
      <c r="I545" s="131"/>
      <c r="J545" s="131">
        <v>30</v>
      </c>
      <c r="K545" s="131">
        <v>16</v>
      </c>
      <c r="L545" s="131">
        <v>80</v>
      </c>
      <c r="M545" s="131">
        <f t="shared" si="76"/>
        <v>25120</v>
      </c>
      <c r="N545" s="131">
        <f t="shared" si="79"/>
        <v>432</v>
      </c>
      <c r="O545" s="131"/>
      <c r="P545" s="131"/>
      <c r="Q545" s="131">
        <v>30</v>
      </c>
      <c r="R545" s="131">
        <v>28</v>
      </c>
      <c r="S545" s="131">
        <v>140</v>
      </c>
      <c r="T545" s="131">
        <f t="shared" si="77"/>
        <v>43960</v>
      </c>
      <c r="U545" s="132">
        <f t="shared" si="80"/>
        <v>312</v>
      </c>
    </row>
    <row r="546" spans="1:21" ht="20.100000000000001" customHeight="1" x14ac:dyDescent="0.65">
      <c r="A546" s="131">
        <v>7</v>
      </c>
      <c r="B546" s="131">
        <v>510</v>
      </c>
      <c r="C546" s="131">
        <v>31</v>
      </c>
      <c r="D546" s="131">
        <v>7</v>
      </c>
      <c r="E546" s="131">
        <v>60</v>
      </c>
      <c r="F546" s="131">
        <f t="shared" si="75"/>
        <v>18840</v>
      </c>
      <c r="G546" s="131">
        <f t="shared" si="78"/>
        <v>604</v>
      </c>
      <c r="H546" s="131">
        <v>17</v>
      </c>
      <c r="I546" s="131">
        <v>450</v>
      </c>
      <c r="J546" s="131">
        <v>31</v>
      </c>
      <c r="K546" s="131">
        <v>17</v>
      </c>
      <c r="L546" s="131">
        <v>100</v>
      </c>
      <c r="M546" s="131">
        <f t="shared" si="76"/>
        <v>31400</v>
      </c>
      <c r="N546" s="131">
        <f t="shared" si="79"/>
        <v>782</v>
      </c>
      <c r="O546" s="131"/>
      <c r="P546" s="131"/>
      <c r="Q546" s="131">
        <v>31</v>
      </c>
      <c r="R546" s="131">
        <v>28</v>
      </c>
      <c r="S546" s="131">
        <v>140</v>
      </c>
      <c r="T546" s="131">
        <f t="shared" si="77"/>
        <v>43960</v>
      </c>
      <c r="U546" s="132">
        <f t="shared" si="80"/>
        <v>172</v>
      </c>
    </row>
    <row r="547" spans="1:21" ht="20.100000000000001" customHeight="1" x14ac:dyDescent="0.65">
      <c r="A547" s="131"/>
      <c r="B547" s="131"/>
      <c r="C547" s="131">
        <v>32</v>
      </c>
      <c r="D547" s="131">
        <v>7</v>
      </c>
      <c r="E547" s="131">
        <v>60</v>
      </c>
      <c r="F547" s="131">
        <f t="shared" si="75"/>
        <v>18840</v>
      </c>
      <c r="G547" s="131">
        <f t="shared" si="78"/>
        <v>544</v>
      </c>
      <c r="H547" s="131"/>
      <c r="I547" s="131"/>
      <c r="J547" s="131">
        <v>32</v>
      </c>
      <c r="K547" s="131">
        <v>17</v>
      </c>
      <c r="L547" s="131">
        <v>100</v>
      </c>
      <c r="M547" s="131">
        <f t="shared" si="76"/>
        <v>31400</v>
      </c>
      <c r="N547" s="131">
        <f t="shared" si="79"/>
        <v>682</v>
      </c>
      <c r="O547" s="131"/>
      <c r="P547" s="131"/>
      <c r="Q547" s="131">
        <v>32</v>
      </c>
      <c r="R547" s="131">
        <v>28</v>
      </c>
      <c r="S547" s="131">
        <v>140</v>
      </c>
      <c r="T547" s="131">
        <f t="shared" si="77"/>
        <v>43960</v>
      </c>
      <c r="U547" s="132">
        <f t="shared" si="80"/>
        <v>32</v>
      </c>
    </row>
    <row r="548" spans="1:21" ht="20.100000000000001" customHeight="1" x14ac:dyDescent="0.65">
      <c r="A548" s="131"/>
      <c r="B548" s="131"/>
      <c r="C548" s="131">
        <v>33</v>
      </c>
      <c r="D548" s="131">
        <v>7</v>
      </c>
      <c r="E548" s="131">
        <v>60</v>
      </c>
      <c r="F548" s="131">
        <f t="shared" si="75"/>
        <v>18840</v>
      </c>
      <c r="G548" s="131">
        <f t="shared" si="78"/>
        <v>484</v>
      </c>
      <c r="H548" s="131"/>
      <c r="I548" s="131"/>
      <c r="J548" s="131">
        <v>33</v>
      </c>
      <c r="K548" s="131">
        <v>17</v>
      </c>
      <c r="L548" s="131">
        <v>100</v>
      </c>
      <c r="M548" s="131">
        <f t="shared" si="76"/>
        <v>31400</v>
      </c>
      <c r="N548" s="131">
        <f t="shared" si="79"/>
        <v>582</v>
      </c>
      <c r="O548" s="131">
        <v>29</v>
      </c>
      <c r="P548" s="131">
        <v>560</v>
      </c>
      <c r="Q548" s="131">
        <v>33</v>
      </c>
      <c r="R548" s="131">
        <v>29</v>
      </c>
      <c r="S548" s="131">
        <v>140</v>
      </c>
      <c r="T548" s="131">
        <f t="shared" si="77"/>
        <v>43960</v>
      </c>
      <c r="U548" s="132">
        <f t="shared" si="80"/>
        <v>452</v>
      </c>
    </row>
    <row r="549" spans="1:21" ht="20.100000000000001" customHeight="1" x14ac:dyDescent="0.65">
      <c r="A549" s="131"/>
      <c r="B549" s="131"/>
      <c r="C549" s="131">
        <v>34</v>
      </c>
      <c r="D549" s="131">
        <v>7</v>
      </c>
      <c r="E549" s="131">
        <v>60</v>
      </c>
      <c r="F549" s="131">
        <f t="shared" si="75"/>
        <v>18840</v>
      </c>
      <c r="G549" s="131">
        <f t="shared" si="78"/>
        <v>424</v>
      </c>
      <c r="H549" s="131"/>
      <c r="I549" s="131"/>
      <c r="J549" s="131">
        <v>34</v>
      </c>
      <c r="K549" s="131">
        <v>17</v>
      </c>
      <c r="L549" s="131">
        <v>100</v>
      </c>
      <c r="M549" s="131">
        <f t="shared" si="76"/>
        <v>31400</v>
      </c>
      <c r="N549" s="131">
        <f t="shared" si="79"/>
        <v>482</v>
      </c>
      <c r="O549" s="131"/>
      <c r="P549" s="131"/>
      <c r="Q549" s="131">
        <v>34</v>
      </c>
      <c r="R549" s="131">
        <v>29</v>
      </c>
      <c r="S549" s="131">
        <v>140</v>
      </c>
      <c r="T549" s="131">
        <f t="shared" si="77"/>
        <v>43960</v>
      </c>
      <c r="U549" s="132">
        <f t="shared" si="80"/>
        <v>312</v>
      </c>
    </row>
    <row r="550" spans="1:21" ht="20.100000000000001" customHeight="1" x14ac:dyDescent="0.65">
      <c r="A550" s="131"/>
      <c r="B550" s="131"/>
      <c r="C550" s="131">
        <v>35</v>
      </c>
      <c r="D550" s="131">
        <v>7</v>
      </c>
      <c r="E550" s="131">
        <v>60</v>
      </c>
      <c r="F550" s="131">
        <f t="shared" si="75"/>
        <v>18840</v>
      </c>
      <c r="G550" s="131">
        <f t="shared" si="78"/>
        <v>364</v>
      </c>
      <c r="H550" s="131"/>
      <c r="I550" s="131"/>
      <c r="J550" s="131">
        <v>35</v>
      </c>
      <c r="K550" s="131">
        <v>17</v>
      </c>
      <c r="L550" s="131">
        <v>100</v>
      </c>
      <c r="M550" s="131">
        <f t="shared" si="76"/>
        <v>31400</v>
      </c>
      <c r="N550" s="131">
        <f t="shared" si="79"/>
        <v>382</v>
      </c>
      <c r="O550" s="131"/>
      <c r="P550" s="131"/>
      <c r="Q550" s="131">
        <v>35</v>
      </c>
      <c r="R550" s="131">
        <v>29</v>
      </c>
      <c r="S550" s="131">
        <v>140</v>
      </c>
      <c r="T550" s="131">
        <f t="shared" si="77"/>
        <v>43960</v>
      </c>
      <c r="U550" s="132">
        <f t="shared" si="80"/>
        <v>172</v>
      </c>
    </row>
    <row r="551" spans="1:21" ht="20.100000000000001" customHeight="1" x14ac:dyDescent="0.65">
      <c r="A551" s="131">
        <v>8</v>
      </c>
      <c r="B551" s="131">
        <v>530</v>
      </c>
      <c r="C551" s="131">
        <v>36</v>
      </c>
      <c r="D551" s="131">
        <v>8</v>
      </c>
      <c r="E551" s="131">
        <v>60</v>
      </c>
      <c r="F551" s="131">
        <f t="shared" si="75"/>
        <v>18840</v>
      </c>
      <c r="G551" s="131">
        <f t="shared" si="78"/>
        <v>834</v>
      </c>
      <c r="H551" s="131">
        <v>18</v>
      </c>
      <c r="I551" s="131">
        <v>472</v>
      </c>
      <c r="J551" s="131">
        <v>36</v>
      </c>
      <c r="K551" s="131">
        <v>18</v>
      </c>
      <c r="L551" s="131">
        <v>100</v>
      </c>
      <c r="M551" s="131">
        <f t="shared" si="76"/>
        <v>31400</v>
      </c>
      <c r="N551" s="131">
        <f t="shared" si="79"/>
        <v>754</v>
      </c>
      <c r="O551" s="131"/>
      <c r="P551" s="131"/>
      <c r="Q551" s="131">
        <v>36</v>
      </c>
      <c r="R551" s="131">
        <v>29</v>
      </c>
      <c r="S551" s="131">
        <v>140</v>
      </c>
      <c r="T551" s="131">
        <f t="shared" si="77"/>
        <v>43960</v>
      </c>
      <c r="U551" s="132">
        <f t="shared" si="80"/>
        <v>32</v>
      </c>
    </row>
    <row r="552" spans="1:21" ht="20.100000000000001" customHeight="1" x14ac:dyDescent="0.65">
      <c r="A552" s="131"/>
      <c r="B552" s="131"/>
      <c r="C552" s="131">
        <v>37</v>
      </c>
      <c r="D552" s="131">
        <v>8</v>
      </c>
      <c r="E552" s="131">
        <v>60</v>
      </c>
      <c r="F552" s="131">
        <f t="shared" si="75"/>
        <v>18840</v>
      </c>
      <c r="G552" s="131">
        <f t="shared" si="78"/>
        <v>774</v>
      </c>
      <c r="H552" s="131"/>
      <c r="I552" s="131"/>
      <c r="J552" s="131">
        <v>37</v>
      </c>
      <c r="K552" s="131">
        <v>18</v>
      </c>
      <c r="L552" s="131">
        <v>100</v>
      </c>
      <c r="M552" s="131">
        <f t="shared" si="76"/>
        <v>31400</v>
      </c>
      <c r="N552" s="131">
        <f t="shared" si="79"/>
        <v>654</v>
      </c>
      <c r="O552" s="131">
        <v>30</v>
      </c>
      <c r="P552" s="131">
        <v>1140</v>
      </c>
      <c r="Q552" s="131">
        <v>37</v>
      </c>
      <c r="R552" s="131">
        <v>30</v>
      </c>
      <c r="S552" s="131">
        <v>140</v>
      </c>
      <c r="T552" s="131">
        <f t="shared" si="77"/>
        <v>43960</v>
      </c>
      <c r="U552" s="132">
        <f t="shared" si="80"/>
        <v>1032</v>
      </c>
    </row>
    <row r="553" spans="1:21" ht="20.100000000000001" customHeight="1" x14ac:dyDescent="0.65">
      <c r="A553" s="131"/>
      <c r="B553" s="131"/>
      <c r="C553" s="131">
        <v>38</v>
      </c>
      <c r="D553" s="131">
        <v>8</v>
      </c>
      <c r="E553" s="131">
        <v>60</v>
      </c>
      <c r="F553" s="131">
        <f t="shared" si="75"/>
        <v>18840</v>
      </c>
      <c r="G553" s="131">
        <f t="shared" si="78"/>
        <v>714</v>
      </c>
      <c r="H553" s="131"/>
      <c r="I553" s="131"/>
      <c r="J553" s="131">
        <v>38</v>
      </c>
      <c r="K553" s="131">
        <v>18</v>
      </c>
      <c r="L553" s="131">
        <v>100</v>
      </c>
      <c r="M553" s="131">
        <f t="shared" si="76"/>
        <v>31400</v>
      </c>
      <c r="N553" s="131">
        <f t="shared" si="79"/>
        <v>554</v>
      </c>
      <c r="O553" s="131"/>
      <c r="P553" s="131"/>
      <c r="Q553" s="131">
        <v>38</v>
      </c>
      <c r="R553" s="131">
        <v>30</v>
      </c>
      <c r="S553" s="131">
        <v>140</v>
      </c>
      <c r="T553" s="131">
        <f t="shared" si="77"/>
        <v>43960</v>
      </c>
      <c r="U553" s="132">
        <f t="shared" si="80"/>
        <v>892</v>
      </c>
    </row>
    <row r="554" spans="1:21" ht="20.100000000000001" customHeight="1" x14ac:dyDescent="0.65">
      <c r="A554" s="131"/>
      <c r="B554" s="131"/>
      <c r="C554" s="131">
        <v>39</v>
      </c>
      <c r="D554" s="131">
        <v>8</v>
      </c>
      <c r="E554" s="131">
        <v>60</v>
      </c>
      <c r="F554" s="131">
        <f t="shared" si="75"/>
        <v>18840</v>
      </c>
      <c r="G554" s="131">
        <f t="shared" si="78"/>
        <v>654</v>
      </c>
      <c r="H554" s="131"/>
      <c r="I554" s="131"/>
      <c r="J554" s="131">
        <v>39</v>
      </c>
      <c r="K554" s="131">
        <v>18</v>
      </c>
      <c r="L554" s="131">
        <v>100</v>
      </c>
      <c r="M554" s="131">
        <f t="shared" si="76"/>
        <v>31400</v>
      </c>
      <c r="N554" s="131">
        <f t="shared" si="79"/>
        <v>454</v>
      </c>
      <c r="O554" s="131"/>
      <c r="P554" s="131"/>
      <c r="Q554" s="131">
        <v>39</v>
      </c>
      <c r="R554" s="131">
        <v>30</v>
      </c>
      <c r="S554" s="131">
        <v>140</v>
      </c>
      <c r="T554" s="131">
        <f t="shared" si="77"/>
        <v>43960</v>
      </c>
      <c r="U554" s="132">
        <f t="shared" si="80"/>
        <v>752</v>
      </c>
    </row>
    <row r="555" spans="1:21" ht="20.100000000000001" customHeight="1" x14ac:dyDescent="0.65">
      <c r="A555" s="131"/>
      <c r="B555" s="131"/>
      <c r="C555" s="131">
        <v>40</v>
      </c>
      <c r="D555" s="131">
        <v>8</v>
      </c>
      <c r="E555" s="131">
        <v>60</v>
      </c>
      <c r="F555" s="131">
        <f t="shared" si="75"/>
        <v>18840</v>
      </c>
      <c r="G555" s="131">
        <f t="shared" si="78"/>
        <v>594</v>
      </c>
      <c r="H555" s="131"/>
      <c r="I555" s="131"/>
      <c r="J555" s="131">
        <v>40</v>
      </c>
      <c r="K555" s="131">
        <v>18</v>
      </c>
      <c r="L555" s="131">
        <v>100</v>
      </c>
      <c r="M555" s="131">
        <f t="shared" si="76"/>
        <v>31400</v>
      </c>
      <c r="N555" s="131">
        <f t="shared" si="79"/>
        <v>354</v>
      </c>
      <c r="O555" s="131"/>
      <c r="P555" s="131"/>
      <c r="Q555" s="131">
        <v>40</v>
      </c>
      <c r="R555" s="131">
        <v>30</v>
      </c>
      <c r="S555" s="131">
        <v>140</v>
      </c>
      <c r="T555" s="131">
        <f t="shared" si="77"/>
        <v>43960</v>
      </c>
      <c r="U555" s="132">
        <f t="shared" si="80"/>
        <v>612</v>
      </c>
    </row>
    <row r="556" spans="1:21" ht="20.100000000000001" customHeight="1" x14ac:dyDescent="0.65">
      <c r="A556" s="131">
        <v>9</v>
      </c>
      <c r="B556" s="131">
        <v>550</v>
      </c>
      <c r="C556" s="131">
        <v>41</v>
      </c>
      <c r="D556" s="131">
        <v>9</v>
      </c>
      <c r="E556" s="131">
        <v>80</v>
      </c>
      <c r="F556" s="131">
        <f t="shared" si="75"/>
        <v>25120</v>
      </c>
      <c r="G556" s="131">
        <f t="shared" si="78"/>
        <v>1064</v>
      </c>
      <c r="H556" s="131">
        <v>19</v>
      </c>
      <c r="I556" s="131">
        <v>530</v>
      </c>
      <c r="J556" s="131">
        <v>41</v>
      </c>
      <c r="K556" s="131">
        <v>19</v>
      </c>
      <c r="L556" s="131">
        <v>120</v>
      </c>
      <c r="M556" s="131">
        <f t="shared" si="76"/>
        <v>37680</v>
      </c>
      <c r="N556" s="131">
        <f t="shared" si="79"/>
        <v>764</v>
      </c>
      <c r="O556" s="131"/>
      <c r="P556" s="131"/>
      <c r="Q556" s="131">
        <v>41</v>
      </c>
      <c r="R556" s="131">
        <v>30</v>
      </c>
      <c r="S556" s="131">
        <v>150</v>
      </c>
      <c r="T556" s="131">
        <f t="shared" si="77"/>
        <v>47100</v>
      </c>
      <c r="U556" s="132">
        <f t="shared" si="80"/>
        <v>462</v>
      </c>
    </row>
    <row r="557" spans="1:21" ht="20.100000000000001" customHeight="1" x14ac:dyDescent="0.65">
      <c r="A557" s="131"/>
      <c r="B557" s="131"/>
      <c r="C557" s="131">
        <v>42</v>
      </c>
      <c r="D557" s="131">
        <v>9</v>
      </c>
      <c r="E557" s="131">
        <v>80</v>
      </c>
      <c r="F557" s="131">
        <f t="shared" si="75"/>
        <v>25120</v>
      </c>
      <c r="G557" s="131">
        <f t="shared" si="78"/>
        <v>984</v>
      </c>
      <c r="H557" s="131"/>
      <c r="I557" s="131"/>
      <c r="J557" s="131">
        <v>42</v>
      </c>
      <c r="K557" s="131">
        <v>19</v>
      </c>
      <c r="L557" s="131">
        <v>120</v>
      </c>
      <c r="M557" s="131">
        <f t="shared" si="76"/>
        <v>37680</v>
      </c>
      <c r="N557" s="131">
        <f t="shared" si="79"/>
        <v>644</v>
      </c>
      <c r="O557" s="131"/>
      <c r="P557" s="131"/>
      <c r="Q557" s="131">
        <v>42</v>
      </c>
      <c r="R557" s="131">
        <v>30</v>
      </c>
      <c r="S557" s="131">
        <v>150</v>
      </c>
      <c r="T557" s="131">
        <f t="shared" si="77"/>
        <v>47100</v>
      </c>
      <c r="U557" s="132">
        <f t="shared" si="80"/>
        <v>312</v>
      </c>
    </row>
    <row r="558" spans="1:21" ht="20.100000000000001" customHeight="1" x14ac:dyDescent="0.65">
      <c r="A558" s="131"/>
      <c r="B558" s="131"/>
      <c r="C558" s="131">
        <v>43</v>
      </c>
      <c r="D558" s="131">
        <v>9</v>
      </c>
      <c r="E558" s="131">
        <v>80</v>
      </c>
      <c r="F558" s="131">
        <f t="shared" si="75"/>
        <v>25120</v>
      </c>
      <c r="G558" s="131">
        <f t="shared" si="78"/>
        <v>904</v>
      </c>
      <c r="H558" s="131"/>
      <c r="I558" s="131"/>
      <c r="J558" s="131">
        <v>43</v>
      </c>
      <c r="K558" s="131">
        <v>19</v>
      </c>
      <c r="L558" s="131">
        <v>120</v>
      </c>
      <c r="M558" s="131">
        <f t="shared" si="76"/>
        <v>37680</v>
      </c>
      <c r="N558" s="131">
        <f t="shared" si="79"/>
        <v>524</v>
      </c>
      <c r="O558" s="131">
        <v>31</v>
      </c>
      <c r="P558" s="131">
        <v>1150</v>
      </c>
      <c r="Q558" s="131">
        <v>43</v>
      </c>
      <c r="R558" s="131">
        <v>31</v>
      </c>
      <c r="S558" s="131">
        <v>150</v>
      </c>
      <c r="T558" s="131">
        <f t="shared" si="77"/>
        <v>47100</v>
      </c>
      <c r="U558" s="132">
        <f t="shared" si="80"/>
        <v>1312</v>
      </c>
    </row>
    <row r="559" spans="1:21" ht="20.100000000000001" customHeight="1" x14ac:dyDescent="0.65">
      <c r="A559" s="131"/>
      <c r="B559" s="131"/>
      <c r="C559" s="131">
        <v>44</v>
      </c>
      <c r="D559" s="131">
        <v>9</v>
      </c>
      <c r="E559" s="131">
        <v>80</v>
      </c>
      <c r="F559" s="131">
        <f t="shared" si="75"/>
        <v>25120</v>
      </c>
      <c r="G559" s="131">
        <f t="shared" si="78"/>
        <v>824</v>
      </c>
      <c r="H559" s="131"/>
      <c r="I559" s="131"/>
      <c r="J559" s="131">
        <v>44</v>
      </c>
      <c r="K559" s="131">
        <v>19</v>
      </c>
      <c r="L559" s="131">
        <v>120</v>
      </c>
      <c r="M559" s="131">
        <f t="shared" si="76"/>
        <v>37680</v>
      </c>
      <c r="N559" s="131">
        <f t="shared" si="79"/>
        <v>404</v>
      </c>
      <c r="O559" s="131" t="s">
        <v>24</v>
      </c>
      <c r="P559" s="131">
        <v>5</v>
      </c>
      <c r="Q559" s="131">
        <v>44</v>
      </c>
      <c r="R559" s="131">
        <v>31</v>
      </c>
      <c r="S559" s="131">
        <v>150</v>
      </c>
      <c r="T559" s="131">
        <f t="shared" si="77"/>
        <v>47100</v>
      </c>
      <c r="U559" s="132">
        <f t="shared" si="80"/>
        <v>1167</v>
      </c>
    </row>
    <row r="560" spans="1:21" ht="20.100000000000001" customHeight="1" x14ac:dyDescent="0.65">
      <c r="A560" s="131"/>
      <c r="B560" s="131"/>
      <c r="C560" s="131">
        <v>45</v>
      </c>
      <c r="D560" s="131">
        <v>9</v>
      </c>
      <c r="E560" s="131">
        <v>80</v>
      </c>
      <c r="F560" s="131">
        <f t="shared" si="75"/>
        <v>25120</v>
      </c>
      <c r="G560" s="131">
        <f t="shared" si="78"/>
        <v>744</v>
      </c>
      <c r="H560" s="131"/>
      <c r="I560" s="131"/>
      <c r="J560" s="131">
        <v>45</v>
      </c>
      <c r="K560" s="131">
        <v>19</v>
      </c>
      <c r="L560" s="131">
        <v>120</v>
      </c>
      <c r="M560" s="131">
        <f t="shared" si="76"/>
        <v>37680</v>
      </c>
      <c r="N560" s="131">
        <f t="shared" si="79"/>
        <v>284</v>
      </c>
      <c r="O560" s="131"/>
      <c r="P560" s="131"/>
      <c r="Q560" s="131">
        <v>45</v>
      </c>
      <c r="R560" s="131">
        <v>31</v>
      </c>
      <c r="S560" s="131">
        <v>150</v>
      </c>
      <c r="T560" s="131">
        <f t="shared" si="77"/>
        <v>47100</v>
      </c>
      <c r="U560" s="132">
        <f t="shared" si="80"/>
        <v>1017</v>
      </c>
    </row>
    <row r="561" spans="1:21" ht="20.100000000000001" customHeight="1" x14ac:dyDescent="0.65">
      <c r="A561" s="131">
        <v>10</v>
      </c>
      <c r="B561" s="131">
        <v>520</v>
      </c>
      <c r="C561" s="131">
        <v>46</v>
      </c>
      <c r="D561" s="131">
        <v>10</v>
      </c>
      <c r="E561" s="131">
        <v>80</v>
      </c>
      <c r="F561" s="131">
        <f t="shared" si="75"/>
        <v>25120</v>
      </c>
      <c r="G561" s="131">
        <f t="shared" si="78"/>
        <v>1184</v>
      </c>
      <c r="H561" s="131">
        <v>20</v>
      </c>
      <c r="I561" s="131">
        <v>590</v>
      </c>
      <c r="J561" s="131">
        <v>46</v>
      </c>
      <c r="K561" s="131">
        <v>20</v>
      </c>
      <c r="L561" s="131">
        <v>120</v>
      </c>
      <c r="M561" s="131">
        <f t="shared" si="76"/>
        <v>37680</v>
      </c>
      <c r="N561" s="131">
        <f t="shared" si="79"/>
        <v>754</v>
      </c>
      <c r="O561" s="131"/>
      <c r="P561" s="131"/>
      <c r="Q561" s="131">
        <v>46</v>
      </c>
      <c r="R561" s="131">
        <v>31</v>
      </c>
      <c r="S561" s="131">
        <v>150</v>
      </c>
      <c r="T561" s="131">
        <f t="shared" si="77"/>
        <v>47100</v>
      </c>
      <c r="U561" s="132">
        <f t="shared" si="80"/>
        <v>867</v>
      </c>
    </row>
    <row r="562" spans="1:21" ht="20.100000000000001" customHeight="1" x14ac:dyDescent="0.65">
      <c r="A562" s="131"/>
      <c r="C562" s="131">
        <v>47</v>
      </c>
      <c r="D562" s="131">
        <v>10</v>
      </c>
      <c r="E562" s="131">
        <v>80</v>
      </c>
      <c r="F562" s="131">
        <f t="shared" si="75"/>
        <v>25120</v>
      </c>
      <c r="G562" s="131">
        <f t="shared" si="78"/>
        <v>1104</v>
      </c>
      <c r="H562" s="131"/>
      <c r="I562" s="131"/>
      <c r="J562" s="131">
        <v>47</v>
      </c>
      <c r="K562" s="131">
        <v>20</v>
      </c>
      <c r="L562" s="131">
        <v>120</v>
      </c>
      <c r="M562" s="131">
        <f t="shared" si="76"/>
        <v>37680</v>
      </c>
      <c r="N562" s="131">
        <f t="shared" si="79"/>
        <v>634</v>
      </c>
      <c r="O562" s="138"/>
      <c r="P562" s="131"/>
      <c r="Q562" s="131">
        <v>47</v>
      </c>
      <c r="R562" s="131">
        <v>31</v>
      </c>
      <c r="S562" s="131">
        <v>160</v>
      </c>
      <c r="T562" s="131">
        <f t="shared" si="77"/>
        <v>50240</v>
      </c>
      <c r="U562" s="132">
        <f t="shared" si="80"/>
        <v>707</v>
      </c>
    </row>
    <row r="563" spans="1:21" ht="20.100000000000001" customHeight="1" x14ac:dyDescent="0.65">
      <c r="A563" s="131"/>
      <c r="B563" s="131"/>
      <c r="C563" s="131">
        <v>48</v>
      </c>
      <c r="D563" s="131">
        <v>10</v>
      </c>
      <c r="E563" s="131">
        <v>80</v>
      </c>
      <c r="F563" s="131">
        <f t="shared" si="75"/>
        <v>25120</v>
      </c>
      <c r="G563" s="131">
        <f t="shared" si="78"/>
        <v>1024</v>
      </c>
      <c r="H563" s="131"/>
      <c r="I563" s="131"/>
      <c r="J563" s="131">
        <v>48</v>
      </c>
      <c r="K563" s="131">
        <v>20</v>
      </c>
      <c r="L563" s="131">
        <v>120</v>
      </c>
      <c r="M563" s="131">
        <f t="shared" si="76"/>
        <v>37680</v>
      </c>
      <c r="N563" s="131">
        <f t="shared" si="79"/>
        <v>514</v>
      </c>
      <c r="O563" s="131"/>
      <c r="P563" s="131"/>
      <c r="Q563" s="131">
        <v>48</v>
      </c>
      <c r="R563" s="131">
        <v>31</v>
      </c>
      <c r="S563" s="131">
        <v>160</v>
      </c>
      <c r="T563" s="131">
        <f t="shared" si="77"/>
        <v>50240</v>
      </c>
      <c r="U563" s="132">
        <f t="shared" si="80"/>
        <v>547</v>
      </c>
    </row>
    <row r="564" spans="1:21" ht="20.100000000000001" customHeight="1" x14ac:dyDescent="0.65">
      <c r="A564" s="131"/>
      <c r="B564" s="131"/>
      <c r="C564" s="131">
        <v>49</v>
      </c>
      <c r="D564" s="131">
        <v>10</v>
      </c>
      <c r="E564" s="131">
        <v>80</v>
      </c>
      <c r="F564" s="131">
        <f t="shared" si="75"/>
        <v>25120</v>
      </c>
      <c r="G564" s="131">
        <f t="shared" si="78"/>
        <v>944</v>
      </c>
      <c r="H564" s="131"/>
      <c r="I564" s="131"/>
      <c r="J564" s="131">
        <v>49</v>
      </c>
      <c r="K564" s="131">
        <v>20</v>
      </c>
      <c r="L564" s="131">
        <v>120</v>
      </c>
      <c r="M564" s="131">
        <f t="shared" si="76"/>
        <v>37680</v>
      </c>
      <c r="N564" s="131">
        <f t="shared" si="79"/>
        <v>394</v>
      </c>
      <c r="O564" s="131"/>
      <c r="P564" s="131"/>
      <c r="Q564" s="131">
        <v>49</v>
      </c>
      <c r="R564" s="131">
        <v>31</v>
      </c>
      <c r="S564" s="131">
        <v>165</v>
      </c>
      <c r="T564" s="131">
        <f t="shared" si="77"/>
        <v>51810</v>
      </c>
      <c r="U564" s="132">
        <f t="shared" si="80"/>
        <v>382</v>
      </c>
    </row>
    <row r="565" spans="1:21" ht="20.100000000000001" customHeight="1" x14ac:dyDescent="0.65">
      <c r="A565" s="131"/>
      <c r="B565" s="131"/>
      <c r="C565" s="131">
        <v>50</v>
      </c>
      <c r="D565" s="131">
        <v>10</v>
      </c>
      <c r="E565" s="131">
        <v>80</v>
      </c>
      <c r="F565" s="131">
        <f t="shared" si="75"/>
        <v>25120</v>
      </c>
      <c r="G565" s="131">
        <f t="shared" si="78"/>
        <v>864</v>
      </c>
      <c r="H565" s="131"/>
      <c r="I565" s="131"/>
      <c r="J565" s="131">
        <v>50</v>
      </c>
      <c r="K565" s="131">
        <v>20</v>
      </c>
      <c r="L565" s="131">
        <v>120</v>
      </c>
      <c r="M565" s="131">
        <f t="shared" si="76"/>
        <v>37680</v>
      </c>
      <c r="N565" s="131">
        <f t="shared" si="79"/>
        <v>274</v>
      </c>
      <c r="O565" s="131" t="s">
        <v>24</v>
      </c>
      <c r="P565" s="131"/>
      <c r="Q565" s="131">
        <v>50</v>
      </c>
      <c r="R565" s="131">
        <v>31</v>
      </c>
      <c r="S565" s="131">
        <v>5</v>
      </c>
      <c r="T565" s="131">
        <f>S565*100</f>
        <v>500</v>
      </c>
      <c r="U565" s="132">
        <f t="shared" si="80"/>
        <v>377</v>
      </c>
    </row>
    <row r="566" spans="1:21" ht="20.100000000000001" customHeight="1" x14ac:dyDescent="0.65">
      <c r="A566" s="131"/>
      <c r="B566" s="131"/>
      <c r="C566" s="131"/>
      <c r="D566" s="131"/>
      <c r="E566" s="131">
        <f>SUM(E516:E565)</f>
        <v>3200</v>
      </c>
      <c r="F566" s="131">
        <f>SUM(F516:F565)</f>
        <v>1004800</v>
      </c>
      <c r="G566" s="131"/>
      <c r="H566" s="131"/>
      <c r="I566" s="131"/>
      <c r="J566" s="131"/>
      <c r="K566" s="131"/>
      <c r="L566" s="131">
        <f>SUM(L516:L565)</f>
        <v>4600</v>
      </c>
      <c r="M566" s="131">
        <f>SUM(M516:M565)</f>
        <v>1444400</v>
      </c>
      <c r="N566" s="131"/>
      <c r="O566" s="131"/>
      <c r="P566" s="131"/>
      <c r="Q566" s="131"/>
      <c r="R566" s="131"/>
      <c r="S566" s="131">
        <f>SUM(S516:S565)</f>
        <v>6890</v>
      </c>
      <c r="T566" s="131">
        <f>SUM(T516:T565)</f>
        <v>2162390</v>
      </c>
      <c r="U566" s="132"/>
    </row>
    <row r="567" spans="1:21" x14ac:dyDescent="0.65">
      <c r="A567" s="137"/>
      <c r="B567" s="137">
        <f>SUM(B516:B566)</f>
        <v>4064</v>
      </c>
      <c r="C567" s="137"/>
      <c r="D567" s="137"/>
      <c r="E567" s="137"/>
      <c r="F567" s="137"/>
      <c r="G567" s="137"/>
      <c r="H567" s="137"/>
      <c r="I567" s="137">
        <f>SUM(I516:I566)</f>
        <v>4010</v>
      </c>
      <c r="J567" s="137"/>
      <c r="K567" s="137"/>
      <c r="L567" s="137"/>
      <c r="M567" s="137"/>
      <c r="N567" s="137"/>
      <c r="O567" s="137"/>
      <c r="P567" s="137">
        <f>SUM(P516:P566)</f>
        <v>6993</v>
      </c>
      <c r="Q567" s="137"/>
      <c r="R567" s="137"/>
      <c r="S567" s="137"/>
      <c r="T567" s="137"/>
    </row>
    <row r="568" spans="1:21" x14ac:dyDescent="0.65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 t="s">
        <v>29</v>
      </c>
      <c r="P568" s="137">
        <v>497</v>
      </c>
      <c r="Q568" s="137">
        <f>P570-P568</f>
        <v>14685</v>
      </c>
      <c r="R568" s="137"/>
      <c r="S568" s="137"/>
      <c r="T568" s="137"/>
    </row>
    <row r="569" spans="1:21" x14ac:dyDescent="0.65">
      <c r="M569" s="145">
        <f>T566+M566+F566</f>
        <v>4611590</v>
      </c>
      <c r="O569" s="129" t="s">
        <v>28</v>
      </c>
      <c r="P569" s="129" t="s">
        <v>26</v>
      </c>
      <c r="Q569" s="129" t="s">
        <v>27</v>
      </c>
    </row>
    <row r="570" spans="1:21" x14ac:dyDescent="0.65">
      <c r="M570" s="146">
        <f>P567+I567+B567</f>
        <v>15067</v>
      </c>
      <c r="O570" s="129">
        <f>E566+L566+S566</f>
        <v>14690</v>
      </c>
      <c r="P570" s="129">
        <f>15062+120</f>
        <v>15182</v>
      </c>
      <c r="Q570" s="129">
        <v>5</v>
      </c>
    </row>
    <row r="571" spans="1:21" x14ac:dyDescent="0.65">
      <c r="A571" s="161" t="s">
        <v>39</v>
      </c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</row>
    <row r="572" spans="1:21" x14ac:dyDescent="0.65">
      <c r="A572" s="130"/>
      <c r="B572" s="131" t="s">
        <v>21</v>
      </c>
      <c r="C572" s="131"/>
      <c r="D572" s="131"/>
      <c r="E572" s="131" t="s">
        <v>22</v>
      </c>
      <c r="F572" s="130"/>
      <c r="G572" s="131" t="s">
        <v>23</v>
      </c>
      <c r="H572" s="130"/>
      <c r="I572" s="131" t="s">
        <v>21</v>
      </c>
      <c r="J572" s="131"/>
      <c r="K572" s="131"/>
      <c r="L572" s="131" t="s">
        <v>22</v>
      </c>
      <c r="M572" s="130"/>
      <c r="N572" s="131" t="s">
        <v>23</v>
      </c>
      <c r="O572" s="130"/>
      <c r="P572" s="131" t="s">
        <v>21</v>
      </c>
      <c r="Q572" s="131"/>
      <c r="R572" s="131"/>
      <c r="S572" s="131" t="s">
        <v>22</v>
      </c>
      <c r="T572" s="130"/>
      <c r="U572" s="132" t="s">
        <v>23</v>
      </c>
    </row>
    <row r="573" spans="1:21" x14ac:dyDescent="0.65">
      <c r="A573" s="131">
        <v>1</v>
      </c>
      <c r="B573" s="131">
        <v>505</v>
      </c>
      <c r="C573" s="131">
        <v>1</v>
      </c>
      <c r="D573" s="131">
        <v>1</v>
      </c>
      <c r="E573" s="131">
        <v>80</v>
      </c>
      <c r="F573" s="131">
        <f>E573*303</f>
        <v>24240</v>
      </c>
      <c r="G573" s="131">
        <f>B573-E573</f>
        <v>425</v>
      </c>
      <c r="H573" s="131">
        <v>11</v>
      </c>
      <c r="I573" s="131">
        <v>330</v>
      </c>
      <c r="J573" s="131">
        <v>1</v>
      </c>
      <c r="K573" s="131">
        <v>11</v>
      </c>
      <c r="L573" s="131">
        <v>90</v>
      </c>
      <c r="M573" s="131">
        <f>L573*303</f>
        <v>27270</v>
      </c>
      <c r="N573" s="131">
        <f>G622+I573-L573</f>
        <v>1094</v>
      </c>
      <c r="O573" s="131">
        <v>21</v>
      </c>
      <c r="P573" s="131"/>
      <c r="Q573" s="131">
        <v>1</v>
      </c>
      <c r="R573" s="131">
        <v>21</v>
      </c>
      <c r="S573" s="131">
        <v>70</v>
      </c>
      <c r="T573" s="131">
        <f>S573*303</f>
        <v>21210</v>
      </c>
      <c r="U573" s="132">
        <f>N622+P573-S573</f>
        <v>442</v>
      </c>
    </row>
    <row r="574" spans="1:21" x14ac:dyDescent="0.65">
      <c r="A574" s="131"/>
      <c r="B574" s="134"/>
      <c r="C574" s="131">
        <v>2</v>
      </c>
      <c r="D574" s="131">
        <v>1</v>
      </c>
      <c r="E574" s="131">
        <v>80</v>
      </c>
      <c r="F574" s="131">
        <f t="shared" ref="F574:F622" si="81">E574*303</f>
        <v>24240</v>
      </c>
      <c r="G574" s="131">
        <f>G573+B574-E574</f>
        <v>345</v>
      </c>
      <c r="H574" s="131"/>
      <c r="I574" s="131"/>
      <c r="J574" s="131">
        <v>2</v>
      </c>
      <c r="K574" s="131">
        <v>11</v>
      </c>
      <c r="L574" s="131">
        <v>90</v>
      </c>
      <c r="M574" s="131">
        <f t="shared" ref="M574:M622" si="82">L574*303</f>
        <v>27270</v>
      </c>
      <c r="N574" s="131">
        <f>N573+I574-L574</f>
        <v>1004</v>
      </c>
      <c r="O574" s="131"/>
      <c r="P574" s="131"/>
      <c r="Q574" s="131">
        <v>2</v>
      </c>
      <c r="R574" s="131">
        <v>21</v>
      </c>
      <c r="S574" s="131">
        <v>70</v>
      </c>
      <c r="T574" s="131">
        <f t="shared" ref="T574:T621" si="83">S574*303</f>
        <v>21210</v>
      </c>
      <c r="U574" s="132">
        <f>U573+P574-S574</f>
        <v>372</v>
      </c>
    </row>
    <row r="575" spans="1:21" x14ac:dyDescent="0.65">
      <c r="A575" s="131"/>
      <c r="B575" s="134"/>
      <c r="C575" s="131">
        <v>3</v>
      </c>
      <c r="D575" s="131">
        <v>1</v>
      </c>
      <c r="E575" s="131">
        <v>80</v>
      </c>
      <c r="F575" s="131">
        <f t="shared" si="81"/>
        <v>24240</v>
      </c>
      <c r="G575" s="131">
        <f t="shared" ref="G575:G622" si="84">G574+B575-E575</f>
        <v>265</v>
      </c>
      <c r="H575" s="131"/>
      <c r="I575" s="131"/>
      <c r="J575" s="131">
        <v>3</v>
      </c>
      <c r="K575" s="131">
        <v>11</v>
      </c>
      <c r="L575" s="131">
        <v>90</v>
      </c>
      <c r="M575" s="131">
        <f t="shared" si="82"/>
        <v>27270</v>
      </c>
      <c r="N575" s="131">
        <f t="shared" ref="N575:N622" si="85">N574+I575-L575</f>
        <v>914</v>
      </c>
      <c r="O575" s="131"/>
      <c r="P575" s="131"/>
      <c r="Q575" s="131">
        <v>3</v>
      </c>
      <c r="R575" s="131">
        <v>21</v>
      </c>
      <c r="S575" s="131">
        <v>70</v>
      </c>
      <c r="T575" s="131">
        <f t="shared" si="83"/>
        <v>21210</v>
      </c>
      <c r="U575" s="132">
        <f t="shared" ref="U575:U622" si="86">U574+P575-S575</f>
        <v>302</v>
      </c>
    </row>
    <row r="576" spans="1:21" x14ac:dyDescent="0.65">
      <c r="A576" s="131"/>
      <c r="B576" s="134"/>
      <c r="C576" s="131">
        <v>4</v>
      </c>
      <c r="D576" s="131">
        <v>1</v>
      </c>
      <c r="E576" s="131">
        <v>80</v>
      </c>
      <c r="F576" s="131">
        <f t="shared" si="81"/>
        <v>24240</v>
      </c>
      <c r="G576" s="131">
        <f t="shared" si="84"/>
        <v>185</v>
      </c>
      <c r="H576" s="131"/>
      <c r="I576" s="131"/>
      <c r="J576" s="131">
        <v>4</v>
      </c>
      <c r="K576" s="131">
        <v>11</v>
      </c>
      <c r="L576" s="131">
        <v>90</v>
      </c>
      <c r="M576" s="131">
        <f t="shared" si="82"/>
        <v>27270</v>
      </c>
      <c r="N576" s="131">
        <f t="shared" si="85"/>
        <v>824</v>
      </c>
      <c r="O576" s="131">
        <v>22</v>
      </c>
      <c r="P576" s="131"/>
      <c r="Q576" s="131">
        <v>4</v>
      </c>
      <c r="R576" s="131">
        <v>22</v>
      </c>
      <c r="S576" s="131">
        <v>70</v>
      </c>
      <c r="T576" s="131">
        <f t="shared" si="83"/>
        <v>21210</v>
      </c>
      <c r="U576" s="132">
        <f t="shared" si="86"/>
        <v>232</v>
      </c>
    </row>
    <row r="577" spans="1:21" x14ac:dyDescent="0.65">
      <c r="A577" s="131">
        <v>2</v>
      </c>
      <c r="B577" s="134">
        <v>511</v>
      </c>
      <c r="C577" s="131">
        <v>5</v>
      </c>
      <c r="D577" s="131">
        <v>2</v>
      </c>
      <c r="E577" s="131">
        <v>80</v>
      </c>
      <c r="F577" s="131">
        <f t="shared" si="81"/>
        <v>24240</v>
      </c>
      <c r="G577" s="131">
        <f t="shared" si="84"/>
        <v>616</v>
      </c>
      <c r="H577" s="131"/>
      <c r="I577" s="131"/>
      <c r="J577" s="131">
        <v>5</v>
      </c>
      <c r="K577" s="131">
        <v>11</v>
      </c>
      <c r="L577" s="131">
        <v>90</v>
      </c>
      <c r="M577" s="131">
        <f t="shared" si="82"/>
        <v>27270</v>
      </c>
      <c r="N577" s="131">
        <f t="shared" si="85"/>
        <v>734</v>
      </c>
      <c r="O577" s="131"/>
      <c r="P577" s="131"/>
      <c r="Q577" s="131">
        <v>5</v>
      </c>
      <c r="R577" s="131">
        <v>22</v>
      </c>
      <c r="S577" s="131">
        <v>70</v>
      </c>
      <c r="T577" s="131">
        <f t="shared" si="83"/>
        <v>21210</v>
      </c>
      <c r="U577" s="132">
        <f t="shared" si="86"/>
        <v>162</v>
      </c>
    </row>
    <row r="578" spans="1:21" x14ac:dyDescent="0.65">
      <c r="A578" s="131"/>
      <c r="B578" s="134"/>
      <c r="C578" s="131">
        <v>6</v>
      </c>
      <c r="D578" s="131">
        <v>2</v>
      </c>
      <c r="E578" s="131">
        <v>80</v>
      </c>
      <c r="F578" s="131">
        <f t="shared" si="81"/>
        <v>24240</v>
      </c>
      <c r="G578" s="131">
        <f t="shared" si="84"/>
        <v>536</v>
      </c>
      <c r="H578" s="131">
        <v>12</v>
      </c>
      <c r="I578" s="131">
        <v>340</v>
      </c>
      <c r="J578" s="131">
        <v>6</v>
      </c>
      <c r="K578" s="131">
        <v>12</v>
      </c>
      <c r="L578" s="131">
        <v>90</v>
      </c>
      <c r="M578" s="131">
        <f t="shared" si="82"/>
        <v>27270</v>
      </c>
      <c r="N578" s="131">
        <f t="shared" si="85"/>
        <v>984</v>
      </c>
      <c r="O578" s="131"/>
      <c r="P578" s="131"/>
      <c r="Q578" s="131">
        <v>6</v>
      </c>
      <c r="R578" s="131">
        <v>22</v>
      </c>
      <c r="S578" s="131">
        <v>70</v>
      </c>
      <c r="T578" s="131">
        <f t="shared" si="83"/>
        <v>21210</v>
      </c>
      <c r="U578" s="132">
        <f t="shared" si="86"/>
        <v>92</v>
      </c>
    </row>
    <row r="579" spans="1:21" x14ac:dyDescent="0.65">
      <c r="A579" s="131"/>
      <c r="C579" s="131">
        <v>7</v>
      </c>
      <c r="D579" s="131">
        <v>2</v>
      </c>
      <c r="E579" s="131">
        <v>80</v>
      </c>
      <c r="F579" s="131">
        <f t="shared" si="81"/>
        <v>24240</v>
      </c>
      <c r="G579" s="131">
        <f t="shared" si="84"/>
        <v>456</v>
      </c>
      <c r="H579" s="131"/>
      <c r="I579" s="131"/>
      <c r="J579" s="131">
        <v>7</v>
      </c>
      <c r="K579" s="131">
        <v>12</v>
      </c>
      <c r="L579" s="131">
        <v>90</v>
      </c>
      <c r="M579" s="131">
        <f t="shared" si="82"/>
        <v>27270</v>
      </c>
      <c r="N579" s="131">
        <f t="shared" si="85"/>
        <v>894</v>
      </c>
      <c r="O579" s="131"/>
      <c r="P579" s="131"/>
      <c r="Q579" s="131">
        <v>7</v>
      </c>
      <c r="R579" s="131">
        <v>22</v>
      </c>
      <c r="S579" s="131">
        <v>70</v>
      </c>
      <c r="T579" s="131">
        <f t="shared" si="83"/>
        <v>21210</v>
      </c>
      <c r="U579" s="132">
        <f t="shared" si="86"/>
        <v>22</v>
      </c>
    </row>
    <row r="580" spans="1:21" x14ac:dyDescent="0.65">
      <c r="A580" s="131"/>
      <c r="B580" s="131"/>
      <c r="C580" s="131">
        <v>8</v>
      </c>
      <c r="D580" s="131">
        <v>2</v>
      </c>
      <c r="E580" s="131">
        <v>80</v>
      </c>
      <c r="F580" s="131">
        <f t="shared" si="81"/>
        <v>24240</v>
      </c>
      <c r="G580" s="131">
        <f t="shared" si="84"/>
        <v>376</v>
      </c>
      <c r="H580" s="131"/>
      <c r="I580" s="131"/>
      <c r="J580" s="131">
        <v>8</v>
      </c>
      <c r="K580" s="131">
        <v>12</v>
      </c>
      <c r="L580" s="131">
        <v>90</v>
      </c>
      <c r="M580" s="131">
        <f t="shared" si="82"/>
        <v>27270</v>
      </c>
      <c r="N580" s="131">
        <f t="shared" si="85"/>
        <v>804</v>
      </c>
      <c r="O580" s="131">
        <v>23</v>
      </c>
      <c r="P580" s="131">
        <v>510</v>
      </c>
      <c r="Q580" s="131">
        <v>8</v>
      </c>
      <c r="R580" s="131">
        <v>23</v>
      </c>
      <c r="S580" s="131">
        <v>70</v>
      </c>
      <c r="T580" s="131">
        <f t="shared" si="83"/>
        <v>21210</v>
      </c>
      <c r="U580" s="132">
        <f t="shared" si="86"/>
        <v>462</v>
      </c>
    </row>
    <row r="581" spans="1:21" x14ac:dyDescent="0.65">
      <c r="A581" s="131"/>
      <c r="B581" s="131"/>
      <c r="C581" s="131">
        <v>9</v>
      </c>
      <c r="D581" s="131">
        <v>2</v>
      </c>
      <c r="E581" s="131">
        <v>80</v>
      </c>
      <c r="F581" s="131">
        <f t="shared" si="81"/>
        <v>24240</v>
      </c>
      <c r="G581" s="131">
        <f t="shared" si="84"/>
        <v>296</v>
      </c>
      <c r="H581" s="131"/>
      <c r="I581" s="131"/>
      <c r="J581" s="131">
        <v>9</v>
      </c>
      <c r="K581" s="131">
        <v>12</v>
      </c>
      <c r="L581" s="131">
        <v>90</v>
      </c>
      <c r="M581" s="131">
        <f t="shared" si="82"/>
        <v>27270</v>
      </c>
      <c r="N581" s="131">
        <f t="shared" si="85"/>
        <v>714</v>
      </c>
      <c r="O581" s="131"/>
      <c r="P581" s="131"/>
      <c r="Q581" s="131">
        <v>9</v>
      </c>
      <c r="R581" s="131">
        <v>23</v>
      </c>
      <c r="S581" s="131">
        <v>70</v>
      </c>
      <c r="T581" s="131">
        <f t="shared" si="83"/>
        <v>21210</v>
      </c>
      <c r="U581" s="132">
        <f t="shared" si="86"/>
        <v>392</v>
      </c>
    </row>
    <row r="582" spans="1:21" x14ac:dyDescent="0.65">
      <c r="A582" s="131">
        <v>3</v>
      </c>
      <c r="B582" s="131">
        <v>510</v>
      </c>
      <c r="C582" s="131">
        <v>10</v>
      </c>
      <c r="D582" s="131">
        <v>3</v>
      </c>
      <c r="E582" s="131">
        <v>80</v>
      </c>
      <c r="F582" s="131">
        <f t="shared" si="81"/>
        <v>24240</v>
      </c>
      <c r="G582" s="131">
        <f t="shared" si="84"/>
        <v>726</v>
      </c>
      <c r="H582" s="131"/>
      <c r="I582" s="131"/>
      <c r="J582" s="131">
        <v>10</v>
      </c>
      <c r="K582" s="131">
        <v>12</v>
      </c>
      <c r="L582" s="131">
        <v>90</v>
      </c>
      <c r="M582" s="131">
        <f t="shared" si="82"/>
        <v>27270</v>
      </c>
      <c r="N582" s="131">
        <f t="shared" si="85"/>
        <v>624</v>
      </c>
      <c r="O582" s="131"/>
      <c r="P582" s="131"/>
      <c r="Q582" s="131">
        <v>10</v>
      </c>
      <c r="R582" s="131">
        <v>23</v>
      </c>
      <c r="S582" s="131">
        <v>70</v>
      </c>
      <c r="T582" s="131">
        <f t="shared" si="83"/>
        <v>21210</v>
      </c>
      <c r="U582" s="132">
        <f t="shared" si="86"/>
        <v>322</v>
      </c>
    </row>
    <row r="583" spans="1:21" x14ac:dyDescent="0.65">
      <c r="A583" s="134"/>
      <c r="C583" s="131">
        <v>11</v>
      </c>
      <c r="D583" s="131">
        <v>3</v>
      </c>
      <c r="E583" s="131">
        <v>80</v>
      </c>
      <c r="F583" s="131">
        <f t="shared" si="81"/>
        <v>24240</v>
      </c>
      <c r="G583" s="131">
        <f t="shared" si="84"/>
        <v>646</v>
      </c>
      <c r="H583" s="131">
        <v>13</v>
      </c>
      <c r="I583" s="131">
        <v>344</v>
      </c>
      <c r="J583" s="131">
        <v>11</v>
      </c>
      <c r="K583" s="131">
        <v>13</v>
      </c>
      <c r="L583" s="131">
        <v>90</v>
      </c>
      <c r="M583" s="131">
        <f t="shared" si="82"/>
        <v>27270</v>
      </c>
      <c r="N583" s="131">
        <f t="shared" si="85"/>
        <v>878</v>
      </c>
      <c r="O583" s="131"/>
      <c r="P583" s="131"/>
      <c r="Q583" s="131">
        <v>11</v>
      </c>
      <c r="R583" s="131">
        <v>23</v>
      </c>
      <c r="S583" s="131">
        <v>100</v>
      </c>
      <c r="T583" s="131">
        <f t="shared" si="83"/>
        <v>30300</v>
      </c>
      <c r="U583" s="132">
        <f t="shared" si="86"/>
        <v>222</v>
      </c>
    </row>
    <row r="584" spans="1:21" x14ac:dyDescent="0.65">
      <c r="A584" s="131"/>
      <c r="B584" s="131"/>
      <c r="C584" s="131">
        <v>12</v>
      </c>
      <c r="D584" s="131">
        <v>3</v>
      </c>
      <c r="E584" s="131">
        <v>80</v>
      </c>
      <c r="F584" s="131">
        <f t="shared" si="81"/>
        <v>24240</v>
      </c>
      <c r="G584" s="131">
        <f t="shared" si="84"/>
        <v>566</v>
      </c>
      <c r="H584" s="131"/>
      <c r="I584" s="131"/>
      <c r="J584" s="131">
        <v>12</v>
      </c>
      <c r="K584" s="131">
        <v>13</v>
      </c>
      <c r="L584" s="131">
        <v>90</v>
      </c>
      <c r="M584" s="131">
        <f t="shared" si="82"/>
        <v>27270</v>
      </c>
      <c r="N584" s="131">
        <f t="shared" si="85"/>
        <v>788</v>
      </c>
      <c r="O584" s="131">
        <v>24</v>
      </c>
      <c r="P584" s="131">
        <v>512</v>
      </c>
      <c r="Q584" s="131">
        <v>12</v>
      </c>
      <c r="R584" s="131">
        <v>24</v>
      </c>
      <c r="S584" s="131">
        <v>100</v>
      </c>
      <c r="T584" s="131">
        <f t="shared" si="83"/>
        <v>30300</v>
      </c>
      <c r="U584" s="132">
        <f t="shared" si="86"/>
        <v>634</v>
      </c>
    </row>
    <row r="585" spans="1:21" x14ac:dyDescent="0.65">
      <c r="A585" s="131"/>
      <c r="C585" s="131">
        <v>13</v>
      </c>
      <c r="D585" s="131">
        <v>3</v>
      </c>
      <c r="E585" s="131">
        <v>80</v>
      </c>
      <c r="F585" s="131">
        <f t="shared" si="81"/>
        <v>24240</v>
      </c>
      <c r="G585" s="131">
        <f t="shared" si="84"/>
        <v>486</v>
      </c>
      <c r="H585" s="131"/>
      <c r="I585" s="131"/>
      <c r="J585" s="131">
        <v>13</v>
      </c>
      <c r="K585" s="131">
        <v>13</v>
      </c>
      <c r="L585" s="131">
        <v>90</v>
      </c>
      <c r="M585" s="131">
        <f t="shared" si="82"/>
        <v>27270</v>
      </c>
      <c r="N585" s="131">
        <f t="shared" si="85"/>
        <v>698</v>
      </c>
      <c r="O585" s="131"/>
      <c r="P585" s="131"/>
      <c r="Q585" s="131">
        <v>13</v>
      </c>
      <c r="R585" s="131">
        <v>24</v>
      </c>
      <c r="S585" s="131">
        <v>100</v>
      </c>
      <c r="T585" s="131">
        <f t="shared" si="83"/>
        <v>30300</v>
      </c>
      <c r="U585" s="132">
        <f t="shared" si="86"/>
        <v>534</v>
      </c>
    </row>
    <row r="586" spans="1:21" x14ac:dyDescent="0.65">
      <c r="A586" s="131"/>
      <c r="B586" s="131"/>
      <c r="C586" s="131">
        <v>14</v>
      </c>
      <c r="D586" s="131">
        <v>3</v>
      </c>
      <c r="E586" s="131">
        <v>80</v>
      </c>
      <c r="F586" s="131">
        <f t="shared" si="81"/>
        <v>24240</v>
      </c>
      <c r="G586" s="131">
        <f t="shared" si="84"/>
        <v>406</v>
      </c>
      <c r="H586" s="131"/>
      <c r="I586" s="131"/>
      <c r="J586" s="131">
        <v>14</v>
      </c>
      <c r="K586" s="131">
        <v>13</v>
      </c>
      <c r="L586" s="131">
        <v>90</v>
      </c>
      <c r="M586" s="131">
        <f t="shared" si="82"/>
        <v>27270</v>
      </c>
      <c r="N586" s="131">
        <f t="shared" si="85"/>
        <v>608</v>
      </c>
      <c r="O586" s="131"/>
      <c r="P586" s="131"/>
      <c r="Q586" s="131">
        <v>14</v>
      </c>
      <c r="R586" s="131">
        <v>24</v>
      </c>
      <c r="S586" s="131">
        <v>100</v>
      </c>
      <c r="T586" s="131">
        <f t="shared" si="83"/>
        <v>30300</v>
      </c>
      <c r="U586" s="132">
        <f t="shared" si="86"/>
        <v>434</v>
      </c>
    </row>
    <row r="587" spans="1:21" x14ac:dyDescent="0.65">
      <c r="A587" s="131"/>
      <c r="B587" s="131"/>
      <c r="C587" s="131">
        <v>15</v>
      </c>
      <c r="D587" s="131">
        <v>3</v>
      </c>
      <c r="E587" s="131">
        <v>80</v>
      </c>
      <c r="F587" s="131">
        <f t="shared" si="81"/>
        <v>24240</v>
      </c>
      <c r="G587" s="131">
        <f t="shared" si="84"/>
        <v>326</v>
      </c>
      <c r="H587" s="131"/>
      <c r="I587" s="131"/>
      <c r="J587" s="131">
        <v>15</v>
      </c>
      <c r="K587" s="131">
        <v>13</v>
      </c>
      <c r="L587" s="131">
        <v>90</v>
      </c>
      <c r="M587" s="131">
        <f t="shared" si="82"/>
        <v>27270</v>
      </c>
      <c r="N587" s="131">
        <f t="shared" si="85"/>
        <v>518</v>
      </c>
      <c r="O587" s="131"/>
      <c r="P587" s="131"/>
      <c r="Q587" s="131">
        <v>15</v>
      </c>
      <c r="R587" s="131">
        <v>24</v>
      </c>
      <c r="S587" s="131">
        <v>100</v>
      </c>
      <c r="T587" s="131">
        <f t="shared" si="83"/>
        <v>30300</v>
      </c>
      <c r="U587" s="132">
        <f t="shared" si="86"/>
        <v>334</v>
      </c>
    </row>
    <row r="588" spans="1:21" x14ac:dyDescent="0.65">
      <c r="A588" s="131">
        <v>4</v>
      </c>
      <c r="B588" s="131">
        <v>515</v>
      </c>
      <c r="C588" s="131">
        <v>16</v>
      </c>
      <c r="D588" s="131">
        <v>4</v>
      </c>
      <c r="E588" s="131">
        <v>80</v>
      </c>
      <c r="F588" s="131">
        <f t="shared" si="81"/>
        <v>24240</v>
      </c>
      <c r="G588" s="131">
        <f t="shared" si="84"/>
        <v>761</v>
      </c>
      <c r="H588" s="131">
        <v>14</v>
      </c>
      <c r="I588" s="131">
        <v>560</v>
      </c>
      <c r="J588" s="131">
        <v>16</v>
      </c>
      <c r="K588" s="131">
        <v>14</v>
      </c>
      <c r="L588" s="131">
        <v>90</v>
      </c>
      <c r="M588" s="131">
        <f t="shared" si="82"/>
        <v>27270</v>
      </c>
      <c r="N588" s="131">
        <f t="shared" si="85"/>
        <v>988</v>
      </c>
      <c r="O588" s="131">
        <v>25</v>
      </c>
      <c r="P588" s="131">
        <v>505</v>
      </c>
      <c r="Q588" s="131">
        <v>16</v>
      </c>
      <c r="R588" s="131">
        <v>25</v>
      </c>
      <c r="S588" s="131">
        <v>100</v>
      </c>
      <c r="T588" s="131">
        <f t="shared" si="83"/>
        <v>30300</v>
      </c>
      <c r="U588" s="132">
        <f t="shared" si="86"/>
        <v>739</v>
      </c>
    </row>
    <row r="589" spans="1:21" x14ac:dyDescent="0.65">
      <c r="A589" s="131"/>
      <c r="B589" s="131"/>
      <c r="C589" s="131">
        <v>17</v>
      </c>
      <c r="D589" s="131">
        <v>4</v>
      </c>
      <c r="E589" s="131">
        <v>80</v>
      </c>
      <c r="F589" s="131">
        <f t="shared" si="81"/>
        <v>24240</v>
      </c>
      <c r="G589" s="131">
        <f t="shared" si="84"/>
        <v>681</v>
      </c>
      <c r="H589" s="131"/>
      <c r="I589" s="131"/>
      <c r="J589" s="131">
        <v>17</v>
      </c>
      <c r="K589" s="131">
        <v>14</v>
      </c>
      <c r="L589" s="131">
        <v>90</v>
      </c>
      <c r="M589" s="131">
        <f t="shared" si="82"/>
        <v>27270</v>
      </c>
      <c r="N589" s="131">
        <f t="shared" si="85"/>
        <v>898</v>
      </c>
      <c r="O589" s="131"/>
      <c r="P589" s="131"/>
      <c r="Q589" s="131">
        <v>17</v>
      </c>
      <c r="R589" s="131">
        <v>25</v>
      </c>
      <c r="S589" s="131">
        <v>100</v>
      </c>
      <c r="T589" s="131">
        <f t="shared" si="83"/>
        <v>30300</v>
      </c>
      <c r="U589" s="132">
        <f t="shared" si="86"/>
        <v>639</v>
      </c>
    </row>
    <row r="590" spans="1:21" x14ac:dyDescent="0.65">
      <c r="A590" s="131"/>
      <c r="B590" s="131"/>
      <c r="C590" s="131">
        <v>18</v>
      </c>
      <c r="D590" s="131">
        <v>4</v>
      </c>
      <c r="E590" s="131">
        <v>80</v>
      </c>
      <c r="F590" s="131">
        <f t="shared" si="81"/>
        <v>24240</v>
      </c>
      <c r="G590" s="131">
        <f t="shared" si="84"/>
        <v>601</v>
      </c>
      <c r="H590" s="131"/>
      <c r="I590" s="131"/>
      <c r="J590" s="131">
        <v>18</v>
      </c>
      <c r="K590" s="131">
        <v>14</v>
      </c>
      <c r="L590" s="131">
        <v>90</v>
      </c>
      <c r="M590" s="131">
        <f t="shared" si="82"/>
        <v>27270</v>
      </c>
      <c r="N590" s="131">
        <f t="shared" si="85"/>
        <v>808</v>
      </c>
      <c r="O590" s="131"/>
      <c r="P590" s="131"/>
      <c r="Q590" s="131">
        <v>18</v>
      </c>
      <c r="R590" s="131">
        <v>25</v>
      </c>
      <c r="S590" s="131">
        <v>100</v>
      </c>
      <c r="T590" s="131">
        <f t="shared" si="83"/>
        <v>30300</v>
      </c>
      <c r="U590" s="132">
        <f t="shared" si="86"/>
        <v>539</v>
      </c>
    </row>
    <row r="591" spans="1:21" x14ac:dyDescent="0.65">
      <c r="A591" s="131"/>
      <c r="B591" s="131"/>
      <c r="C591" s="131">
        <v>19</v>
      </c>
      <c r="D591" s="131">
        <v>4</v>
      </c>
      <c r="E591" s="131">
        <v>80</v>
      </c>
      <c r="F591" s="131">
        <f t="shared" si="81"/>
        <v>24240</v>
      </c>
      <c r="G591" s="131">
        <f t="shared" si="84"/>
        <v>521</v>
      </c>
      <c r="H591" s="131"/>
      <c r="I591" s="131"/>
      <c r="J591" s="131">
        <v>19</v>
      </c>
      <c r="K591" s="131">
        <v>14</v>
      </c>
      <c r="L591" s="131">
        <v>90</v>
      </c>
      <c r="M591" s="131">
        <f t="shared" si="82"/>
        <v>27270</v>
      </c>
      <c r="N591" s="131">
        <f t="shared" si="85"/>
        <v>718</v>
      </c>
      <c r="O591" s="131"/>
      <c r="P591" s="131"/>
      <c r="Q591" s="131">
        <v>19</v>
      </c>
      <c r="R591" s="131">
        <v>25</v>
      </c>
      <c r="S591" s="131">
        <v>100</v>
      </c>
      <c r="T591" s="131">
        <f t="shared" si="83"/>
        <v>30300</v>
      </c>
      <c r="U591" s="132">
        <f t="shared" si="86"/>
        <v>439</v>
      </c>
    </row>
    <row r="592" spans="1:21" x14ac:dyDescent="0.65">
      <c r="A592" s="131"/>
      <c r="B592" s="131"/>
      <c r="C592" s="131">
        <v>20</v>
      </c>
      <c r="D592" s="131">
        <v>4</v>
      </c>
      <c r="E592" s="131">
        <v>80</v>
      </c>
      <c r="F592" s="131">
        <f t="shared" si="81"/>
        <v>24240</v>
      </c>
      <c r="G592" s="131">
        <f t="shared" si="84"/>
        <v>441</v>
      </c>
      <c r="H592" s="131"/>
      <c r="I592" s="131"/>
      <c r="J592" s="131">
        <v>20</v>
      </c>
      <c r="K592" s="131">
        <v>14</v>
      </c>
      <c r="L592" s="131">
        <v>90</v>
      </c>
      <c r="M592" s="131">
        <f t="shared" si="82"/>
        <v>27270</v>
      </c>
      <c r="N592" s="131">
        <f t="shared" si="85"/>
        <v>628</v>
      </c>
      <c r="O592" s="131"/>
      <c r="P592" s="131"/>
      <c r="Q592" s="131">
        <v>20</v>
      </c>
      <c r="R592" s="131">
        <v>25</v>
      </c>
      <c r="S592" s="131">
        <v>100</v>
      </c>
      <c r="T592" s="131">
        <f t="shared" si="83"/>
        <v>30300</v>
      </c>
      <c r="U592" s="132">
        <f t="shared" si="86"/>
        <v>339</v>
      </c>
    </row>
    <row r="593" spans="1:21" x14ac:dyDescent="0.65">
      <c r="A593" s="131">
        <v>5</v>
      </c>
      <c r="B593" s="131">
        <v>511</v>
      </c>
      <c r="C593" s="131">
        <v>21</v>
      </c>
      <c r="D593" s="131">
        <v>5</v>
      </c>
      <c r="E593" s="131">
        <v>80</v>
      </c>
      <c r="F593" s="131">
        <f t="shared" si="81"/>
        <v>24240</v>
      </c>
      <c r="G593" s="131">
        <f t="shared" si="84"/>
        <v>872</v>
      </c>
      <c r="H593" s="131">
        <v>15</v>
      </c>
      <c r="I593" s="131">
        <v>500</v>
      </c>
      <c r="J593" s="131">
        <v>21</v>
      </c>
      <c r="K593" s="131">
        <v>15</v>
      </c>
      <c r="L593" s="131">
        <v>100</v>
      </c>
      <c r="M593" s="131">
        <f t="shared" si="82"/>
        <v>30300</v>
      </c>
      <c r="N593" s="131">
        <f t="shared" si="85"/>
        <v>1028</v>
      </c>
      <c r="O593" s="131"/>
      <c r="P593" s="131"/>
      <c r="Q593" s="131">
        <v>21</v>
      </c>
      <c r="R593" s="131">
        <v>25</v>
      </c>
      <c r="S593" s="131">
        <v>100</v>
      </c>
      <c r="T593" s="131">
        <f t="shared" si="83"/>
        <v>30300</v>
      </c>
      <c r="U593" s="132">
        <f t="shared" si="86"/>
        <v>239</v>
      </c>
    </row>
    <row r="594" spans="1:21" x14ac:dyDescent="0.65">
      <c r="A594" s="131"/>
      <c r="B594" s="131"/>
      <c r="C594" s="131">
        <v>22</v>
      </c>
      <c r="D594" s="131">
        <v>5</v>
      </c>
      <c r="E594" s="131">
        <v>80</v>
      </c>
      <c r="F594" s="131">
        <f t="shared" si="81"/>
        <v>24240</v>
      </c>
      <c r="G594" s="131">
        <f t="shared" si="84"/>
        <v>792</v>
      </c>
      <c r="H594" s="131"/>
      <c r="I594" s="131"/>
      <c r="J594" s="131">
        <v>22</v>
      </c>
      <c r="K594" s="131">
        <v>15</v>
      </c>
      <c r="L594" s="131">
        <v>100</v>
      </c>
      <c r="M594" s="131">
        <f t="shared" si="82"/>
        <v>30300</v>
      </c>
      <c r="N594" s="131">
        <f t="shared" si="85"/>
        <v>928</v>
      </c>
      <c r="O594" s="131">
        <v>26</v>
      </c>
      <c r="P594" s="131">
        <v>513</v>
      </c>
      <c r="Q594" s="131">
        <v>22</v>
      </c>
      <c r="R594" s="131">
        <v>26</v>
      </c>
      <c r="S594" s="131">
        <v>100</v>
      </c>
      <c r="T594" s="131">
        <f t="shared" si="83"/>
        <v>30300</v>
      </c>
      <c r="U594" s="132">
        <f t="shared" si="86"/>
        <v>652</v>
      </c>
    </row>
    <row r="595" spans="1:21" x14ac:dyDescent="0.65">
      <c r="A595" s="131"/>
      <c r="B595" s="131"/>
      <c r="C595" s="131">
        <v>23</v>
      </c>
      <c r="D595" s="131">
        <v>5</v>
      </c>
      <c r="E595" s="131">
        <v>80</v>
      </c>
      <c r="F595" s="131">
        <f t="shared" si="81"/>
        <v>24240</v>
      </c>
      <c r="G595" s="131">
        <f t="shared" si="84"/>
        <v>712</v>
      </c>
      <c r="H595" s="131"/>
      <c r="I595" s="131"/>
      <c r="J595" s="131">
        <v>23</v>
      </c>
      <c r="K595" s="131">
        <v>15</v>
      </c>
      <c r="L595" s="131">
        <v>100</v>
      </c>
      <c r="M595" s="131">
        <f t="shared" si="82"/>
        <v>30300</v>
      </c>
      <c r="N595" s="131">
        <f t="shared" si="85"/>
        <v>828</v>
      </c>
      <c r="O595" s="131"/>
      <c r="P595" s="131"/>
      <c r="Q595" s="131">
        <v>23</v>
      </c>
      <c r="R595" s="131">
        <v>26</v>
      </c>
      <c r="S595" s="131">
        <v>100</v>
      </c>
      <c r="T595" s="131">
        <f t="shared" si="83"/>
        <v>30300</v>
      </c>
      <c r="U595" s="132">
        <f t="shared" si="86"/>
        <v>552</v>
      </c>
    </row>
    <row r="596" spans="1:21" x14ac:dyDescent="0.65">
      <c r="A596" s="131"/>
      <c r="B596" s="131"/>
      <c r="C596" s="131">
        <v>24</v>
      </c>
      <c r="D596" s="131">
        <v>5</v>
      </c>
      <c r="E596" s="131">
        <v>80</v>
      </c>
      <c r="F596" s="131">
        <f t="shared" si="81"/>
        <v>24240</v>
      </c>
      <c r="G596" s="131">
        <f t="shared" si="84"/>
        <v>632</v>
      </c>
      <c r="H596" s="131"/>
      <c r="I596" s="131"/>
      <c r="J596" s="131">
        <v>24</v>
      </c>
      <c r="K596" s="131">
        <v>15</v>
      </c>
      <c r="L596" s="131">
        <v>100</v>
      </c>
      <c r="M596" s="131">
        <f t="shared" si="82"/>
        <v>30300</v>
      </c>
      <c r="N596" s="131">
        <f t="shared" si="85"/>
        <v>728</v>
      </c>
      <c r="O596" s="131"/>
      <c r="P596" s="131"/>
      <c r="Q596" s="131">
        <v>24</v>
      </c>
      <c r="R596" s="131">
        <v>26</v>
      </c>
      <c r="S596" s="131">
        <v>100</v>
      </c>
      <c r="T596" s="131">
        <f t="shared" si="83"/>
        <v>30300</v>
      </c>
      <c r="U596" s="132">
        <f t="shared" si="86"/>
        <v>452</v>
      </c>
    </row>
    <row r="597" spans="1:21" x14ac:dyDescent="0.65">
      <c r="A597" s="131"/>
      <c r="B597" s="131"/>
      <c r="C597" s="131">
        <v>25</v>
      </c>
      <c r="D597" s="131">
        <v>5</v>
      </c>
      <c r="E597" s="131">
        <v>80</v>
      </c>
      <c r="F597" s="131">
        <f t="shared" si="81"/>
        <v>24240</v>
      </c>
      <c r="G597" s="131">
        <f t="shared" si="84"/>
        <v>552</v>
      </c>
      <c r="H597" s="131"/>
      <c r="I597" s="131"/>
      <c r="J597" s="131">
        <v>25</v>
      </c>
      <c r="K597" s="131">
        <v>15</v>
      </c>
      <c r="L597" s="131">
        <v>100</v>
      </c>
      <c r="M597" s="131">
        <f t="shared" si="82"/>
        <v>30300</v>
      </c>
      <c r="N597" s="131">
        <f t="shared" si="85"/>
        <v>628</v>
      </c>
      <c r="O597" s="131"/>
      <c r="P597" s="131"/>
      <c r="Q597" s="131">
        <v>25</v>
      </c>
      <c r="R597" s="131">
        <v>26</v>
      </c>
      <c r="S597" s="131">
        <v>100</v>
      </c>
      <c r="T597" s="131">
        <f t="shared" si="83"/>
        <v>30300</v>
      </c>
      <c r="U597" s="132">
        <f t="shared" si="86"/>
        <v>352</v>
      </c>
    </row>
    <row r="598" spans="1:21" x14ac:dyDescent="0.65">
      <c r="A598" s="131">
        <v>6</v>
      </c>
      <c r="B598" s="131">
        <v>510</v>
      </c>
      <c r="C598" s="131">
        <v>26</v>
      </c>
      <c r="D598" s="131">
        <v>6</v>
      </c>
      <c r="E598" s="131">
        <v>80</v>
      </c>
      <c r="F598" s="131">
        <f t="shared" si="81"/>
        <v>24240</v>
      </c>
      <c r="G598" s="131">
        <f t="shared" si="84"/>
        <v>982</v>
      </c>
      <c r="H598" s="131">
        <v>16</v>
      </c>
      <c r="I598" s="131">
        <v>477</v>
      </c>
      <c r="J598" s="131">
        <v>26</v>
      </c>
      <c r="K598" s="131">
        <v>16</v>
      </c>
      <c r="L598" s="131">
        <v>100</v>
      </c>
      <c r="M598" s="131">
        <f t="shared" si="82"/>
        <v>30300</v>
      </c>
      <c r="N598" s="131">
        <f t="shared" si="85"/>
        <v>1005</v>
      </c>
      <c r="O598" s="131"/>
      <c r="P598" s="131"/>
      <c r="Q598" s="131">
        <v>26</v>
      </c>
      <c r="R598" s="131">
        <v>26</v>
      </c>
      <c r="S598" s="131">
        <v>100</v>
      </c>
      <c r="T598" s="131">
        <f t="shared" si="83"/>
        <v>30300</v>
      </c>
      <c r="U598" s="132">
        <f t="shared" si="86"/>
        <v>252</v>
      </c>
    </row>
    <row r="599" spans="1:21" x14ac:dyDescent="0.65">
      <c r="A599" s="131"/>
      <c r="B599" s="131"/>
      <c r="C599" s="131">
        <v>27</v>
      </c>
      <c r="D599" s="131">
        <v>6</v>
      </c>
      <c r="E599" s="131">
        <v>80</v>
      </c>
      <c r="F599" s="131">
        <f t="shared" si="81"/>
        <v>24240</v>
      </c>
      <c r="G599" s="131">
        <f t="shared" si="84"/>
        <v>902</v>
      </c>
      <c r="H599" s="131"/>
      <c r="I599" s="131"/>
      <c r="J599" s="131">
        <v>27</v>
      </c>
      <c r="K599" s="131">
        <v>16</v>
      </c>
      <c r="L599" s="131">
        <v>100</v>
      </c>
      <c r="M599" s="131">
        <f t="shared" si="82"/>
        <v>30300</v>
      </c>
      <c r="N599" s="131">
        <f t="shared" si="85"/>
        <v>905</v>
      </c>
      <c r="O599" s="131">
        <v>27</v>
      </c>
      <c r="P599" s="131">
        <v>510</v>
      </c>
      <c r="Q599" s="131">
        <v>27</v>
      </c>
      <c r="R599" s="131">
        <v>27</v>
      </c>
      <c r="S599" s="131">
        <v>100</v>
      </c>
      <c r="T599" s="131">
        <f t="shared" si="83"/>
        <v>30300</v>
      </c>
      <c r="U599" s="132">
        <f t="shared" si="86"/>
        <v>662</v>
      </c>
    </row>
    <row r="600" spans="1:21" x14ac:dyDescent="0.65">
      <c r="A600" s="131"/>
      <c r="B600" s="131"/>
      <c r="C600" s="131">
        <v>28</v>
      </c>
      <c r="D600" s="131">
        <v>6</v>
      </c>
      <c r="E600" s="131">
        <v>80</v>
      </c>
      <c r="F600" s="131">
        <f t="shared" si="81"/>
        <v>24240</v>
      </c>
      <c r="G600" s="131">
        <f t="shared" si="84"/>
        <v>822</v>
      </c>
      <c r="H600" s="131"/>
      <c r="I600" s="131"/>
      <c r="J600" s="131">
        <v>28</v>
      </c>
      <c r="K600" s="131">
        <v>16</v>
      </c>
      <c r="L600" s="131">
        <v>100</v>
      </c>
      <c r="M600" s="131">
        <f t="shared" si="82"/>
        <v>30300</v>
      </c>
      <c r="N600" s="131">
        <f t="shared" si="85"/>
        <v>805</v>
      </c>
      <c r="O600" s="131"/>
      <c r="P600" s="131"/>
      <c r="Q600" s="131">
        <v>28</v>
      </c>
      <c r="R600" s="131">
        <v>27</v>
      </c>
      <c r="S600" s="131">
        <v>100</v>
      </c>
      <c r="T600" s="131">
        <f t="shared" si="83"/>
        <v>30300</v>
      </c>
      <c r="U600" s="132">
        <f t="shared" si="86"/>
        <v>562</v>
      </c>
    </row>
    <row r="601" spans="1:21" x14ac:dyDescent="0.65">
      <c r="A601" s="131"/>
      <c r="B601" s="131"/>
      <c r="C601" s="131">
        <v>29</v>
      </c>
      <c r="D601" s="131">
        <v>6</v>
      </c>
      <c r="E601" s="131">
        <v>80</v>
      </c>
      <c r="F601" s="131">
        <f t="shared" si="81"/>
        <v>24240</v>
      </c>
      <c r="G601" s="131">
        <f t="shared" si="84"/>
        <v>742</v>
      </c>
      <c r="H601" s="131"/>
      <c r="I601" s="131"/>
      <c r="J601" s="131">
        <v>29</v>
      </c>
      <c r="K601" s="131">
        <v>16</v>
      </c>
      <c r="L601" s="131">
        <v>100</v>
      </c>
      <c r="M601" s="131">
        <f t="shared" si="82"/>
        <v>30300</v>
      </c>
      <c r="N601" s="131">
        <f t="shared" si="85"/>
        <v>705</v>
      </c>
      <c r="O601" s="131"/>
      <c r="P601" s="131"/>
      <c r="Q601" s="131">
        <v>29</v>
      </c>
      <c r="R601" s="131">
        <v>27</v>
      </c>
      <c r="S601" s="131">
        <v>100</v>
      </c>
      <c r="T601" s="131">
        <f t="shared" si="83"/>
        <v>30300</v>
      </c>
      <c r="U601" s="132">
        <f t="shared" si="86"/>
        <v>462</v>
      </c>
    </row>
    <row r="602" spans="1:21" x14ac:dyDescent="0.65">
      <c r="A602" s="131"/>
      <c r="B602" s="131"/>
      <c r="C602" s="131">
        <v>30</v>
      </c>
      <c r="D602" s="131">
        <v>6</v>
      </c>
      <c r="E602" s="131">
        <v>80</v>
      </c>
      <c r="F602" s="131">
        <f t="shared" si="81"/>
        <v>24240</v>
      </c>
      <c r="G602" s="131">
        <f t="shared" si="84"/>
        <v>662</v>
      </c>
      <c r="H602" s="131"/>
      <c r="I602" s="131"/>
      <c r="J602" s="131">
        <v>30</v>
      </c>
      <c r="K602" s="131">
        <v>16</v>
      </c>
      <c r="L602" s="131">
        <v>100</v>
      </c>
      <c r="M602" s="131">
        <f t="shared" si="82"/>
        <v>30300</v>
      </c>
      <c r="N602" s="131">
        <f t="shared" si="85"/>
        <v>605</v>
      </c>
      <c r="O602" s="131"/>
      <c r="P602" s="131"/>
      <c r="Q602" s="131">
        <v>30</v>
      </c>
      <c r="R602" s="131">
        <v>27</v>
      </c>
      <c r="S602" s="131">
        <v>100</v>
      </c>
      <c r="T602" s="131">
        <f t="shared" si="83"/>
        <v>30300</v>
      </c>
      <c r="U602" s="132">
        <f t="shared" si="86"/>
        <v>362</v>
      </c>
    </row>
    <row r="603" spans="1:21" x14ac:dyDescent="0.65">
      <c r="A603" s="131">
        <v>7</v>
      </c>
      <c r="B603" s="131">
        <v>500</v>
      </c>
      <c r="C603" s="131">
        <v>31</v>
      </c>
      <c r="D603" s="131">
        <v>7</v>
      </c>
      <c r="E603" s="131">
        <v>80</v>
      </c>
      <c r="F603" s="131">
        <f t="shared" si="81"/>
        <v>24240</v>
      </c>
      <c r="G603" s="131">
        <f t="shared" si="84"/>
        <v>1082</v>
      </c>
      <c r="H603" s="131">
        <v>17</v>
      </c>
      <c r="I603" s="131">
        <v>478</v>
      </c>
      <c r="J603" s="131">
        <v>31</v>
      </c>
      <c r="K603" s="131">
        <v>17</v>
      </c>
      <c r="L603" s="131">
        <v>80</v>
      </c>
      <c r="M603" s="131">
        <f t="shared" si="82"/>
        <v>24240</v>
      </c>
      <c r="N603" s="131">
        <f t="shared" si="85"/>
        <v>1003</v>
      </c>
      <c r="O603" s="131"/>
      <c r="P603" s="131"/>
      <c r="Q603" s="131">
        <v>31</v>
      </c>
      <c r="R603" s="131">
        <v>27</v>
      </c>
      <c r="S603" s="131">
        <v>100</v>
      </c>
      <c r="T603" s="131">
        <f t="shared" si="83"/>
        <v>30300</v>
      </c>
      <c r="U603" s="132">
        <f t="shared" si="86"/>
        <v>262</v>
      </c>
    </row>
    <row r="604" spans="1:21" x14ac:dyDescent="0.65">
      <c r="A604" s="131"/>
      <c r="B604" s="131"/>
      <c r="C604" s="131">
        <v>32</v>
      </c>
      <c r="D604" s="131">
        <v>7</v>
      </c>
      <c r="E604" s="131">
        <v>80</v>
      </c>
      <c r="F604" s="131">
        <f t="shared" si="81"/>
        <v>24240</v>
      </c>
      <c r="G604" s="131">
        <f t="shared" si="84"/>
        <v>1002</v>
      </c>
      <c r="H604" s="131"/>
      <c r="I604" s="131"/>
      <c r="J604" s="131">
        <v>32</v>
      </c>
      <c r="K604" s="131">
        <v>17</v>
      </c>
      <c r="L604" s="131">
        <v>80</v>
      </c>
      <c r="M604" s="131">
        <f t="shared" si="82"/>
        <v>24240</v>
      </c>
      <c r="N604" s="131">
        <f t="shared" si="85"/>
        <v>923</v>
      </c>
      <c r="O604" s="131"/>
      <c r="P604" s="131"/>
      <c r="Q604" s="131">
        <v>32</v>
      </c>
      <c r="R604" s="131">
        <v>27</v>
      </c>
      <c r="S604" s="131">
        <v>100</v>
      </c>
      <c r="T604" s="131">
        <f t="shared" si="83"/>
        <v>30300</v>
      </c>
      <c r="U604" s="132">
        <f t="shared" si="86"/>
        <v>162</v>
      </c>
    </row>
    <row r="605" spans="1:21" x14ac:dyDescent="0.65">
      <c r="A605" s="131"/>
      <c r="B605" s="131"/>
      <c r="C605" s="131">
        <v>33</v>
      </c>
      <c r="D605" s="131">
        <v>7</v>
      </c>
      <c r="E605" s="131">
        <v>80</v>
      </c>
      <c r="F605" s="131">
        <f t="shared" si="81"/>
        <v>24240</v>
      </c>
      <c r="G605" s="131">
        <f t="shared" si="84"/>
        <v>922</v>
      </c>
      <c r="H605" s="131"/>
      <c r="I605" s="131"/>
      <c r="J605" s="131">
        <v>33</v>
      </c>
      <c r="K605" s="131">
        <v>17</v>
      </c>
      <c r="L605" s="131">
        <v>80</v>
      </c>
      <c r="M605" s="131">
        <f t="shared" si="82"/>
        <v>24240</v>
      </c>
      <c r="N605" s="131">
        <f t="shared" si="85"/>
        <v>843</v>
      </c>
      <c r="O605" s="131">
        <v>28</v>
      </c>
      <c r="P605" s="131">
        <v>512</v>
      </c>
      <c r="Q605" s="131">
        <v>33</v>
      </c>
      <c r="R605" s="131">
        <v>28</v>
      </c>
      <c r="S605" s="131">
        <v>100</v>
      </c>
      <c r="T605" s="131">
        <f t="shared" si="83"/>
        <v>30300</v>
      </c>
      <c r="U605" s="132">
        <f t="shared" si="86"/>
        <v>574</v>
      </c>
    </row>
    <row r="606" spans="1:21" x14ac:dyDescent="0.65">
      <c r="A606" s="131"/>
      <c r="B606" s="131"/>
      <c r="C606" s="131">
        <v>34</v>
      </c>
      <c r="D606" s="131">
        <v>7</v>
      </c>
      <c r="E606" s="131">
        <v>80</v>
      </c>
      <c r="F606" s="131">
        <f t="shared" si="81"/>
        <v>24240</v>
      </c>
      <c r="G606" s="131">
        <f t="shared" si="84"/>
        <v>842</v>
      </c>
      <c r="H606" s="131"/>
      <c r="I606" s="131"/>
      <c r="J606" s="131">
        <v>34</v>
      </c>
      <c r="K606" s="131">
        <v>17</v>
      </c>
      <c r="L606" s="131">
        <v>80</v>
      </c>
      <c r="M606" s="131">
        <f t="shared" si="82"/>
        <v>24240</v>
      </c>
      <c r="N606" s="131">
        <f t="shared" si="85"/>
        <v>763</v>
      </c>
      <c r="O606" s="131"/>
      <c r="P606" s="131"/>
      <c r="Q606" s="131">
        <v>34</v>
      </c>
      <c r="R606" s="131">
        <v>28</v>
      </c>
      <c r="S606" s="131">
        <v>100</v>
      </c>
      <c r="T606" s="131">
        <f t="shared" si="83"/>
        <v>30300</v>
      </c>
      <c r="U606" s="132">
        <f t="shared" si="86"/>
        <v>474</v>
      </c>
    </row>
    <row r="607" spans="1:21" x14ac:dyDescent="0.65">
      <c r="A607" s="131"/>
      <c r="B607" s="131"/>
      <c r="C607" s="131">
        <v>35</v>
      </c>
      <c r="D607" s="131">
        <v>7</v>
      </c>
      <c r="E607" s="131">
        <v>80</v>
      </c>
      <c r="F607" s="131">
        <f t="shared" si="81"/>
        <v>24240</v>
      </c>
      <c r="G607" s="131">
        <f t="shared" si="84"/>
        <v>762</v>
      </c>
      <c r="H607" s="131"/>
      <c r="I607" s="131"/>
      <c r="J607" s="131">
        <v>35</v>
      </c>
      <c r="K607" s="131">
        <v>17</v>
      </c>
      <c r="L607" s="131">
        <v>80</v>
      </c>
      <c r="M607" s="131">
        <f t="shared" si="82"/>
        <v>24240</v>
      </c>
      <c r="N607" s="131">
        <f t="shared" si="85"/>
        <v>683</v>
      </c>
      <c r="O607" s="131"/>
      <c r="P607" s="131"/>
      <c r="Q607" s="131">
        <v>35</v>
      </c>
      <c r="R607" s="131">
        <v>28</v>
      </c>
      <c r="S607" s="131">
        <v>100</v>
      </c>
      <c r="T607" s="131">
        <f t="shared" si="83"/>
        <v>30300</v>
      </c>
      <c r="U607" s="132">
        <f t="shared" si="86"/>
        <v>374</v>
      </c>
    </row>
    <row r="608" spans="1:21" x14ac:dyDescent="0.65">
      <c r="A608" s="131">
        <v>8</v>
      </c>
      <c r="B608" s="131">
        <v>504</v>
      </c>
      <c r="C608" s="131">
        <v>36</v>
      </c>
      <c r="D608" s="131">
        <v>8</v>
      </c>
      <c r="E608" s="131">
        <v>80</v>
      </c>
      <c r="F608" s="131">
        <f t="shared" si="81"/>
        <v>24240</v>
      </c>
      <c r="G608" s="131">
        <f t="shared" si="84"/>
        <v>1186</v>
      </c>
      <c r="H608" s="131">
        <v>18</v>
      </c>
      <c r="I608" s="131">
        <v>510</v>
      </c>
      <c r="J608" s="131">
        <v>36</v>
      </c>
      <c r="K608" s="131">
        <v>18</v>
      </c>
      <c r="L608" s="131">
        <v>80</v>
      </c>
      <c r="M608" s="131">
        <f t="shared" si="82"/>
        <v>24240</v>
      </c>
      <c r="N608" s="131">
        <f t="shared" si="85"/>
        <v>1113</v>
      </c>
      <c r="O608" s="131"/>
      <c r="P608" s="131"/>
      <c r="Q608" s="131">
        <v>36</v>
      </c>
      <c r="R608" s="131">
        <v>28</v>
      </c>
      <c r="S608" s="131">
        <v>100</v>
      </c>
      <c r="T608" s="131">
        <f t="shared" si="83"/>
        <v>30300</v>
      </c>
      <c r="U608" s="132">
        <f t="shared" si="86"/>
        <v>274</v>
      </c>
    </row>
    <row r="609" spans="1:21" x14ac:dyDescent="0.65">
      <c r="A609" s="131"/>
      <c r="B609" s="131"/>
      <c r="C609" s="131">
        <v>37</v>
      </c>
      <c r="D609" s="131">
        <v>8</v>
      </c>
      <c r="E609" s="131">
        <v>80</v>
      </c>
      <c r="F609" s="131">
        <f t="shared" si="81"/>
        <v>24240</v>
      </c>
      <c r="G609" s="131">
        <f t="shared" si="84"/>
        <v>1106</v>
      </c>
      <c r="H609" s="131"/>
      <c r="I609" s="131"/>
      <c r="J609" s="131">
        <v>37</v>
      </c>
      <c r="K609" s="131">
        <v>18</v>
      </c>
      <c r="L609" s="131">
        <v>80</v>
      </c>
      <c r="M609" s="131">
        <f t="shared" si="82"/>
        <v>24240</v>
      </c>
      <c r="N609" s="131">
        <f t="shared" si="85"/>
        <v>1033</v>
      </c>
      <c r="O609" s="131"/>
      <c r="P609" s="131"/>
      <c r="Q609" s="131">
        <v>37</v>
      </c>
      <c r="R609" s="131">
        <v>28</v>
      </c>
      <c r="S609" s="131">
        <v>100</v>
      </c>
      <c r="T609" s="131">
        <f t="shared" si="83"/>
        <v>30300</v>
      </c>
      <c r="U609" s="132">
        <f t="shared" si="86"/>
        <v>174</v>
      </c>
    </row>
    <row r="610" spans="1:21" x14ac:dyDescent="0.65">
      <c r="A610" s="131"/>
      <c r="B610" s="131"/>
      <c r="C610" s="131">
        <v>38</v>
      </c>
      <c r="D610" s="131">
        <v>8</v>
      </c>
      <c r="E610" s="131">
        <v>80</v>
      </c>
      <c r="F610" s="131">
        <f t="shared" si="81"/>
        <v>24240</v>
      </c>
      <c r="G610" s="131">
        <f t="shared" si="84"/>
        <v>1026</v>
      </c>
      <c r="H610" s="131"/>
      <c r="I610" s="131"/>
      <c r="J610" s="131">
        <v>38</v>
      </c>
      <c r="K610" s="131">
        <v>18</v>
      </c>
      <c r="L610" s="131">
        <v>80</v>
      </c>
      <c r="M610" s="131">
        <f t="shared" si="82"/>
        <v>24240</v>
      </c>
      <c r="N610" s="131">
        <f t="shared" si="85"/>
        <v>953</v>
      </c>
      <c r="O610" s="131"/>
      <c r="P610" s="131"/>
      <c r="Q610" s="131">
        <v>38</v>
      </c>
      <c r="R610" s="131">
        <v>28</v>
      </c>
      <c r="S610" s="131">
        <v>100</v>
      </c>
      <c r="T610" s="131">
        <f t="shared" si="83"/>
        <v>30300</v>
      </c>
      <c r="U610" s="132">
        <f t="shared" si="86"/>
        <v>74</v>
      </c>
    </row>
    <row r="611" spans="1:21" x14ac:dyDescent="0.65">
      <c r="A611" s="131"/>
      <c r="B611" s="131"/>
      <c r="C611" s="131">
        <v>39</v>
      </c>
      <c r="D611" s="131">
        <v>8</v>
      </c>
      <c r="E611" s="131">
        <v>80</v>
      </c>
      <c r="F611" s="131">
        <f t="shared" si="81"/>
        <v>24240</v>
      </c>
      <c r="G611" s="131">
        <f t="shared" si="84"/>
        <v>946</v>
      </c>
      <c r="H611" s="131"/>
      <c r="I611" s="131"/>
      <c r="J611" s="131">
        <v>39</v>
      </c>
      <c r="K611" s="131">
        <v>18</v>
      </c>
      <c r="L611" s="131">
        <v>80</v>
      </c>
      <c r="M611" s="131">
        <f t="shared" si="82"/>
        <v>24240</v>
      </c>
      <c r="N611" s="131">
        <f t="shared" si="85"/>
        <v>873</v>
      </c>
      <c r="O611" s="131">
        <v>29</v>
      </c>
      <c r="P611" s="131">
        <v>476</v>
      </c>
      <c r="Q611" s="131">
        <v>39</v>
      </c>
      <c r="R611" s="131">
        <v>29</v>
      </c>
      <c r="S611" s="131">
        <v>100</v>
      </c>
      <c r="T611" s="131">
        <f t="shared" si="83"/>
        <v>30300</v>
      </c>
      <c r="U611" s="132">
        <f t="shared" si="86"/>
        <v>450</v>
      </c>
    </row>
    <row r="612" spans="1:21" x14ac:dyDescent="0.65">
      <c r="A612" s="131"/>
      <c r="B612" s="131"/>
      <c r="C612" s="131">
        <v>40</v>
      </c>
      <c r="D612" s="131">
        <v>8</v>
      </c>
      <c r="E612" s="131">
        <v>80</v>
      </c>
      <c r="F612" s="131">
        <f t="shared" si="81"/>
        <v>24240</v>
      </c>
      <c r="G612" s="131">
        <f t="shared" si="84"/>
        <v>866</v>
      </c>
      <c r="H612" s="131"/>
      <c r="I612" s="131"/>
      <c r="J612" s="131">
        <v>40</v>
      </c>
      <c r="K612" s="131">
        <v>18</v>
      </c>
      <c r="L612" s="131">
        <v>80</v>
      </c>
      <c r="M612" s="131">
        <f t="shared" si="82"/>
        <v>24240</v>
      </c>
      <c r="N612" s="131">
        <f t="shared" si="85"/>
        <v>793</v>
      </c>
      <c r="O612" s="131"/>
      <c r="P612" s="131"/>
      <c r="Q612" s="131">
        <v>40</v>
      </c>
      <c r="R612" s="131">
        <v>29</v>
      </c>
      <c r="S612" s="131">
        <v>100</v>
      </c>
      <c r="T612" s="131">
        <f t="shared" si="83"/>
        <v>30300</v>
      </c>
      <c r="U612" s="132">
        <f t="shared" si="86"/>
        <v>350</v>
      </c>
    </row>
    <row r="613" spans="1:21" x14ac:dyDescent="0.65">
      <c r="A613" s="131">
        <v>9</v>
      </c>
      <c r="B613" s="131">
        <v>394</v>
      </c>
      <c r="C613" s="131">
        <v>41</v>
      </c>
      <c r="D613" s="131">
        <v>9</v>
      </c>
      <c r="E613" s="131">
        <v>80</v>
      </c>
      <c r="F613" s="131">
        <f t="shared" si="81"/>
        <v>24240</v>
      </c>
      <c r="G613" s="131">
        <f t="shared" si="84"/>
        <v>1180</v>
      </c>
      <c r="H613" s="131">
        <v>19</v>
      </c>
      <c r="I613" s="131">
        <v>519</v>
      </c>
      <c r="J613" s="131">
        <v>41</v>
      </c>
      <c r="K613" s="131">
        <v>19</v>
      </c>
      <c r="L613" s="131">
        <v>80</v>
      </c>
      <c r="M613" s="131">
        <f t="shared" si="82"/>
        <v>24240</v>
      </c>
      <c r="N613" s="131">
        <f t="shared" si="85"/>
        <v>1232</v>
      </c>
      <c r="O613" s="131"/>
      <c r="P613" s="131"/>
      <c r="Q613" s="131">
        <v>41</v>
      </c>
      <c r="R613" s="131">
        <v>29</v>
      </c>
      <c r="S613" s="131">
        <v>100</v>
      </c>
      <c r="T613" s="131">
        <f t="shared" si="83"/>
        <v>30300</v>
      </c>
      <c r="U613" s="132">
        <f t="shared" si="86"/>
        <v>250</v>
      </c>
    </row>
    <row r="614" spans="1:21" x14ac:dyDescent="0.65">
      <c r="A614" s="131"/>
      <c r="B614" s="131"/>
      <c r="C614" s="131">
        <v>42</v>
      </c>
      <c r="D614" s="131">
        <v>9</v>
      </c>
      <c r="E614" s="131">
        <v>80</v>
      </c>
      <c r="F614" s="131">
        <f t="shared" si="81"/>
        <v>24240</v>
      </c>
      <c r="G614" s="131">
        <f t="shared" si="84"/>
        <v>1100</v>
      </c>
      <c r="H614" s="131"/>
      <c r="I614" s="131"/>
      <c r="J614" s="131">
        <v>42</v>
      </c>
      <c r="K614" s="131">
        <v>19</v>
      </c>
      <c r="L614" s="131">
        <v>80</v>
      </c>
      <c r="M614" s="131">
        <f t="shared" si="82"/>
        <v>24240</v>
      </c>
      <c r="N614" s="131">
        <f t="shared" si="85"/>
        <v>1152</v>
      </c>
      <c r="O614" s="131"/>
      <c r="P614" s="131"/>
      <c r="Q614" s="131">
        <v>42</v>
      </c>
      <c r="R614" s="131">
        <v>29</v>
      </c>
      <c r="S614" s="131">
        <v>80</v>
      </c>
      <c r="T614" s="131">
        <f t="shared" si="83"/>
        <v>24240</v>
      </c>
      <c r="U614" s="132">
        <f t="shared" si="86"/>
        <v>170</v>
      </c>
    </row>
    <row r="615" spans="1:21" x14ac:dyDescent="0.65">
      <c r="A615" s="131"/>
      <c r="B615" s="131"/>
      <c r="C615" s="131">
        <v>43</v>
      </c>
      <c r="D615" s="131">
        <v>9</v>
      </c>
      <c r="E615" s="131">
        <v>80</v>
      </c>
      <c r="F615" s="131">
        <f t="shared" si="81"/>
        <v>24240</v>
      </c>
      <c r="G615" s="131">
        <f t="shared" si="84"/>
        <v>1020</v>
      </c>
      <c r="H615" s="131"/>
      <c r="I615" s="131"/>
      <c r="J615" s="131">
        <v>43</v>
      </c>
      <c r="K615" s="131">
        <v>19</v>
      </c>
      <c r="L615" s="131">
        <v>80</v>
      </c>
      <c r="M615" s="131">
        <f t="shared" si="82"/>
        <v>24240</v>
      </c>
      <c r="N615" s="131">
        <f t="shared" si="85"/>
        <v>1072</v>
      </c>
      <c r="O615" s="131"/>
      <c r="P615" s="131"/>
      <c r="Q615" s="131">
        <v>43</v>
      </c>
      <c r="R615" s="131">
        <v>29</v>
      </c>
      <c r="S615" s="131">
        <v>80</v>
      </c>
      <c r="T615" s="131">
        <f t="shared" si="83"/>
        <v>24240</v>
      </c>
      <c r="U615" s="132">
        <f t="shared" si="86"/>
        <v>90</v>
      </c>
    </row>
    <row r="616" spans="1:21" x14ac:dyDescent="0.65">
      <c r="A616" s="131"/>
      <c r="B616" s="131"/>
      <c r="C616" s="131">
        <v>44</v>
      </c>
      <c r="D616" s="131">
        <v>9</v>
      </c>
      <c r="E616" s="131">
        <v>80</v>
      </c>
      <c r="F616" s="131">
        <f t="shared" si="81"/>
        <v>24240</v>
      </c>
      <c r="G616" s="131">
        <f t="shared" si="84"/>
        <v>940</v>
      </c>
      <c r="H616" s="131"/>
      <c r="I616" s="131"/>
      <c r="J616" s="131">
        <v>44</v>
      </c>
      <c r="K616" s="131">
        <v>19</v>
      </c>
      <c r="L616" s="131">
        <v>80</v>
      </c>
      <c r="M616" s="131">
        <f t="shared" si="82"/>
        <v>24240</v>
      </c>
      <c r="N616" s="131">
        <f t="shared" si="85"/>
        <v>992</v>
      </c>
      <c r="O616" s="131"/>
      <c r="P616" s="131"/>
      <c r="Q616" s="131">
        <v>44</v>
      </c>
      <c r="R616" s="131">
        <v>29</v>
      </c>
      <c r="S616" s="131">
        <v>84</v>
      </c>
      <c r="T616" s="131">
        <f t="shared" si="83"/>
        <v>25452</v>
      </c>
      <c r="U616" s="132">
        <f t="shared" si="86"/>
        <v>6</v>
      </c>
    </row>
    <row r="617" spans="1:21" x14ac:dyDescent="0.65">
      <c r="A617" s="131"/>
      <c r="B617" s="131"/>
      <c r="C617" s="131">
        <v>45</v>
      </c>
      <c r="D617" s="131">
        <v>9</v>
      </c>
      <c r="E617" s="131">
        <v>80</v>
      </c>
      <c r="F617" s="131">
        <f t="shared" si="81"/>
        <v>24240</v>
      </c>
      <c r="G617" s="131">
        <f t="shared" si="84"/>
        <v>860</v>
      </c>
      <c r="H617" s="131"/>
      <c r="I617" s="131"/>
      <c r="J617" s="131">
        <v>45</v>
      </c>
      <c r="K617" s="131">
        <v>19</v>
      </c>
      <c r="L617" s="131">
        <v>80</v>
      </c>
      <c r="M617" s="131">
        <f t="shared" si="82"/>
        <v>24240</v>
      </c>
      <c r="N617" s="131">
        <f t="shared" si="85"/>
        <v>912</v>
      </c>
      <c r="O617" s="131">
        <v>30</v>
      </c>
      <c r="P617" s="131">
        <v>1500</v>
      </c>
      <c r="Q617" s="131">
        <v>45</v>
      </c>
      <c r="R617" s="131">
        <v>30</v>
      </c>
      <c r="S617" s="131">
        <v>200</v>
      </c>
      <c r="T617" s="131">
        <f t="shared" si="83"/>
        <v>60600</v>
      </c>
      <c r="U617" s="132">
        <f t="shared" si="86"/>
        <v>1306</v>
      </c>
    </row>
    <row r="618" spans="1:21" x14ac:dyDescent="0.65">
      <c r="A618" s="131">
        <v>10</v>
      </c>
      <c r="B618" s="131">
        <v>394</v>
      </c>
      <c r="C618" s="131">
        <v>46</v>
      </c>
      <c r="D618" s="131">
        <v>10</v>
      </c>
      <c r="E618" s="131">
        <v>80</v>
      </c>
      <c r="F618" s="131">
        <f t="shared" si="81"/>
        <v>24240</v>
      </c>
      <c r="G618" s="131">
        <f t="shared" si="84"/>
        <v>1174</v>
      </c>
      <c r="H618" s="131">
        <v>20</v>
      </c>
      <c r="I618" s="131"/>
      <c r="J618" s="131">
        <v>46</v>
      </c>
      <c r="K618" s="131">
        <v>20</v>
      </c>
      <c r="L618" s="131">
        <v>80</v>
      </c>
      <c r="M618" s="131">
        <f t="shared" si="82"/>
        <v>24240</v>
      </c>
      <c r="N618" s="131">
        <f t="shared" si="85"/>
        <v>832</v>
      </c>
      <c r="O618" s="131" t="s">
        <v>24</v>
      </c>
      <c r="P618" s="131">
        <v>5</v>
      </c>
      <c r="Q618" s="131">
        <v>46</v>
      </c>
      <c r="R618" s="131">
        <v>30</v>
      </c>
      <c r="S618" s="131">
        <v>200</v>
      </c>
      <c r="T618" s="131">
        <f t="shared" si="83"/>
        <v>60600</v>
      </c>
      <c r="U618" s="132">
        <f t="shared" si="86"/>
        <v>1111</v>
      </c>
    </row>
    <row r="619" spans="1:21" x14ac:dyDescent="0.65">
      <c r="A619" s="131"/>
      <c r="C619" s="131">
        <v>47</v>
      </c>
      <c r="D619" s="131">
        <v>10</v>
      </c>
      <c r="E619" s="131">
        <v>80</v>
      </c>
      <c r="F619" s="131">
        <f t="shared" si="81"/>
        <v>24240</v>
      </c>
      <c r="G619" s="131">
        <f t="shared" si="84"/>
        <v>1094</v>
      </c>
      <c r="H619" s="131"/>
      <c r="I619" s="131"/>
      <c r="J619" s="131">
        <v>47</v>
      </c>
      <c r="K619" s="131">
        <v>20</v>
      </c>
      <c r="L619" s="131">
        <v>80</v>
      </c>
      <c r="M619" s="131">
        <f t="shared" si="82"/>
        <v>24240</v>
      </c>
      <c r="N619" s="131">
        <f t="shared" si="85"/>
        <v>752</v>
      </c>
      <c r="O619" s="138"/>
      <c r="P619" s="131"/>
      <c r="Q619" s="131">
        <v>47</v>
      </c>
      <c r="R619" s="131">
        <v>30</v>
      </c>
      <c r="S619" s="131">
        <v>200</v>
      </c>
      <c r="T619" s="131">
        <f t="shared" si="83"/>
        <v>60600</v>
      </c>
      <c r="U619" s="132">
        <f t="shared" si="86"/>
        <v>911</v>
      </c>
    </row>
    <row r="620" spans="1:21" x14ac:dyDescent="0.65">
      <c r="A620" s="131"/>
      <c r="B620" s="131"/>
      <c r="C620" s="131">
        <v>48</v>
      </c>
      <c r="D620" s="131">
        <v>10</v>
      </c>
      <c r="E620" s="131">
        <v>80</v>
      </c>
      <c r="F620" s="131">
        <f t="shared" si="81"/>
        <v>24240</v>
      </c>
      <c r="G620" s="131">
        <f t="shared" si="84"/>
        <v>1014</v>
      </c>
      <c r="H620" s="131"/>
      <c r="I620" s="131"/>
      <c r="J620" s="131">
        <v>48</v>
      </c>
      <c r="K620" s="131">
        <v>20</v>
      </c>
      <c r="L620" s="131">
        <v>80</v>
      </c>
      <c r="M620" s="131">
        <f t="shared" si="82"/>
        <v>24240</v>
      </c>
      <c r="N620" s="131">
        <f t="shared" si="85"/>
        <v>672</v>
      </c>
      <c r="O620" s="131"/>
      <c r="P620" s="131"/>
      <c r="Q620" s="131">
        <v>48</v>
      </c>
      <c r="R620" s="131">
        <v>30</v>
      </c>
      <c r="S620" s="131">
        <v>200</v>
      </c>
      <c r="T620" s="131">
        <f t="shared" si="83"/>
        <v>60600</v>
      </c>
      <c r="U620" s="132">
        <f t="shared" si="86"/>
        <v>711</v>
      </c>
    </row>
    <row r="621" spans="1:21" x14ac:dyDescent="0.65">
      <c r="A621" s="131"/>
      <c r="B621" s="131"/>
      <c r="C621" s="131">
        <v>49</v>
      </c>
      <c r="D621" s="131">
        <v>10</v>
      </c>
      <c r="E621" s="131">
        <v>80</v>
      </c>
      <c r="F621" s="131">
        <f t="shared" si="81"/>
        <v>24240</v>
      </c>
      <c r="G621" s="131">
        <f t="shared" si="84"/>
        <v>934</v>
      </c>
      <c r="H621" s="131"/>
      <c r="I621" s="131"/>
      <c r="J621" s="131">
        <v>49</v>
      </c>
      <c r="K621" s="131">
        <v>20</v>
      </c>
      <c r="L621" s="131">
        <v>80</v>
      </c>
      <c r="M621" s="131">
        <f t="shared" si="82"/>
        <v>24240</v>
      </c>
      <c r="N621" s="131">
        <f t="shared" si="85"/>
        <v>592</v>
      </c>
      <c r="O621" s="131"/>
      <c r="P621" s="131"/>
      <c r="Q621" s="131">
        <v>49</v>
      </c>
      <c r="R621" s="131">
        <v>30</v>
      </c>
      <c r="S621" s="131">
        <v>200</v>
      </c>
      <c r="T621" s="131">
        <f t="shared" si="83"/>
        <v>60600</v>
      </c>
      <c r="U621" s="132">
        <f t="shared" si="86"/>
        <v>511</v>
      </c>
    </row>
    <row r="622" spans="1:21" x14ac:dyDescent="0.65">
      <c r="A622" s="131"/>
      <c r="B622" s="131"/>
      <c r="C622" s="131">
        <v>50</v>
      </c>
      <c r="D622" s="131">
        <v>10</v>
      </c>
      <c r="E622" s="131">
        <v>80</v>
      </c>
      <c r="F622" s="131">
        <f t="shared" si="81"/>
        <v>24240</v>
      </c>
      <c r="G622" s="131">
        <f t="shared" si="84"/>
        <v>854</v>
      </c>
      <c r="H622" s="131"/>
      <c r="I622" s="131"/>
      <c r="J622" s="131">
        <v>50</v>
      </c>
      <c r="K622" s="131">
        <v>20</v>
      </c>
      <c r="L622" s="131">
        <v>80</v>
      </c>
      <c r="M622" s="131">
        <f t="shared" si="82"/>
        <v>24240</v>
      </c>
      <c r="N622" s="131">
        <f t="shared" si="85"/>
        <v>512</v>
      </c>
      <c r="O622" s="131"/>
      <c r="P622" s="131"/>
      <c r="Q622" s="131">
        <v>50</v>
      </c>
      <c r="R622" s="131">
        <v>30</v>
      </c>
      <c r="S622" s="131">
        <v>5</v>
      </c>
      <c r="T622" s="131">
        <f>S622*100</f>
        <v>500</v>
      </c>
      <c r="U622" s="132">
        <f t="shared" si="86"/>
        <v>506</v>
      </c>
    </row>
    <row r="623" spans="1:21" x14ac:dyDescent="0.65">
      <c r="A623" s="131"/>
      <c r="B623" s="131"/>
      <c r="C623" s="131"/>
      <c r="D623" s="131"/>
      <c r="E623" s="131">
        <f>SUM(E573:E622)</f>
        <v>4000</v>
      </c>
      <c r="F623" s="131">
        <f>SUM(F573:F622)</f>
        <v>1212000</v>
      </c>
      <c r="G623" s="131"/>
      <c r="H623" s="131"/>
      <c r="I623" s="131"/>
      <c r="J623" s="131"/>
      <c r="K623" s="131"/>
      <c r="L623" s="131">
        <f>SUM(L573:L622)</f>
        <v>4400</v>
      </c>
      <c r="M623" s="131">
        <f>SUM(M573:M622)</f>
        <v>1333200</v>
      </c>
      <c r="N623" s="131"/>
      <c r="O623" s="131"/>
      <c r="P623" s="131"/>
      <c r="Q623" s="131"/>
      <c r="R623" s="131"/>
      <c r="S623" s="131">
        <f>SUM(S573:S622)</f>
        <v>5049</v>
      </c>
      <c r="T623" s="131">
        <f>SUM(T573:T622)</f>
        <v>1528832</v>
      </c>
      <c r="U623" s="132"/>
    </row>
    <row r="624" spans="1:21" x14ac:dyDescent="0.65">
      <c r="A624" s="137"/>
      <c r="B624" s="137">
        <f>SUM(B573:B623)</f>
        <v>4854</v>
      </c>
      <c r="C624" s="137"/>
      <c r="D624" s="137"/>
      <c r="E624" s="137"/>
      <c r="F624" s="137"/>
      <c r="G624" s="137"/>
      <c r="H624" s="137"/>
      <c r="I624" s="137">
        <f>SUM(I573:I623)</f>
        <v>4058</v>
      </c>
      <c r="J624" s="137"/>
      <c r="K624" s="137"/>
      <c r="L624" s="137"/>
      <c r="M624" s="137"/>
      <c r="N624" s="137"/>
      <c r="O624" s="137"/>
      <c r="P624" s="137">
        <f>SUM(P573:P623)</f>
        <v>5043</v>
      </c>
      <c r="Q624" s="137"/>
      <c r="R624" s="137"/>
      <c r="S624" s="137"/>
      <c r="T624" s="137"/>
    </row>
    <row r="625" spans="1:20" x14ac:dyDescent="0.65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 t="s">
        <v>29</v>
      </c>
      <c r="P625" s="137">
        <v>506</v>
      </c>
      <c r="Q625" s="137">
        <f>P627-P625</f>
        <v>13444</v>
      </c>
      <c r="R625" s="137"/>
      <c r="S625" s="137"/>
      <c r="T625" s="137"/>
    </row>
    <row r="626" spans="1:20" x14ac:dyDescent="0.65">
      <c r="M626" s="145">
        <f>T623+M623+F623</f>
        <v>4074032</v>
      </c>
      <c r="O626" s="129" t="s">
        <v>28</v>
      </c>
      <c r="P626" s="129" t="s">
        <v>26</v>
      </c>
      <c r="Q626" s="129" t="s">
        <v>27</v>
      </c>
    </row>
    <row r="627" spans="1:20" x14ac:dyDescent="0.65">
      <c r="M627" s="146">
        <f>P624+I624+B624</f>
        <v>13955</v>
      </c>
      <c r="O627" s="129">
        <f>E623+L623+S623</f>
        <v>13449</v>
      </c>
      <c r="P627" s="129">
        <v>13950</v>
      </c>
      <c r="Q627" s="129">
        <v>5</v>
      </c>
    </row>
  </sheetData>
  <mergeCells count="11">
    <mergeCell ref="A571:U571"/>
    <mergeCell ref="A1:U1"/>
    <mergeCell ref="A58:U58"/>
    <mergeCell ref="A115:U115"/>
    <mergeCell ref="A172:U172"/>
    <mergeCell ref="A229:U229"/>
    <mergeCell ref="A514:U514"/>
    <mergeCell ref="A457:U457"/>
    <mergeCell ref="A400:U400"/>
    <mergeCell ref="A343:U343"/>
    <mergeCell ref="A286:U286"/>
  </mergeCells>
  <pageMargins left="0.25" right="0.25" top="0.75" bottom="0.75" header="0.3" footer="0.3"/>
  <pageSetup paperSize="9" scale="46" orientation="landscape" r:id="rId1"/>
  <colBreaks count="5" manualBreakCount="5">
    <brk id="7" min="1" max="52" man="1"/>
    <brk id="7" min="58" max="109" man="1"/>
    <brk id="7" min="115" max="166" man="1"/>
    <brk id="14" min="1" max="52" man="1"/>
    <brk id="14" min="58" max="10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5</vt:i4>
      </vt:variant>
      <vt:variant>
        <vt:lpstr>ช่วงที่มีชื่อ</vt:lpstr>
      </vt:variant>
      <vt:variant>
        <vt:i4>5</vt:i4>
      </vt:variant>
    </vt:vector>
  </HeadingPairs>
  <TitlesOfParts>
    <vt:vector size="10" baseType="lpstr">
      <vt:lpstr>ขาย จักรยานแก๊ส</vt:lpstr>
      <vt:lpstr>ขาย นานายิ่งไพศาล</vt:lpstr>
      <vt:lpstr>Sheet1</vt:lpstr>
      <vt:lpstr>ขาย โชคเจริญไพศาล เต็มรูป</vt:lpstr>
      <vt:lpstr>โชคเจริญไพศาล</vt:lpstr>
      <vt:lpstr>Sheet1!Print_Area</vt:lpstr>
      <vt:lpstr>'ขาย จักรยานแก๊ส'!Print_Area</vt:lpstr>
      <vt:lpstr>'ขาย โชคเจริญไพศาล เต็มรูป'!Print_Area</vt:lpstr>
      <vt:lpstr>'ขาย นานายิ่งไพศาล'!Print_Area</vt:lpstr>
      <vt:lpstr>โชคเจริญไพศาล!Print_Area</vt:lpstr>
    </vt:vector>
  </TitlesOfParts>
  <Company>iLLUSiON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</dc:creator>
  <cp:lastModifiedBy>PITI-ADMIN</cp:lastModifiedBy>
  <cp:lastPrinted>2018-08-25T06:03:44Z</cp:lastPrinted>
  <dcterms:created xsi:type="dcterms:W3CDTF">2010-09-24T03:30:47Z</dcterms:created>
  <dcterms:modified xsi:type="dcterms:W3CDTF">2018-09-20T06:29:42Z</dcterms:modified>
</cp:coreProperties>
</file>