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filterPrivacy="1" codeName="ЭтаКнига"/>
  <xr:revisionPtr revIDLastSave="0" documentId="13_ncr:1_{931D3C0E-5A28-F845-9764-92ED9B6660F7}" xr6:coauthVersionLast="43" xr6:coauthVersionMax="43" xr10:uidLastSave="{00000000-0000-0000-0000-000000000000}"/>
  <bookViews>
    <workbookView xWindow="-20" yWindow="460" windowWidth="28800" windowHeight="16220" activeTab="3" xr2:uid="{00000000-000D-0000-FFFF-FFFF00000000}"/>
  </bookViews>
  <sheets>
    <sheet name="COMMENTS_REFERENCE" sheetId="2" r:id="rId1"/>
    <sheet name="Sheet1" sheetId="6" r:id="rId2"/>
    <sheet name="TEMPERATURE" sheetId="3" r:id="rId3"/>
    <sheet name="STG_COMMENTS" sheetId="4" r:id="rId4"/>
    <sheet name="Копировать комментарии СЮДА" sheetId="5" r:id="rId5"/>
  </sheets>
  <definedNames>
    <definedName name="_xlnm._FilterDatabase" localSheetId="3" hidden="1">STG_COMMENTS!$A$1:$F$21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4" l="1"/>
  <c r="B21" i="4"/>
  <c r="B18" i="2" l="1"/>
  <c r="E21" i="4" s="1"/>
  <c r="B2" i="2"/>
  <c r="E2" i="4" s="1"/>
  <c r="B4" i="2"/>
  <c r="E3" i="4" l="1"/>
  <c r="B7" i="2"/>
  <c r="B6" i="2"/>
  <c r="B15" i="2"/>
  <c r="B16" i="2"/>
  <c r="B17" i="2"/>
  <c r="E20" i="4" s="1"/>
  <c r="B3" i="2"/>
  <c r="B5" i="2"/>
  <c r="B8" i="2"/>
  <c r="E11" i="4" s="1"/>
  <c r="B9" i="2"/>
  <c r="B10" i="2"/>
  <c r="B11" i="2"/>
  <c r="B12" i="2"/>
  <c r="B13" i="2"/>
  <c r="B14" i="2"/>
  <c r="F16" i="4" l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12" i="4"/>
  <c r="E13" i="4"/>
  <c r="E14" i="4"/>
  <c r="E15" i="4"/>
  <c r="E16" i="4"/>
  <c r="E17" i="4"/>
  <c r="E18" i="4"/>
  <c r="E19" i="4"/>
  <c r="E10" i="4"/>
  <c r="E6" i="4"/>
  <c r="E7" i="4"/>
  <c r="E8" i="4"/>
  <c r="E5" i="4"/>
  <c r="E9" i="4"/>
  <c r="E4" i="4"/>
  <c r="B10" i="4" l="1"/>
  <c r="B3" i="4" l="1"/>
  <c r="B4" i="4"/>
  <c r="B5" i="4"/>
  <c r="B6" i="4"/>
  <c r="B7" i="4"/>
  <c r="B8" i="4"/>
  <c r="B9" i="4"/>
  <c r="B11" i="4"/>
  <c r="B12" i="4"/>
  <c r="B13" i="4"/>
  <c r="B14" i="4"/>
  <c r="B15" i="4"/>
  <c r="B16" i="4"/>
  <c r="B17" i="4"/>
  <c r="B18" i="4"/>
  <c r="B19" i="4"/>
  <c r="B2" i="4"/>
</calcChain>
</file>

<file path=xl/sharedStrings.xml><?xml version="1.0" encoding="utf-8"?>
<sst xmlns="http://schemas.openxmlformats.org/spreadsheetml/2006/main" count="100" uniqueCount="44">
  <si>
    <t>НВГПЗ</t>
  </si>
  <si>
    <t>ТКС</t>
  </si>
  <si>
    <t>БГПЗ</t>
  </si>
  <si>
    <t>ЮБГПЗ</t>
  </si>
  <si>
    <t>БКС</t>
  </si>
  <si>
    <t>МГПЗ</t>
  </si>
  <si>
    <t>ВКС</t>
  </si>
  <si>
    <t>ВГПЗ</t>
  </si>
  <si>
    <t>ГГПЗ</t>
  </si>
  <si>
    <t>ЮПГПЗ</t>
  </si>
  <si>
    <t>ВяКС</t>
  </si>
  <si>
    <t>НГП</t>
  </si>
  <si>
    <t>ЮБЛПУ</t>
  </si>
  <si>
    <t>ЗСТГ</t>
  </si>
  <si>
    <t>НбЛПУ</t>
  </si>
  <si>
    <t>PRODUCTION</t>
  </si>
  <si>
    <t>COMMENT_TEXT</t>
  </si>
  <si>
    <t>НВГПК</t>
  </si>
  <si>
    <t>БГПК</t>
  </si>
  <si>
    <t>НягГП</t>
  </si>
  <si>
    <t>PLANT</t>
  </si>
  <si>
    <t>TEMPERATURE</t>
  </si>
  <si>
    <t>Газпром</t>
  </si>
  <si>
    <t>СИБТ</t>
  </si>
  <si>
    <t>DT</t>
  </si>
  <si>
    <t>ID</t>
  </si>
  <si>
    <t>SUBPLANT</t>
  </si>
  <si>
    <t>COMMENT</t>
  </si>
  <si>
    <t xml:space="preserve">Остаток в ТП - 999 т. Приём от ВГПЗ - 0 т/ч, с Пуровской зоны  - 0 т/ч.  ГНС: в работе Н - 1,3,4 / 2.  
На 06:00 полных - 112 ц, порожних - 0 ц.  
</t>
  </si>
  <si>
    <r>
      <t>В работе 5/0 компрессоров с загрузкой по приему газа - 176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/ч. 
    C </t>
    </r>
    <r>
      <rPr>
        <b/>
        <sz val="18"/>
        <rFont val="Calibri"/>
        <family val="2"/>
        <charset val="204"/>
        <scheme val="minor"/>
      </rPr>
      <t>22.08.</t>
    </r>
    <r>
      <rPr>
        <sz val="18"/>
        <rFont val="Calibri"/>
        <family val="2"/>
        <charset val="204"/>
        <scheme val="minor"/>
      </rPr>
      <t xml:space="preserve"> снижение поставки от ВНГ, остановили скв. № 4493 (куст № 4), до ~</t>
    </r>
    <r>
      <rPr>
        <b/>
        <sz val="18"/>
        <rFont val="Calibri"/>
        <family val="2"/>
        <charset val="204"/>
        <scheme val="minor"/>
      </rPr>
      <t xml:space="preserve"> 26.08.</t>
    </r>
    <r>
      <rPr>
        <sz val="18"/>
        <rFont val="Calibri"/>
        <family val="2"/>
        <charset val="204"/>
        <scheme val="minor"/>
      </rPr>
      <t xml:space="preserve"> Снижение ПНГ ~ 160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/сут.
</t>
    </r>
  </si>
  <si>
    <r>
      <t>Загрузка на 06:00 - 557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>/ч, Р вых = 53,2 кгс/см</t>
    </r>
    <r>
      <rPr>
        <vertAlign val="superscript"/>
        <sz val="18"/>
        <rFont val="Calibri"/>
        <family val="2"/>
        <charset val="204"/>
        <scheme val="minor"/>
      </rPr>
      <t>2</t>
    </r>
    <r>
      <rPr>
        <sz val="18"/>
        <rFont val="Calibri"/>
        <family val="2"/>
        <charset val="204"/>
        <scheme val="minor"/>
      </rPr>
      <t>.  Рвар = 4,7 кгс/см</t>
    </r>
    <r>
      <rPr>
        <vertAlign val="superscript"/>
        <sz val="18"/>
        <rFont val="Calibri"/>
        <family val="2"/>
        <charset val="204"/>
        <scheme val="minor"/>
      </rPr>
      <t>2</t>
    </r>
    <r>
      <rPr>
        <sz val="18"/>
        <rFont val="Calibri"/>
        <family val="2"/>
        <charset val="204"/>
        <scheme val="minor"/>
      </rPr>
      <t>.     УДС: откачка - 100 / 749 / 16627.  
Прием "Самотлорского газа" на НВГПЗ и БГПЗ на 06:00:  363 + 343 = 706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/ч. 
</t>
    </r>
  </si>
  <si>
    <r>
      <t>Загрузка на 06:00 - 69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>/ч, в т. ч. от ХКС - 23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/ч.    С </t>
    </r>
    <r>
      <rPr>
        <b/>
        <sz val="18"/>
        <rFont val="Calibri"/>
        <family val="2"/>
        <charset val="204"/>
        <scheme val="minor"/>
      </rPr>
      <t>19.08.</t>
    </r>
    <r>
      <rPr>
        <sz val="18"/>
        <rFont val="Calibri"/>
        <family val="2"/>
        <charset val="204"/>
        <scheme val="minor"/>
      </rPr>
      <t xml:space="preserve"> КЦ-101/3 в ремонте.
</t>
    </r>
  </si>
  <si>
    <r>
      <t>Загрузка на 06:00 - 488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>/час, в том числе от ВяКС - 114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>/час, от Вар.КС - 252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>/час, от АО «Газпромнефть-ННГ» - 122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>/час. 
Целевые в СОГ на выходе: УПГ-1 - 9,11 гр/м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>;  УПГ-2 - 5,45 гр/м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.  
</t>
    </r>
  </si>
  <si>
    <r>
      <t>В работе 3/0 компрессора с загрузкой по приему газа - 115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>/ч.</t>
    </r>
  </si>
  <si>
    <r>
      <t>Загрузка на 06:00 - 280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/ч. Выработка ПБТ - 68 т/ч. Остаток в ТП - 38 % .  КЦГ - 320/85 (рем). 
      </t>
    </r>
  </si>
  <si>
    <r>
      <t>В работе 3/0 + 1.  Загрузка на 06:00 - 110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/ч. Выработка ШФЛУ - 36 т/ч; остаток в ТП - 512 т. 
</t>
    </r>
  </si>
  <si>
    <t xml:space="preserve">Остаток в ТП - 1210 т. Прием от: ЮБГПЗ - 0 т/ч,  с Сург. зоны - 140 т/ч.  ГНС-2: в работе Н - 1,2,4,5,6 / 3.  
На 06:00 порож. цист: ст. Промышл. 251/115 . Подход: Базовая - 128/127 д, Таёжная - 0 ц, Пыть-Ях - 2 ц.
</t>
  </si>
  <si>
    <t xml:space="preserve">На 06:00 - приём ШФЛУ на ТНХ - 955 т/ч, переработка ШФЛУ - 950 т/ч. Общий остаток - 6530 т.
</t>
  </si>
  <si>
    <r>
      <t>В работе 2/1 компрессор с загрузкой по приему газа - 174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/ч.  
В 20:22  </t>
    </r>
    <r>
      <rPr>
        <b/>
        <sz val="18"/>
        <rFont val="Calibri"/>
        <family val="2"/>
        <charset val="204"/>
        <scheme val="minor"/>
      </rPr>
      <t>23.08.</t>
    </r>
    <r>
      <rPr>
        <sz val="18"/>
        <rFont val="Calibri"/>
        <family val="2"/>
        <charset val="204"/>
        <scheme val="minor"/>
      </rPr>
      <t xml:space="preserve"> пуск КЛ-300 (после ремонта), в 21:05 нормальный останов КЛ-100 в резерв.
C 14:14 до 16:07 </t>
    </r>
    <r>
      <rPr>
        <b/>
        <sz val="18"/>
        <rFont val="Calibri"/>
        <family val="2"/>
        <charset val="204"/>
        <scheme val="minor"/>
      </rPr>
      <t>24.08.</t>
    </r>
    <r>
      <rPr>
        <sz val="18"/>
        <rFont val="Calibri"/>
        <family val="2"/>
        <charset val="204"/>
        <scheme val="minor"/>
      </rPr>
      <t xml:space="preserve"> останов КЛ-300 (отказ датчика вибрации). Недоприём ПНГ ~ 160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. 
С 21.08 снижение поставки ПНГ от ВНГ – после остановки скважины №640 на кусту 38 до ~ </t>
    </r>
    <r>
      <rPr>
        <b/>
        <sz val="18"/>
        <rFont val="Calibri"/>
        <family val="2"/>
        <charset val="204"/>
        <scheme val="minor"/>
      </rPr>
      <t>26.08.</t>
    </r>
    <r>
      <rPr>
        <sz val="18"/>
        <rFont val="Calibri"/>
        <family val="2"/>
        <charset val="204"/>
        <scheme val="minor"/>
      </rPr>
      <t xml:space="preserve"> Недопоставка ~ 46 тыс 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/сут.
      </t>
    </r>
  </si>
  <si>
    <r>
      <t>В работе 3/1 компрессора с загрузкой по приему газа - 318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/ч.     С </t>
    </r>
    <r>
      <rPr>
        <b/>
        <sz val="18"/>
        <rFont val="Calibri"/>
        <family val="2"/>
        <charset val="204"/>
        <scheme val="minor"/>
      </rPr>
      <t xml:space="preserve">22.08. </t>
    </r>
    <r>
      <rPr>
        <sz val="18"/>
        <rFont val="Calibri"/>
        <family val="2"/>
        <charset val="204"/>
        <scheme val="minor"/>
      </rPr>
      <t xml:space="preserve">ТК-4 в ремонте. 
В 09:05 </t>
    </r>
    <r>
      <rPr>
        <b/>
        <sz val="18"/>
        <rFont val="Calibri"/>
        <family val="2"/>
        <charset val="204"/>
        <scheme val="minor"/>
      </rPr>
      <t>24.08.</t>
    </r>
    <r>
      <rPr>
        <sz val="18"/>
        <rFont val="Calibri"/>
        <family val="2"/>
        <charset val="204"/>
        <scheme val="minor"/>
      </rPr>
      <t xml:space="preserve"> пуск ТК-5 после ремонта. В 09:50 остановили ТК-1 в резерв.
С 04:25 до 05:15 </t>
    </r>
    <r>
      <rPr>
        <b/>
        <sz val="18"/>
        <rFont val="Calibri"/>
        <family val="2"/>
        <charset val="204"/>
        <scheme val="minor"/>
      </rPr>
      <t>25.08</t>
    </r>
    <r>
      <rPr>
        <sz val="18"/>
        <rFont val="Calibri"/>
        <family val="2"/>
        <charset val="204"/>
        <scheme val="minor"/>
      </rPr>
      <t xml:space="preserve">. останов котла ДЕ-3 по отрыву пламени. Потерь нет.
</t>
    </r>
  </si>
  <si>
    <r>
      <t>Загрузка на 06:00 - 426 тыс.м</t>
    </r>
    <r>
      <rPr>
        <vertAlign val="superscript"/>
        <sz val="18"/>
        <rFont val="Calibri"/>
        <family val="2"/>
        <charset val="204"/>
      </rPr>
      <t>3</t>
    </r>
    <r>
      <rPr>
        <sz val="18"/>
        <rFont val="Calibri"/>
        <family val="2"/>
        <charset val="204"/>
      </rPr>
      <t>/ч. Прием в/н - 175 тыс.м</t>
    </r>
    <r>
      <rPr>
        <vertAlign val="superscript"/>
        <sz val="18"/>
        <rFont val="Calibri"/>
        <family val="2"/>
        <charset val="204"/>
      </rPr>
      <t>3</t>
    </r>
    <r>
      <rPr>
        <sz val="18"/>
        <rFont val="Calibri"/>
        <family val="2"/>
        <charset val="204"/>
      </rPr>
      <t>/ч и 36 т/ч конденсат.  Прием н/н газа - 227 тыс.м</t>
    </r>
    <r>
      <rPr>
        <vertAlign val="superscript"/>
        <sz val="18"/>
        <rFont val="Calibri"/>
        <family val="2"/>
        <charset val="204"/>
      </rPr>
      <t>3</t>
    </r>
    <r>
      <rPr>
        <sz val="18"/>
        <rFont val="Calibri"/>
        <family val="2"/>
        <charset val="204"/>
      </rPr>
      <t xml:space="preserve">/ч.       ДКС-2: с </t>
    </r>
    <r>
      <rPr>
        <b/>
        <sz val="18"/>
        <rFont val="Calibri"/>
        <family val="2"/>
        <charset val="204"/>
      </rPr>
      <t>15.07.</t>
    </r>
    <r>
      <rPr>
        <sz val="18"/>
        <rFont val="Calibri"/>
        <family val="2"/>
        <charset val="204"/>
      </rPr>
      <t xml:space="preserve"> ТК-901/2 в ремонте.
НТКР: в 20:05 </t>
    </r>
    <r>
      <rPr>
        <b/>
        <sz val="18"/>
        <rFont val="Calibri"/>
        <family val="2"/>
        <charset val="204"/>
      </rPr>
      <t>23.08.</t>
    </r>
    <r>
      <rPr>
        <sz val="18"/>
        <rFont val="Calibri"/>
        <family val="2"/>
        <charset val="204"/>
      </rPr>
      <t xml:space="preserve"> вывод на прогрев, в 20:45 нормальный останов ТДА-1.  В 08:00 </t>
    </r>
    <r>
      <rPr>
        <b/>
        <sz val="18"/>
        <rFont val="Calibri"/>
        <family val="2"/>
        <charset val="204"/>
      </rPr>
      <t>24.08.</t>
    </r>
    <r>
      <rPr>
        <sz val="18"/>
        <rFont val="Calibri"/>
        <family val="2"/>
        <charset val="204"/>
      </rPr>
      <t xml:space="preserve">  вывод с прогрева НТКР, в 08:47 пуск ТДА-1. Недовыработка ШФЛУ ~ 240 т.
КС-1: в 18:17 </t>
    </r>
    <r>
      <rPr>
        <b/>
        <sz val="18"/>
        <rFont val="Calibri"/>
        <family val="2"/>
        <charset val="204"/>
      </rPr>
      <t>24.08.</t>
    </r>
    <r>
      <rPr>
        <sz val="18"/>
        <rFont val="Calibri"/>
        <family val="2"/>
        <charset val="204"/>
      </rPr>
      <t xml:space="preserve"> пуск КЦ-101/2 после ремонта, в 18:38 остановили КЦ-101/1 в резерв.   
УПГ-1: В 15:55 </t>
    </r>
    <r>
      <rPr>
        <b/>
        <sz val="18"/>
        <rFont val="Calibri"/>
        <family val="2"/>
        <charset val="204"/>
      </rPr>
      <t>24.08.</t>
    </r>
    <r>
      <rPr>
        <sz val="18"/>
        <rFont val="Calibri"/>
        <family val="2"/>
        <charset val="204"/>
      </rPr>
      <t xml:space="preserve">  при пуске насоса Н-314/1 произошло отключение КТП-2 и останов насосов УПГ-1. В 16:10 все насосы УПГ-1 запущены в работу.
Приобская КС: 3/0 + 3/0. На 06:00: Q = 188 тыс.м</t>
    </r>
    <r>
      <rPr>
        <vertAlign val="superscript"/>
        <sz val="18"/>
        <rFont val="Calibri"/>
        <family val="2"/>
        <charset val="204"/>
      </rPr>
      <t>3</t>
    </r>
    <r>
      <rPr>
        <sz val="18"/>
        <rFont val="Calibri"/>
        <family val="2"/>
        <charset val="204"/>
      </rPr>
      <t>/час; Рвых = 60,9 кгс/см</t>
    </r>
    <r>
      <rPr>
        <vertAlign val="superscript"/>
        <sz val="18"/>
        <rFont val="Calibri"/>
        <family val="2"/>
        <charset val="204"/>
      </rPr>
      <t>2</t>
    </r>
    <r>
      <rPr>
        <sz val="18"/>
        <rFont val="Calibri"/>
        <family val="2"/>
        <charset val="204"/>
      </rPr>
      <t xml:space="preserve">.   Приобская ГТЭС: в работе - 7/0.
Правдинская КС: в 22:10 </t>
    </r>
    <r>
      <rPr>
        <b/>
        <sz val="18"/>
        <rFont val="Calibri"/>
        <family val="2"/>
        <charset val="204"/>
      </rPr>
      <t>24.08.</t>
    </r>
    <r>
      <rPr>
        <sz val="18"/>
        <rFont val="Calibri"/>
        <family val="2"/>
        <charset val="204"/>
      </rPr>
      <t xml:space="preserve"> пуск ПК-3 (2-й по счёту).
</t>
    </r>
  </si>
  <si>
    <r>
      <t>Загрузка на 06:00 - 181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/час.  
УКГ-2: с 13:00 до 15:35  </t>
    </r>
    <r>
      <rPr>
        <b/>
        <sz val="18"/>
        <rFont val="Calibri"/>
        <family val="2"/>
        <charset val="204"/>
        <scheme val="minor"/>
      </rPr>
      <t>24.08.</t>
    </r>
    <r>
      <rPr>
        <sz val="18"/>
        <rFont val="Calibri"/>
        <family val="2"/>
        <charset val="204"/>
        <scheme val="minor"/>
      </rPr>
      <t xml:space="preserve"> пускали КЦ-201/2 для проведения ПНР антипомпажного регулирования компрессорного оборудования.
           С 13:05 до 14:58  </t>
    </r>
    <r>
      <rPr>
        <b/>
        <sz val="18"/>
        <rFont val="Calibri"/>
        <family val="2"/>
        <charset val="204"/>
        <scheme val="minor"/>
      </rPr>
      <t>25.08.</t>
    </r>
    <r>
      <rPr>
        <sz val="18"/>
        <rFont val="Calibri"/>
        <family val="2"/>
        <charset val="204"/>
        <scheme val="minor"/>
      </rPr>
      <t xml:space="preserve"> пускали КЦ-201/1 для проведения ПНР антипомпажного регулирования компрессорного оборудования.
С 11:30 до 17:58 </t>
    </r>
    <r>
      <rPr>
        <b/>
        <sz val="18"/>
        <rFont val="Calibri"/>
        <family val="2"/>
        <charset val="204"/>
        <scheme val="minor"/>
      </rPr>
      <t>23.08.</t>
    </r>
    <r>
      <rPr>
        <sz val="18"/>
        <rFont val="Calibri"/>
        <family val="2"/>
        <charset val="204"/>
        <scheme val="minor"/>
      </rPr>
      <t xml:space="preserve">  пропуск ОУ с Тарасовского м/р, недопоставка ~ 100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.
    </t>
    </r>
  </si>
  <si>
    <r>
      <t xml:space="preserve">ПС ШФЛУ п. Демьянка: прием / откачка / остаток - 1222 / 1193 / 163 т.  В работе: Р-101/А с расходом ~ 44,5 т/ч.  
С 21:54 до 23:20 </t>
    </r>
    <r>
      <rPr>
        <b/>
        <sz val="18"/>
        <rFont val="Calibri"/>
        <family val="2"/>
        <charset val="204"/>
        <scheme val="minor"/>
      </rPr>
      <t>23.08.</t>
    </r>
    <r>
      <rPr>
        <sz val="18"/>
        <rFont val="Calibri"/>
        <family val="2"/>
        <charset val="204"/>
        <scheme val="minor"/>
      </rPr>
      <t xml:space="preserve"> на время прохождения грозового фронта производили нормальный останов Р-101/А, подачу на СИБТ компенсировали снижением приёма Сургутской зоны на ЮБТСБ. 
</t>
    </r>
  </si>
  <si>
    <r>
      <t>НВ ГРЭС: в работе ЭБ - 1,2,3 с газопотреблением на 06:00 - 285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>/ч.        
Загрузка на 06:00 - 684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/ч.  Остаток в ТП - 1228 т, выработка - 167 т, откачка - 169 т.
</t>
    </r>
    <r>
      <rPr>
        <b/>
        <sz val="18"/>
        <rFont val="Calibri"/>
        <family val="2"/>
        <charset val="204"/>
        <scheme val="minor"/>
      </rPr>
      <t>ТУ-4:</t>
    </r>
    <r>
      <rPr>
        <sz val="18"/>
        <rFont val="Calibri"/>
        <family val="2"/>
        <charset val="204"/>
        <scheme val="minor"/>
      </rPr>
      <t xml:space="preserve"> с 15:00 до 18:30 </t>
    </r>
    <r>
      <rPr>
        <b/>
        <sz val="18"/>
        <rFont val="Calibri"/>
        <family val="2"/>
        <charset val="204"/>
        <scheme val="minor"/>
      </rPr>
      <t>23.08.</t>
    </r>
    <r>
      <rPr>
        <sz val="18"/>
        <rFont val="Calibri"/>
        <family val="2"/>
        <charset val="204"/>
        <scheme val="minor"/>
      </rPr>
      <t xml:space="preserve"> прогрев НТК, при этом в период с 14:44 до 17:28 нормальный останов турбодетандера Х-101. Недовыработка ШФЛУ ~ 150 тонн.
</t>
    </r>
    <r>
      <rPr>
        <b/>
        <sz val="18"/>
        <rFont val="Calibri"/>
        <family val="2"/>
        <charset val="204"/>
        <scheme val="minor"/>
      </rPr>
      <t xml:space="preserve">КС-2: </t>
    </r>
    <r>
      <rPr>
        <sz val="18"/>
        <rFont val="Calibri"/>
        <family val="2"/>
        <charset val="204"/>
        <scheme val="minor"/>
      </rPr>
      <t>в работе 10/0 компрессоров с загрузкой - 5,7 МВт. (Рсам = 1,2 кгс/см</t>
    </r>
    <r>
      <rPr>
        <vertAlign val="superscript"/>
        <sz val="18"/>
        <rFont val="Calibri"/>
        <family val="2"/>
        <charset val="204"/>
        <scheme val="minor"/>
      </rPr>
      <t>2</t>
    </r>
    <r>
      <rPr>
        <sz val="18"/>
        <rFont val="Calibri"/>
        <family val="2"/>
        <charset val="204"/>
        <scheme val="minor"/>
      </rPr>
      <t>; Рвар = 2,16 кгс/см</t>
    </r>
    <r>
      <rPr>
        <vertAlign val="superscript"/>
        <sz val="18"/>
        <rFont val="Calibri"/>
        <family val="2"/>
        <charset val="204"/>
        <scheme val="minor"/>
      </rPr>
      <t>2</t>
    </r>
    <r>
      <rPr>
        <sz val="18"/>
        <rFont val="Calibri"/>
        <family val="2"/>
        <charset val="204"/>
        <scheme val="minor"/>
      </rPr>
      <t xml:space="preserve">).  В 14:50 остановили КС-2 (См. ДКС). В  15:21 пуск ТК-2, 
в 15:39 пуск ТК-9, в 15: 41 пуск ТК-4, в 16:00 пуск ТК-1, в 16:03 пуск ТК-10, в 15:56 пуск ТК-7, в 16:55 пуск ТК-6, в 16:59 пуск ТК-3, в 17:03 пуск ТК-8, в 17:08 пуск ТК-5 (10-й). 
Недоприем Самотлорского ПНГ -450 тыс.м3,  неотбензиненный газ аккумулировался в г/проводе и был выбран в течении 5 часов.
</t>
    </r>
    <r>
      <rPr>
        <b/>
        <sz val="18"/>
        <rFont val="Calibri"/>
        <family val="2"/>
        <charset val="204"/>
        <scheme val="minor"/>
      </rPr>
      <t>КС-3:</t>
    </r>
    <r>
      <rPr>
        <sz val="18"/>
        <rFont val="Calibri"/>
        <family val="2"/>
        <charset val="204"/>
        <scheme val="minor"/>
      </rPr>
      <t xml:space="preserve"> загрузка на 06:00 - 106 тыс.м</t>
    </r>
    <r>
      <rPr>
        <vertAlign val="superscript"/>
        <sz val="18"/>
        <rFont val="Calibri"/>
        <family val="2"/>
        <charset val="204"/>
        <scheme val="minor"/>
      </rPr>
      <t>3</t>
    </r>
    <r>
      <rPr>
        <sz val="18"/>
        <rFont val="Calibri"/>
        <family val="2"/>
        <charset val="204"/>
        <scheme val="minor"/>
      </rPr>
      <t xml:space="preserve">/ч. С 14:42 до 16:40 производили нормальный останов ТК-201/1.
</t>
    </r>
    <r>
      <rPr>
        <b/>
        <sz val="18"/>
        <rFont val="Calibri"/>
        <family val="2"/>
        <charset val="204"/>
        <scheme val="minor"/>
      </rPr>
      <t xml:space="preserve">ДКС: </t>
    </r>
    <r>
      <rPr>
        <sz val="18"/>
        <rFont val="Calibri"/>
        <family val="2"/>
        <charset val="204"/>
        <scheme val="minor"/>
      </rPr>
      <t>в работе 3/1 компрессора, Рвых. = 52,9 кгс/см</t>
    </r>
    <r>
      <rPr>
        <vertAlign val="superscript"/>
        <sz val="18"/>
        <rFont val="Calibri"/>
        <family val="2"/>
        <charset val="204"/>
        <scheme val="minor"/>
      </rPr>
      <t>2</t>
    </r>
    <r>
      <rPr>
        <sz val="18"/>
        <rFont val="Calibri"/>
        <family val="2"/>
        <charset val="204"/>
        <scheme val="minor"/>
      </rPr>
      <t xml:space="preserve">. В следствии посадки напряжения (КЗ кабеля от ГПП-5) произошел отказ АСУТП управления дожимными 
компрессорами на ДКС, в результате в 14:50  остановили КС-2, КС-3, ДКС полностью. В 16:22 на ДКС пуск КЦ-4, в 16:37 пуск КЦ-1, в 16:47 пуск КЦ-3.
</t>
    </r>
    <r>
      <rPr>
        <b/>
        <sz val="18"/>
        <rFont val="Calibri"/>
        <family val="2"/>
        <charset val="204"/>
        <scheme val="minor"/>
      </rPr>
      <t>ПХУ-2:</t>
    </r>
    <r>
      <rPr>
        <sz val="18"/>
        <rFont val="Calibri"/>
        <family val="2"/>
        <charset val="204"/>
        <scheme val="minor"/>
      </rPr>
      <t xml:space="preserve"> с 14:50 до 17:11 производили нормальный останов ТК-4.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</si>
</sst>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8"/>
      <name val="Calibri"/>
      <family val="2"/>
      <charset val="204"/>
    </font>
    <font>
      <sz val="18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vertAlign val="superscript"/>
      <sz val="18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vertAlign val="superscript"/>
      <sz val="18"/>
      <name val="Calibri"/>
      <family val="2"/>
      <charset val="204"/>
    </font>
    <font>
      <b/>
      <sz val="1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 style="thin">
        <color theme="8" tint="-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0" fillId="0" borderId="1" xfId="0" applyBorder="1"/>
    <xf numFmtId="0" fontId="4" fillId="0" borderId="1" xfId="0" applyFont="1" applyFill="1" applyBorder="1"/>
    <xf numFmtId="14" fontId="0" fillId="0" borderId="1" xfId="0" applyNumberFormat="1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Protection="1">
      <protection locked="0"/>
    </xf>
    <xf numFmtId="0" fontId="6" fillId="4" borderId="3" xfId="0" applyFont="1" applyFill="1" applyBorder="1" applyAlignment="1" applyProtection="1">
      <alignment vertical="top" wrapText="1"/>
      <protection locked="0"/>
    </xf>
    <xf numFmtId="0" fontId="4" fillId="0" borderId="0" xfId="0" applyFont="1" applyProtection="1">
      <protection locked="0"/>
    </xf>
    <xf numFmtId="0" fontId="6" fillId="0" borderId="3" xfId="0" applyFont="1" applyFill="1" applyBorder="1" applyAlignment="1" applyProtection="1">
      <alignment vertical="top" wrapText="1"/>
      <protection locked="0"/>
    </xf>
    <xf numFmtId="0" fontId="5" fillId="4" borderId="3" xfId="0" applyFont="1" applyFill="1" applyBorder="1" applyAlignment="1" applyProtection="1">
      <alignment vertical="top" wrapText="1"/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7" fillId="2" borderId="1" xfId="0" applyFont="1" applyFill="1" applyBorder="1" applyProtection="1"/>
    <xf numFmtId="0" fontId="5" fillId="0" borderId="1" xfId="0" applyFont="1" applyFill="1" applyBorder="1" applyAlignment="1" applyProtection="1">
      <alignment horizontal="center" vertical="top"/>
    </xf>
    <xf numFmtId="0" fontId="0" fillId="0" borderId="1" xfId="0" applyBorder="1" applyProtection="1">
      <protection locked="0"/>
    </xf>
    <xf numFmtId="0" fontId="3" fillId="2" borderId="1" xfId="0" applyFont="1" applyFill="1" applyBorder="1" applyProtection="1"/>
    <xf numFmtId="0" fontId="4" fillId="0" borderId="1" xfId="0" applyFont="1" applyFill="1" applyBorder="1" applyProtection="1"/>
    <xf numFmtId="0" fontId="5" fillId="0" borderId="4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wrapText="1"/>
    </xf>
    <xf numFmtId="0" fontId="6" fillId="0" borderId="6" xfId="0" applyFont="1" applyFill="1" applyBorder="1" applyAlignment="1" applyProtection="1">
      <alignment horizontal="left" vertical="top" wrapText="1"/>
    </xf>
    <xf numFmtId="0" fontId="6" fillId="0" borderId="2" xfId="0" applyFont="1" applyFill="1" applyBorder="1" applyAlignment="1" applyProtection="1">
      <alignment horizontal="left" vertical="top" wrapText="1"/>
    </xf>
    <xf numFmtId="0" fontId="6" fillId="0" borderId="3" xfId="0" applyFont="1" applyFill="1" applyBorder="1" applyAlignment="1" applyProtection="1">
      <alignment horizontal="left" vertical="top" wrapText="1"/>
    </xf>
    <xf numFmtId="0" fontId="6" fillId="0" borderId="5" xfId="0" applyFont="1" applyFill="1" applyBorder="1" applyAlignment="1" applyProtection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18"/>
  <sheetViews>
    <sheetView zoomScale="55" zoomScaleNormal="55" workbookViewId="0">
      <selection activeCell="B5" sqref="B5:AO5"/>
    </sheetView>
  </sheetViews>
  <sheetFormatPr baseColWidth="10" defaultColWidth="8.83203125" defaultRowHeight="15" x14ac:dyDescent="0.2"/>
  <cols>
    <col min="1" max="1" width="18.6640625" style="9" bestFit="1" customWidth="1"/>
    <col min="2" max="2" width="247.6640625" style="9" customWidth="1"/>
    <col min="3" max="3" width="11.6640625" style="9" bestFit="1" customWidth="1"/>
    <col min="4" max="16384" width="8.83203125" style="9"/>
  </cols>
  <sheetData>
    <row r="1" spans="1:42" ht="21" x14ac:dyDescent="0.25">
      <c r="A1" s="15" t="s">
        <v>15</v>
      </c>
      <c r="B1" s="15" t="s">
        <v>16</v>
      </c>
    </row>
    <row r="2" spans="1:42" s="11" customFormat="1" ht="209.25" customHeight="1" x14ac:dyDescent="0.2">
      <c r="A2" s="16" t="s">
        <v>0</v>
      </c>
      <c r="B2" s="25" t="str">
        <f>'Копировать комментарии СЮДА'!B1:AO1</f>
        <v xml:space="preserve">НВ ГРЭС: в работе ЭБ - 1,2,3 с газопотреблением на 06:00 - 285 тыс.м3/ч.        
Загрузка на 06:00 - 684 тыс.м3/ч.  Остаток в ТП - 1228 т, выработка - 167 т, откачка - 169 т.
ТУ-4: с 15:00 до 18:30 23.08. прогрев НТК, при этом в период с 14:44 до 17:28 нормальный останов турбодетандера Х-101. Недовыработка ШФЛУ ~ 150 тонн.
КС-2: в работе 10/0 компрессоров с загрузкой - 5,7 МВт. (Рсам = 1,2 кгс/см2; Рвар = 2,16 кгс/см2).  В 14:50 остановили КС-2 (См. ДКС). В  15:21 пуск ТК-2, 
в 15:39 пуск ТК-9, в 15: 41 пуск ТК-4, в 16:00 пуск ТК-1, в 16:03 пуск ТК-10, в 15:56 пуск ТК-7, в 16:55 пуск ТК-6, в 16:59 пуск ТК-3, в 17:03 пуск ТК-8, в 17:08 пуск ТК-5 (10-й). 
Недоприем Самотлорского ПНГ -450 тыс.м3,  неотбензиненный газ аккумулировался в г/проводе и был выбран в течении 5 часов.
КС-3: загрузка на 06:00 - 106 тыс.м3/ч. С 14:42 до 16:40 производили нормальный останов ТК-201/1.
ДКС: в работе 3/1 компрессора, Рвых. = 52,9 кгс/см2. В следствии посадки напряжения (КЗ кабеля от ГПП-5) произошел отказ АСУТП управления дожимными 
компрессорами на ДКС, в результате в 14:50  остановили КС-2, КС-3, ДКС полностью. В 16:22 на ДКС пуск КЦ-4, в 16:37 пуск КЦ-1, в 16:47 пуск КЦ-3.
ПХУ-2: с 14:50 до 17:11 производили нормальный останов ТК-4.
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  <c r="AP2" s="10"/>
    </row>
    <row r="3" spans="1:42" s="11" customFormat="1" ht="65.25" customHeight="1" x14ac:dyDescent="0.2">
      <c r="A3" s="16" t="s">
        <v>1</v>
      </c>
      <c r="B3" s="22" t="str">
        <f>'Копировать комментарии СЮДА'!B2:AO2</f>
        <v xml:space="preserve">В работе 5/0 компрессоров с загрузкой по приему газа - 176 тыс.м3/ч. 
    C 22.08. снижение поставки от ВНГ, остановили скв. № 4493 (куст № 4), до ~ 26.08. Снижение ПНГ ~ 160 тыс.м3/сут.
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  <c r="AP3" s="12"/>
    </row>
    <row r="4" spans="1:42" s="11" customFormat="1" ht="84.75" customHeight="1" x14ac:dyDescent="0.2">
      <c r="A4" s="16" t="s">
        <v>2</v>
      </c>
      <c r="B4" s="22" t="str">
        <f>'Копировать комментарии СЮДА'!B3:AO3</f>
        <v xml:space="preserve">Загрузка на 06:00 - 557 тыс.м3/ч, Р вых = 53,2 кгс/см2.  Рвар = 4,7 кгс/см2.     УДС: откачка - 100 / 749 / 16627.  
Прием "Самотлорского газа" на НВГПЗ и БГПЗ на 06:00:  363 + 343 = 706 тыс.м3/ч. 
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  <c r="AP4" s="12"/>
    </row>
    <row r="5" spans="1:42" s="11" customFormat="1" ht="117.75" customHeight="1" x14ac:dyDescent="0.2">
      <c r="A5" s="16" t="s">
        <v>4</v>
      </c>
      <c r="B5" s="22" t="str">
        <f>'Копировать комментарии СЮДА'!B4:AO4</f>
        <v xml:space="preserve">В работе 2/1 компрессор с загрузкой по приему газа - 174 тыс.м3/ч.  
В 20:22  23.08. пуск КЛ-300 (после ремонта), в 21:05 нормальный останов КЛ-100 в резерв.
C 14:14 до 16:07 24.08. останов КЛ-300 (отказ датчика вибрации). Недоприём ПНГ ~ 160 тыс.м3. 
С 21.08 снижение поставки ПНГ от ВНГ – после остановки скважины №640 на кусту 38 до ~ 26.08. Недопоставка ~ 46 тыс м3/сут.
      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  <c r="AP5" s="12"/>
    </row>
    <row r="6" spans="1:42" s="11" customFormat="1" ht="82.5" customHeight="1" x14ac:dyDescent="0.2">
      <c r="A6" s="16" t="s">
        <v>6</v>
      </c>
      <c r="B6" s="22" t="str">
        <f>'Копировать комментарии СЮДА'!B5:AO5</f>
        <v xml:space="preserve">В работе 3/1 компрессора с загрузкой по приему газа - 318 тыс.м3/ч.     С 22.08. ТК-4 в ремонте. 
В 09:05 24.08. пуск ТК-5 после ремонта. В 09:50 остановили ТК-1 в резерв.
С 04:25 до 05:15 25.08. останов котла ДЕ-3 по отрыву пламени. Потерь нет.
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4"/>
      <c r="AP6" s="12"/>
    </row>
    <row r="7" spans="1:42" s="11" customFormat="1" ht="161.25" customHeight="1" x14ac:dyDescent="0.2">
      <c r="A7" s="16" t="s">
        <v>3</v>
      </c>
      <c r="B7" s="22" t="str">
        <f>'Копировать комментарии СЮДА'!B6:AO6</f>
        <v xml:space="preserve">Загрузка на 06:00 - 426 тыс.м3/ч. Прием в/н - 175 тыс.м3/ч и 36 т/ч конденсат.  Прием н/н газа - 227 тыс.м3/ч.       ДКС-2: с 15.07. ТК-901/2 в ремонте.
НТКР: в 20:05 23.08. вывод на прогрев, в 20:45 нормальный останов ТДА-1.  В 08:00 24.08.  вывод с прогрева НТКР, в 08:47 пуск ТДА-1. Недовыработка ШФЛУ ~ 240 т.
КС-1: в 18:17 24.08. пуск КЦ-101/2 после ремонта, в 18:38 остановили КЦ-101/1 в резерв.   
УПГ-1: В 15:55 24.08.  при пуске насоса Н-314/1 произошло отключение КТП-2 и останов насосов УПГ-1. В 16:10 все насосы УПГ-1 запущены в работу.
Приобская КС: 3/0 + 3/0. На 06:00: Q = 188 тыс.м3/час; Рвых = 60,9 кгс/см2.   Приобская ГТЭС: в работе - 7/0.
Правдинская КС: в 22:10 24.08. пуск ПК-3 (2-й по счёту).
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4"/>
      <c r="AP7" s="13"/>
    </row>
    <row r="8" spans="1:42" s="11" customFormat="1" ht="23.5" customHeight="1" x14ac:dyDescent="0.2">
      <c r="A8" s="16" t="s">
        <v>5</v>
      </c>
      <c r="B8" s="22" t="str">
        <f>'Копировать комментарии СЮДА'!B7:AO7</f>
        <v xml:space="preserve">Загрузка на 06:00 - 69 тыс.м3/ч, в т. ч. от ХКС - 23 тыс.м3/ч.    С 19.08. КЦ-101/3 в ремонте.
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  <c r="AP8" s="12"/>
    </row>
    <row r="9" spans="1:42" s="11" customFormat="1" ht="23.5" customHeight="1" x14ac:dyDescent="0.2">
      <c r="A9" s="16" t="s">
        <v>7</v>
      </c>
      <c r="B9" s="22" t="str">
        <f>'Копировать комментарии СЮДА'!B8:AO8</f>
        <v xml:space="preserve">Загрузка на 06:00 - 488 тыс.м3/час, в том числе от ВяКС - 114 тыс.м3/час, от Вар.КС - 252 тыс.м3/час, от АО «Газпромнефть-ННГ» - 122 тыс.м3/час. 
Целевые в СОГ на выходе: УПГ-1 - 9,11 гр/м3;  УПГ-2 - 5,45 гр/м3.  
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4"/>
      <c r="AP9" s="12"/>
    </row>
    <row r="10" spans="1:42" s="11" customFormat="1" ht="23.5" customHeight="1" x14ac:dyDescent="0.2">
      <c r="A10" s="16" t="s">
        <v>10</v>
      </c>
      <c r="B10" s="22" t="str">
        <f>'Копировать комментарии СЮДА'!B9:AO9</f>
        <v>В работе 3/0 компрессора с загрузкой по приему газа - 115 тыс.м3/ч.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4"/>
      <c r="AP10" s="14"/>
    </row>
    <row r="11" spans="1:42" s="11" customFormat="1" ht="23.5" customHeight="1" x14ac:dyDescent="0.2">
      <c r="A11" s="16" t="s">
        <v>8</v>
      </c>
      <c r="B11" s="22" t="str">
        <f>'Копировать комментарии СЮДА'!B10:AO10</f>
        <v xml:space="preserve">Загрузка на 06:00 - 181 тыс.м3/час.  
УКГ-2: с 13:00 до 15:35  24.08. пускали КЦ-201/2 для проведения ПНР антипомпажного регулирования компрессорного оборудования.
           С 13:05 до 14:58  25.08. пускали КЦ-201/1 для проведения ПНР антипомпажного регулирования компрессорного оборудования.
С 11:30 до 17:58 23.08.  пропуск ОУ с Тарасовского м/р, недопоставка ~ 100 тыс.м3.
    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4"/>
      <c r="AP11" s="12"/>
    </row>
    <row r="12" spans="1:42" s="11" customFormat="1" ht="69.75" customHeight="1" x14ac:dyDescent="0.2">
      <c r="A12" s="16" t="s">
        <v>11</v>
      </c>
      <c r="B12" s="22" t="str">
        <f>'Копировать комментарии СЮДА'!B11:AO11</f>
        <v xml:space="preserve">Загрузка на 06:00 - 280 тыс.м3/ч. Выработка ПБТ - 68 т/ч. Остаток в ТП - 38 % .  КЦГ - 320/85 (рем). 
      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4"/>
      <c r="AP12" s="12"/>
    </row>
    <row r="13" spans="1:42" s="11" customFormat="1" ht="105.75" customHeight="1" x14ac:dyDescent="0.2">
      <c r="A13" s="16" t="s">
        <v>9</v>
      </c>
      <c r="B13" s="22" t="str">
        <f>'Копировать комментарии СЮДА'!B12:AO12</f>
        <v xml:space="preserve">В работе 3/0 + 1.  Загрузка на 06:00 - 110 тыс.м3/ч. Выработка ШФЛУ - 36 т/ч; остаток в ТП - 512 т. 
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4"/>
      <c r="AP13" s="12"/>
    </row>
    <row r="14" spans="1:42" s="11" customFormat="1" ht="23.5" customHeight="1" x14ac:dyDescent="0.2">
      <c r="A14" s="16" t="s">
        <v>14</v>
      </c>
      <c r="B14" s="22" t="str">
        <f>'Копировать комментарии СЮДА'!B13:AO13</f>
        <v xml:space="preserve">Остаток в ТП - 999 т. Приём от ВГПЗ - 0 т/ч, с Пуровской зоны  - 0 т/ч.  ГНС: в работе Н - 1,3,4 / 2.  
На 06:00 полных - 112 ц, порожних - 0 ц.  
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12"/>
    </row>
    <row r="15" spans="1:42" s="11" customFormat="1" ht="76.5" customHeight="1" x14ac:dyDescent="0.2">
      <c r="A15" s="16" t="s">
        <v>12</v>
      </c>
      <c r="B15" s="22" t="str">
        <f>'Копировать комментарии СЮДА'!B14:AO14</f>
        <v xml:space="preserve">Остаток в ТП - 1210 т. Прием от: ЮБГПЗ - 0 т/ч,  с Сург. зоны - 140 т/ч.  ГНС-2: в работе Н - 1,2,4,5,6 / 3.  
На 06:00 порож. цист: ст. Промышл. 251/115 . Подход: Базовая - 128/127 д, Таёжная - 0 ц, Пыть-Ях - 2 ц.
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4"/>
      <c r="AP15" s="12"/>
    </row>
    <row r="16" spans="1:42" s="11" customFormat="1" ht="75" customHeight="1" x14ac:dyDescent="0.2">
      <c r="A16" s="16" t="s">
        <v>13</v>
      </c>
      <c r="B16" s="22" t="str">
        <f>'Копировать комментарии СЮДА'!B15:AO15</f>
        <v xml:space="preserve">ПС ШФЛУ п. Демьянка: прием / откачка / остаток - 1222 / 1193 / 163 т.  В работе: Р-101/А с расходом ~ 44,5 т/ч.  
С 21:54 до 23:20 23.08. на время прохождения грозового фронта производили нормальный останов Р-101/А, подачу на СИБТ компенсировали снижением приёма Сургутской зоны на ЮБТСБ. 
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4"/>
      <c r="AP16" s="12"/>
    </row>
    <row r="17" spans="1:42" s="11" customFormat="1" ht="23.25" customHeight="1" x14ac:dyDescent="0.2">
      <c r="A17" s="16" t="s">
        <v>23</v>
      </c>
      <c r="B17" s="22" t="str">
        <f>'Копировать комментарии СЮДА'!B16:AO16</f>
        <v xml:space="preserve">На 06:00 - приём ШФЛУ на ТНХ - 955 т/ч, переработка ШФЛУ - 950 т/ч. Общий остаток - 6530 т.
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4"/>
      <c r="AP17" s="12"/>
    </row>
    <row r="18" spans="1:42" ht="24" x14ac:dyDescent="0.2">
      <c r="A18" s="16" t="s">
        <v>22</v>
      </c>
      <c r="B18" s="22">
        <f>'Копировать комментарии СЮДА'!B17:AO17</f>
        <v>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4"/>
    </row>
  </sheetData>
  <sheetProtection sheet="1" objects="1" scenarios="1" formatCells="0" formatColumns="0" formatRows="0"/>
  <protectedRanges>
    <protectedRange sqref="A5:A6 D5:AO5" name="Диапазон1_8_2_1_1_1_2_1_2_3_1_1_1_1_1_1_1_1_1_1_1_2_2_2_1_1_1_1_1_1_1_1_1_1_1_4_2_2_1_1_1_1_1_2_1_1_1_1_1_2_2_1"/>
    <protectedRange sqref="A7:A9 D7:AO9" name="Диапазон1_17_2_1_1_1_2_1_2_3_1_1_1_1_1_1_1_1_1_1_1_2_2_2_1_1_1_1_1_1_1_1_1_1_1_4_2_2_1_1_1_1_1_2_1_1_1_1_1_2_2_1"/>
    <protectedRange sqref="A10:A12 D10:AO12" name="Диапазон1_18_2_1_1_1_2_1_2_3_1_1_1_1_1_1_1_1_1_1_1_2_2_2_1_1_1_1_1_1_1_1_1_1_1_4_2_2_1_1_1_1_1_2_1_1_1_1_1_2_2_1"/>
    <protectedRange sqref="A13:A15 D13:AO15" name="Диапазон1_19_2_1_1_1_2_1_2_3_1_1_1_1_1_1_1_1_1_1_1_2_2_2_1_1_1_1_1_1_1_1_1_1_1_4_2_2_1_1_1_1_1_2_1_1_1_1_1_2_2_1"/>
    <protectedRange sqref="A16:A17 D16:AO17" name="Диапазон1_20_2_1_1_1_2_1_2_3_1_1_1_1_1_1_1_1_1_1_1_2_2_2_1_1_1_1_1_1_1_1_1_1_1_4_2_2_1_1_1_1_1_2_1_1_1_1_1_2_2_1"/>
  </protectedRanges>
  <mergeCells count="17">
    <mergeCell ref="B2:AO2"/>
    <mergeCell ref="B3:AO3"/>
    <mergeCell ref="B4:AO4"/>
    <mergeCell ref="B6:AO6"/>
    <mergeCell ref="B7:AO7"/>
    <mergeCell ref="B5:AO5"/>
    <mergeCell ref="B14:AO14"/>
    <mergeCell ref="B15:AO15"/>
    <mergeCell ref="B13:AO13"/>
    <mergeCell ref="B18:AO18"/>
    <mergeCell ref="B8:AO8"/>
    <mergeCell ref="B16:AO16"/>
    <mergeCell ref="B17:AO17"/>
    <mergeCell ref="B9:AO9"/>
    <mergeCell ref="B10:AO10"/>
    <mergeCell ref="B11:AO11"/>
    <mergeCell ref="B12:AO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04EC-F6B9-9F4C-B183-0734858C2F7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6.6640625" style="9" bestFit="1" customWidth="1"/>
    <col min="2" max="2" width="13.33203125" style="9" bestFit="1" customWidth="1"/>
    <col min="3" max="16384" width="8.83203125" style="9"/>
  </cols>
  <sheetData>
    <row r="1" spans="1:2" x14ac:dyDescent="0.2">
      <c r="A1" s="18" t="s">
        <v>20</v>
      </c>
      <c r="B1" s="18" t="s">
        <v>21</v>
      </c>
    </row>
    <row r="2" spans="1:2" x14ac:dyDescent="0.2">
      <c r="A2" s="19" t="s">
        <v>17</v>
      </c>
      <c r="B2" s="17">
        <v>7</v>
      </c>
    </row>
    <row r="3" spans="1:2" x14ac:dyDescent="0.2">
      <c r="A3" s="19" t="s">
        <v>18</v>
      </c>
      <c r="B3" s="17">
        <v>6</v>
      </c>
    </row>
    <row r="4" spans="1:2" x14ac:dyDescent="0.2">
      <c r="A4" s="19" t="s">
        <v>3</v>
      </c>
      <c r="B4" s="17">
        <v>9</v>
      </c>
    </row>
    <row r="5" spans="1:2" x14ac:dyDescent="0.2">
      <c r="A5" s="19" t="s">
        <v>5</v>
      </c>
      <c r="B5" s="17">
        <v>8</v>
      </c>
    </row>
    <row r="6" spans="1:2" x14ac:dyDescent="0.2">
      <c r="A6" s="19" t="s">
        <v>7</v>
      </c>
      <c r="B6" s="17">
        <v>8</v>
      </c>
    </row>
    <row r="7" spans="1:2" x14ac:dyDescent="0.2">
      <c r="A7" s="19" t="s">
        <v>8</v>
      </c>
      <c r="B7" s="17">
        <v>9</v>
      </c>
    </row>
    <row r="8" spans="1:2" x14ac:dyDescent="0.2">
      <c r="A8" s="19" t="s">
        <v>19</v>
      </c>
      <c r="B8" s="17">
        <v>10</v>
      </c>
    </row>
    <row r="9" spans="1:2" x14ac:dyDescent="0.2">
      <c r="A9" s="19" t="s">
        <v>9</v>
      </c>
      <c r="B9" s="17">
        <v>9</v>
      </c>
    </row>
  </sheetData>
  <sheetProtection sheet="1" objects="1" scenarios="1" formatCell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F21"/>
  <sheetViews>
    <sheetView tabSelected="1" zoomScale="70" zoomScaleNormal="70" workbookViewId="0">
      <selection activeCell="E7" sqref="E7"/>
    </sheetView>
  </sheetViews>
  <sheetFormatPr baseColWidth="10" defaultColWidth="8.83203125" defaultRowHeight="15" x14ac:dyDescent="0.2"/>
  <cols>
    <col min="2" max="2" width="10.83203125" bestFit="1" customWidth="1"/>
    <col min="3" max="3" width="11" customWidth="1"/>
    <col min="4" max="4" width="10.33203125" customWidth="1"/>
    <col min="5" max="5" width="97" style="5" customWidth="1"/>
    <col min="6" max="6" width="16.33203125" customWidth="1"/>
  </cols>
  <sheetData>
    <row r="1" spans="1:6" ht="16" x14ac:dyDescent="0.2">
      <c r="A1" s="7" t="s">
        <v>25</v>
      </c>
      <c r="B1" s="7" t="s">
        <v>24</v>
      </c>
      <c r="C1" s="7" t="s">
        <v>20</v>
      </c>
      <c r="D1" s="7" t="s">
        <v>26</v>
      </c>
      <c r="E1" s="8" t="s">
        <v>27</v>
      </c>
      <c r="F1" s="7" t="s">
        <v>21</v>
      </c>
    </row>
    <row r="2" spans="1:6" ht="80" x14ac:dyDescent="0.2">
      <c r="A2" s="2">
        <v>1</v>
      </c>
      <c r="B2" s="4">
        <f ca="1">TODAY()-1</f>
        <v>43702</v>
      </c>
      <c r="C2" s="3" t="s">
        <v>17</v>
      </c>
      <c r="D2" s="1" t="s">
        <v>0</v>
      </c>
      <c r="E2" s="21" t="str">
        <f>IF(ISNUMBER(SEARCH("КС-2:",COMMENTS_REFERENCE!B2)),MID(COMMENTS_REFERENCE!B2,1,SEARCH("КС-2:",COMMENTS_REFERENCE!B2,1)-1),COMMENTS_REFERENCE!B2)</f>
        <v xml:space="preserve">НВ ГРЭС: в работе ЭБ - 1,2,3 с газопотреблением на 06:00 - 285 тыс.м3/ч.        
Загрузка на 06:00 - 684 тыс.м3/ч.  Остаток в ТП - 1228 т, выработка - 167 т, откачка - 169 т.
ТУ-4: с 15:00 до 18:30 23.08. прогрев НТК, при этом в период с 14:44 до 17:28 нормальный останов турбодетандера Х-101. Недовыработка ШФЛУ ~ 150 тонн.
</v>
      </c>
      <c r="F2" s="6">
        <f>TEMPERATURE!B2</f>
        <v>7</v>
      </c>
    </row>
    <row r="3" spans="1:6" ht="112" x14ac:dyDescent="0.2">
      <c r="A3" s="2">
        <v>2</v>
      </c>
      <c r="B3" s="4">
        <f t="shared" ref="B3:B21" ca="1" si="0">TODAY()-1</f>
        <v>43702</v>
      </c>
      <c r="C3" s="3" t="s">
        <v>17</v>
      </c>
      <c r="D3" s="1"/>
      <c r="E3" s="21" t="str">
        <f>MID(COMMENTS_REFERENCE!B2,SEARCH("КС-2:",COMMENTS_REFERENCE!B2,1),SEARCH("КС-3:",COMMENTS_REFERENCE!B2,1)-SEARCH("КС-2:",COMMENTS_REFERENCE!B2,1))</f>
        <v xml:space="preserve">КС-2: в работе 10/0 компрессоров с загрузкой - 5,7 МВт. (Рсам = 1,2 кгс/см2; Рвар = 2,16 кгс/см2).  В 14:50 остановили КС-2 (См. ДКС). В  15:21 пуск ТК-2, 
в 15:39 пуск ТК-9, в 15: 41 пуск ТК-4, в 16:00 пуск ТК-1, в 16:03 пуск ТК-10, в 15:56 пуск ТК-7, в 16:55 пуск ТК-6, в 16:59 пуск ТК-3, в 17:03 пуск ТК-8, в 17:08 пуск ТК-5 (10-й). 
Недоприем Самотлорского ПНГ -450 тыс.м3,  неотбензиненный газ аккумулировался в г/проводе и был выбран в течении 5 часов.
</v>
      </c>
      <c r="F3" s="6">
        <f>TEMPERATURE!B2</f>
        <v>7</v>
      </c>
    </row>
    <row r="4" spans="1:6" ht="112" x14ac:dyDescent="0.2">
      <c r="A4" s="2">
        <v>3</v>
      </c>
      <c r="B4" s="4">
        <f t="shared" ca="1" si="0"/>
        <v>43702</v>
      </c>
      <c r="C4" s="3" t="s">
        <v>17</v>
      </c>
      <c r="D4" s="21"/>
      <c r="E4" s="21" t="str">
        <f>MID(COMMENTS_REFERENCE!B2,SEARCH("КС-3:",COMMENTS_REFERENCE!B2,1),999)</f>
        <v xml:space="preserve">КС-3: загрузка на 06:00 - 106 тыс.м3/ч. С 14:42 до 16:40 производили нормальный останов ТК-201/1.
ДКС: в работе 3/1 компрессора, Рвых. = 52,9 кгс/см2. В следствии посадки напряжения (КЗ кабеля от ГПП-5) произошел отказ АСУТП управления дожимными 
компрессорами на ДКС, в результате в 14:50  остановили КС-2, КС-3, ДКС полностью. В 16:22 на ДКС пуск КЦ-4, в 16:37 пуск КЦ-1, в 16:47 пуск КЦ-3.
ПХУ-2: с 14:50 до 17:11 производили нормальный останов ТК-4.
</v>
      </c>
      <c r="F4" s="6">
        <f>TEMPERATURE!B2</f>
        <v>7</v>
      </c>
    </row>
    <row r="5" spans="1:6" ht="48" x14ac:dyDescent="0.2">
      <c r="A5" s="2">
        <v>4</v>
      </c>
      <c r="B5" s="4">
        <f t="shared" ca="1" si="0"/>
        <v>43702</v>
      </c>
      <c r="C5" s="3" t="s">
        <v>17</v>
      </c>
      <c r="D5" s="1" t="s">
        <v>1</v>
      </c>
      <c r="E5" s="21" t="str">
        <f>COMMENTS_REFERENCE!B3</f>
        <v xml:space="preserve">В работе 5/0 компрессоров с загрузкой по приему газа - 176 тыс.м3/ч. 
    C 22.08. снижение поставки от ВНГ, остановили скв. № 4493 (куст № 4), до ~ 26.08. Снижение ПНГ ~ 160 тыс.м3/сут.
</v>
      </c>
      <c r="F5" s="6">
        <f>TEMPERATURE!B2</f>
        <v>7</v>
      </c>
    </row>
    <row r="6" spans="1:6" ht="112" x14ac:dyDescent="0.2">
      <c r="A6" s="2">
        <v>5</v>
      </c>
      <c r="B6" s="4">
        <f t="shared" ca="1" si="0"/>
        <v>43702</v>
      </c>
      <c r="C6" s="3" t="s">
        <v>18</v>
      </c>
      <c r="D6" s="1" t="s">
        <v>2</v>
      </c>
      <c r="E6" s="21" t="str">
        <f>COMMENTS_REFERENCE!B4</f>
        <v xml:space="preserve">Загрузка на 06:00 - 557 тыс.м3/ч, Р вых = 53,2 кгс/см2.  Рвар = 4,7 кгс/см2.     УДС: откачка - 100 / 749 / 16627.  
Прием "Самотлорского газа" на НВГПЗ и БГПЗ на 06:00:  363 + 343 = 706 тыс.м3/ч. 
</v>
      </c>
      <c r="F6" s="6">
        <f>TEMPERATURE!B3</f>
        <v>6</v>
      </c>
    </row>
    <row r="7" spans="1:6" ht="112" x14ac:dyDescent="0.2">
      <c r="A7" s="2">
        <v>6</v>
      </c>
      <c r="B7" s="4">
        <f t="shared" ca="1" si="0"/>
        <v>43702</v>
      </c>
      <c r="C7" s="3" t="s">
        <v>18</v>
      </c>
      <c r="D7" s="1" t="s">
        <v>4</v>
      </c>
      <c r="E7" s="21" t="str">
        <f>COMMENTS_REFERENCE!B5</f>
        <v xml:space="preserve">В работе 2/1 компрессор с загрузкой по приему газа - 174 тыс.м3/ч.  
В 20:22  23.08. пуск КЛ-300 (после ремонта), в 21:05 нормальный останов КЛ-100 в резерв.
C 14:14 до 16:07 24.08. останов КЛ-300 (отказ датчика вибрации). Недоприём ПНГ ~ 160 тыс.м3. 
С 21.08 снижение поставки ПНГ от ВНГ – после остановки скважины №640 на кусту 38 до ~ 26.08. Недопоставка ~ 46 тыс м3/сут.
      </v>
      </c>
      <c r="F7" s="6">
        <f>TEMPERATURE!B3</f>
        <v>6</v>
      </c>
    </row>
    <row r="8" spans="1:6" ht="80" x14ac:dyDescent="0.2">
      <c r="A8" s="2">
        <v>7</v>
      </c>
      <c r="B8" s="4">
        <f t="shared" ca="1" si="0"/>
        <v>43702</v>
      </c>
      <c r="C8" s="3" t="s">
        <v>18</v>
      </c>
      <c r="D8" s="1" t="s">
        <v>6</v>
      </c>
      <c r="E8" s="21" t="str">
        <f>COMMENTS_REFERENCE!B6</f>
        <v xml:space="preserve">В работе 3/1 компрессора с загрузкой по приему газа - 318 тыс.м3/ч.     С 22.08. ТК-4 в ремонте. 
В 09:05 24.08. пуск ТК-5 после ремонта. В 09:50 остановили ТК-1 в резерв.
С 04:25 до 05:15 25.08. останов котла ДЕ-3 по отрыву пламени. Потерь нет.
</v>
      </c>
      <c r="F8" s="6">
        <f>TEMPERATURE!B3</f>
        <v>6</v>
      </c>
    </row>
    <row r="9" spans="1:6" ht="128" x14ac:dyDescent="0.2">
      <c r="A9" s="2">
        <v>8</v>
      </c>
      <c r="B9" s="4">
        <f t="shared" ca="1" si="0"/>
        <v>43702</v>
      </c>
      <c r="C9" s="3" t="s">
        <v>3</v>
      </c>
      <c r="D9" s="1" t="s">
        <v>3</v>
      </c>
      <c r="E9" s="21" t="str">
        <f>MID(COMMENTS_REFERENCE!B7,1,SEARCH("Приобская КС:",COMMENTS_REFERENCE!B7,1)-1)</f>
        <v xml:space="preserve">Загрузка на 06:00 - 426 тыс.м3/ч. Прием в/н - 175 тыс.м3/ч и 36 т/ч конденсат.  Прием н/н газа - 227 тыс.м3/ч.       ДКС-2: с 15.07. ТК-901/2 в ремонте.
НТКР: в 20:05 23.08. вывод на прогрев, в 20:45 нормальный останов ТДА-1.  В 08:00 24.08.  вывод с прогрева НТКР, в 08:47 пуск ТДА-1. Недовыработка ШФЛУ ~ 240 т.
КС-1: в 18:17 24.08. пуск КЦ-101/2 после ремонта, в 18:38 остановили КЦ-101/1 в резерв.   
УПГ-1: В 15:55 24.08.  при пуске насоса Н-314/1 произошло отключение КТП-2 и останов насосов УПГ-1. В 16:10 все насосы УПГ-1 запущены в работу.
</v>
      </c>
      <c r="F9" s="6">
        <f>TEMPERATURE!B4</f>
        <v>9</v>
      </c>
    </row>
    <row r="10" spans="1:6" ht="74" customHeight="1" x14ac:dyDescent="0.2">
      <c r="A10" s="2">
        <v>9</v>
      </c>
      <c r="B10" s="4">
        <f t="shared" ca="1" si="0"/>
        <v>43702</v>
      </c>
      <c r="C10" s="3" t="s">
        <v>3</v>
      </c>
      <c r="D10" s="1"/>
      <c r="E10" s="21" t="str">
        <f>MID(COMMENTS_REFERENCE!B7,SEARCH("Приобская КС:",COMMENTS_REFERENCE!B7,1),999)</f>
        <v xml:space="preserve">Приобская КС: 3/0 + 3/0. На 06:00: Q = 188 тыс.м3/час; Рвых = 60,9 кгс/см2.   Приобская ГТЭС: в работе - 7/0.
Правдинская КС: в 22:10 24.08. пуск ПК-3 (2-й по счёту).
</v>
      </c>
      <c r="F10" s="6">
        <f>TEMPERATURE!B4</f>
        <v>9</v>
      </c>
    </row>
    <row r="11" spans="1:6" ht="64" x14ac:dyDescent="0.2">
      <c r="A11" s="2">
        <v>10</v>
      </c>
      <c r="B11" s="4">
        <f t="shared" ca="1" si="0"/>
        <v>43702</v>
      </c>
      <c r="C11" s="3" t="s">
        <v>5</v>
      </c>
      <c r="D11" s="1" t="s">
        <v>5</v>
      </c>
      <c r="E11" s="21" t="str">
        <f>COMMENTS_REFERENCE!B8</f>
        <v xml:space="preserve">Загрузка на 06:00 - 69 тыс.м3/ч, в т. ч. от ХКС - 23 тыс.м3/ч.    С 19.08. КЦ-101/3 в ремонте.
</v>
      </c>
      <c r="F11" s="6">
        <f>TEMPERATURE!B5</f>
        <v>8</v>
      </c>
    </row>
    <row r="12" spans="1:6" ht="96" x14ac:dyDescent="0.2">
      <c r="A12" s="2">
        <v>11</v>
      </c>
      <c r="B12" s="4">
        <f t="shared" ca="1" si="0"/>
        <v>43702</v>
      </c>
      <c r="C12" s="3" t="s">
        <v>7</v>
      </c>
      <c r="D12" s="1" t="s">
        <v>7</v>
      </c>
      <c r="E12" s="21" t="str">
        <f>COMMENTS_REFERENCE!B9</f>
        <v xml:space="preserve">Загрузка на 06:00 - 488 тыс.м3/час, в том числе от ВяКС - 114 тыс.м3/час, от Вар.КС - 252 тыс.м3/час, от АО «Газпромнефть-ННГ» - 122 тыс.м3/час. 
Целевые в СОГ на выходе: УПГ-1 - 9,11 гр/м3;  УПГ-2 - 5,45 гр/м3.  
</v>
      </c>
      <c r="F12" s="6">
        <f>TEMPERATURE!B6</f>
        <v>8</v>
      </c>
    </row>
    <row r="13" spans="1:6" ht="16" x14ac:dyDescent="0.2">
      <c r="A13" s="2">
        <v>12</v>
      </c>
      <c r="B13" s="4">
        <f t="shared" ca="1" si="0"/>
        <v>43702</v>
      </c>
      <c r="C13" s="3" t="s">
        <v>7</v>
      </c>
      <c r="D13" s="1" t="s">
        <v>10</v>
      </c>
      <c r="E13" s="21" t="str">
        <f>COMMENTS_REFERENCE!B10</f>
        <v>В работе 3/0 компрессора с загрузкой по приему газа - 115 тыс.м3/ч.</v>
      </c>
      <c r="F13" s="6">
        <f>TEMPERATURE!B6</f>
        <v>8</v>
      </c>
    </row>
    <row r="14" spans="1:6" ht="128" x14ac:dyDescent="0.2">
      <c r="A14" s="2">
        <v>13</v>
      </c>
      <c r="B14" s="4">
        <f t="shared" ca="1" si="0"/>
        <v>43702</v>
      </c>
      <c r="C14" s="3" t="s">
        <v>8</v>
      </c>
      <c r="D14" s="1" t="s">
        <v>8</v>
      </c>
      <c r="E14" s="21" t="str">
        <f>COMMENTS_REFERENCE!B11</f>
        <v xml:space="preserve">Загрузка на 06:00 - 181 тыс.м3/час.  
УКГ-2: с 13:00 до 15:35  24.08. пускали КЦ-201/2 для проведения ПНР антипомпажного регулирования компрессорного оборудования.
           С 13:05 до 14:58  25.08. пускали КЦ-201/1 для проведения ПНР антипомпажного регулирования компрессорного оборудования.
С 11:30 до 17:58 23.08.  пропуск ОУ с Тарасовского м/р, недопоставка ~ 100 тыс.м3.
    </v>
      </c>
      <c r="F14" s="6">
        <f>TEMPERATURE!B7</f>
        <v>9</v>
      </c>
    </row>
    <row r="15" spans="1:6" ht="48" x14ac:dyDescent="0.2">
      <c r="A15" s="2">
        <v>14</v>
      </c>
      <c r="B15" s="4">
        <f t="shared" ca="1" si="0"/>
        <v>43702</v>
      </c>
      <c r="C15" s="3" t="s">
        <v>19</v>
      </c>
      <c r="D15" s="1" t="s">
        <v>11</v>
      </c>
      <c r="E15" s="21" t="str">
        <f>COMMENTS_REFERENCE!B12</f>
        <v xml:space="preserve">Загрузка на 06:00 - 280 тыс.м3/ч. Выработка ПБТ - 68 т/ч. Остаток в ТП - 38 % .  КЦГ - 320/85 (рем). 
      </v>
      </c>
      <c r="F15" s="6">
        <f>TEMPERATURE!B8</f>
        <v>10</v>
      </c>
    </row>
    <row r="16" spans="1:6" ht="96" x14ac:dyDescent="0.2">
      <c r="A16" s="2">
        <v>15</v>
      </c>
      <c r="B16" s="4">
        <f t="shared" ca="1" si="0"/>
        <v>43702</v>
      </c>
      <c r="C16" s="3" t="s">
        <v>9</v>
      </c>
      <c r="D16" s="1" t="s">
        <v>9</v>
      </c>
      <c r="E16" s="21" t="str">
        <f>COMMENTS_REFERENCE!B13</f>
        <v xml:space="preserve">В работе 3/0 + 1.  Загрузка на 06:00 - 110 тыс.м3/ч. Выработка ШФЛУ - 36 т/ч; остаток в ТП - 512 т. 
</v>
      </c>
      <c r="F16" s="6">
        <f>TEMPERATURE!B9</f>
        <v>9</v>
      </c>
    </row>
    <row r="17" spans="1:6" ht="48" x14ac:dyDescent="0.2">
      <c r="A17" s="2">
        <v>16</v>
      </c>
      <c r="B17" s="4">
        <f t="shared" ca="1" si="0"/>
        <v>43702</v>
      </c>
      <c r="C17" s="2"/>
      <c r="D17" s="1" t="s">
        <v>14</v>
      </c>
      <c r="E17" s="21" t="str">
        <f>COMMENTS_REFERENCE!B14</f>
        <v xml:space="preserve">Остаток в ТП - 999 т. Приём от ВГПЗ - 0 т/ч, с Пуровской зоны  - 0 т/ч.  ГНС: в работе Н - 1,3,4 / 2.  
На 06:00 полных - 112 ц, порожних - 0 ц.  
</v>
      </c>
      <c r="F17" s="6"/>
    </row>
    <row r="18" spans="1:6" ht="48" x14ac:dyDescent="0.2">
      <c r="A18" s="2">
        <v>17</v>
      </c>
      <c r="B18" s="4">
        <f t="shared" ca="1" si="0"/>
        <v>43702</v>
      </c>
      <c r="C18" s="2"/>
      <c r="D18" s="1" t="s">
        <v>12</v>
      </c>
      <c r="E18" s="21" t="str">
        <f>COMMENTS_REFERENCE!B15</f>
        <v xml:space="preserve">Остаток в ТП - 1210 т. Прием от: ЮБГПЗ - 0 т/ч,  с Сург. зоны - 140 т/ч.  ГНС-2: в работе Н - 1,2,4,5,6 / 3.  
На 06:00 порож. цист: ст. Промышл. 251/115 . Подход: Базовая - 128/127 д, Таёжная - 0 ц, Пыть-Ях - 2 ц.
</v>
      </c>
      <c r="F18" s="6"/>
    </row>
    <row r="19" spans="1:6" ht="92" customHeight="1" x14ac:dyDescent="0.2">
      <c r="A19" s="2">
        <v>18</v>
      </c>
      <c r="B19" s="4">
        <f t="shared" ca="1" si="0"/>
        <v>43702</v>
      </c>
      <c r="C19" s="2"/>
      <c r="D19" s="1" t="s">
        <v>13</v>
      </c>
      <c r="E19" s="21" t="str">
        <f>COMMENTS_REFERENCE!B16</f>
        <v xml:space="preserve">ПС ШФЛУ п. Демьянка: прием / откачка / остаток - 1222 / 1193 / 163 т.  В работе: Р-101/А с расходом ~ 44,5 т/ч.  
С 21:54 до 23:20 23.08. на время прохождения грозового фронта производили нормальный останов Р-101/А, подачу на СИБТ компенсировали снижением приёма Сургутской зоны на ЮБТСБ. 
</v>
      </c>
      <c r="F19" s="6"/>
    </row>
    <row r="20" spans="1:6" ht="32" x14ac:dyDescent="0.2">
      <c r="A20" s="2">
        <v>19</v>
      </c>
      <c r="B20" s="4">
        <f t="shared" ca="1" si="0"/>
        <v>43702</v>
      </c>
      <c r="C20" s="2"/>
      <c r="D20" s="1" t="s">
        <v>23</v>
      </c>
      <c r="E20" s="21" t="str">
        <f>COMMENTS_REFERENCE!B17</f>
        <v xml:space="preserve">На 06:00 - приём ШФЛУ на ТНХ - 955 т/ч, переработка ШФЛУ - 950 т/ч. Общий остаток - 6530 т.
</v>
      </c>
      <c r="F20" s="1"/>
    </row>
    <row r="21" spans="1:6" ht="16" x14ac:dyDescent="0.2">
      <c r="A21" s="2">
        <v>20</v>
      </c>
      <c r="B21" s="4">
        <f t="shared" ca="1" si="0"/>
        <v>43702</v>
      </c>
      <c r="C21" s="2"/>
      <c r="D21" s="1" t="s">
        <v>22</v>
      </c>
      <c r="E21" s="21">
        <f>COMMENTS_REFERENCE!B18</f>
        <v>0</v>
      </c>
      <c r="F21" s="2"/>
    </row>
  </sheetData>
  <sheetProtection sheet="1" objects="1" scenarios="1" formatCells="0" formatColumns="0" formatRows="0"/>
  <autoFilter ref="A1:F21" xr:uid="{00000000-0009-0000-0000-000002000000}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O17"/>
  <sheetViews>
    <sheetView zoomScale="70" zoomScaleNormal="70" workbookViewId="0">
      <selection activeCell="B5" sqref="B5:AO5"/>
    </sheetView>
  </sheetViews>
  <sheetFormatPr baseColWidth="10" defaultColWidth="8.83203125" defaultRowHeight="15" x14ac:dyDescent="0.2"/>
  <cols>
    <col min="1" max="1" width="14.1640625" customWidth="1"/>
  </cols>
  <sheetData>
    <row r="1" spans="1:41" ht="265.5" customHeight="1" x14ac:dyDescent="0.2">
      <c r="A1" s="20" t="s">
        <v>0</v>
      </c>
      <c r="B1" s="26" t="s">
        <v>43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8"/>
    </row>
    <row r="2" spans="1:41" ht="69.75" customHeight="1" x14ac:dyDescent="0.2">
      <c r="A2" s="20" t="s">
        <v>1</v>
      </c>
      <c r="B2" s="26" t="s">
        <v>29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2.25" customHeight="1" x14ac:dyDescent="0.2">
      <c r="A3" s="20" t="s">
        <v>2</v>
      </c>
      <c r="B3" s="26" t="s">
        <v>30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8"/>
    </row>
    <row r="4" spans="1:41" ht="128.25" customHeight="1" x14ac:dyDescent="0.2">
      <c r="A4" s="20" t="s">
        <v>4</v>
      </c>
      <c r="B4" s="26" t="s">
        <v>38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8"/>
    </row>
    <row r="5" spans="1:41" ht="110.25" customHeight="1" x14ac:dyDescent="0.2">
      <c r="A5" s="20" t="s">
        <v>6</v>
      </c>
      <c r="B5" s="26" t="s">
        <v>39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8"/>
    </row>
    <row r="6" spans="1:41" ht="153.75" customHeight="1" x14ac:dyDescent="0.2">
      <c r="A6" s="20" t="s">
        <v>3</v>
      </c>
      <c r="B6" s="29" t="s">
        <v>40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1"/>
    </row>
    <row r="7" spans="1:41" ht="82.5" customHeight="1" x14ac:dyDescent="0.2">
      <c r="A7" s="20" t="s">
        <v>5</v>
      </c>
      <c r="B7" s="26" t="s">
        <v>31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8"/>
    </row>
    <row r="8" spans="1:41" ht="167.25" customHeight="1" x14ac:dyDescent="0.2">
      <c r="A8" s="20" t="s">
        <v>7</v>
      </c>
      <c r="B8" s="26" t="s">
        <v>32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8"/>
    </row>
    <row r="9" spans="1:41" ht="50" customHeight="1" x14ac:dyDescent="0.2">
      <c r="A9" s="20" t="s">
        <v>10</v>
      </c>
      <c r="B9" s="26" t="s">
        <v>33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8"/>
    </row>
    <row r="10" spans="1:41" ht="126" customHeight="1" x14ac:dyDescent="0.2">
      <c r="A10" s="20" t="s">
        <v>8</v>
      </c>
      <c r="B10" s="26" t="s">
        <v>41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8"/>
    </row>
    <row r="11" spans="1:41" ht="69.75" customHeight="1" x14ac:dyDescent="0.2">
      <c r="A11" s="20" t="s">
        <v>11</v>
      </c>
      <c r="B11" s="26" t="s">
        <v>34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8"/>
    </row>
    <row r="12" spans="1:41" ht="144.75" customHeight="1" x14ac:dyDescent="0.2">
      <c r="A12" s="20" t="s">
        <v>9</v>
      </c>
      <c r="B12" s="26" t="s">
        <v>35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8"/>
    </row>
    <row r="13" spans="1:41" ht="66.75" customHeight="1" x14ac:dyDescent="0.2">
      <c r="A13" s="20" t="s">
        <v>14</v>
      </c>
      <c r="B13" s="26" t="s">
        <v>28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8"/>
    </row>
    <row r="14" spans="1:41" ht="106.5" customHeight="1" x14ac:dyDescent="0.2">
      <c r="A14" s="20" t="s">
        <v>12</v>
      </c>
      <c r="B14" s="26" t="s">
        <v>36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8"/>
    </row>
    <row r="15" spans="1:41" ht="118.5" customHeight="1" x14ac:dyDescent="0.2">
      <c r="A15" s="20" t="s">
        <v>13</v>
      </c>
      <c r="B15" s="26" t="s">
        <v>42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8"/>
    </row>
    <row r="16" spans="1:41" ht="50" customHeight="1" x14ac:dyDescent="0.2">
      <c r="A16" s="20" t="s">
        <v>23</v>
      </c>
      <c r="B16" s="26" t="s">
        <v>37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8"/>
    </row>
    <row r="17" spans="1:41" ht="24" x14ac:dyDescent="0.2">
      <c r="A17" s="16" t="s">
        <v>22</v>
      </c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8"/>
    </row>
  </sheetData>
  <protectedRanges>
    <protectedRange sqref="A4:A5" name="Диапазон1_8_2_1_1_1_2_1_2_3_1_1_1_1_1_1_1_1_1_1_1_2_2_2_1_1_1_1_1_1_1_1_1_1_1_4_2_2_1_1_1_1_1_2_1_1_1_1_1_2_2_1_1_1"/>
    <protectedRange sqref="A6:A8" name="Диапазон1_17_2_1_1_1_2_1_2_3_1_1_1_1_1_1_1_1_1_1_1_2_2_2_1_1_1_1_1_1_1_1_1_1_1_4_2_2_1_1_1_1_1_2_1_1_1_1_1_2_2_1_1_1"/>
    <protectedRange sqref="A9:A11" name="Диапазон1_18_2_1_1_1_2_1_2_3_1_1_1_1_1_1_1_1_1_1_1_2_2_2_1_1_1_1_1_1_1_1_1_1_1_4_2_2_1_1_1_1_1_2_1_1_1_1_1_2_2_1_1_1"/>
    <protectedRange sqref="A12:A14" name="Диапазон1_19_2_1_1_1_2_1_2_3_1_1_1_1_1_1_1_1_1_1_1_2_2_2_1_1_1_1_1_1_1_1_1_1_1_4_2_2_1_1_1_1_1_2_1_1_1_1_1_2_2_1_1_1"/>
    <protectedRange sqref="A15:A16" name="Диапазон1_20_2_1_1_1_2_1_2_3_1_1_1_1_1_1_1_1_1_1_1_2_2_2_1_1_1_1_1_1_1_1_1_1_1_4_2_2_1_1_1_1_1_2_1_1_1_1_1_2_2_1_1_1"/>
    <protectedRange sqref="B17:AN17" name="Диапазон1_20_2_1_1_1_2_1_2_3_1_1_1_1_1_1_1_1_1_1_1_2_2_2_1_1_1_1_1_1_1_1_1_1_1_4_2_2_1_1_1_1_1_2_1_1_1_1_1_2_2_1_1"/>
    <protectedRange sqref="B6:AN8" name="Диапазон1_17_2_1_1_1_2_1_2_3_1_1_1_1_1_1_1_1_1_1_1_2_2_2_1_1_1_1_1_1_1_1_1_1_1_4_2_2_1_1_1_1_1_2_1_1_1_1_1_2_2_1_1_1_1_2_4"/>
    <protectedRange sqref="B9:AN11" name="Диапазон1_18_2_1_1_1_2_1_2_3_1_1_1_1_1_1_1_1_1_1_1_2_2_2_1_1_1_1_1_1_1_1_1_1_1_4_2_2_1_1_1_1_1_2_1_1_1_1_1_2_2_1_1_1_1_2_4"/>
    <protectedRange sqref="B12:AN14" name="Диапазон1_19_2_1_1_1_2_1_2_3_1_1_1_1_1_1_1_1_1_1_1_2_2_2_1_1_1_1_1_1_1_1_1_1_1_4_2_2_1_1_1_1_1_2_1_1_1_1_1_2_2_1_1_1_1_2_3"/>
    <protectedRange sqref="B15:AN16" name="Диапазон1_20_2_1_1_1_2_1_2_3_1_1_1_1_1_1_1_1_1_1_1_2_2_2_1_1_1_1_1_1_1_1_1_1_1_4_2_2_1_1_1_1_1_2_1_1_1_1_1_2_2_1_1_1_1_2_2"/>
    <protectedRange sqref="B4:AN4" name="Диапазон1_8_2_1_1_1_2_1_2_3_1_1_1_1_1_1_1_1_1_1_1_2_2_2_1_1_1_1_1_1_1_1_1_1_1_4_2_2_1_1_1_1_1_2_1_1_1_1_1_2_2_1_1_1_1_1_2"/>
  </protectedRanges>
  <mergeCells count="17">
    <mergeCell ref="B10:AO10"/>
    <mergeCell ref="B11:AO11"/>
    <mergeCell ref="B12:AO12"/>
    <mergeCell ref="B17:AO17"/>
    <mergeCell ref="B6:AO6"/>
    <mergeCell ref="B13:AO13"/>
    <mergeCell ref="B14:AO14"/>
    <mergeCell ref="B15:AO15"/>
    <mergeCell ref="B16:AO16"/>
    <mergeCell ref="B7:AO7"/>
    <mergeCell ref="B8:AO8"/>
    <mergeCell ref="B9:AO9"/>
    <mergeCell ref="B1:AO1"/>
    <mergeCell ref="B2:AO2"/>
    <mergeCell ref="B3:AO3"/>
    <mergeCell ref="B4:AO4"/>
    <mergeCell ref="B5:A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COMMENTS_REFERENCE</vt:lpstr>
      <vt:lpstr>Sheet1</vt:lpstr>
      <vt:lpstr>TEMPERATURE</vt:lpstr>
      <vt:lpstr>STG_COMMENTS</vt:lpstr>
      <vt:lpstr>Копировать комментарии СЮДА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2019-08-26T14:58:58Z</dcterms:modified>
</cp:coreProperties>
</file>