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<sst xmlns="http://schemas.openxmlformats.org/spreadsheetml/2006/main" count="172" uniqueCount="164">
  <si>
    <t>Date</t>
  </si>
  <si>
    <t>Part Number:</t>
  </si>
  <si>
    <t>Item Name:</t>
  </si>
  <si>
    <t>Location to Buy From</t>
  </si>
  <si>
    <t>Cost per Part</t>
  </si>
  <si>
    <t>Quantity:</t>
  </si>
  <si>
    <t>Total Cost:</t>
  </si>
  <si>
    <t>Item Description:</t>
  </si>
  <si>
    <t>ADC141S626CIMM/NOPB</t>
  </si>
  <si>
    <t>ADC 12-bit 50-250 KSPS</t>
  </si>
  <si>
    <t>https://www.mouser.com/ProductDetail/926-AD141S626CIMMNPB</t>
  </si>
  <si>
    <t>ADC 14-bit 50-250 KSPS</t>
  </si>
  <si>
    <t>TPS562231DRLR</t>
  </si>
  <si>
    <t>Switching voltage regulator 4.5V to 17V</t>
  </si>
  <si>
    <t>https://www.mouser.com/ProductDetail/595-TPS562231DRLR</t>
  </si>
  <si>
    <t>Switching Voltage Reuglator</t>
  </si>
  <si>
    <t>926-LM2611BMFX/NOPB</t>
  </si>
  <si>
    <t>LM2611BMFX/NOPB</t>
  </si>
  <si>
    <t>https://www.mouser.com/ProductDetail/926-LM2611BMFX-NOPB</t>
  </si>
  <si>
    <t>Switching Voltage Regulators 1.4MHz Cuk Converter 5-SOT-23 -40 to 125</t>
  </si>
  <si>
    <t>RK73H1JTTDD1002F</t>
  </si>
  <si>
    <t>Resistor 10K</t>
  </si>
  <si>
    <t>https://www.mouser.com/ProductDetail/603-RT0603FRE0745K3L</t>
  </si>
  <si>
    <t>AC0603FR-0729K4L</t>
  </si>
  <si>
    <t>Resistor 29.4K</t>
  </si>
  <si>
    <t>https://www.mouser.com/ProductDetail/603-AC0603FR-0729K4L</t>
  </si>
  <si>
    <t>RT0603FRE0745K3L</t>
  </si>
  <si>
    <t>Resistor 45.3K</t>
  </si>
  <si>
    <t>CR0805-FX-3001ELF</t>
  </si>
  <si>
    <t>Resistor 3K</t>
  </si>
  <si>
    <t>https://www.mouser.com/ProductDetail/652-CR0805FX-3001ELF</t>
  </si>
  <si>
    <t>RNCP0805FTD1K00</t>
  </si>
  <si>
    <t>Resistor 1K</t>
  </si>
  <si>
    <t>https://www.mouser.com/ProductDetail/708-RNCP0805FTD1K00</t>
  </si>
  <si>
    <t xml:space="preserve">584-AD9833BRMZ </t>
  </si>
  <si>
    <t>ADCs/DAC Specialized</t>
  </si>
  <si>
    <t>https://www.mouser.com/ProductDetail/Analog-Devices/AD9833BRMZ?qs=BpaRKvA4VqFt3Bdw9RBKCQ%3D%3D</t>
  </si>
  <si>
    <t>Wave Gen chip</t>
  </si>
  <si>
    <t>*** Add an extra to total order sheet</t>
  </si>
  <si>
    <t>TPS22918DBVR</t>
  </si>
  <si>
    <t>Power Switch</t>
  </si>
  <si>
    <t>https://www.mouser.com/ProductDetail/Texas-Instruments/TPS22918DBVR?qs=f4l5qYp%2Fy%252B5F7w5ZAgmi7A%3D%3D</t>
  </si>
  <si>
    <t>Power Switch ICs - Power Distribution 5.5-V, 2-A, 52-mO load switch with adj. rise time and adj. output discharge 6-SOT-23 -40 to 105</t>
  </si>
  <si>
    <t>LM321LVIDBVR</t>
  </si>
  <si>
    <t>Op amp</t>
  </si>
  <si>
    <t>https://www.mouser.com/ProductDetail/Texas-Instruments/LM321LVIDBVR?qs=qSfuJ%252Bfl%2Fd66sZ569ResAQ%3D%3D</t>
  </si>
  <si>
    <t>Operational Amplifiers - Op Amps Single, 5.5-V, 1-MHz, 3-mV offset voltage operational amplifier 5-SOT-23 -40 to 125</t>
  </si>
  <si>
    <t>EVQQ1D06M</t>
  </si>
  <si>
    <t>Button</t>
  </si>
  <si>
    <t>https://www.mouser.com/ProductDetail/Panasonic/EVQ-Q1D06M?qs=aeOb9a4xWfmdGmKk3ZcvYg%3D%3D</t>
  </si>
  <si>
    <t>Tactile Switches Tactile Switch Light Touch, SMD</t>
  </si>
  <si>
    <t>08055C104JAT4A</t>
  </si>
  <si>
    <t>0.1 uF Capacitor</t>
  </si>
  <si>
    <t>https://www.mouser.com/ProductDetail/KYOCERA-AVX/08055C104JAT4A?qs=xMTsDkQFXIwrNDKsf1C%2F4A%3D%3D</t>
  </si>
  <si>
    <t>Multilayer Ceramic Capacitors MLCC - SMD/SMT NEW GLOBAL PN KGM21NR71H104JM 50V 0.1uF X7R 0805 5%</t>
  </si>
  <si>
    <t>CL10A105KA8NNND</t>
  </si>
  <si>
    <t>1 uF Capacitor</t>
  </si>
  <si>
    <t>https://www.mouser.com/ProductDetail/Samsung-Electro-Mechanics/CL10A105KA8NNND?qs=xZ%2FP%252Ba9zWqZr4yEmwBAKRg%3D%3D</t>
  </si>
  <si>
    <t>Multilayer Ceramic Capacitors MLCC - SMD/SMT 1uF0.125V X5R 1608 0603</t>
  </si>
  <si>
    <t>CL21A106KAYNNNF</t>
  </si>
  <si>
    <t>10 uF Capacitor</t>
  </si>
  <si>
    <t>https://www.mouser.com/ProductDetail/Samsung-Electro-Mechanics/CL21A106KAYNNNF?qs=xZ%2FP%252Ba9zWqbNXsT2s0u%252B1w%3D%3D</t>
  </si>
  <si>
    <t>Multilayer Ceramic Capacitors MLCC - SMD/SMT 10uF+/-10% 25V X5R 2 0805</t>
  </si>
  <si>
    <t>CL21A226MAYNNNE</t>
  </si>
  <si>
    <t>22 uF Capacitor</t>
  </si>
  <si>
    <t>https://www.mouser.com/ProductDetail/Samsung-Electro-Mechanics/CL21A226MAYNNNE?qs=xZ%2FP%252Ba9zWqY%2FVvCfXjMhqg%3D%3D</t>
  </si>
  <si>
    <t>Multilayer Ceramic Capacitors MLCC - SMD/SMT 22uF+/-20% 25V X5R 2 0805</t>
  </si>
  <si>
    <t>C3216X5R1E476M160AC</t>
  </si>
  <si>
    <t>47 uF Capacitor</t>
  </si>
  <si>
    <t>https://www.mouser.com/ProductDetail/TDK/C3216X5R1E476M160AC?qs=NRhsANhppD%252BqapdVvBvu4Q%3D%3D</t>
  </si>
  <si>
    <t>Multilayer Ceramic Capacitors MLCC - SMD/SMT 1206 25VDC 47uF 20% X5R 1.6mm</t>
  </si>
  <si>
    <t>C0603C331M5HACTU</t>
  </si>
  <si>
    <t>330 pF Capacitor</t>
  </si>
  <si>
    <t>https://www.mouser.com/ProductDetail/KEMET/C0603C331M5HACTU?qs=W0yvOO0ixfErkuKIu%252BxRBQ%3D%3D</t>
  </si>
  <si>
    <t>Multilayer Ceramic Capacitors MLCC - SMD/SMT 50V 330pF X8R 0603 20%</t>
  </si>
  <si>
    <t>ECS-2520MVLC-041-BN-TR</t>
  </si>
  <si>
    <t>Clock Oscillator</t>
  </si>
  <si>
    <t>https://www.mouser.com/ProductDetail/ECS/ECS-2520MVLC-041-BN-TR?qs=DPoM0jnrROWVbh6tHYCmfA%3D%3D</t>
  </si>
  <si>
    <t>Standard Clock Oscillators MultiVolt ECS-2520MVLC,Active,XO (Standard),4.096MHz,Enable/Disable,CMOS,1.8V, 2.5V, 3.3V,+/-50ppm,-40 C 85 C,Surface Mount,4-SMD, No Lead,0.098" L x 0.079" W (2.50mm x 2.00mm),0.035" (0.90mm)</t>
  </si>
  <si>
    <t>MAX4080FASA+T</t>
  </si>
  <si>
    <t>Current Sense Amplifier</t>
  </si>
  <si>
    <t>https://www.mouser.com/ProductDetail/Analog-Devices-Maxim-Integrated/MAX4080FASA%2bT?qs=1eQvB6Dk1vjfAr56%2FBnBlw%3D%3D</t>
  </si>
  <si>
    <t>Current Sense Amplifiers 76V, High-Side, Current-Sense Amplifiers with Voltage Output</t>
  </si>
  <si>
    <t>MBR0580-TP</t>
  </si>
  <si>
    <t>Schottky Diodes 80V 5.5 A</t>
  </si>
  <si>
    <t>https://www.mouser.com/ProductDetail/Micro-Commercial-Components-MCC/MBR0580-TP?qs=O1HRStiETCj2wMrWH4Z8DQ%3D%3D</t>
  </si>
  <si>
    <t>Schottky Diodes &amp; Rectifiers Rectifier 80V 5.5A</t>
  </si>
  <si>
    <t>CDBU0130L-HF</t>
  </si>
  <si>
    <t>Schottky Diodes 30V 100mA</t>
  </si>
  <si>
    <t>https://www.mouser.com/ProductDetail/Comchip-Technology/CDBU0130L-HF?qs=2qJf6qQ4IOJ7bRynSa%252B09g%3D%3D</t>
  </si>
  <si>
    <t>Schottky Diodes &amp; Rectifiers VR=30V, IO=100mA</t>
  </si>
  <si>
    <t>NR8040T4R7N</t>
  </si>
  <si>
    <t>4.7 uH Inductor</t>
  </si>
  <si>
    <t>https://www.mouser.com/ProductDetail/TAIYO-YUDEN/NR8040T4R7N?qs=PzICbMaShUcp7zkwLhhm8A%3D%3D</t>
  </si>
  <si>
    <t>Power Inductors - SMD 4.7 uH</t>
  </si>
  <si>
    <t>SRR1260-150M</t>
  </si>
  <si>
    <t>15 uH Inductor</t>
  </si>
  <si>
    <t>https://www.mouser.com/ProductDetail/Bourns/SRR1260-150M?qs=y9m3SKnhpLPF5BoYDkDwgQ%3D%3D</t>
  </si>
  <si>
    <t>Power Inductors - SMD 15 uH</t>
  </si>
  <si>
    <t>SRP1265A-470M</t>
  </si>
  <si>
    <t>47 uH Inductor</t>
  </si>
  <si>
    <t>https://www.mouser.com/ProductDetail/Bourns/SRP1265A-470M?qs=7z%252BmIopC6%2FJVBbWifq3cvA%3D%3D</t>
  </si>
  <si>
    <t>Power Inductors - SMD 47 uH</t>
  </si>
  <si>
    <t>ESP32-WROOM-32E (4MB)</t>
  </si>
  <si>
    <t>https://www.mouser.com/ProductDetail/356-ESP32WRM32E132PH</t>
  </si>
  <si>
    <t>Multiprotocol Modules SMD Module ESP32-WROOM-32E, ESP32-D0WD-V3, 4 MB SPI flash, PCB antenna</t>
  </si>
  <si>
    <t>DMG2302UK-7</t>
  </si>
  <si>
    <t>N-Channel MOSFET 0.3 Vgs,th</t>
  </si>
  <si>
    <t>https://www.mouser.com/ProductDetail/Diodes-Incorporated/DMG2302UK-7?qs=nJRy1mI8RR8oxdwFJAgjOg%3D%3D</t>
  </si>
  <si>
    <t>MOSFET MOSFET BVDSS: 8V-24V</t>
  </si>
  <si>
    <t>726-BSS169H6327</t>
  </si>
  <si>
    <t>N-Channel MOSFET 2.9 Vgs,th</t>
  </si>
  <si>
    <t>https://www.mouser.com/ProductDetail/Infineon-Technologies/BSS169-H6327?qs=wsCKvrPXYihFtZGZbPOydw%3D%3D</t>
  </si>
  <si>
    <t>MOSFET N-Ch 100V 90mA SOT-23-3</t>
  </si>
  <si>
    <t>DMG2301LK-7</t>
  </si>
  <si>
    <t>P-Channel MOSFET 0.3 Vgs,th</t>
  </si>
  <si>
    <t>https://www.mouser.com/ProductDetail/Diodes-Incorporated/DMG2301LK-7?qs=rN85NNvew%2FQ%252B%2FQuwyP8KUg%3D%3D</t>
  </si>
  <si>
    <t>MMSS8550-H-TP</t>
  </si>
  <si>
    <t>PNP BJT</t>
  </si>
  <si>
    <t>https://www.mouser.com/ProductDetail/Micro-Commercial-Components-MCC/MMSS8550-H-TP?qs=sGAEpiMZZMvplms98TlKYxWN4uhlXivEZ%252BlGyLjKw34%3D</t>
  </si>
  <si>
    <t>Bipolar Transistors - BJT 625mW, 25V, 1500mA</t>
  </si>
  <si>
    <t>PREC003SAAN-RC</t>
  </si>
  <si>
    <t>Male-Male Vertical Header</t>
  </si>
  <si>
    <t>https://www.digikey.com/en/products/detail/sullins-connector-solutions/PREC003SAAN-RC/2774851?s=N4IgTCBcDaIAoCUCiBhADGgzAZQIK4DkBaBFEAXQF8g</t>
  </si>
  <si>
    <t>CONN HEADER VERT 3POS 2.54MM</t>
  </si>
  <si>
    <t>DC Barrel Power Jack</t>
  </si>
  <si>
    <t>https://www.mouser.com/ProductDetail/Wurth-Elektronik/694108402002?qs=a9WhcLg8qCzJQpyag5XvEQ%3D%3D</t>
  </si>
  <si>
    <t>DC Power Connectors WR-DC PwrJk CtrPnTHT Vertical</t>
  </si>
  <si>
    <t>RMCF1210FT1R00</t>
  </si>
  <si>
    <t>1 Ohm Resistor</t>
  </si>
  <si>
    <t>https://www.mouser.com/ProductDetail/SEI-Stackpole/RMCF1210FT1R00?qs=IPgv5n7u5QY%252BgVPKo7K9fw%3D%3D</t>
  </si>
  <si>
    <t>Thick Film Resistors - SMD 1Ohms 1210 0.5W 1% Std Power AEC-Q200</t>
  </si>
  <si>
    <t>1k Resistor</t>
  </si>
  <si>
    <t>https://www.mouser.com/ProductDetail/SEI-Stackpole/RNCP0805FTD1K00?qs=FESYatJ8odKy9z1hnQn%252Bhg%3D%3D</t>
  </si>
  <si>
    <t>Thin Film Resistors - SMD 1KOhms 0805 0.25W 100ppm 1% Hi Pwr Anti-Sulfur</t>
  </si>
  <si>
    <t>3k Resistor</t>
  </si>
  <si>
    <t>https://www.mouser.com/ProductDetail/Bourns/CR0805-FX-3001ELF?qs=4vGXhLEMbUyE0MonUw6pjA%3D%3D</t>
  </si>
  <si>
    <t>Thick Film Resistors - SMD 3K 1%</t>
  </si>
  <si>
    <t>CRCW08055K00FKTA</t>
  </si>
  <si>
    <t>5k Resistor</t>
  </si>
  <si>
    <t>https://www.mouser.com/ProductDetail/Vishay-Dale/CRCW08055K00FKTA?qs=O7pb%252BE5gJ7THvgJkhh%2F2MQ%3D%3D</t>
  </si>
  <si>
    <t>Thick Film Resistors - SMD 1/8watt 5Kohms 1%</t>
  </si>
  <si>
    <t>10k Resistor</t>
  </si>
  <si>
    <t>https://www.mouser.com/ProductDetail/KOA-Speer/RK73H1JTTDD1002F?qs=b1MjUb3%252BcaU0rYKbWd%2FWJg%3D%3D</t>
  </si>
  <si>
    <t>Thick Film Resistors - SMD 1/10watts 10Kohms 1%</t>
  </si>
  <si>
    <t>29.4k Resistor</t>
  </si>
  <si>
    <t>https://www.mouser.com/ProductDetail/YAGEO/AC0603FR-0729K4L?qs=UBLIud9aIG2k8zKS2xVklQ%3D%3D</t>
  </si>
  <si>
    <t>Thick Film Resistors - SMD 29.4 k Ohms 100 mW 0 603 1% AEC-Q200 Standard Power Version</t>
  </si>
  <si>
    <t>45.3k Resistor</t>
  </si>
  <si>
    <t>https://www.mouser.com/ProductDetail/YAGEO/RT0603FRE0745K3L?qs=4CyHz7GXqSjZdK2aq1DdCA%3D%3D</t>
  </si>
  <si>
    <t>Thin Film Resistors - SMD 1/10W 45.3K ohm 1% 50ppm</t>
  </si>
  <si>
    <t>CRCW060373K2FKEA</t>
  </si>
  <si>
    <t>73.2k Resistor</t>
  </si>
  <si>
    <t>https://www.mouser.com/ProductDetail/Vishay-Dale/CRCW060373K2FKEA?qs=wtKLRx7HFiWbNo88VwpoiQ%3D%3D</t>
  </si>
  <si>
    <t>Thick Film Resistors - SMD 1/10watt 73.2Kohms 1%</t>
  </si>
  <si>
    <t>TSM-104-01-T-DH</t>
  </si>
  <si>
    <t>6 pin Header, wire housing</t>
  </si>
  <si>
    <t>https://www.mouser.com/ProductDetail/Samtec/TSM-104-01-T-DH?qs=0lQeLiL1qyaZdbYQ%2FSAlhg%3D%3D</t>
  </si>
  <si>
    <t>Headers &amp; Wire Housings .100" Surface Mount Terminal Strip</t>
  </si>
  <si>
    <t>sum</t>
  </si>
  <si>
    <t>Whole board sum</t>
  </si>
  <si>
    <t>Final order sum</t>
  </si>
  <si>
    <t>https://www.digikey.com/short/1fh8rdzr</t>
  </si>
  <si>
    <t>https://www.mouser.com/ProjectManager/ProjectDetail.aspx?AccessID=d75a1b701a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</si>
</sst>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0_);[Red]\(&quot;$&quot;#,##0.000\)"/>
    <numFmt numFmtId="165" formatCode="&quot;$&quot;#,##0.00"/>
    <numFmt numFmtId="166" formatCode="&quot;$&quot;#,##0.00_);[Red]\(&quot;$&quot;#,##0.00\)"/>
    <numFmt numFmtId="167" formatCode="m/d/yyyy"/>
  </numFmts>
  <fonts count="12">
    <font>
      <sz val="10.0"/>
      <color rgb="FF000000"/>
      <name val="Arial"/>
      <scheme val="minor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theme="10"/>
      <name val="Calibri"/>
    </font>
    <font>
      <color theme="1"/>
      <name val="Arial"/>
      <scheme val="minor"/>
    </font>
    <font>
      <u/>
      <sz val="11.0"/>
      <color rgb="FF0000FF"/>
      <name val="Calibri"/>
    </font>
    <font>
      <u/>
      <sz val="11.0"/>
      <color rgb="FF0000FF"/>
      <name val="Calibri"/>
    </font>
    <font>
      <color rgb="FF333333"/>
      <name val="Arial"/>
    </font>
    <font>
      <u/>
      <color rgb="FF0000FF"/>
    </font>
    <font>
      <u/>
      <color rgb="FF0000FF"/>
    </font>
    <font>
      <sz val="9.0"/>
      <color rgb="FF444444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Alignment="1" applyFont="1">
      <alignment horizontal="right" readingOrder="0" vertical="bottom"/>
    </xf>
    <xf borderId="0" fillId="0" fontId="4" numFmtId="0" xfId="0" applyFont="1"/>
    <xf borderId="0" fillId="0" fontId="1" numFmtId="166" xfId="0" applyFont="1" applyNumberFormat="1"/>
    <xf borderId="0" fillId="0" fontId="1" numFmtId="0" xfId="0" applyAlignment="1" applyFont="1">
      <alignment horizontal="right"/>
    </xf>
    <xf borderId="0" fillId="0" fontId="1" numFmtId="166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1" numFmtId="165" xfId="0" applyAlignment="1" applyFont="1" applyNumberFormat="1">
      <alignment readingOrder="0" vertical="bottom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5" numFmtId="0" xfId="0" applyFont="1"/>
    <xf borderId="0" fillId="0" fontId="10" numFmtId="0" xfId="0" applyAlignment="1" applyFont="1">
      <alignment readingOrder="0"/>
    </xf>
    <xf borderId="0" fillId="2" fontId="11" numFmtId="0" xfId="0" applyAlignment="1" applyFont="1">
      <alignment horizontal="left" readingOrder="0"/>
    </xf>
    <xf borderId="0" fillId="0" fontId="5" numFmtId="167" xfId="0" applyAlignment="1" applyFont="1" applyNumberFormat="1">
      <alignment readingOrder="0"/>
    </xf>
    <xf borderId="0" fillId="0" fontId="5" numFmtId="165" xfId="0" applyFont="1" applyNumberFormat="1"/>
    <xf borderId="0" fillId="0" fontId="5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ProductDetail/Vishay-Dale/CRCW060373K2FKEA?qs=wtKLRx7HFiWbNo88VwpoiQ%3D%3D" TargetMode="External"/><Relationship Id="rId20" Type="http://schemas.openxmlformats.org/officeDocument/2006/relationships/hyperlink" Target="https://www.mouser.com/ProductDetail/Analog-Devices-Maxim-Integrated/MAX4080FASA%2bT?qs=1eQvB6Dk1vjfAr56%2FBnBlw%3D%3D" TargetMode="External"/><Relationship Id="rId42" Type="http://schemas.openxmlformats.org/officeDocument/2006/relationships/hyperlink" Target="https://www.digikey.com/short/1fh8rdzr" TargetMode="External"/><Relationship Id="rId41" Type="http://schemas.openxmlformats.org/officeDocument/2006/relationships/hyperlink" Target="https://www.mouser.com/ProductDetail/Samtec/TSM-104-01-T-DH?qs=0lQeLiL1qyaZdbYQ%2FSAlhg%3D%3D" TargetMode="External"/><Relationship Id="rId22" Type="http://schemas.openxmlformats.org/officeDocument/2006/relationships/hyperlink" Target="https://www.mouser.com/ProductDetail/Comchip-Technology/CDBU0130L-HF?qs=2qJf6qQ4IOJ7bRynSa%252B09g%3D%3D" TargetMode="External"/><Relationship Id="rId44" Type="http://schemas.openxmlformats.org/officeDocument/2006/relationships/drawing" Target="../drawings/drawing1.xml"/><Relationship Id="rId21" Type="http://schemas.openxmlformats.org/officeDocument/2006/relationships/hyperlink" Target="https://www.mouser.com/ProductDetail/Micro-Commercial-Components-MCC/MBR0580-TP?qs=O1HRStiETCj2wMrWH4Z8DQ%3D%3D" TargetMode="External"/><Relationship Id="rId43" Type="http://schemas.openxmlformats.org/officeDocument/2006/relationships/hyperlink" Target="https://www.mouser.com/ProjectManager/ProjectDetail.aspx?AccessID=d75a1b701a" TargetMode="External"/><Relationship Id="rId24" Type="http://schemas.openxmlformats.org/officeDocument/2006/relationships/hyperlink" Target="https://www.mouser.com/ProductDetail/Bourns/SRR1260-150M?qs=y9m3SKnhpLPF5BoYDkDwgQ%3D%3D" TargetMode="External"/><Relationship Id="rId23" Type="http://schemas.openxmlformats.org/officeDocument/2006/relationships/hyperlink" Target="https://www.mouser.com/ProductDetail/TAIYO-YUDEN/NR8040T4R7N?qs=PzICbMaShUcp7zkwLhhm8A%3D%3D" TargetMode="External"/><Relationship Id="rId1" Type="http://schemas.openxmlformats.org/officeDocument/2006/relationships/hyperlink" Target="https://www.mouser.com/ProductDetail/926-AD141S626CIMMNPB" TargetMode="External"/><Relationship Id="rId2" Type="http://schemas.openxmlformats.org/officeDocument/2006/relationships/hyperlink" Target="https://www.mouser.com/ProductDetail/926-AD141S626CIMMNPB" TargetMode="External"/><Relationship Id="rId3" Type="http://schemas.openxmlformats.org/officeDocument/2006/relationships/hyperlink" Target="https://www.mouser.com/ProductDetail/595-TPS562231DRLR" TargetMode="External"/><Relationship Id="rId4" Type="http://schemas.openxmlformats.org/officeDocument/2006/relationships/hyperlink" Target="https://www.mouser.com/ProductDetail/926-LM2611BMFX-NOPB" TargetMode="External"/><Relationship Id="rId9" Type="http://schemas.openxmlformats.org/officeDocument/2006/relationships/hyperlink" Target="https://www.mouser.com/ProductDetail/708-RNCP0805FTD1K00" TargetMode="External"/><Relationship Id="rId26" Type="http://schemas.openxmlformats.org/officeDocument/2006/relationships/hyperlink" Target="https://www.mouser.com/ProductDetail/356-ESP32WRM32E132PH" TargetMode="External"/><Relationship Id="rId25" Type="http://schemas.openxmlformats.org/officeDocument/2006/relationships/hyperlink" Target="https://www.mouser.com/ProductDetail/Bourns/SRP1265A-470M?qs=7z%252BmIopC6%2FJVBbWifq3cvA%3D%3D" TargetMode="External"/><Relationship Id="rId28" Type="http://schemas.openxmlformats.org/officeDocument/2006/relationships/hyperlink" Target="https://www.mouser.com/ProductDetail/Infineon-Technologies/BSS169-H6327?qs=wsCKvrPXYihFtZGZbPOydw%3D%3D" TargetMode="External"/><Relationship Id="rId27" Type="http://schemas.openxmlformats.org/officeDocument/2006/relationships/hyperlink" Target="https://www.mouser.com/ProductDetail/Diodes-Incorporated/DMG2302UK-7?qs=nJRy1mI8RR8oxdwFJAgjOg%3D%3D" TargetMode="External"/><Relationship Id="rId5" Type="http://schemas.openxmlformats.org/officeDocument/2006/relationships/hyperlink" Target="https://www.mouser.com/ProductDetail/660-RK73H1JTTDD1002F" TargetMode="External"/><Relationship Id="rId6" Type="http://schemas.openxmlformats.org/officeDocument/2006/relationships/hyperlink" Target="https://www.mouser.com/ProductDetail/603-AC0603FR-0729K4L" TargetMode="External"/><Relationship Id="rId29" Type="http://schemas.openxmlformats.org/officeDocument/2006/relationships/hyperlink" Target="https://www.mouser.com/ProductDetail/Diodes-Incorporated/DMG2301LK-7?qs=rN85NNvew%2FQ%252B%2FQuwyP8KUg%3D%3D" TargetMode="External"/><Relationship Id="rId7" Type="http://schemas.openxmlformats.org/officeDocument/2006/relationships/hyperlink" Target="https://www.mouser.com/ProductDetail/603-RT0603FRE0745K3L" TargetMode="External"/><Relationship Id="rId8" Type="http://schemas.openxmlformats.org/officeDocument/2006/relationships/hyperlink" Target="https://www.mouser.com/ProductDetail/652-CR0805FX-3001ELF" TargetMode="External"/><Relationship Id="rId31" Type="http://schemas.openxmlformats.org/officeDocument/2006/relationships/hyperlink" Target="https://www.digikey.com/en/products/detail/sullins-connector-solutions/PREC003SAAN-RC/2774851?s=N4IgTCBcDaIAoCUCiBhADGgzAZQIK4DkBaBFEAXQF8g" TargetMode="External"/><Relationship Id="rId30" Type="http://schemas.openxmlformats.org/officeDocument/2006/relationships/hyperlink" Target="https://www.mouser.com/ProductDetail/Micro-Commercial-Components-MCC/MMSS8550-H-TP?qs=sGAEpiMZZMvplms98TlKYxWN4uhlXivEZ%252BlGyLjKw34%3D" TargetMode="External"/><Relationship Id="rId11" Type="http://schemas.openxmlformats.org/officeDocument/2006/relationships/hyperlink" Target="https://www.mouser.com/ProductDetail/Texas-Instruments/LM321LVIDBVR?qs=qSfuJ%252Bfl%2Fd66sZ569ResAQ%3D%3D" TargetMode="External"/><Relationship Id="rId33" Type="http://schemas.openxmlformats.org/officeDocument/2006/relationships/hyperlink" Target="https://www.mouser.com/ProductDetail/SEI-Stackpole/RMCF1210FT1R00?qs=IPgv5n7u5QY%252BgVPKo7K9fw%3D%3D" TargetMode="External"/><Relationship Id="rId10" Type="http://schemas.openxmlformats.org/officeDocument/2006/relationships/hyperlink" Target="https://www.mouser.com/ProductDetail/Texas-Instruments/TPS22918DBVR?qs=f4l5qYp%2Fy%252B5F7w5ZAgmi7A%3D%3D" TargetMode="External"/><Relationship Id="rId32" Type="http://schemas.openxmlformats.org/officeDocument/2006/relationships/hyperlink" Target="https://www.mouser.com/ProductDetail/Wurth-Elektronik/694108402002?qs=a9WhcLg8qCzJQpyag5XvEQ%3D%3D" TargetMode="External"/><Relationship Id="rId13" Type="http://schemas.openxmlformats.org/officeDocument/2006/relationships/hyperlink" Target="https://www.mouser.com/ProductDetail/KYOCERA-AVX/08055C104JAT4A?qs=xMTsDkQFXIwrNDKsf1C%2F4A%3D%3D" TargetMode="External"/><Relationship Id="rId35" Type="http://schemas.openxmlformats.org/officeDocument/2006/relationships/hyperlink" Target="https://www.mouser.com/ProductDetail/Bourns/CR0805-FX-3001ELF?qs=4vGXhLEMbUyE0MonUw6pjA%3D%3D" TargetMode="External"/><Relationship Id="rId12" Type="http://schemas.openxmlformats.org/officeDocument/2006/relationships/hyperlink" Target="https://www.mouser.com/ProductDetail/Panasonic/EVQ-Q1D06M?qs=aeOb9a4xWfmdGmKk3ZcvYg%3D%3D" TargetMode="External"/><Relationship Id="rId34" Type="http://schemas.openxmlformats.org/officeDocument/2006/relationships/hyperlink" Target="https://www.mouser.com/ProductDetail/SEI-Stackpole/RNCP0805FTD1K00?qs=FESYatJ8odKy9z1hnQn%252Bhg%3D%3D" TargetMode="External"/><Relationship Id="rId15" Type="http://schemas.openxmlformats.org/officeDocument/2006/relationships/hyperlink" Target="https://www.mouser.com/ProductDetail/Samsung-Electro-Mechanics/CL21A106KAYNNNF?qs=xZ%2FP%252Ba9zWqbNXsT2s0u%252B1w%3D%3D" TargetMode="External"/><Relationship Id="rId37" Type="http://schemas.openxmlformats.org/officeDocument/2006/relationships/hyperlink" Target="https://www.mouser.com/ProductDetail/KOA-Speer/RK73H1JTTDD1002F?qs=b1MjUb3%252BcaU0rYKbWd%2FWJg%3D%3D" TargetMode="External"/><Relationship Id="rId14" Type="http://schemas.openxmlformats.org/officeDocument/2006/relationships/hyperlink" Target="https://www.mouser.com/ProductDetail/Samsung-Electro-Mechanics/CL10A105KA8NNND?qs=xZ%2FP%252Ba9zWqZr4yEmwBAKRg%3D%3D" TargetMode="External"/><Relationship Id="rId36" Type="http://schemas.openxmlformats.org/officeDocument/2006/relationships/hyperlink" Target="https://www.mouser.com/ProductDetail/Vishay-Dale/CRCW08055K00FKTA?qs=O7pb%252BE5gJ7THvgJkhh%2F2MQ%3D%3D" TargetMode="External"/><Relationship Id="rId17" Type="http://schemas.openxmlformats.org/officeDocument/2006/relationships/hyperlink" Target="https://www.mouser.com/ProductDetail/TDK/C3216X5R1E476M160AC?qs=NRhsANhppD%252BqapdVvBvu4Q%3D%3D" TargetMode="External"/><Relationship Id="rId39" Type="http://schemas.openxmlformats.org/officeDocument/2006/relationships/hyperlink" Target="https://www.mouser.com/ProductDetail/YAGEO/RT0603FRE0745K3L?qs=4CyHz7GXqSjZdK2aq1DdCA%3D%3D" TargetMode="External"/><Relationship Id="rId16" Type="http://schemas.openxmlformats.org/officeDocument/2006/relationships/hyperlink" Target="https://www.mouser.com/ProductDetail/Samsung-Electro-Mechanics/CL21A226MAYNNNE?qs=xZ%2FP%252Ba9zWqY%2FVvCfXjMhqg%3D%3D" TargetMode="External"/><Relationship Id="rId38" Type="http://schemas.openxmlformats.org/officeDocument/2006/relationships/hyperlink" Target="https://www.mouser.com/ProductDetail/YAGEO/AC0603FR-0729K4L?qs=UBLIud9aIG2k8zKS2xVklQ%3D%3D" TargetMode="External"/><Relationship Id="rId19" Type="http://schemas.openxmlformats.org/officeDocument/2006/relationships/hyperlink" Target="https://www.mouser.com/ProductDetail/ECS/ECS-2520MVLC-041-BN-TR?qs=DPoM0jnrROWVbh6tHYCmfA%3D%3D" TargetMode="External"/><Relationship Id="rId18" Type="http://schemas.openxmlformats.org/officeDocument/2006/relationships/hyperlink" Target="https://www.mouser.com/ProductDetail/KEMET/C0603C331M5HACTU?qs=W0yvOO0ixfErkuKIu%252BxRB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0"/>
    <col customWidth="1" min="3" max="3" width="22.0"/>
    <col customWidth="1" min="4" max="4" width="104.75"/>
    <col customWidth="1" min="5" max="5" width="10.63"/>
    <col customWidth="1" min="6" max="6" width="8.0"/>
    <col customWidth="1" min="8" max="8" width="54.63"/>
    <col customWidth="1" min="9" max="9" width="3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3" t="s">
        <v>8</v>
      </c>
      <c r="C2" s="4" t="s">
        <v>9</v>
      </c>
      <c r="D2" s="5" t="s">
        <v>10</v>
      </c>
      <c r="E2" s="6">
        <v>10.58</v>
      </c>
      <c r="F2" s="4">
        <v>2.0</v>
      </c>
      <c r="G2" s="7">
        <v>21.16</v>
      </c>
      <c r="H2" s="4" t="s">
        <v>11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/>
      <c r="B3" s="4" t="s">
        <v>12</v>
      </c>
      <c r="C3" s="4" t="s">
        <v>13</v>
      </c>
      <c r="D3" s="5" t="s">
        <v>14</v>
      </c>
      <c r="E3" s="6">
        <v>0.37</v>
      </c>
      <c r="F3" s="8">
        <v>5.0</v>
      </c>
      <c r="G3" s="7">
        <v>1.85</v>
      </c>
      <c r="H3" s="4" t="s">
        <v>15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/>
      <c r="B4" s="9" t="s">
        <v>16</v>
      </c>
      <c r="C4" s="9" t="s">
        <v>17</v>
      </c>
      <c r="D4" s="4" t="s">
        <v>18</v>
      </c>
      <c r="E4" s="6">
        <v>3.22</v>
      </c>
      <c r="F4" s="8">
        <v>3.0</v>
      </c>
      <c r="G4" s="10">
        <v>9.66</v>
      </c>
      <c r="H4" s="4" t="s">
        <v>19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/>
      <c r="B5" s="9" t="s">
        <v>20</v>
      </c>
      <c r="C5" s="4" t="s">
        <v>21</v>
      </c>
      <c r="D5" s="4" t="s">
        <v>22</v>
      </c>
      <c r="E5" s="6">
        <v>0.013</v>
      </c>
      <c r="F5" s="11">
        <v>20.0</v>
      </c>
      <c r="G5" s="10">
        <v>0.26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/>
      <c r="B6" s="9" t="s">
        <v>23</v>
      </c>
      <c r="C6" s="4" t="s">
        <v>24</v>
      </c>
      <c r="D6" s="4" t="s">
        <v>25</v>
      </c>
      <c r="E6" s="6">
        <v>0.013</v>
      </c>
      <c r="F6" s="8">
        <v>10.0</v>
      </c>
      <c r="G6" s="12">
        <v>0.13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/>
      <c r="B7" s="9" t="s">
        <v>26</v>
      </c>
      <c r="C7" s="4" t="s">
        <v>27</v>
      </c>
      <c r="D7" s="4" t="s">
        <v>22</v>
      </c>
      <c r="E7" s="6">
        <v>0.018</v>
      </c>
      <c r="F7" s="8">
        <v>10.0</v>
      </c>
      <c r="G7" s="12">
        <v>0.18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/>
      <c r="B8" s="9" t="s">
        <v>28</v>
      </c>
      <c r="C8" s="4" t="s">
        <v>29</v>
      </c>
      <c r="D8" s="4" t="s">
        <v>30</v>
      </c>
      <c r="E8" s="6">
        <v>0.018</v>
      </c>
      <c r="F8" s="13">
        <v>10.0</v>
      </c>
      <c r="G8" s="14">
        <v>0.18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/>
      <c r="B9" s="9" t="s">
        <v>31</v>
      </c>
      <c r="C9" s="4" t="s">
        <v>32</v>
      </c>
      <c r="D9" s="4" t="s">
        <v>33</v>
      </c>
      <c r="E9" s="6">
        <v>0.023</v>
      </c>
      <c r="F9" s="13">
        <v>10.0</v>
      </c>
      <c r="G9" s="14">
        <v>0.23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45383.0</v>
      </c>
      <c r="B10" s="4" t="s">
        <v>34</v>
      </c>
      <c r="C10" s="4" t="s">
        <v>35</v>
      </c>
      <c r="D10" s="4" t="s">
        <v>36</v>
      </c>
      <c r="E10" s="15">
        <v>13.29</v>
      </c>
      <c r="F10" s="16">
        <v>2.0</v>
      </c>
      <c r="G10" s="14">
        <f>13.29*2</f>
        <v>26.58</v>
      </c>
      <c r="H10" s="4" t="s">
        <v>37</v>
      </c>
      <c r="I10" s="17" t="s">
        <v>38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45383.0</v>
      </c>
      <c r="B11" s="17" t="s">
        <v>39</v>
      </c>
      <c r="C11" s="17" t="s">
        <v>40</v>
      </c>
      <c r="D11" s="18" t="s">
        <v>41</v>
      </c>
      <c r="E11" s="17">
        <v>0.56</v>
      </c>
      <c r="F11" s="17">
        <v>3.0</v>
      </c>
      <c r="G11" s="19">
        <v>1.68</v>
      </c>
      <c r="H11" s="17" t="s">
        <v>42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>
        <v>45383.0</v>
      </c>
      <c r="B12" s="17" t="s">
        <v>43</v>
      </c>
      <c r="C12" s="17" t="s">
        <v>44</v>
      </c>
      <c r="D12" s="20" t="s">
        <v>45</v>
      </c>
      <c r="E12" s="17">
        <v>0.26</v>
      </c>
      <c r="F12" s="17">
        <v>3.0</v>
      </c>
      <c r="G12" s="19">
        <v>0.78</v>
      </c>
      <c r="H12" s="21" t="s">
        <v>46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>
        <v>45383.0</v>
      </c>
      <c r="B13" s="17" t="s">
        <v>47</v>
      </c>
      <c r="C13" s="17" t="s">
        <v>48</v>
      </c>
      <c r="D13" s="20" t="s">
        <v>49</v>
      </c>
      <c r="E13" s="17">
        <v>1.08</v>
      </c>
      <c r="F13" s="19">
        <v>4.0</v>
      </c>
      <c r="G13" s="19">
        <v>4.32</v>
      </c>
      <c r="H13" s="21" t="s">
        <v>50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>
        <v>45383.0</v>
      </c>
      <c r="B14" s="17" t="s">
        <v>51</v>
      </c>
      <c r="C14" s="17" t="s">
        <v>52</v>
      </c>
      <c r="D14" s="18" t="s">
        <v>53</v>
      </c>
      <c r="E14" s="17">
        <v>0.071</v>
      </c>
      <c r="F14" s="17">
        <v>30.0</v>
      </c>
      <c r="G14" s="17">
        <v>2.13</v>
      </c>
      <c r="H14" s="21" t="s">
        <v>54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>
        <v>45383.0</v>
      </c>
      <c r="B15" s="17" t="s">
        <v>55</v>
      </c>
      <c r="C15" s="22" t="s">
        <v>56</v>
      </c>
      <c r="D15" s="20" t="s">
        <v>57</v>
      </c>
      <c r="E15" s="17">
        <v>0.019</v>
      </c>
      <c r="F15" s="17">
        <v>10.0</v>
      </c>
      <c r="G15" s="17">
        <v>0.19</v>
      </c>
      <c r="H15" s="21" t="s">
        <v>58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>
        <v>45383.0</v>
      </c>
      <c r="B16" s="17" t="s">
        <v>59</v>
      </c>
      <c r="C16" s="17" t="s">
        <v>60</v>
      </c>
      <c r="D16" s="20" t="s">
        <v>61</v>
      </c>
      <c r="E16" s="17">
        <v>0.121</v>
      </c>
      <c r="F16" s="17">
        <v>10.0</v>
      </c>
      <c r="G16" s="17">
        <v>1.21</v>
      </c>
      <c r="H16" s="21" t="s">
        <v>62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>
        <v>45383.0</v>
      </c>
      <c r="B17" s="13" t="s">
        <v>63</v>
      </c>
      <c r="C17" s="13" t="s">
        <v>64</v>
      </c>
      <c r="D17" s="23" t="s">
        <v>65</v>
      </c>
      <c r="E17" s="13">
        <v>0.115</v>
      </c>
      <c r="F17" s="13">
        <v>10.0</v>
      </c>
      <c r="G17" s="13">
        <v>1.15</v>
      </c>
      <c r="H17" s="21" t="s">
        <v>66</v>
      </c>
    </row>
    <row r="18">
      <c r="A18" s="2">
        <v>45383.0</v>
      </c>
      <c r="B18" s="13" t="s">
        <v>67</v>
      </c>
      <c r="C18" s="13" t="s">
        <v>68</v>
      </c>
      <c r="D18" s="23" t="s">
        <v>69</v>
      </c>
      <c r="E18" s="24">
        <f>0.86</f>
        <v>0.86</v>
      </c>
      <c r="F18" s="13">
        <v>4.0</v>
      </c>
      <c r="G18" s="24">
        <f>4*0.86</f>
        <v>3.44</v>
      </c>
      <c r="H18" s="21" t="s">
        <v>70</v>
      </c>
    </row>
    <row r="19">
      <c r="A19" s="2">
        <v>45383.0</v>
      </c>
      <c r="B19" s="13" t="s">
        <v>71</v>
      </c>
      <c r="C19" s="13" t="s">
        <v>72</v>
      </c>
      <c r="D19" s="23" t="s">
        <v>73</v>
      </c>
      <c r="E19" s="13">
        <v>0.021</v>
      </c>
      <c r="F19" s="13">
        <v>10.0</v>
      </c>
      <c r="G19" s="13">
        <v>0.21</v>
      </c>
      <c r="H19" s="21" t="s">
        <v>74</v>
      </c>
    </row>
    <row r="20">
      <c r="A20" s="2">
        <v>45383.0</v>
      </c>
      <c r="B20" s="13" t="s">
        <v>75</v>
      </c>
      <c r="C20" s="13" t="s">
        <v>76</v>
      </c>
      <c r="D20" s="23" t="s">
        <v>77</v>
      </c>
      <c r="E20" s="13">
        <v>1.2</v>
      </c>
      <c r="F20" s="13">
        <v>2.0</v>
      </c>
      <c r="G20" s="13">
        <v>2.4</v>
      </c>
      <c r="H20" s="21" t="s">
        <v>78</v>
      </c>
    </row>
    <row r="21">
      <c r="A21" s="2">
        <v>45383.0</v>
      </c>
      <c r="B21" s="13" t="s">
        <v>79</v>
      </c>
      <c r="C21" s="13" t="s">
        <v>80</v>
      </c>
      <c r="D21" s="23" t="s">
        <v>81</v>
      </c>
      <c r="E21" s="13">
        <v>3.61</v>
      </c>
      <c r="F21" s="13">
        <v>2.0</v>
      </c>
      <c r="G21" s="13">
        <v>7.22</v>
      </c>
      <c r="H21" s="21" t="s">
        <v>82</v>
      </c>
    </row>
    <row r="22">
      <c r="A22" s="2">
        <v>45383.0</v>
      </c>
      <c r="B22" s="13" t="s">
        <v>83</v>
      </c>
      <c r="C22" s="13" t="s">
        <v>84</v>
      </c>
      <c r="D22" s="23" t="s">
        <v>85</v>
      </c>
      <c r="E22" s="13">
        <v>0.21</v>
      </c>
      <c r="F22" s="13">
        <v>3.0</v>
      </c>
      <c r="G22" s="13">
        <v>0.63</v>
      </c>
      <c r="H22" s="21" t="s">
        <v>86</v>
      </c>
    </row>
    <row r="23">
      <c r="A23" s="2">
        <v>45383.0</v>
      </c>
      <c r="B23" s="13" t="s">
        <v>87</v>
      </c>
      <c r="C23" s="13" t="s">
        <v>88</v>
      </c>
      <c r="D23" s="23" t="s">
        <v>89</v>
      </c>
      <c r="E23" s="13">
        <v>0.42</v>
      </c>
      <c r="F23" s="13">
        <v>3.0</v>
      </c>
      <c r="G23" s="13">
        <v>1.26</v>
      </c>
      <c r="H23" s="21" t="s">
        <v>90</v>
      </c>
    </row>
    <row r="24">
      <c r="A24" s="2">
        <v>45383.0</v>
      </c>
      <c r="B24" s="13" t="s">
        <v>91</v>
      </c>
      <c r="C24" s="13" t="s">
        <v>92</v>
      </c>
      <c r="D24" s="23" t="s">
        <v>93</v>
      </c>
      <c r="E24" s="13">
        <v>0.47</v>
      </c>
      <c r="F24" s="13">
        <v>4.0</v>
      </c>
      <c r="G24" s="24">
        <f>3*0.47</f>
        <v>1.41</v>
      </c>
      <c r="H24" s="21" t="s">
        <v>94</v>
      </c>
    </row>
    <row r="25">
      <c r="A25" s="2">
        <v>45383.0</v>
      </c>
      <c r="B25" s="13" t="s">
        <v>95</v>
      </c>
      <c r="C25" s="13" t="s">
        <v>96</v>
      </c>
      <c r="D25" s="23" t="s">
        <v>97</v>
      </c>
      <c r="E25" s="13">
        <v>0.74</v>
      </c>
      <c r="F25" s="13">
        <v>3.0</v>
      </c>
      <c r="G25" s="24">
        <f t="shared" ref="G25:G42" si="1">F25*E25</f>
        <v>2.22</v>
      </c>
      <c r="H25" s="21" t="s">
        <v>98</v>
      </c>
    </row>
    <row r="26">
      <c r="A26" s="2">
        <v>45383.0</v>
      </c>
      <c r="B26" s="13" t="s">
        <v>99</v>
      </c>
      <c r="C26" s="13" t="s">
        <v>100</v>
      </c>
      <c r="D26" s="23" t="s">
        <v>101</v>
      </c>
      <c r="E26" s="13">
        <v>1.81</v>
      </c>
      <c r="F26" s="13">
        <v>3.0</v>
      </c>
      <c r="G26" s="24">
        <f t="shared" si="1"/>
        <v>5.43</v>
      </c>
      <c r="H26" s="21" t="s">
        <v>102</v>
      </c>
    </row>
    <row r="27">
      <c r="A27" s="2">
        <v>45383.0</v>
      </c>
      <c r="B27" s="13" t="s">
        <v>103</v>
      </c>
      <c r="C27" s="13" t="s">
        <v>103</v>
      </c>
      <c r="D27" s="25" t="s">
        <v>104</v>
      </c>
      <c r="E27" s="13">
        <v>2.5</v>
      </c>
      <c r="F27" s="13">
        <v>2.0</v>
      </c>
      <c r="G27" s="24">
        <f t="shared" si="1"/>
        <v>5</v>
      </c>
      <c r="H27" s="21" t="s">
        <v>105</v>
      </c>
    </row>
    <row r="28">
      <c r="A28" s="2">
        <v>45383.0</v>
      </c>
      <c r="B28" s="13" t="s">
        <v>106</v>
      </c>
      <c r="C28" s="13" t="s">
        <v>107</v>
      </c>
      <c r="D28" s="23" t="s">
        <v>108</v>
      </c>
      <c r="E28" s="13">
        <v>0.28</v>
      </c>
      <c r="F28" s="13">
        <v>3.0</v>
      </c>
      <c r="G28" s="24">
        <f t="shared" si="1"/>
        <v>0.84</v>
      </c>
      <c r="H28" s="21" t="s">
        <v>109</v>
      </c>
    </row>
    <row r="29">
      <c r="A29" s="2">
        <v>45383.0</v>
      </c>
      <c r="B29" s="21" t="s">
        <v>110</v>
      </c>
      <c r="C29" s="13" t="s">
        <v>111</v>
      </c>
      <c r="D29" s="23" t="s">
        <v>112</v>
      </c>
      <c r="E29" s="13">
        <v>0.45</v>
      </c>
      <c r="F29" s="13">
        <v>3.0</v>
      </c>
      <c r="G29" s="24">
        <f t="shared" si="1"/>
        <v>1.35</v>
      </c>
      <c r="H29" s="21" t="s">
        <v>113</v>
      </c>
    </row>
    <row r="30">
      <c r="A30" s="2">
        <v>45383.0</v>
      </c>
      <c r="B30" s="13" t="s">
        <v>114</v>
      </c>
      <c r="C30" s="13" t="s">
        <v>115</v>
      </c>
      <c r="D30" s="23" t="s">
        <v>116</v>
      </c>
      <c r="E30" s="13">
        <v>0.32</v>
      </c>
      <c r="F30" s="13">
        <v>3.0</v>
      </c>
      <c r="G30" s="24">
        <f t="shared" si="1"/>
        <v>0.96</v>
      </c>
      <c r="H30" s="21" t="s">
        <v>109</v>
      </c>
    </row>
    <row r="31">
      <c r="A31" s="2">
        <v>45383.0</v>
      </c>
      <c r="B31" s="13" t="s">
        <v>117</v>
      </c>
      <c r="C31" s="13" t="s">
        <v>118</v>
      </c>
      <c r="D31" s="23" t="s">
        <v>119</v>
      </c>
      <c r="E31" s="13">
        <v>0.25</v>
      </c>
      <c r="F31" s="13">
        <v>3.0</v>
      </c>
      <c r="G31" s="24">
        <f t="shared" si="1"/>
        <v>0.75</v>
      </c>
      <c r="H31" s="21" t="s">
        <v>120</v>
      </c>
    </row>
    <row r="32">
      <c r="A32" s="2">
        <v>45383.0</v>
      </c>
      <c r="B32" s="13" t="s">
        <v>121</v>
      </c>
      <c r="C32" s="13" t="s">
        <v>122</v>
      </c>
      <c r="D32" s="23" t="s">
        <v>123</v>
      </c>
      <c r="E32" s="13">
        <v>0.1</v>
      </c>
      <c r="F32" s="13">
        <v>2.0</v>
      </c>
      <c r="G32" s="24">
        <f t="shared" si="1"/>
        <v>0.2</v>
      </c>
      <c r="H32" s="26" t="s">
        <v>124</v>
      </c>
    </row>
    <row r="33">
      <c r="A33" s="2">
        <v>45383.0</v>
      </c>
      <c r="B33" s="13">
        <v>6.94108402002E11</v>
      </c>
      <c r="C33" s="13" t="s">
        <v>125</v>
      </c>
      <c r="D33" s="23" t="s">
        <v>126</v>
      </c>
      <c r="E33" s="13">
        <v>1.21</v>
      </c>
      <c r="F33" s="13">
        <v>2.0</v>
      </c>
      <c r="G33" s="24">
        <f t="shared" si="1"/>
        <v>2.42</v>
      </c>
      <c r="H33" s="21" t="s">
        <v>127</v>
      </c>
    </row>
    <row r="34">
      <c r="A34" s="2">
        <v>45383.0</v>
      </c>
      <c r="B34" s="13" t="s">
        <v>128</v>
      </c>
      <c r="C34" s="13" t="s">
        <v>129</v>
      </c>
      <c r="D34" s="23" t="s">
        <v>130</v>
      </c>
      <c r="E34" s="13">
        <v>0.049</v>
      </c>
      <c r="F34" s="13">
        <v>10.0</v>
      </c>
      <c r="G34" s="24">
        <f t="shared" si="1"/>
        <v>0.49</v>
      </c>
      <c r="H34" s="21" t="s">
        <v>131</v>
      </c>
    </row>
    <row r="35">
      <c r="A35" s="2">
        <v>45383.0</v>
      </c>
      <c r="B35" s="13" t="s">
        <v>31</v>
      </c>
      <c r="C35" s="13" t="s">
        <v>132</v>
      </c>
      <c r="D35" s="23" t="s">
        <v>133</v>
      </c>
      <c r="E35" s="13">
        <v>0.023</v>
      </c>
      <c r="F35" s="13">
        <v>10.0</v>
      </c>
      <c r="G35" s="24">
        <f t="shared" si="1"/>
        <v>0.23</v>
      </c>
      <c r="H35" s="21" t="s">
        <v>134</v>
      </c>
    </row>
    <row r="36">
      <c r="A36" s="2">
        <v>45383.0</v>
      </c>
      <c r="B36" s="13" t="s">
        <v>28</v>
      </c>
      <c r="C36" s="13" t="s">
        <v>135</v>
      </c>
      <c r="D36" s="23" t="s">
        <v>136</v>
      </c>
      <c r="E36" s="13">
        <v>0.018</v>
      </c>
      <c r="F36" s="13">
        <v>10.0</v>
      </c>
      <c r="G36" s="24">
        <f t="shared" si="1"/>
        <v>0.18</v>
      </c>
      <c r="H36" s="21" t="s">
        <v>137</v>
      </c>
    </row>
    <row r="37">
      <c r="A37" s="2">
        <v>45383.0</v>
      </c>
      <c r="B37" s="13" t="s">
        <v>138</v>
      </c>
      <c r="C37" s="13" t="s">
        <v>139</v>
      </c>
      <c r="D37" s="23" t="s">
        <v>140</v>
      </c>
      <c r="E37" s="13">
        <v>0.24</v>
      </c>
      <c r="F37" s="13">
        <v>6.0</v>
      </c>
      <c r="G37" s="24">
        <f t="shared" si="1"/>
        <v>1.44</v>
      </c>
      <c r="H37" s="21" t="s">
        <v>141</v>
      </c>
    </row>
    <row r="38">
      <c r="A38" s="2">
        <v>45383.0</v>
      </c>
      <c r="B38" s="13" t="s">
        <v>20</v>
      </c>
      <c r="C38" s="13" t="s">
        <v>142</v>
      </c>
      <c r="D38" s="25" t="s">
        <v>143</v>
      </c>
      <c r="E38" s="13">
        <v>0.013</v>
      </c>
      <c r="F38" s="13">
        <v>10.0</v>
      </c>
      <c r="G38" s="24">
        <f t="shared" si="1"/>
        <v>0.13</v>
      </c>
      <c r="H38" s="21" t="s">
        <v>144</v>
      </c>
    </row>
    <row r="39">
      <c r="A39" s="2">
        <v>45383.0</v>
      </c>
      <c r="B39" s="13" t="s">
        <v>23</v>
      </c>
      <c r="C39" s="13" t="s">
        <v>145</v>
      </c>
      <c r="D39" s="23" t="s">
        <v>146</v>
      </c>
      <c r="E39" s="13">
        <v>0.013</v>
      </c>
      <c r="F39" s="13">
        <v>10.0</v>
      </c>
      <c r="G39" s="24">
        <f t="shared" si="1"/>
        <v>0.13</v>
      </c>
      <c r="H39" s="21" t="s">
        <v>147</v>
      </c>
    </row>
    <row r="40">
      <c r="A40" s="2">
        <v>45383.0</v>
      </c>
      <c r="B40" s="13" t="s">
        <v>26</v>
      </c>
      <c r="C40" s="13" t="s">
        <v>148</v>
      </c>
      <c r="D40" s="23" t="s">
        <v>149</v>
      </c>
      <c r="E40" s="13">
        <v>0.018</v>
      </c>
      <c r="F40" s="13">
        <v>10.0</v>
      </c>
      <c r="G40" s="24">
        <f t="shared" si="1"/>
        <v>0.18</v>
      </c>
      <c r="H40" s="21" t="s">
        <v>150</v>
      </c>
    </row>
    <row r="41">
      <c r="A41" s="2">
        <v>45383.0</v>
      </c>
      <c r="B41" s="13" t="s">
        <v>151</v>
      </c>
      <c r="C41" s="13" t="s">
        <v>152</v>
      </c>
      <c r="D41" s="23" t="s">
        <v>153</v>
      </c>
      <c r="E41" s="13">
        <v>0.019</v>
      </c>
      <c r="F41" s="13">
        <v>10.0</v>
      </c>
      <c r="G41" s="24">
        <f t="shared" si="1"/>
        <v>0.19</v>
      </c>
      <c r="H41" s="21" t="s">
        <v>154</v>
      </c>
    </row>
    <row r="42">
      <c r="A42" s="2">
        <v>45383.0</v>
      </c>
      <c r="B42" s="13" t="s">
        <v>155</v>
      </c>
      <c r="C42" s="13" t="s">
        <v>156</v>
      </c>
      <c r="D42" s="23" t="s">
        <v>157</v>
      </c>
      <c r="E42" s="13">
        <v>1.11</v>
      </c>
      <c r="F42" s="13">
        <v>2.0</v>
      </c>
      <c r="G42" s="24">
        <f t="shared" si="1"/>
        <v>2.22</v>
      </c>
      <c r="H42" s="21" t="s">
        <v>158</v>
      </c>
    </row>
    <row r="43">
      <c r="A43" s="27"/>
      <c r="E43" s="14"/>
    </row>
    <row r="45">
      <c r="A45" s="13"/>
    </row>
    <row r="46">
      <c r="F46" s="13" t="s">
        <v>159</v>
      </c>
      <c r="G46" s="28">
        <f>SUM(G2:G42)</f>
        <v>112.62</v>
      </c>
    </row>
    <row r="48">
      <c r="E48" s="13" t="s">
        <v>160</v>
      </c>
      <c r="G48" s="28">
        <f>SUM(G2:G42)</f>
        <v>112.62</v>
      </c>
    </row>
    <row r="49">
      <c r="E49" s="13" t="s">
        <v>161</v>
      </c>
      <c r="G49" s="29">
        <f>SUM(G10:G42)</f>
        <v>78.97</v>
      </c>
    </row>
    <row r="60">
      <c r="A60" s="25" t="s">
        <v>162</v>
      </c>
    </row>
    <row r="61">
      <c r="A61" s="23" t="s">
        <v>163</v>
      </c>
    </row>
  </sheetData>
  <conditionalFormatting sqref="I10">
    <cfRule type="notContainsBlanks" dxfId="0" priority="1">
      <formula>LEN(TRIM(I10))&gt;0</formula>
    </cfRule>
  </conditionalFormatting>
  <hyperlinks>
    <hyperlink r:id="rId1" ref="B2"/>
    <hyperlink r:id="rId2" ref="D2"/>
    <hyperlink r:id="rId3" ref="D3"/>
    <hyperlink r:id="rId4" ref="B4"/>
    <hyperlink r:id="rId5" ref="B5"/>
    <hyperlink r:id="rId6" ref="B6"/>
    <hyperlink r:id="rId7" ref="B7"/>
    <hyperlink r:id="rId8" ref="B8"/>
    <hyperlink r:id="rId9" ref="B9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A60"/>
    <hyperlink r:id="rId43" ref="A61"/>
  </hyperlinks>
  <drawing r:id="rId44"/>
</worksheet>
</file>