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35_DKP_CalcScore" sheetId="1" r:id="rId4"/>
    <sheet state="visible" name="LookupTable" sheetId="2" r:id="rId5"/>
    <sheet state="visible" name="BaselinePWR" sheetId="3" r:id="rId6"/>
    <sheet state="visible" name="BaselineKILLS" sheetId="4" r:id="rId7"/>
    <sheet state="visible" name="SCAN1_020125" sheetId="5" r:id="rId8"/>
    <sheet state="visible" name="SCAN2_021925" sheetId="6" r:id="rId9"/>
    <sheet state="visible" name="SCAN_022325" sheetId="7" r:id="rId10"/>
    <sheet state="visible" name="SCAN_TBD4" sheetId="8" r:id="rId11"/>
    <sheet state="visible" name="SCAN_TBD5" sheetId="9" r:id="rId12"/>
    <sheet state="visible" name="SCAN_TBD6" sheetId="10" r:id="rId13"/>
    <sheet state="visible" name="SCAN_TBD7" sheetId="11" r:id="rId14"/>
    <sheet state="visible" name="SCAN_TBD8" sheetId="12" r:id="rId15"/>
    <sheet state="visible" name="DKP_SelfCalculator" sheetId="13" r:id="rId16"/>
  </sheets>
  <definedNames>
    <definedName hidden="1" localSheetId="0" name="_xlnm._FilterDatabase">'1735_DKP_CalcScore'!$B$1:$N$998</definedName>
    <definedName hidden="1" localSheetId="1" name="_xlnm._FilterDatabase">LookupTable!$A$1:$BB$1014</definedName>
    <definedName hidden="1" localSheetId="2" name="_xlnm._FilterDatabase">BaselinePWR!$A$1:$Z$1</definedName>
    <definedName hidden="1" localSheetId="3" name="_xlnm._FilterDatabase">BaselineKILLS!$A$1:$X$351</definedName>
    <definedName hidden="1" localSheetId="4" name="_xlnm._FilterDatabase">SCAN1_020125!$A$1:$F$1000</definedName>
  </definedNames>
  <calcPr/>
</workbook>
</file>

<file path=xl/sharedStrings.xml><?xml version="1.0" encoding="utf-8"?>
<sst xmlns="http://schemas.openxmlformats.org/spreadsheetml/2006/main" count="2747" uniqueCount="717">
  <si>
    <t>DKP Rank</t>
  </si>
  <si>
    <t>USERNAME</t>
  </si>
  <si>
    <t>GOVERNOR ID</t>
  </si>
  <si>
    <t>POWER</t>
  </si>
  <si>
    <t>DKP Target</t>
  </si>
  <si>
    <t>Death Target</t>
  </si>
  <si>
    <t>DKP Score</t>
  </si>
  <si>
    <t>Net DKP</t>
  </si>
  <si>
    <t>Δ Deaths</t>
  </si>
  <si>
    <t>DeathScore</t>
  </si>
  <si>
    <t>Δ T5 Kills</t>
  </si>
  <si>
    <t>T5 KillScore</t>
  </si>
  <si>
    <t>Δ T4 Kills</t>
  </si>
  <si>
    <t>T4 KillScore</t>
  </si>
  <si>
    <t>Mac 24K</t>
  </si>
  <si>
    <t>Liran</t>
  </si>
  <si>
    <t>Bᴜʙʙʟᴇs</t>
  </si>
  <si>
    <t>Farmer Ropb</t>
  </si>
  <si>
    <t>Kryz</t>
  </si>
  <si>
    <t>Daaaaaaaad</t>
  </si>
  <si>
    <t>么ßム</t>
  </si>
  <si>
    <t>Lachar</t>
  </si>
  <si>
    <t>ConTrail</t>
  </si>
  <si>
    <t>Taigiri II</t>
  </si>
  <si>
    <t>Fаbbi</t>
  </si>
  <si>
    <t>xX Dr kill Xx</t>
  </si>
  <si>
    <t>亗Nïghtshäde</t>
  </si>
  <si>
    <t>EvilEmpire72</t>
  </si>
  <si>
    <t>Đøŧŧø ๛</t>
  </si>
  <si>
    <t>Sergey Spb</t>
  </si>
  <si>
    <t>ᶠᶠˢTwotone</t>
  </si>
  <si>
    <t>ᶠᶠˢ vtoe1</t>
  </si>
  <si>
    <t>PrLazarus</t>
  </si>
  <si>
    <t>TOO FAT</t>
  </si>
  <si>
    <t>Omni Pata</t>
  </si>
  <si>
    <t>Roronoa D zorro</t>
  </si>
  <si>
    <t>Alofcol</t>
  </si>
  <si>
    <t>ツRün n Hidë</t>
  </si>
  <si>
    <t>Honeybadger7</t>
  </si>
  <si>
    <t>ᶠᶠˢPixie</t>
  </si>
  <si>
    <t>xX TJ Xx</t>
  </si>
  <si>
    <t>SASHUK</t>
  </si>
  <si>
    <t>Traukko</t>
  </si>
  <si>
    <t>Dasеr</t>
  </si>
  <si>
    <t>Lun4rKo</t>
  </si>
  <si>
    <t>旅ノelise</t>
  </si>
  <si>
    <t>Cobra B</t>
  </si>
  <si>
    <t>double pandass</t>
  </si>
  <si>
    <t>CraZy JøKer</t>
  </si>
  <si>
    <t>çrêstFallêñ</t>
  </si>
  <si>
    <t>JATT x</t>
  </si>
  <si>
    <t>SwOorD</t>
  </si>
  <si>
    <t>ᶠᶠˢ Kristi</t>
  </si>
  <si>
    <t>俊ĐRAGÖN</t>
  </si>
  <si>
    <t>CIS IV</t>
  </si>
  <si>
    <t>Klever88</t>
  </si>
  <si>
    <t>Seloris</t>
  </si>
  <si>
    <t>f2p Nightmare</t>
  </si>
  <si>
    <t>ᶠᶠˢVivid</t>
  </si>
  <si>
    <t>O SadzZ O</t>
  </si>
  <si>
    <t>ᶠᶠˢ PENGKY</t>
  </si>
  <si>
    <t>JATTLIFË</t>
  </si>
  <si>
    <t>Vikutós</t>
  </si>
  <si>
    <t>Kitara the Blue</t>
  </si>
  <si>
    <t>・Initio ・</t>
  </si>
  <si>
    <t>ᶠᶠˢMiCK3Y</t>
  </si>
  <si>
    <t>ramziha</t>
  </si>
  <si>
    <t>Nouch08</t>
  </si>
  <si>
    <t>父JAYH父</t>
  </si>
  <si>
    <t>RuffRydaz</t>
  </si>
  <si>
    <t>Goldeneyes</t>
  </si>
  <si>
    <t>JD was Here</t>
  </si>
  <si>
    <t>FINtastic</t>
  </si>
  <si>
    <t>A T u L a</t>
  </si>
  <si>
    <t>Cy҉r҉us҉</t>
  </si>
  <si>
    <t>DrTorque</t>
  </si>
  <si>
    <t>fnico</t>
  </si>
  <si>
    <t>ᶠᶠˢFundad</t>
  </si>
  <si>
    <t>pinkfluffydino</t>
  </si>
  <si>
    <t>Kryzsz Farmer</t>
  </si>
  <si>
    <t>Boobles</t>
  </si>
  <si>
    <t>Mtl01</t>
  </si>
  <si>
    <t>RESUS CHRISTO</t>
  </si>
  <si>
    <t>Omni Double</t>
  </si>
  <si>
    <t>ᶠᶠˢ FAB500</t>
  </si>
  <si>
    <t>MikeSCL</t>
  </si>
  <si>
    <t>mayumaru</t>
  </si>
  <si>
    <t>Omni Otto</t>
  </si>
  <si>
    <t>RocketPunch YK</t>
  </si>
  <si>
    <t>alfa jr br</t>
  </si>
  <si>
    <t>Dkc2</t>
  </si>
  <si>
    <t>Traveller</t>
  </si>
  <si>
    <t>تGallمم</t>
  </si>
  <si>
    <t>Queen HaZaaL</t>
  </si>
  <si>
    <t>ToxaUA</t>
  </si>
  <si>
    <t>BEARrr</t>
  </si>
  <si>
    <t>Nouch 08 1</t>
  </si>
  <si>
    <t>Cyrrus X</t>
  </si>
  <si>
    <t>xChronosx</t>
  </si>
  <si>
    <t>Poisön Ivÿ</t>
  </si>
  <si>
    <t>1735Farm</t>
  </si>
  <si>
    <t>taigiri bigfarm</t>
  </si>
  <si>
    <t>mtm911</t>
  </si>
  <si>
    <t>Dark HoneyB</t>
  </si>
  <si>
    <t>么ßム Jr</t>
  </si>
  <si>
    <t>Eomer17</t>
  </si>
  <si>
    <t>Run n Hide Alt</t>
  </si>
  <si>
    <t>Dalamar Blue</t>
  </si>
  <si>
    <t>Dalamar White</t>
  </si>
  <si>
    <t>Dotto AI</t>
  </si>
  <si>
    <t>Pengky Farm</t>
  </si>
  <si>
    <t>SirDieAlot</t>
  </si>
  <si>
    <t>DrTorque 7</t>
  </si>
  <si>
    <t>Snake1109</t>
  </si>
  <si>
    <t>OLIVERIANO</t>
  </si>
  <si>
    <t>Baby Mia</t>
  </si>
  <si>
    <t>Dalamar Dark</t>
  </si>
  <si>
    <t>Pollo pequeno</t>
  </si>
  <si>
    <t>Robert ff</t>
  </si>
  <si>
    <t>n4pster</t>
  </si>
  <si>
    <t>Scriniarii</t>
  </si>
  <si>
    <t>Maxxzy</t>
  </si>
  <si>
    <t>亗Pixie</t>
  </si>
  <si>
    <t>MedinAofPlatano</t>
  </si>
  <si>
    <t>Lord Of Winds</t>
  </si>
  <si>
    <t>ＯＺA</t>
  </si>
  <si>
    <t>Denchik BOSS</t>
  </si>
  <si>
    <t>ᶠᶠˢPrentis</t>
  </si>
  <si>
    <t>Ger0n1m0</t>
  </si>
  <si>
    <t>SkillzThatKillz</t>
  </si>
  <si>
    <t>Sytherione</t>
  </si>
  <si>
    <t>CrestFarm</t>
  </si>
  <si>
    <t>Kat Balou</t>
  </si>
  <si>
    <t>๛ Đøŧŧø</t>
  </si>
  <si>
    <t>Boomking510</t>
  </si>
  <si>
    <t>Comeonbear</t>
  </si>
  <si>
    <t>boomking05</t>
  </si>
  <si>
    <t>Bløødfallen</t>
  </si>
  <si>
    <t>Jaxøn</t>
  </si>
  <si>
    <t>Sandman72</t>
  </si>
  <si>
    <t>Dаsег</t>
  </si>
  <si>
    <t>Minhphuong2013</t>
  </si>
  <si>
    <t>GreenJeep</t>
  </si>
  <si>
    <t>Doctor Kristi</t>
  </si>
  <si>
    <t>xX Wemby Xx</t>
  </si>
  <si>
    <t>Kléverovich</t>
  </si>
  <si>
    <t>Khan da warrior</t>
  </si>
  <si>
    <t>Traveller Mini</t>
  </si>
  <si>
    <t>Cyrus II</t>
  </si>
  <si>
    <t>RESUS FARM II</t>
  </si>
  <si>
    <t>Vikutósovna</t>
  </si>
  <si>
    <t>Mac Farms</t>
  </si>
  <si>
    <t>BEAR I</t>
  </si>
  <si>
    <t>alfa mini br</t>
  </si>
  <si>
    <t>Daser Fаrm</t>
  </si>
  <si>
    <t>Poisön Oäk</t>
  </si>
  <si>
    <t>CrazyJoker Farm</t>
  </si>
  <si>
    <t>dark ang3l</t>
  </si>
  <si>
    <t>Roro D farm</t>
  </si>
  <si>
    <t>BEAR II</t>
  </si>
  <si>
    <t>Goldeneyes Jnr</t>
  </si>
  <si>
    <t>BEAR III</t>
  </si>
  <si>
    <t>Vivid farm</t>
  </si>
  <si>
    <t>Mıctecacihuatl</t>
  </si>
  <si>
    <t>QuynNhii</t>
  </si>
  <si>
    <t>RESUS FARM I</t>
  </si>
  <si>
    <t>Traukko Farm</t>
  </si>
  <si>
    <t>ŤJ jř</t>
  </si>
  <si>
    <t>alfa 02 fh</t>
  </si>
  <si>
    <t>Poisön Datüra</t>
  </si>
  <si>
    <t>Yevss</t>
  </si>
  <si>
    <t>Brobles</t>
  </si>
  <si>
    <t>coVivid 19 farm</t>
  </si>
  <si>
    <t>vtoe2</t>
  </si>
  <si>
    <t>pompaVivid farm</t>
  </si>
  <si>
    <t>SASHUK2</t>
  </si>
  <si>
    <t>broxah</t>
  </si>
  <si>
    <t>Lachar Farm II</t>
  </si>
  <si>
    <t>俊ĐRAGÖN R</t>
  </si>
  <si>
    <t>Dotto VI</t>
  </si>
  <si>
    <t>bbAlof</t>
  </si>
  <si>
    <t>にんじゃまん</t>
  </si>
  <si>
    <t>RocketPunchFarm</t>
  </si>
  <si>
    <t>Dotto ƗV</t>
  </si>
  <si>
    <t>俊ĐRAGÖN L</t>
  </si>
  <si>
    <t>Dotto V</t>
  </si>
  <si>
    <t>Cobra Ferme</t>
  </si>
  <si>
    <t>IR0NB0ND</t>
  </si>
  <si>
    <t>alfa jr 02</t>
  </si>
  <si>
    <t>Ja x on</t>
  </si>
  <si>
    <t>Baby jd</t>
  </si>
  <si>
    <t>Burbujas</t>
  </si>
  <si>
    <t>Governor50907279</t>
  </si>
  <si>
    <t>Krìstìna</t>
  </si>
  <si>
    <t>Mac Farms 2</t>
  </si>
  <si>
    <t>NotBubbles</t>
  </si>
  <si>
    <t>SEVERUS SNAPE</t>
  </si>
  <si>
    <t>Dotto ƗƗ</t>
  </si>
  <si>
    <t>Jaxon farm3</t>
  </si>
  <si>
    <t>KryzszF2</t>
  </si>
  <si>
    <t>OgSly</t>
  </si>
  <si>
    <t>Lachar Farm</t>
  </si>
  <si>
    <t>Poisön Sumäc</t>
  </si>
  <si>
    <t>LadyPixie</t>
  </si>
  <si>
    <t>旅ノëlïË3</t>
  </si>
  <si>
    <t>ToxaUAWood</t>
  </si>
  <si>
    <t>lillen</t>
  </si>
  <si>
    <t>Libre y Justo</t>
  </si>
  <si>
    <t>Lukeinator</t>
  </si>
  <si>
    <t>KryzszF1</t>
  </si>
  <si>
    <t>Cyrrus V</t>
  </si>
  <si>
    <t>Dаser Farm</t>
  </si>
  <si>
    <t>Dasеr Farm</t>
  </si>
  <si>
    <t>little vtoe</t>
  </si>
  <si>
    <t>yaozu</t>
  </si>
  <si>
    <t>Mac Farms 3</t>
  </si>
  <si>
    <t>Twotone 2</t>
  </si>
  <si>
    <t>Ropb F1</t>
  </si>
  <si>
    <t>Roronoa D farm</t>
  </si>
  <si>
    <t>么ßム JR</t>
  </si>
  <si>
    <t>alfa famer</t>
  </si>
  <si>
    <t>lilPeach</t>
  </si>
  <si>
    <t>dr f 8</t>
  </si>
  <si>
    <t>Broxah</t>
  </si>
  <si>
    <t>KryzszF5</t>
  </si>
  <si>
    <t>LiIIen</t>
  </si>
  <si>
    <t>JAYH2</t>
  </si>
  <si>
    <t>Peachen</t>
  </si>
  <si>
    <t>Mac Farms 4</t>
  </si>
  <si>
    <t>lIlPeach</t>
  </si>
  <si>
    <t>lIIlen</t>
  </si>
  <si>
    <t>MiniFabbi</t>
  </si>
  <si>
    <t>BrOxah</t>
  </si>
  <si>
    <t>bbAlof02</t>
  </si>
  <si>
    <t>KryzszF4</t>
  </si>
  <si>
    <t>俊ĐRAGÖN J</t>
  </si>
  <si>
    <t>solitário br</t>
  </si>
  <si>
    <t>alfa mini</t>
  </si>
  <si>
    <t>sneakyLaz</t>
  </si>
  <si>
    <t>Mikki Hiiri</t>
  </si>
  <si>
    <t>Traukko Farm 2</t>
  </si>
  <si>
    <t>俊ĐRAGÖN N</t>
  </si>
  <si>
    <t>Pandarella</t>
  </si>
  <si>
    <t>baby Vivid</t>
  </si>
  <si>
    <t>Sugar Dad</t>
  </si>
  <si>
    <t>Dotto VƗƗ</t>
  </si>
  <si>
    <t>Traukko Farm 3</t>
  </si>
  <si>
    <t>PANJALU DJAJATI</t>
  </si>
  <si>
    <t>Koala88</t>
  </si>
  <si>
    <t>Farm Cobra</t>
  </si>
  <si>
    <t>SadzZ FARM I</t>
  </si>
  <si>
    <t>Dotto ƗƗƗ</t>
  </si>
  <si>
    <t>RuffRydaz Farm</t>
  </si>
  <si>
    <t>Mac Farms 5</t>
  </si>
  <si>
    <t>Jaaaxon</t>
  </si>
  <si>
    <t>DrLazarus</t>
  </si>
  <si>
    <t>Tallie69</t>
  </si>
  <si>
    <t>CraZyJoker Farm</t>
  </si>
  <si>
    <t>Базар</t>
  </si>
  <si>
    <t>Cyruss IV</t>
  </si>
  <si>
    <t>Grillin Dad</t>
  </si>
  <si>
    <t>Abadidas Sama</t>
  </si>
  <si>
    <t>Abadidas Lagi</t>
  </si>
  <si>
    <t>abundance</t>
  </si>
  <si>
    <t>doublpandafarm</t>
  </si>
  <si>
    <t>Ema The Angel</t>
  </si>
  <si>
    <t>SwOorDfarme or</t>
  </si>
  <si>
    <t>doubl pandafarm</t>
  </si>
  <si>
    <t>Lady kiWik</t>
  </si>
  <si>
    <t>FarmVid</t>
  </si>
  <si>
    <t>Vóreios</t>
  </si>
  <si>
    <t>Cobra B farm</t>
  </si>
  <si>
    <t>Mac Farms 6</t>
  </si>
  <si>
    <t>Poisön Azalëa</t>
  </si>
  <si>
    <t>Spoenixx</t>
  </si>
  <si>
    <t>Uńdertaker</t>
  </si>
  <si>
    <t>Taigiri Farm</t>
  </si>
  <si>
    <t>俊ĐRAGÖN B</t>
  </si>
  <si>
    <t>Poisön Nerïum</t>
  </si>
  <si>
    <t>Cyruss III</t>
  </si>
  <si>
    <t>Taigiri Farm II</t>
  </si>
  <si>
    <t>Gov444</t>
  </si>
  <si>
    <t>Dotto VIII</t>
  </si>
  <si>
    <t>旅ノsõphië</t>
  </si>
  <si>
    <t>Traukko Farm 4</t>
  </si>
  <si>
    <t>RydazFarm2</t>
  </si>
  <si>
    <t>Mahad the 1</t>
  </si>
  <si>
    <t>Ruffrydazzzz</t>
  </si>
  <si>
    <t>ᶻᵒᵒ Tobi</t>
  </si>
  <si>
    <t>ᶠᶠˢ Pigeon</t>
  </si>
  <si>
    <t>Ēclîpsë</t>
  </si>
  <si>
    <t>ᶠᶠˢGaius</t>
  </si>
  <si>
    <t>Sanshair</t>
  </si>
  <si>
    <t>ᶠᶠˢ Vegas</t>
  </si>
  <si>
    <t>Loughur</t>
  </si>
  <si>
    <t>ᶠᶠˢjorge</t>
  </si>
  <si>
    <t>ᴷ Llama</t>
  </si>
  <si>
    <t>ᶠᶠAgentSub</t>
  </si>
  <si>
    <t>XxBARKAxX</t>
  </si>
  <si>
    <t>Lackso</t>
  </si>
  <si>
    <t>SadzZ</t>
  </si>
  <si>
    <t>KOPRAL 121</t>
  </si>
  <si>
    <t>Viva012</t>
  </si>
  <si>
    <t>Statthalter56936467</t>
  </si>
  <si>
    <t>GaiusChaleego</t>
  </si>
  <si>
    <t>Sanchez08</t>
  </si>
  <si>
    <t>メ Hanabee メ</t>
  </si>
  <si>
    <t>nevarKa</t>
  </si>
  <si>
    <t>موكا ٢٠٠</t>
  </si>
  <si>
    <t>SirMichl</t>
  </si>
  <si>
    <t>SergSpb 3</t>
  </si>
  <si>
    <t>1 Loughur</t>
  </si>
  <si>
    <t>ramziha3</t>
  </si>
  <si>
    <t>Governor75934378</t>
  </si>
  <si>
    <t>BL T4 Kills</t>
  </si>
  <si>
    <t>BL T5 Kills</t>
  </si>
  <si>
    <t>BL Deaths</t>
  </si>
  <si>
    <t>T4 Kills -Scan1</t>
  </si>
  <si>
    <t>T5 Kills - Scan1</t>
  </si>
  <si>
    <t>Deaths- Scan1</t>
  </si>
  <si>
    <t>T4 Kills - Scan2</t>
  </si>
  <si>
    <t>T5 Kills - Scan2</t>
  </si>
  <si>
    <t>Deaths - Scan2</t>
  </si>
  <si>
    <t>T4 Kills - Scan3</t>
  </si>
  <si>
    <t>T5 Kills - Scan3</t>
  </si>
  <si>
    <t>Deaths - Scan3</t>
  </si>
  <si>
    <t>T4 Kills - Scan4</t>
  </si>
  <si>
    <t>T5 Kills - Scan4</t>
  </si>
  <si>
    <t>Deaths - Scan4</t>
  </si>
  <si>
    <t>T4 Kills - Scan5</t>
  </si>
  <si>
    <t>T5 Kills - Scan5</t>
  </si>
  <si>
    <t>Deaths - Scan5</t>
  </si>
  <si>
    <t>T4 Kills - Scan6</t>
  </si>
  <si>
    <t>T5 Kills - Scan6</t>
  </si>
  <si>
    <t>Deaths - Scan6</t>
  </si>
  <si>
    <t>T4 Kills - Scan7</t>
  </si>
  <si>
    <t>T5 Kills - Scan7</t>
  </si>
  <si>
    <t>Deaths - Scan7</t>
  </si>
  <si>
    <t>T4 Kills - Scan8</t>
  </si>
  <si>
    <t>T5 Kills - Scan8</t>
  </si>
  <si>
    <t>Deaths - Scan8</t>
  </si>
  <si>
    <t>ΔT4 Kills_Scan1</t>
  </si>
  <si>
    <t>ΔT5 Kills_Scan1</t>
  </si>
  <si>
    <t>ΔDeaths_Scan1</t>
  </si>
  <si>
    <t>ΔT4 Kills_Scan2</t>
  </si>
  <si>
    <t>ΔT5 Kills_Scan2</t>
  </si>
  <si>
    <t>ΔDeaths_Scan2</t>
  </si>
  <si>
    <t>ΔT4 Kills_Scan3</t>
  </si>
  <si>
    <t>ΔT5 Kills_Scan3</t>
  </si>
  <si>
    <t>ΔDeaths_Scan3</t>
  </si>
  <si>
    <t>ΔT4 Kills_Scan4</t>
  </si>
  <si>
    <t>ΔT5 Kills_Scan4</t>
  </si>
  <si>
    <t>ΔDeaths_Scan4</t>
  </si>
  <si>
    <t>ΔT4 Kills_Scan5</t>
  </si>
  <si>
    <t>ΔT5 Kills_Scan5</t>
  </si>
  <si>
    <t>ΔDeaths_Scan5</t>
  </si>
  <si>
    <t>ΔT4 Kills_Scan6</t>
  </si>
  <si>
    <t>ΔT5 Kills_Scan6</t>
  </si>
  <si>
    <t>ΔDeaths_Scan6</t>
  </si>
  <si>
    <t>ΔT4 Kills_Scan7</t>
  </si>
  <si>
    <t>ΔT5 Kills_Scan7</t>
  </si>
  <si>
    <t>ΔDeaths_Scan7</t>
  </si>
  <si>
    <t>ΔT4 Kills_Scan8</t>
  </si>
  <si>
    <t>ΔT5 Kills_Scan8</t>
  </si>
  <si>
    <t>ΔDeaths_Scan8</t>
  </si>
  <si>
    <t>POWER_010925</t>
  </si>
  <si>
    <t>T4_010925</t>
  </si>
  <si>
    <t>T5_010925</t>
  </si>
  <si>
    <t>D_010925</t>
  </si>
  <si>
    <t>KitaratheBlue</t>
  </si>
  <si>
    <t>nil</t>
  </si>
  <si>
    <t>JDwasHere</t>
  </si>
  <si>
    <t>YNightshade</t>
  </si>
  <si>
    <t>xXDrkillXx</t>
  </si>
  <si>
    <t>SergeySpb</t>
  </si>
  <si>
    <t>Buss.es</t>
  </si>
  <si>
    <t>Jaxon</t>
  </si>
  <si>
    <t>Mac24K</t>
  </si>
  <si>
    <t>DRunnHide</t>
  </si>
  <si>
    <t>Fabbi</t>
  </si>
  <si>
    <t>Daser</t>
  </si>
  <si>
    <t>{DRAGON</t>
  </si>
  <si>
    <t>Cyrus</t>
  </si>
  <si>
    <t>ATula</t>
  </si>
  <si>
    <t>crestFallen</t>
  </si>
  <si>
    <t>Lunarko</t>
  </si>
  <si>
    <t>ROCK886</t>
  </si>
  <si>
    <t>Ropb</t>
  </si>
  <si>
    <t>Bloodfallen</t>
  </si>
  <si>
    <t>ffsPENGKY</t>
  </si>
  <si>
    <t>OmniOtto</t>
  </si>
  <si>
    <t>xchronosx</t>
  </si>
  <si>
    <t>RoronoaDzorro</t>
  </si>
  <si>
    <t>ffsDaj Bog</t>
  </si>
  <si>
    <t>Dotto eo</t>
  </si>
  <si>
    <t>XJAYHX</t>
  </si>
  <si>
    <t>Traukkosm</t>
  </si>
  <si>
    <t>Redhawk14</t>
  </si>
  <si>
    <t>Vikutos</t>
  </si>
  <si>
    <t>OmniPata</t>
  </si>
  <si>
    <t>ffsVivid</t>
  </si>
  <si>
    <t>ffsvtoel</t>
  </si>
  <si>
    <t>CobraB</t>
  </si>
  <si>
    <t>fsPixie</t>
  </si>
  <si>
    <t>ffsTwotone</t>
  </si>
  <si>
    <t>ffs Kristi</t>
  </si>
  <si>
    <t>CyrrusX</t>
  </si>
  <si>
    <t>0Sadzz0</t>
  </si>
  <si>
    <t>XXTJXx</t>
  </si>
  <si>
    <t>ffeMiCK3Y</t>
  </si>
  <si>
    <t>doublepandass</t>
  </si>
  <si>
    <t>CrazyJoKer</t>
  </si>
  <si>
    <t>JATTX</t>
  </si>
  <si>
    <t>RESUSChRISTO</t>
  </si>
  <si>
    <t>MtI01</t>
  </si>
  <si>
    <t>boomkingos</t>
  </si>
  <si>
    <t>TooFAT</t>
  </si>
  <si>
    <t>Kittykatkins</t>
  </si>
  <si>
    <t>Boomking51o</t>
  </si>
  <si>
    <t>iit / elise</t>
  </si>
  <si>
    <t>OmniDouble</t>
  </si>
  <si>
    <t>Noucho8</t>
  </si>
  <si>
    <t>Initio</t>
  </si>
  <si>
    <t>ffsFAB5OO</t>
  </si>
  <si>
    <t>Dotto</t>
  </si>
  <si>
    <t>KatBalou</t>
  </si>
  <si>
    <t>fsFundad</t>
  </si>
  <si>
    <t>RocketPunchYK</t>
  </si>
  <si>
    <t>PoisonIvy</t>
  </si>
  <si>
    <t>GerOnimo</t>
  </si>
  <si>
    <t>fsPrentis</t>
  </si>
  <si>
    <t>DenchikBOSS</t>
  </si>
  <si>
    <t>yupan</t>
  </si>
  <si>
    <t>OZA</t>
  </si>
  <si>
    <t>LordOfWinds</t>
  </si>
  <si>
    <t>HAJoteal</t>
  </si>
  <si>
    <t>YPixie</t>
  </si>
  <si>
    <t>taigiribigfarm</t>
  </si>
  <si>
    <t>PBeWunder</t>
  </si>
  <si>
    <t>nApster</t>
  </si>
  <si>
    <t>Robertff</t>
  </si>
  <si>
    <t>Jongki</t>
  </si>
  <si>
    <t>Pollopequeno</t>
  </si>
  <si>
    <t>Tankman</t>
  </si>
  <si>
    <t>DalamarDark</t>
  </si>
  <si>
    <t>BabyMia</t>
  </si>
  <si>
    <t>ToddlerMiku</t>
  </si>
  <si>
    <t>DrTorque7</t>
  </si>
  <si>
    <t>alfajrbr</t>
  </si>
  <si>
    <t>Nouch081</t>
  </si>
  <si>
    <t>Elchivojr</t>
  </si>
  <si>
    <t>PengkyFarm</t>
  </si>
  <si>
    <t>DottoAl</t>
  </si>
  <si>
    <t>DarkHoneyB</t>
  </si>
  <si>
    <t>DalamarWhite</t>
  </si>
  <si>
    <t>Bastille</t>
  </si>
  <si>
    <t>UGallea</t>
  </si>
  <si>
    <t>JATTLIFE</t>
  </si>
  <si>
    <t>DalamarBlue</t>
  </si>
  <si>
    <t>RunnHideAlt</t>
  </si>
  <si>
    <t>QueenHaZaal</t>
  </si>
  <si>
    <t>KryzszFarmer</t>
  </si>
  <si>
    <t>ZBL Jr</t>
  </si>
  <si>
    <t>DoctorKristi</t>
  </si>
  <si>
    <t>FarmDimitryll</t>
  </si>
  <si>
    <t>Kleverovich</t>
  </si>
  <si>
    <t>xXWembyXx</t>
  </si>
  <si>
    <t>TravellerMini</t>
  </si>
  <si>
    <t>Khandawarrior</t>
  </si>
  <si>
    <t>RESUSFARMII</t>
  </si>
  <si>
    <t>Vikutosovna</t>
  </si>
  <si>
    <t>CyrusII</t>
  </si>
  <si>
    <t>BEARIl</t>
  </si>
  <si>
    <t>BEARI</t>
  </si>
  <si>
    <t>alfaminibr</t>
  </si>
  <si>
    <t>MacFarms</t>
  </si>
  <si>
    <t>PoisonOak</t>
  </si>
  <si>
    <t>CrazyJokerFarm</t>
  </si>
  <si>
    <t>DaserFarm</t>
  </si>
  <si>
    <t>BEARIIl</t>
  </si>
  <si>
    <t>RoroDfarm</t>
  </si>
  <si>
    <t>Vividfarm</t>
  </si>
  <si>
    <t>darkang3i</t>
  </si>
  <si>
    <t>GoldeneyesJnr</t>
  </si>
  <si>
    <t>Mictecacihuatl</t>
  </si>
  <si>
    <t>RESUSFARMI</t>
  </si>
  <si>
    <t>alfa02fh</t>
  </si>
  <si>
    <t>PoisonDatiira</t>
  </si>
  <si>
    <t>TraukkoFarm</t>
  </si>
  <si>
    <t>TJjr</t>
  </si>
  <si>
    <t>Fatzero</t>
  </si>
  <si>
    <t>coVivid19farm</t>
  </si>
  <si>
    <t>pompaVividfarm</t>
  </si>
  <si>
    <t>SASHUKZ</t>
  </si>
  <si>
    <t>FarmDimitrylll</t>
  </si>
  <si>
    <t>RDRAGONR</t>
  </si>
  <si>
    <t>LacharFarmII</t>
  </si>
  <si>
    <t>DottoVI</t>
  </si>
  <si>
    <t>に ん じゃ まん</t>
  </si>
  <si>
    <t>OsamaBinLadeN</t>
  </si>
  <si>
    <t>DottoIV</t>
  </si>
  <si>
    <t>{DRAGON L</t>
  </si>
  <si>
    <t>CobraFerme</t>
  </si>
  <si>
    <t>DottoV</t>
  </si>
  <si>
    <t>alfajr02</t>
  </si>
  <si>
    <t>Babyjd</t>
  </si>
  <si>
    <t>JaXon</t>
  </si>
  <si>
    <t>Kristina</t>
  </si>
  <si>
    <t>SEVERUSSNAPE</t>
  </si>
  <si>
    <t>Jaxonfarm3</t>
  </si>
  <si>
    <t>MacFarms2</t>
  </si>
  <si>
    <t>DottoH</t>
  </si>
  <si>
    <t>LacharFarm</t>
  </si>
  <si>
    <t>IRONBOND</t>
  </si>
  <si>
    <t>PoisonSumac</t>
  </si>
  <si>
    <t>i J 6tiE3</t>
  </si>
  <si>
    <t>CyrrusV</t>
  </si>
  <si>
    <t>KryzszFl</t>
  </si>
  <si>
    <t>littlevtoe</t>
  </si>
  <si>
    <t>LibreyJusto</t>
  </si>
  <si>
    <t>MacFarms3</t>
  </si>
  <si>
    <t>ZBL JR</t>
  </si>
  <si>
    <t>alfafamer</t>
  </si>
  <si>
    <t>drf8</t>
  </si>
  <si>
    <t>RoronoaDfarm</t>
  </si>
  <si>
    <t>Lillen</t>
  </si>
  <si>
    <t>JAYHZ</t>
  </si>
  <si>
    <t>KryzszFS</t>
  </si>
  <si>
    <t>Twotone2</t>
  </si>
  <si>
    <t>MacFarms4</t>
  </si>
  <si>
    <t>Illlen</t>
  </si>
  <si>
    <t>{DRAGON J</t>
  </si>
  <si>
    <t>solitariobr</t>
  </si>
  <si>
    <t>bbAlofoz</t>
  </si>
  <si>
    <t>RopbF1</t>
  </si>
  <si>
    <t>alfamini</t>
  </si>
  <si>
    <t>BACOTnyaa</t>
  </si>
  <si>
    <t>Happy9</t>
  </si>
  <si>
    <t>Son of Bog</t>
  </si>
  <si>
    <t>MikkiHiiri</t>
  </si>
  <si>
    <t>{DRAGON N</t>
  </si>
  <si>
    <t>Batknightz</t>
  </si>
  <si>
    <t>babyVivid</t>
  </si>
  <si>
    <t>SugarDad</t>
  </si>
  <si>
    <t>TraukkoFarm2</t>
  </si>
  <si>
    <t>FarmCobra</t>
  </si>
  <si>
    <t>DottoVII</t>
  </si>
  <si>
    <t>SadzzFARMI</t>
  </si>
  <si>
    <t>RuffRydazFarm</t>
  </si>
  <si>
    <t>MacFarms5</t>
  </si>
  <si>
    <t>PANJALUDJAJATI</t>
  </si>
  <si>
    <t>TraukkoFarm3</t>
  </si>
  <si>
    <t>Dantelgame</t>
  </si>
  <si>
    <t>CraZyJokerFarm</t>
  </si>
  <si>
    <t>Dotto t#</t>
  </si>
  <si>
    <t>GrillinDad</t>
  </si>
  <si>
    <t>CyrussIV</t>
  </si>
  <si>
    <t>AbadidasSama</t>
  </si>
  <si>
    <t>AbadidasLagi</t>
  </si>
  <si>
    <t>SwOorDfarmeor</t>
  </si>
  <si>
    <t>CobraBfarm</t>
  </si>
  <si>
    <t>Daaaaaaad</t>
  </si>
  <si>
    <t>MacFarms6</t>
  </si>
  <si>
    <t>PoisonAzalea</t>
  </si>
  <si>
    <t>Voreios</t>
  </si>
  <si>
    <t>EmaTheAngel</t>
  </si>
  <si>
    <t>Undertaker</t>
  </si>
  <si>
    <t>Gubernur50951119</t>
  </si>
  <si>
    <t>TaigiriFarm</t>
  </si>
  <si>
    <t>PoisonNerium</t>
  </si>
  <si>
    <t>RDRAGONB</t>
  </si>
  <si>
    <t>TaigiriFarmIl</t>
  </si>
  <si>
    <t>CyrussIII</t>
  </si>
  <si>
    <t>ht / sophié</t>
  </si>
  <si>
    <t>DottoVIII</t>
  </si>
  <si>
    <t>NotJD</t>
  </si>
  <si>
    <t>Mahadthe1</t>
  </si>
  <si>
    <t>Konek</t>
  </si>
  <si>
    <t>Doublepandafarm</t>
  </si>
  <si>
    <t>doublepandafarm</t>
  </si>
  <si>
    <t>Speonixxx</t>
  </si>
  <si>
    <t>Shmenb</t>
  </si>
  <si>
    <t>Krissy</t>
  </si>
  <si>
    <t>MacIsMyDaddy</t>
  </si>
  <si>
    <t>bit J sophie</t>
  </si>
  <si>
    <t>TraukkoFarm4</t>
  </si>
  <si>
    <t>timetravellerl</t>
  </si>
  <si>
    <t>TpasuTenb50945672</t>
  </si>
  <si>
    <t>Gouverneur50786523</t>
  </si>
  <si>
    <t>Governor50752508</t>
  </si>
  <si>
    <t>Statthalter51142286</t>
  </si>
  <si>
    <t>Bodrachok</t>
  </si>
  <si>
    <t>Thongdoc51035241</t>
  </si>
  <si>
    <t>kuchisabishii</t>
  </si>
  <si>
    <t>vividfarm</t>
  </si>
  <si>
    <t>Governor50868480</t>
  </si>
  <si>
    <t>Thongdoc50912417</t>
  </si>
  <si>
    <t>Gobernador50923687</t>
  </si>
  <si>
    <t>Groting</t>
  </si>
  <si>
    <t>Thongdoc50205492</t>
  </si>
  <si>
    <t>Mooha</t>
  </si>
  <si>
    <t>Gubernur50923574</t>
  </si>
  <si>
    <t>Beloyka</t>
  </si>
  <si>
    <t>Governor50891691</t>
  </si>
  <si>
    <t>LilKristina</t>
  </si>
  <si>
    <t>Npasntrenb50938556</t>
  </si>
  <si>
    <t>Governor49910463</t>
  </si>
  <si>
    <t>Governor50883627</t>
  </si>
  <si>
    <t>Thongdoc50766459</t>
  </si>
  <si>
    <t>farmVid</t>
  </si>
  <si>
    <t>Governor51054493</t>
  </si>
  <si>
    <t>Vali50709576</t>
  </si>
  <si>
    <t>Vali50951516</t>
  </si>
  <si>
    <t>Governor51006872</t>
  </si>
  <si>
    <t>Thongdoc50981129</t>
  </si>
  <si>
    <t>Governor50137784</t>
  </si>
  <si>
    <t>Governor51088553</t>
  </si>
  <si>
    <t>Thongdoc50914009</t>
  </si>
  <si>
    <t>thE 50936238</t>
  </si>
  <si>
    <t>doublpandafarm6</t>
  </si>
  <si>
    <t>stoneygoldie</t>
  </si>
  <si>
    <t>WOOD88</t>
  </si>
  <si>
    <t>X|=*t50902861</t>
  </si>
  <si>
    <t>SirFarmelot</t>
  </si>
  <si>
    <t>Governor51001316</t>
  </si>
  <si>
    <t>Gouverneur5 1076366</t>
  </si>
  <si>
    <t>$21951003814</t>
  </si>
  <si>
    <t>Ottolfarm</t>
  </si>
  <si>
    <t>TDragonBalls</t>
  </si>
  <si>
    <t>Goldenegg</t>
  </si>
  <si>
    <t>T4_012825</t>
  </si>
  <si>
    <t>T5_012825</t>
  </si>
  <si>
    <t>D_012825</t>
  </si>
  <si>
    <t>pinkfluffydíno</t>
  </si>
  <si>
    <t>Not JD</t>
  </si>
  <si>
    <t>Konёk</t>
  </si>
  <si>
    <t>Shmeль</t>
  </si>
  <si>
    <t>Mac Is My Daddy</t>
  </si>
  <si>
    <t>旅ノëłïë</t>
  </si>
  <si>
    <t>Kríssy</t>
  </si>
  <si>
    <t>تGALLمم</t>
  </si>
  <si>
    <t>Jaxon farm1</t>
  </si>
  <si>
    <t>旅ノsõphïe</t>
  </si>
  <si>
    <t>Bodrяchok</t>
  </si>
  <si>
    <t>Governor61583112</t>
  </si>
  <si>
    <t>Beloчka</t>
  </si>
  <si>
    <t>vivid farm</t>
  </si>
  <si>
    <t>Правитель50945672</t>
  </si>
  <si>
    <t>Мòóha</t>
  </si>
  <si>
    <t>Thống đốc51035241</t>
  </si>
  <si>
    <t>Thống đốc50912417</t>
  </si>
  <si>
    <t>Thống đốc50205492</t>
  </si>
  <si>
    <t>Lil Kristina</t>
  </si>
  <si>
    <t>Правитель50938556</t>
  </si>
  <si>
    <t>Thống đốc50766459</t>
  </si>
  <si>
    <t>LiranFarm2</t>
  </si>
  <si>
    <t>Jaxon farm2</t>
  </si>
  <si>
    <t>Thống đốc50981129</t>
  </si>
  <si>
    <t>Thống đốc50914009</t>
  </si>
  <si>
    <t>执政官50936238</t>
  </si>
  <si>
    <t>T Dragon Balls</t>
  </si>
  <si>
    <t>T Dragon Ikuras</t>
  </si>
  <si>
    <t>KILLS TIER 4</t>
  </si>
  <si>
    <t>KILLS TIER 5</t>
  </si>
  <si>
    <t>DEADS</t>
  </si>
  <si>
    <t>Just Prior to G7</t>
  </si>
  <si>
    <t>xX Dr kill xX</t>
  </si>
  <si>
    <t>ᶠᶠˢFlava</t>
  </si>
  <si>
    <t>Kat Balou Farm</t>
  </si>
  <si>
    <t>父SevenBlck父</t>
  </si>
  <si>
    <t>Silver panda</t>
  </si>
  <si>
    <t>J0e1ss</t>
  </si>
  <si>
    <t>obuddess</t>
  </si>
  <si>
    <t>Mac 24k</t>
  </si>
  <si>
    <t>亗Nexxy 亗</t>
  </si>
  <si>
    <t>MsGhost12</t>
  </si>
  <si>
    <t>hyperion43farm1</t>
  </si>
  <si>
    <t>乂GaarCim㋛r乂</t>
  </si>
  <si>
    <t>hyperion43farm2</t>
  </si>
  <si>
    <t>Depression Land</t>
  </si>
  <si>
    <t>DeuzRekiem</t>
  </si>
  <si>
    <t>Gobernador50862777</t>
  </si>
  <si>
    <t>DrTorque farms</t>
  </si>
  <si>
    <t>지도자50902861</t>
  </si>
  <si>
    <t>SirFarmªlot</t>
  </si>
  <si>
    <t>Gouverneur51076366</t>
  </si>
  <si>
    <t>総督51003814</t>
  </si>
  <si>
    <t>Otto1farm</t>
  </si>
  <si>
    <t>DrTorque FarmZz</t>
  </si>
  <si>
    <t>Dotto VIV</t>
  </si>
  <si>
    <t>Golden egg</t>
  </si>
  <si>
    <t>Коmaриk</t>
  </si>
  <si>
    <t>Governor49835465</t>
  </si>
  <si>
    <t>Final Scan</t>
  </si>
  <si>
    <t>ᶠᶠˢ MrFlux</t>
  </si>
  <si>
    <t>Котяpa</t>
  </si>
  <si>
    <t>Kryz Farm 0</t>
  </si>
  <si>
    <t>Crimoss</t>
  </si>
  <si>
    <t>Nozerofam</t>
  </si>
  <si>
    <t>NonameF5</t>
  </si>
  <si>
    <t>NonameF6</t>
  </si>
  <si>
    <t>Kryz Farm 2</t>
  </si>
  <si>
    <t>Upin F4</t>
  </si>
  <si>
    <t>Nonamefam</t>
  </si>
  <si>
    <t>NonameF8</t>
  </si>
  <si>
    <t>Baseline T4 Kills</t>
  </si>
  <si>
    <t>Baseline T5 Kills</t>
  </si>
  <si>
    <t>Deaths</t>
  </si>
  <si>
    <t>T4 Kills To-Date</t>
  </si>
  <si>
    <t>T5 Kills To-Date</t>
  </si>
  <si>
    <t>Deaths To-Date</t>
  </si>
  <si>
    <t xml:space="preserve">To use this sheet: </t>
  </si>
  <si>
    <t>Find YOUR line and enter your total T4 kills, T5 kills and Deaths in the appropriate green box.</t>
  </si>
  <si>
    <t xml:space="preserve">Notes: </t>
  </si>
  <si>
    <t>To find your line, search for your gov ID or gov name.</t>
  </si>
  <si>
    <t>If you changed your gov name after the first scan, then the name here will be whatever your name was when the first scan occurred.</t>
  </si>
  <si>
    <t>Your Gov ID will never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</si>
</sst>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sz val="8.0"/>
      <color theme="1"/>
      <name val="Calibri"/>
    </font>
    <font>
      <b/>
      <sz val="8.0"/>
      <color theme="1"/>
      <name val="Calibri"/>
    </font>
    <font>
      <sz val="8.0"/>
      <color theme="1"/>
      <name val="Arial"/>
    </font>
    <font>
      <b/>
      <sz val="11.0"/>
      <color theme="1"/>
      <name val="Calibri"/>
    </font>
    <font>
      <u/>
      <sz val="11.0"/>
      <color rgb="FF000000"/>
      <name val="Calibri"/>
    </font>
    <font>
      <sz val="11.0"/>
      <color theme="1"/>
      <name val="Aptos Narrow"/>
    </font>
    <font>
      <b/>
      <sz val="11.0"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right" readingOrder="0"/>
    </xf>
    <xf borderId="1" fillId="0" fontId="2" numFmtId="3" xfId="0" applyBorder="1" applyFont="1" applyNumberFormat="1"/>
    <xf borderId="1" fillId="0" fontId="2" numFmtId="38" xfId="0" applyBorder="1" applyFont="1" applyNumberFormat="1"/>
    <xf borderId="1" fillId="0" fontId="2" numFmtId="38" xfId="0" applyAlignment="1" applyBorder="1" applyFont="1" applyNumberFormat="1">
      <alignment horizontal="right"/>
    </xf>
    <xf borderId="1" fillId="2" fontId="2" numFmtId="38" xfId="0" applyBorder="1" applyFill="1" applyFont="1" applyNumberFormat="1"/>
    <xf borderId="0" fillId="0" fontId="3" numFmtId="38" xfId="0" applyAlignment="1" applyFont="1" applyNumberFormat="1">
      <alignment horizontal="right"/>
    </xf>
    <xf borderId="0" fillId="0" fontId="2" numFmtId="38" xfId="0" applyAlignment="1" applyFont="1" applyNumberFormat="1">
      <alignment horizontal="right"/>
    </xf>
    <xf borderId="0" fillId="0" fontId="2" numFmtId="0" xfId="0" applyAlignment="1" applyFont="1">
      <alignment horizontal="right" readingOrder="0"/>
    </xf>
    <xf borderId="1" fillId="0" fontId="2" numFmtId="0" xfId="0" applyAlignment="1" applyBorder="1" applyFont="1">
      <alignment horizontal="right" readingOrder="0"/>
    </xf>
    <xf borderId="1" fillId="0" fontId="4" numFmtId="0" xfId="0" applyAlignment="1" applyBorder="1" applyFont="1">
      <alignment horizontal="right" readingOrder="0"/>
    </xf>
    <xf borderId="1" fillId="0" fontId="2" numFmtId="164" xfId="0" applyAlignment="1" applyBorder="1" applyFont="1" applyNumberFormat="1">
      <alignment horizontal="right" readingOrder="0"/>
    </xf>
    <xf borderId="1" fillId="0" fontId="5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/>
    </xf>
    <xf borderId="0" fillId="0" fontId="2" numFmtId="3" xfId="0" applyFont="1" applyNumberFormat="1"/>
    <xf borderId="0" fillId="0" fontId="2" numFmtId="38" xfId="0" applyFont="1" applyNumberFormat="1"/>
    <xf borderId="0" fillId="0" fontId="3" numFmtId="0" xfId="0" applyFont="1"/>
    <xf borderId="0" fillId="0" fontId="6" numFmtId="0" xfId="0" applyAlignment="1" applyFont="1">
      <alignment horizontal="left"/>
    </xf>
    <xf borderId="0" fillId="0" fontId="7" numFmtId="3" xfId="0" applyAlignment="1" applyFont="1" applyNumberFormat="1">
      <alignment horizontal="left"/>
    </xf>
    <xf borderId="0" fillId="0" fontId="7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right" readingOrder="0"/>
    </xf>
    <xf borderId="0" fillId="0" fontId="6" numFmtId="3" xfId="0" applyAlignment="1" applyFont="1" applyNumberFormat="1">
      <alignment horizontal="right"/>
    </xf>
    <xf borderId="0" fillId="0" fontId="6" numFmtId="0" xfId="0" applyAlignment="1" applyFont="1">
      <alignment horizontal="right"/>
    </xf>
    <xf borderId="0" fillId="0" fontId="8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horizontal="left" readingOrder="0"/>
    </xf>
    <xf borderId="0" fillId="0" fontId="8" numFmtId="0" xfId="0" applyFont="1"/>
    <xf borderId="0" fillId="0" fontId="9" numFmtId="0" xfId="0" applyFont="1"/>
    <xf borderId="0" fillId="0" fontId="9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4" numFmtId="3" xfId="0" applyAlignment="1" applyFont="1" applyNumberFormat="1">
      <alignment horizontal="right"/>
    </xf>
    <xf borderId="0" fillId="0" fontId="10" numFmtId="0" xfId="0" applyAlignment="1" applyFont="1">
      <alignment readingOrder="0" shrinkToFit="0" vertical="bottom" wrapText="0"/>
    </xf>
    <xf borderId="0" fillId="0" fontId="2" numFmtId="0" xfId="0" applyFont="1"/>
    <xf quotePrefix="1" borderId="0" fillId="0" fontId="5" numFmtId="0" xfId="0" applyAlignment="1" applyFont="1">
      <alignment readingOrder="0" shrinkToFit="0" vertical="bottom" wrapText="0"/>
    </xf>
    <xf borderId="0" fillId="0" fontId="11" numFmtId="0" xfId="0" applyFont="1"/>
    <xf borderId="0" fillId="0" fontId="11" numFmtId="0" xfId="0" applyAlignment="1" applyFont="1">
      <alignment horizontal="right"/>
    </xf>
    <xf borderId="0" fillId="0" fontId="11" numFmtId="3" xfId="0" applyAlignment="1" applyFont="1" applyNumberFormat="1">
      <alignment horizontal="right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0" fillId="0" fontId="13" numFmtId="3" xfId="0" applyAlignment="1" applyFont="1" applyNumberFormat="1">
      <alignment horizontal="right" readingOrder="0"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0" fillId="0" fontId="13" numFmtId="3" xfId="0" applyAlignment="1" applyFont="1" applyNumberFormat="1">
      <alignment readingOrder="0" shrinkToFit="0" vertical="bottom" wrapText="0"/>
    </xf>
    <xf borderId="0" fillId="0" fontId="13" numFmtId="3" xfId="0" applyAlignment="1" applyFont="1" applyNumberFormat="1">
      <alignment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164" xfId="0" applyAlignment="1" applyFont="1" applyNumberFormat="1">
      <alignment horizontal="left" readingOrder="0" shrinkToFit="0" vertical="bottom" wrapText="0"/>
    </xf>
    <xf borderId="0" fillId="0" fontId="5" numFmtId="0" xfId="0" applyFont="1"/>
    <xf borderId="0" fillId="0" fontId="5" numFmtId="0" xfId="0" applyAlignment="1" applyFont="1">
      <alignment horizontal="right"/>
    </xf>
    <xf borderId="0" fillId="0" fontId="5" numFmtId="3" xfId="0" applyAlignment="1" applyFont="1" applyNumberFormat="1">
      <alignment horizontal="right"/>
    </xf>
    <xf borderId="0" fillId="3" fontId="14" numFmtId="0" xfId="0" applyAlignment="1" applyFill="1" applyFont="1">
      <alignment readingOrder="0"/>
    </xf>
    <xf borderId="0" fillId="0" fontId="4" numFmtId="0" xfId="0" applyFont="1"/>
    <xf borderId="0" fillId="0" fontId="3" numFmtId="3" xfId="0" applyFont="1" applyNumberFormat="1"/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0" fontId="5" numFmtId="3" xfId="0" applyAlignment="1" applyFont="1" applyNumberFormat="1">
      <alignment horizontal="right" readingOrder="0"/>
    </xf>
    <xf borderId="0" fillId="0" fontId="15" numFmtId="3" xfId="0" applyAlignment="1" applyFont="1" applyNumberFormat="1">
      <alignment readingOrder="0"/>
    </xf>
    <xf borderId="0" fillId="0" fontId="15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left"/>
    </xf>
    <xf borderId="0" fillId="0" fontId="1" numFmtId="0" xfId="0" applyFont="1"/>
    <xf borderId="0" fillId="0" fontId="1" numFmtId="3" xfId="0" applyFont="1" applyNumberFormat="1"/>
    <xf borderId="1" fillId="0" fontId="8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right" readingOrder="0"/>
    </xf>
    <xf borderId="1" fillId="0" fontId="8" numFmtId="3" xfId="0" applyBorder="1" applyFont="1" applyNumberFormat="1"/>
    <xf borderId="1" fillId="4" fontId="2" numFmtId="3" xfId="0" applyBorder="1" applyFill="1" applyFont="1" applyNumberFormat="1"/>
    <xf borderId="1" fillId="0" fontId="16" numFmtId="3" xfId="0" applyBorder="1" applyFont="1" applyNumberFormat="1"/>
    <xf borderId="1" fillId="0" fontId="8" numFmtId="0" xfId="0" applyAlignment="1" applyBorder="1" applyFont="1">
      <alignment horizontal="left" readingOrder="0"/>
    </xf>
    <xf borderId="1" fillId="4" fontId="1" numFmtId="3" xfId="0" applyBorder="1" applyFont="1" applyNumberFormat="1"/>
    <xf borderId="1" fillId="0" fontId="8" numFmtId="164" xfId="0" applyAlignment="1" applyBorder="1" applyFont="1" applyNumberFormat="1">
      <alignment horizontal="left" readingOrder="0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right"/>
    </xf>
    <xf borderId="0" fillId="0" fontId="8" numFmtId="3" xfId="0" applyFont="1" applyNumberFormat="1"/>
    <xf borderId="0" fillId="0" fontId="16" numFmtId="3" xfId="0" applyFont="1" applyNumberFormat="1"/>
  </cellXfs>
  <cellStyles count="1">
    <cellStyle xfId="0" name="Normal" builtinId="0"/>
  </cellStyles>
  <dxfs count="6"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>
        <color theme="1"/>
      </font>
      <fill>
        <patternFill patternType="solid">
          <fgColor rgb="FF999999"/>
          <bgColor rgb="FF999999"/>
        </patternFill>
      </fill>
      <border/>
    </dxf>
    <dxf>
      <font>
        <color rgb="FFFF0000"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buss.e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25"/>
    <col customWidth="1" min="2" max="2" width="22.5"/>
    <col customWidth="1" min="3" max="3" width="15.38"/>
    <col customWidth="1" min="4" max="4" width="12.13"/>
    <col customWidth="1" min="5" max="5" width="12.5"/>
    <col customWidth="1" min="6" max="6" width="13.5"/>
    <col customWidth="1" min="7" max="8" width="16.13"/>
    <col customWidth="1" min="9" max="9" width="13.5"/>
    <col customWidth="1" min="10" max="11" width="14.5"/>
    <col customWidth="1" min="12" max="12" width="13.63"/>
    <col customWidth="1" min="13" max="14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.75" customHeight="1">
      <c r="A2" s="3">
        <f t="shared" ref="A2:A301" si="1">Rank(G2,G:G,0)</f>
        <v>1</v>
      </c>
      <c r="B2" s="3" t="s">
        <v>14</v>
      </c>
      <c r="C2" s="3">
        <v>1.6909502E7</v>
      </c>
      <c r="D2" s="4">
        <f>IFERROR(VLOOKUP($C2,BaselinePWR!B:C,2,FALSE),0)</f>
        <v>94700801</v>
      </c>
      <c r="E2" s="5">
        <f>IFERROR(VLOOKUP($C2,BaselinePWR!B:G,6,FALSE),0)</f>
        <v>15152128.16</v>
      </c>
      <c r="F2" s="6">
        <f>IFERROR(VLOOKUP($C2,BaselinePWR!B:H,7,FALSE),0)</f>
        <v>1704614.418</v>
      </c>
      <c r="G2" s="7">
        <f t="array" ref="G2">IFS(D2&gt;40000000,(J2+L2+N2),AND(D2&gt;0,D2&lt;40000000),-1,TRUE,-2)</f>
        <v>60715376</v>
      </c>
      <c r="H2" s="7">
        <f t="array" ref="H2">IFS(G2=-1,-100000000,G2=-2,-200000000,G2&gt;=0,(G2-E2))</f>
        <v>45563247.84</v>
      </c>
      <c r="I2" s="8">
        <f>(SUM(IFERROR((VLOOKUP($C2,LookupTable!B:BQ,40,FALSE)),0),IFERROR((VLOOKUP($C2,LookupTable!B:BQ,44,FALSE)),0),IFERROR((VLOOKUP($C2,LookupTable!B:BQ,48,FALSE)),0),IFERROR((VLOOKUP($C2,LookupTable!B:BQ,52,FALSE)),0),IFERROR((VLOOKUP($C2,LookupTable!B:BQ,56,FALSE)),0),IFERROR((VLOOKUP($C2,LookupTable!B:BQ,60,FALSE)),0),IFERROR((VLOOKUP($C2,LookupTable!B:BQ,64,FALSE)),0),IFERROR((VLOOKUP($C2,LookupTable!B:BQ,68,FALSE)),0)))</f>
        <v>1669786</v>
      </c>
      <c r="J2" s="9">
        <f t="shared" ref="J2:J301" si="2">IFERROR(I2*1,"TBD")</f>
        <v>1669786</v>
      </c>
      <c r="K2" s="8">
        <f>(SUM(IFERROR((VLOOKUP($C2,LookupTable!B:BQ,39,FALSE)),0),IFERROR((VLOOKUP($C2,LookupTable!B:BQ,43,FALSE)),0),IFERROR((VLOOKUP($C2,LookupTable!B:BQ,47,FALSE)),0),IFERROR((VLOOKUP($C2,LookupTable!B:BQ,51,FALSE)),0),IFERROR((VLOOKUP($C2,LookupTable!B:BQ,55,FALSE)),0),IFERROR((VLOOKUP($C2,LookupTable!B:BQ,59,FALSE)),0),IFERROR((VLOOKUP($C2,LookupTable!B:BQ,63,FALSE)),0),IFERROR((VLOOKUP($C2,LookupTable!B:BQ,67,FALSE)),0)))</f>
        <v>43561418</v>
      </c>
      <c r="L2" s="9">
        <f t="shared" ref="L2:L301" si="3">IFERROR(K2*1,"TBD")</f>
        <v>43561418</v>
      </c>
      <c r="M2" s="8">
        <f>(SUM(IFERROR((VLOOKUP($C2,LookupTable!B:BQ,38,FALSE)),0),IFERROR((VLOOKUP($C2,LookupTable!B:BQ,42,FALSE)),0),IFERROR((VLOOKUP($C2,LookupTable!B:BQ,46,FALSE)),0),IFERROR((VLOOKUP($C2,LookupTable!B:BQ,50,FALSE)),0),IFERROR((VLOOKUP($C2,LookupTable!B:BQ,54,FALSE)),0),IFERROR((VLOOKUP($C2,LookupTable!B:BQ,58,FALSE)),0),IFERROR((VLOOKUP($C2,LookupTable!B:BQ,62,FALSE)),0),IFERROR((VLOOKUP($C2,LookupTable!B:BQ,66,FALSE)),0)))</f>
        <v>15484172</v>
      </c>
      <c r="N2" s="9">
        <f t="shared" ref="N2:N301" si="4">IFERROR(M2*1,"TBD")</f>
        <v>15484172</v>
      </c>
    </row>
    <row r="3" ht="15.75" customHeight="1">
      <c r="A3" s="3">
        <f t="shared" si="1"/>
        <v>2</v>
      </c>
      <c r="B3" s="3" t="s">
        <v>15</v>
      </c>
      <c r="C3" s="3">
        <v>5.1012843E7</v>
      </c>
      <c r="D3" s="4">
        <f>IFERROR(VLOOKUP($C3,BaselinePWR!B:C,2,FALSE),0)</f>
        <v>150592097</v>
      </c>
      <c r="E3" s="5">
        <f>IFERROR(VLOOKUP($C3,BaselinePWR!B:G,6,FALSE),0)</f>
        <v>33130261.34</v>
      </c>
      <c r="F3" s="6">
        <f>IFERROR(VLOOKUP($C3,BaselinePWR!B:H,7,FALSE),0)</f>
        <v>3915394.522</v>
      </c>
      <c r="G3" s="7">
        <f t="array" ref="G3">IFS(D3&gt;40000000,(J3+L3+N3),AND(D3&gt;0,D3&lt;40000000),-1,TRUE,-2)</f>
        <v>37363917</v>
      </c>
      <c r="H3" s="7">
        <f t="array" ref="H3">IFS(G3=-1,-100000000,G3=-2,-200000000,G3&gt;=0,(G3-E3))</f>
        <v>4233655.66</v>
      </c>
      <c r="I3" s="8">
        <f>(SUM(IFERROR((VLOOKUP($C3,LookupTable!B:BQ,40,FALSE)),0),IFERROR((VLOOKUP($C3,LookupTable!B:BQ,44,FALSE)),0),IFERROR((VLOOKUP($C3,LookupTable!B:BQ,48,FALSE)),0),IFERROR((VLOOKUP($C3,LookupTable!B:BQ,52,FALSE)),0),IFERROR((VLOOKUP($C3,LookupTable!B:BQ,56,FALSE)),0),IFERROR((VLOOKUP($C3,LookupTable!B:BQ,60,FALSE)),0),IFERROR((VLOOKUP($C3,LookupTable!B:BQ,64,FALSE)),0),IFERROR((VLOOKUP($C3,LookupTable!B:BQ,68,FALSE)),0)))</f>
        <v>999500</v>
      </c>
      <c r="J3" s="9">
        <f t="shared" si="2"/>
        <v>999500</v>
      </c>
      <c r="K3" s="8">
        <f>(SUM(IFERROR((VLOOKUP($C3,LookupTable!B:BQ,39,FALSE)),0),IFERROR((VLOOKUP($C3,LookupTable!B:BQ,43,FALSE)),0),IFERROR((VLOOKUP($C3,LookupTable!B:BQ,47,FALSE)),0),IFERROR((VLOOKUP($C3,LookupTable!B:BQ,51,FALSE)),0),IFERROR((VLOOKUP($C3,LookupTable!B:BQ,55,FALSE)),0),IFERROR((VLOOKUP($C3,LookupTable!B:BQ,59,FALSE)),0),IFERROR((VLOOKUP($C3,LookupTable!B:BQ,63,FALSE)),0),IFERROR((VLOOKUP($C3,LookupTable!B:BQ,67,FALSE)),0)))</f>
        <v>29225214</v>
      </c>
      <c r="L3" s="9">
        <f t="shared" si="3"/>
        <v>29225214</v>
      </c>
      <c r="M3" s="8">
        <f>(SUM(IFERROR((VLOOKUP($C3,LookupTable!B:BQ,38,FALSE)),0),IFERROR((VLOOKUP($C3,LookupTable!B:BQ,42,FALSE)),0),IFERROR((VLOOKUP($C3,LookupTable!B:BQ,46,FALSE)),0),IFERROR((VLOOKUP($C3,LookupTable!B:BQ,50,FALSE)),0),IFERROR((VLOOKUP($C3,LookupTable!B:BQ,54,FALSE)),0),IFERROR((VLOOKUP($C3,LookupTable!B:BQ,58,FALSE)),0),IFERROR((VLOOKUP($C3,LookupTable!B:BQ,62,FALSE)),0),IFERROR((VLOOKUP($C3,LookupTable!B:BQ,66,FALSE)),0)))</f>
        <v>7139203</v>
      </c>
      <c r="N3" s="9">
        <f t="shared" si="4"/>
        <v>7139203</v>
      </c>
    </row>
    <row r="4" ht="15.75" customHeight="1">
      <c r="A4" s="3">
        <f t="shared" si="1"/>
        <v>3</v>
      </c>
      <c r="B4" s="3" t="s">
        <v>16</v>
      </c>
      <c r="C4" s="3">
        <v>9.485027E7</v>
      </c>
      <c r="D4" s="4">
        <f>IFERROR(VLOOKUP($C4,BaselinePWR!B:C,2,FALSE),0)</f>
        <v>98374088</v>
      </c>
      <c r="E4" s="5">
        <f>IFERROR(VLOOKUP($C4,BaselinePWR!B:G,6,FALSE),0)</f>
        <v>15739854.08</v>
      </c>
      <c r="F4" s="6">
        <f>IFERROR(VLOOKUP($C4,BaselinePWR!B:H,7,FALSE),0)</f>
        <v>1770733.584</v>
      </c>
      <c r="G4" s="7">
        <f t="array" ref="G4">IFS(D4&gt;40000000,(J4+L4+N4),AND(D4&gt;0,D4&lt;40000000),-1,TRUE,-2)</f>
        <v>23861072</v>
      </c>
      <c r="H4" s="7">
        <f t="array" ref="H4">IFS(G4=-1,-100000000,G4=-2,-200000000,G4&gt;=0,(G4-E4))</f>
        <v>8121217.92</v>
      </c>
      <c r="I4" s="8">
        <f>(SUM(IFERROR((VLOOKUP($C4,LookupTable!B:BQ,40,FALSE)),0),IFERROR((VLOOKUP($C4,LookupTable!B:BQ,44,FALSE)),0),IFERROR((VLOOKUP($C4,LookupTable!B:BQ,48,FALSE)),0),IFERROR((VLOOKUP($C4,LookupTable!B:BQ,52,FALSE)),0),IFERROR((VLOOKUP($C4,LookupTable!B:BQ,56,FALSE)),0),IFERROR((VLOOKUP($C4,LookupTable!B:BQ,60,FALSE)),0),IFERROR((VLOOKUP($C4,LookupTable!B:BQ,64,FALSE)),0),IFERROR((VLOOKUP($C4,LookupTable!B:BQ,68,FALSE)),0)))</f>
        <v>612407</v>
      </c>
      <c r="J4" s="9">
        <f t="shared" si="2"/>
        <v>612407</v>
      </c>
      <c r="K4" s="8">
        <f>(SUM(IFERROR((VLOOKUP($C4,LookupTable!B:BQ,39,FALSE)),0),IFERROR((VLOOKUP($C4,LookupTable!B:BQ,43,FALSE)),0),IFERROR((VLOOKUP($C4,LookupTable!B:BQ,47,FALSE)),0),IFERROR((VLOOKUP($C4,LookupTable!B:BQ,51,FALSE)),0),IFERROR((VLOOKUP($C4,LookupTable!B:BQ,55,FALSE)),0),IFERROR((VLOOKUP($C4,LookupTable!B:BQ,59,FALSE)),0),IFERROR((VLOOKUP($C4,LookupTable!B:BQ,63,FALSE)),0),IFERROR((VLOOKUP($C4,LookupTable!B:BQ,67,FALSE)),0)))</f>
        <v>16872877</v>
      </c>
      <c r="L4" s="9">
        <f t="shared" si="3"/>
        <v>16872877</v>
      </c>
      <c r="M4" s="8">
        <f>(SUM(IFERROR((VLOOKUP($C4,LookupTable!B:BQ,38,FALSE)),0),IFERROR((VLOOKUP($C4,LookupTable!B:BQ,42,FALSE)),0),IFERROR((VLOOKUP($C4,LookupTable!B:BQ,46,FALSE)),0),IFERROR((VLOOKUP($C4,LookupTable!B:BQ,50,FALSE)),0),IFERROR((VLOOKUP($C4,LookupTable!B:BQ,54,FALSE)),0),IFERROR((VLOOKUP($C4,LookupTable!B:BQ,58,FALSE)),0),IFERROR((VLOOKUP($C4,LookupTable!B:BQ,62,FALSE)),0),IFERROR((VLOOKUP($C4,LookupTable!B:BQ,66,FALSE)),0)))</f>
        <v>6375788</v>
      </c>
      <c r="N4" s="9">
        <f t="shared" si="4"/>
        <v>6375788</v>
      </c>
    </row>
    <row r="5" ht="15.75" customHeight="1">
      <c r="A5" s="3">
        <f t="shared" si="1"/>
        <v>4</v>
      </c>
      <c r="B5" s="10" t="s">
        <v>17</v>
      </c>
      <c r="C5" s="3">
        <v>3.2570776E7</v>
      </c>
      <c r="D5" s="4">
        <f>IFERROR(VLOOKUP($C5,BaselinePWR!B:C,2,FALSE),0)</f>
        <v>89308111</v>
      </c>
      <c r="E5" s="5">
        <f>IFERROR(VLOOKUP($C5,BaselinePWR!B:G,6,FALSE),0)</f>
        <v>14289297.76</v>
      </c>
      <c r="F5" s="6">
        <f>IFERROR(VLOOKUP($C5,BaselinePWR!B:H,7,FALSE),0)</f>
        <v>1428929.776</v>
      </c>
      <c r="G5" s="7">
        <f t="array" ref="G5">IFS(D5&gt;40000000,(J5+L5+N5),AND(D5&gt;0,D5&lt;40000000),-1,TRUE,-2)</f>
        <v>23685786</v>
      </c>
      <c r="H5" s="7">
        <f t="array" ref="H5">IFS(G5=-1,-100000000,G5=-2,-200000000,G5&gt;=0,(G5-E5))</f>
        <v>9396488.24</v>
      </c>
      <c r="I5" s="8">
        <f>(SUM(IFERROR((VLOOKUP($C5,LookupTable!B:BQ,40,FALSE)),0),IFERROR((VLOOKUP($C5,LookupTable!B:BQ,44,FALSE)),0),IFERROR((VLOOKUP($C5,LookupTable!B:BQ,48,FALSE)),0),IFERROR((VLOOKUP($C5,LookupTable!B:BQ,52,FALSE)),0),IFERROR((VLOOKUP($C5,LookupTable!B:BQ,56,FALSE)),0),IFERROR((VLOOKUP($C5,LookupTable!B:BQ,60,FALSE)),0),IFERROR((VLOOKUP($C5,LookupTable!B:BQ,64,FALSE)),0),IFERROR((VLOOKUP($C5,LookupTable!B:BQ,68,FALSE)),0)))</f>
        <v>1635705</v>
      </c>
      <c r="J5" s="9">
        <f t="shared" si="2"/>
        <v>1635705</v>
      </c>
      <c r="K5" s="8">
        <f>(SUM(IFERROR((VLOOKUP($C5,LookupTable!B:BQ,39,FALSE)),0),IFERROR((VLOOKUP($C5,LookupTable!B:BQ,43,FALSE)),0),IFERROR((VLOOKUP($C5,LookupTable!B:BQ,47,FALSE)),0),IFERROR((VLOOKUP($C5,LookupTable!B:BQ,51,FALSE)),0),IFERROR((VLOOKUP($C5,LookupTable!B:BQ,55,FALSE)),0),IFERROR((VLOOKUP($C5,LookupTable!B:BQ,59,FALSE)),0),IFERROR((VLOOKUP($C5,LookupTable!B:BQ,63,FALSE)),0),IFERROR((VLOOKUP($C5,LookupTable!B:BQ,67,FALSE)),0)))</f>
        <v>15770200</v>
      </c>
      <c r="L5" s="9">
        <f t="shared" si="3"/>
        <v>15770200</v>
      </c>
      <c r="M5" s="8">
        <f>(SUM(IFERROR((VLOOKUP($C5,LookupTable!B:BQ,38,FALSE)),0),IFERROR((VLOOKUP($C5,LookupTable!B:BQ,42,FALSE)),0),IFERROR((VLOOKUP($C5,LookupTable!B:BQ,46,FALSE)),0),IFERROR((VLOOKUP($C5,LookupTable!B:BQ,50,FALSE)),0),IFERROR((VLOOKUP($C5,LookupTable!B:BQ,54,FALSE)),0),IFERROR((VLOOKUP($C5,LookupTable!B:BQ,58,FALSE)),0),IFERROR((VLOOKUP($C5,LookupTable!B:BQ,62,FALSE)),0),IFERROR((VLOOKUP($C5,LookupTable!B:BQ,66,FALSE)),0)))</f>
        <v>6279881</v>
      </c>
      <c r="N5" s="9">
        <f t="shared" si="4"/>
        <v>6279881</v>
      </c>
    </row>
    <row r="6" ht="15.75" customHeight="1">
      <c r="A6" s="3">
        <f t="shared" si="1"/>
        <v>5</v>
      </c>
      <c r="B6" s="3" t="s">
        <v>18</v>
      </c>
      <c r="C6" s="3">
        <v>8.6437989E7</v>
      </c>
      <c r="D6" s="4">
        <f>IFERROR(VLOOKUP($C6,BaselinePWR!B:C,2,FALSE),0)</f>
        <v>90818696</v>
      </c>
      <c r="E6" s="5">
        <f>IFERROR(VLOOKUP($C6,BaselinePWR!B:G,6,FALSE),0)</f>
        <v>14530991.36</v>
      </c>
      <c r="F6" s="6">
        <f>IFERROR(VLOOKUP($C6,BaselinePWR!B:H,7,FALSE),0)</f>
        <v>1634736.528</v>
      </c>
      <c r="G6" s="7">
        <f t="array" ref="G6">IFS(D6&gt;40000000,(J6+L6+N6),AND(D6&gt;0,D6&lt;40000000),-1,TRUE,-2)</f>
        <v>19540628</v>
      </c>
      <c r="H6" s="7">
        <f t="array" ref="H6">IFS(G6=-1,-100000000,G6=-2,-200000000,G6&gt;=0,(G6-E6))</f>
        <v>5009636.64</v>
      </c>
      <c r="I6" s="8">
        <f>(SUM(IFERROR((VLOOKUP($C6,LookupTable!B:BQ,40,FALSE)),0),IFERROR((VLOOKUP($C6,LookupTable!B:BQ,44,FALSE)),0),IFERROR((VLOOKUP($C6,LookupTable!B:BQ,48,FALSE)),0),IFERROR((VLOOKUP($C6,LookupTable!B:BQ,52,FALSE)),0),IFERROR((VLOOKUP($C6,LookupTable!B:BQ,56,FALSE)),0),IFERROR((VLOOKUP($C6,LookupTable!B:BQ,60,FALSE)),0),IFERROR((VLOOKUP($C6,LookupTable!B:BQ,64,FALSE)),0),IFERROR((VLOOKUP($C6,LookupTable!B:BQ,68,FALSE)),0)))</f>
        <v>1436400</v>
      </c>
      <c r="J6" s="9">
        <f t="shared" si="2"/>
        <v>1436400</v>
      </c>
      <c r="K6" s="8">
        <f>(SUM(IFERROR((VLOOKUP($C6,LookupTable!B:BQ,39,FALSE)),0),IFERROR((VLOOKUP($C6,LookupTable!B:BQ,43,FALSE)),0),IFERROR((VLOOKUP($C6,LookupTable!B:BQ,47,FALSE)),0),IFERROR((VLOOKUP($C6,LookupTable!B:BQ,51,FALSE)),0),IFERROR((VLOOKUP($C6,LookupTable!B:BQ,55,FALSE)),0),IFERROR((VLOOKUP($C6,LookupTable!B:BQ,59,FALSE)),0),IFERROR((VLOOKUP($C6,LookupTable!B:BQ,63,FALSE)),0),IFERROR((VLOOKUP($C6,LookupTable!B:BQ,67,FALSE)),0)))</f>
        <v>12407127</v>
      </c>
      <c r="L6" s="9">
        <f t="shared" si="3"/>
        <v>12407127</v>
      </c>
      <c r="M6" s="8">
        <f>(SUM(IFERROR((VLOOKUP($C6,LookupTable!B:BQ,38,FALSE)),0),IFERROR((VLOOKUP($C6,LookupTable!B:BQ,42,FALSE)),0),IFERROR((VLOOKUP($C6,LookupTable!B:BQ,46,FALSE)),0),IFERROR((VLOOKUP($C6,LookupTable!B:BQ,50,FALSE)),0),IFERROR((VLOOKUP($C6,LookupTable!B:BQ,54,FALSE)),0),IFERROR((VLOOKUP($C6,LookupTable!B:BQ,58,FALSE)),0),IFERROR((VLOOKUP($C6,LookupTable!B:BQ,62,FALSE)),0),IFERROR((VLOOKUP($C6,LookupTable!B:BQ,66,FALSE)),0)))</f>
        <v>5697101</v>
      </c>
      <c r="N6" s="9">
        <f t="shared" si="4"/>
        <v>5697101</v>
      </c>
    </row>
    <row r="7" ht="15.75" customHeight="1">
      <c r="A7" s="3">
        <f t="shared" si="1"/>
        <v>6</v>
      </c>
      <c r="B7" s="3" t="s">
        <v>19</v>
      </c>
      <c r="C7" s="3">
        <v>7281339.0</v>
      </c>
      <c r="D7" s="4">
        <f>IFERROR(VLOOKUP($C7,BaselinePWR!B:C,2,FALSE),0)</f>
        <v>84975539</v>
      </c>
      <c r="E7" s="5">
        <f>IFERROR(VLOOKUP($C7,BaselinePWR!B:G,6,FALSE),0)</f>
        <v>11896575.46</v>
      </c>
      <c r="F7" s="6">
        <f>IFERROR(VLOOKUP($C7,BaselinePWR!B:H,7,FALSE),0)</f>
        <v>1104682.007</v>
      </c>
      <c r="G7" s="7">
        <f t="array" ref="G7">IFS(D7&gt;40000000,(J7+L7+N7),AND(D7&gt;0,D7&lt;40000000),-1,TRUE,-2)</f>
        <v>18596588</v>
      </c>
      <c r="H7" s="7">
        <f t="array" ref="H7">IFS(G7=-1,-100000000,G7=-2,-200000000,G7&gt;=0,(G7-E7))</f>
        <v>6700012.54</v>
      </c>
      <c r="I7" s="8">
        <f>(SUM(IFERROR((VLOOKUP($C7,LookupTable!B:BQ,40,FALSE)),0),IFERROR((VLOOKUP($C7,LookupTable!B:BQ,44,FALSE)),0),IFERROR((VLOOKUP($C7,LookupTable!B:BQ,48,FALSE)),0),IFERROR((VLOOKUP($C7,LookupTable!B:BQ,52,FALSE)),0),IFERROR((VLOOKUP($C7,LookupTable!B:BQ,56,FALSE)),0),IFERROR((VLOOKUP($C7,LookupTable!B:BQ,60,FALSE)),0),IFERROR((VLOOKUP($C7,LookupTable!B:BQ,64,FALSE)),0),IFERROR((VLOOKUP($C7,LookupTable!B:BQ,68,FALSE)),0)))</f>
        <v>1235214</v>
      </c>
      <c r="J7" s="9">
        <f t="shared" si="2"/>
        <v>1235214</v>
      </c>
      <c r="K7" s="8">
        <f>(SUM(IFERROR((VLOOKUP($C7,LookupTable!B:BQ,39,FALSE)),0),IFERROR((VLOOKUP($C7,LookupTable!B:BQ,43,FALSE)),0),IFERROR((VLOOKUP($C7,LookupTable!B:BQ,47,FALSE)),0),IFERROR((VLOOKUP($C7,LookupTable!B:BQ,51,FALSE)),0),IFERROR((VLOOKUP($C7,LookupTable!B:BQ,55,FALSE)),0),IFERROR((VLOOKUP($C7,LookupTable!B:BQ,59,FALSE)),0),IFERROR((VLOOKUP($C7,LookupTable!B:BQ,63,FALSE)),0),IFERROR((VLOOKUP($C7,LookupTable!B:BQ,67,FALSE)),0)))</f>
        <v>11477476</v>
      </c>
      <c r="L7" s="9">
        <f t="shared" si="3"/>
        <v>11477476</v>
      </c>
      <c r="M7" s="8">
        <f>(SUM(IFERROR((VLOOKUP($C7,LookupTable!B:BQ,38,FALSE)),0),IFERROR((VLOOKUP($C7,LookupTable!B:BQ,42,FALSE)),0),IFERROR((VLOOKUP($C7,LookupTable!B:BQ,46,FALSE)),0),IFERROR((VLOOKUP($C7,LookupTable!B:BQ,50,FALSE)),0),IFERROR((VLOOKUP($C7,LookupTable!B:BQ,54,FALSE)),0),IFERROR((VLOOKUP($C7,LookupTable!B:BQ,58,FALSE)),0),IFERROR((VLOOKUP($C7,LookupTable!B:BQ,62,FALSE)),0),IFERROR((VLOOKUP($C7,LookupTable!B:BQ,66,FALSE)),0)))</f>
        <v>5883898</v>
      </c>
      <c r="N7" s="9">
        <f t="shared" si="4"/>
        <v>5883898</v>
      </c>
    </row>
    <row r="8" ht="15.75" customHeight="1">
      <c r="A8" s="3">
        <f t="shared" si="1"/>
        <v>7</v>
      </c>
      <c r="B8" s="3" t="s">
        <v>20</v>
      </c>
      <c r="C8" s="3">
        <v>4.7249713E7</v>
      </c>
      <c r="D8" s="4">
        <f>IFERROR(VLOOKUP($C8,BaselinePWR!B:C,2,FALSE),0)</f>
        <v>124044177</v>
      </c>
      <c r="E8" s="5">
        <f>IFERROR(VLOOKUP($C8,BaselinePWR!B:G,6,FALSE),0)</f>
        <v>22327951.86</v>
      </c>
      <c r="F8" s="6">
        <f>IFERROR(VLOOKUP($C8,BaselinePWR!B:H,7,FALSE),0)</f>
        <v>2853016.071</v>
      </c>
      <c r="G8" s="7">
        <f t="array" ref="G8">IFS(D8&gt;40000000,(J8+L8+N8),AND(D8&gt;0,D8&lt;40000000),-1,TRUE,-2)</f>
        <v>17851947</v>
      </c>
      <c r="H8" s="7">
        <f t="array" ref="H8">IFS(G8=-1,-100000000,G8=-2,-200000000,G8&gt;=0,(G8-E8))</f>
        <v>-4476004.86</v>
      </c>
      <c r="I8" s="8">
        <f>(SUM(IFERROR((VLOOKUP($C8,LookupTable!B:BQ,40,FALSE)),0),IFERROR((VLOOKUP($C8,LookupTable!B:BQ,44,FALSE)),0),IFERROR((VLOOKUP($C8,LookupTable!B:BQ,48,FALSE)),0),IFERROR((VLOOKUP($C8,LookupTable!B:BQ,52,FALSE)),0),IFERROR((VLOOKUP($C8,LookupTable!B:BQ,56,FALSE)),0),IFERROR((VLOOKUP($C8,LookupTable!B:BQ,60,FALSE)),0),IFERROR((VLOOKUP($C8,LookupTable!B:BQ,64,FALSE)),0),IFERROR((VLOOKUP($C8,LookupTable!B:BQ,68,FALSE)),0)))</f>
        <v>1332272</v>
      </c>
      <c r="J8" s="9">
        <f t="shared" si="2"/>
        <v>1332272</v>
      </c>
      <c r="K8" s="8">
        <f>(SUM(IFERROR((VLOOKUP($C8,LookupTable!B:BQ,39,FALSE)),0),IFERROR((VLOOKUP($C8,LookupTable!B:BQ,43,FALSE)),0),IFERROR((VLOOKUP($C8,LookupTable!B:BQ,47,FALSE)),0),IFERROR((VLOOKUP($C8,LookupTable!B:BQ,51,FALSE)),0),IFERROR((VLOOKUP($C8,LookupTable!B:BQ,55,FALSE)),0),IFERROR((VLOOKUP($C8,LookupTable!B:BQ,59,FALSE)),0),IFERROR((VLOOKUP($C8,LookupTable!B:BQ,63,FALSE)),0),IFERROR((VLOOKUP($C8,LookupTable!B:BQ,67,FALSE)),0)))</f>
        <v>13605905</v>
      </c>
      <c r="L8" s="9">
        <f t="shared" si="3"/>
        <v>13605905</v>
      </c>
      <c r="M8" s="8">
        <f>(SUM(IFERROR((VLOOKUP($C8,LookupTable!B:BQ,38,FALSE)),0),IFERROR((VLOOKUP($C8,LookupTable!B:BQ,42,FALSE)),0),IFERROR((VLOOKUP($C8,LookupTable!B:BQ,46,FALSE)),0),IFERROR((VLOOKUP($C8,LookupTable!B:BQ,50,FALSE)),0),IFERROR((VLOOKUP($C8,LookupTable!B:BQ,54,FALSE)),0),IFERROR((VLOOKUP($C8,LookupTable!B:BQ,58,FALSE)),0),IFERROR((VLOOKUP($C8,LookupTable!B:BQ,62,FALSE)),0),IFERROR((VLOOKUP($C8,LookupTable!B:BQ,66,FALSE)),0)))</f>
        <v>2913770</v>
      </c>
      <c r="N8" s="9">
        <f t="shared" si="4"/>
        <v>2913770</v>
      </c>
    </row>
    <row r="9" ht="15.75" customHeight="1">
      <c r="A9" s="3">
        <f t="shared" si="1"/>
        <v>8</v>
      </c>
      <c r="B9" s="3" t="s">
        <v>21</v>
      </c>
      <c r="C9" s="3">
        <v>8854701.0</v>
      </c>
      <c r="D9" s="4">
        <f>IFERROR(VLOOKUP($C9,BaselinePWR!B:C,2,FALSE),0)</f>
        <v>88754832</v>
      </c>
      <c r="E9" s="5">
        <f>IFERROR(VLOOKUP($C9,BaselinePWR!B:G,6,FALSE),0)</f>
        <v>14200773.12</v>
      </c>
      <c r="F9" s="6">
        <f>IFERROR(VLOOKUP($C9,BaselinePWR!B:H,7,FALSE),0)</f>
        <v>1420077.312</v>
      </c>
      <c r="G9" s="7">
        <f t="array" ref="G9">IFS(D9&gt;40000000,(J9+L9+N9),AND(D9&gt;0,D9&lt;40000000),-1,TRUE,-2)</f>
        <v>16816563</v>
      </c>
      <c r="H9" s="7">
        <f t="array" ref="H9">IFS(G9=-1,-100000000,G9=-2,-200000000,G9&gt;=0,(G9-E9))</f>
        <v>2615789.88</v>
      </c>
      <c r="I9" s="8">
        <f>(SUM(IFERROR((VLOOKUP($C9,LookupTable!B:BQ,40,FALSE)),0),IFERROR((VLOOKUP($C9,LookupTable!B:BQ,44,FALSE)),0),IFERROR((VLOOKUP($C9,LookupTable!B:BQ,48,FALSE)),0),IFERROR((VLOOKUP($C9,LookupTable!B:BQ,52,FALSE)),0),IFERROR((VLOOKUP($C9,LookupTable!B:BQ,56,FALSE)),0),IFERROR((VLOOKUP($C9,LookupTable!B:BQ,60,FALSE)),0),IFERROR((VLOOKUP($C9,LookupTable!B:BQ,64,FALSE)),0),IFERROR((VLOOKUP($C9,LookupTable!B:BQ,68,FALSE)),0)))</f>
        <v>1604258</v>
      </c>
      <c r="J9" s="9">
        <f t="shared" si="2"/>
        <v>1604258</v>
      </c>
      <c r="K9" s="8">
        <f>(SUM(IFERROR((VLOOKUP($C9,LookupTable!B:BQ,39,FALSE)),0),IFERROR((VLOOKUP($C9,LookupTable!B:BQ,43,FALSE)),0),IFERROR((VLOOKUP($C9,LookupTable!B:BQ,47,FALSE)),0),IFERROR((VLOOKUP($C9,LookupTable!B:BQ,51,FALSE)),0),IFERROR((VLOOKUP($C9,LookupTable!B:BQ,55,FALSE)),0),IFERROR((VLOOKUP($C9,LookupTable!B:BQ,59,FALSE)),0),IFERROR((VLOOKUP($C9,LookupTable!B:BQ,63,FALSE)),0),IFERROR((VLOOKUP($C9,LookupTable!B:BQ,67,FALSE)),0)))</f>
        <v>11832879</v>
      </c>
      <c r="L9" s="9">
        <f t="shared" si="3"/>
        <v>11832879</v>
      </c>
      <c r="M9" s="8">
        <f>(SUM(IFERROR((VLOOKUP($C9,LookupTable!B:BQ,38,FALSE)),0),IFERROR((VLOOKUP($C9,LookupTable!B:BQ,42,FALSE)),0),IFERROR((VLOOKUP($C9,LookupTable!B:BQ,46,FALSE)),0),IFERROR((VLOOKUP($C9,LookupTable!B:BQ,50,FALSE)),0),IFERROR((VLOOKUP($C9,LookupTable!B:BQ,54,FALSE)),0),IFERROR((VLOOKUP($C9,LookupTable!B:BQ,58,FALSE)),0),IFERROR((VLOOKUP($C9,LookupTable!B:BQ,62,FALSE)),0),IFERROR((VLOOKUP($C9,LookupTable!B:BQ,66,FALSE)),0)))</f>
        <v>3379426</v>
      </c>
      <c r="N9" s="9">
        <f t="shared" si="4"/>
        <v>3379426</v>
      </c>
    </row>
    <row r="10" ht="15.75" customHeight="1">
      <c r="A10" s="3">
        <f t="shared" si="1"/>
        <v>9</v>
      </c>
      <c r="B10" s="3" t="s">
        <v>22</v>
      </c>
      <c r="C10" s="3">
        <v>1.11105473E8</v>
      </c>
      <c r="D10" s="4">
        <f>IFERROR(VLOOKUP($C10,BaselinePWR!B:C,2,FALSE),0)</f>
        <v>93709104</v>
      </c>
      <c r="E10" s="5">
        <f>IFERROR(VLOOKUP($C10,BaselinePWR!B:G,6,FALSE),0)</f>
        <v>14993456.64</v>
      </c>
      <c r="F10" s="6">
        <f>IFERROR(VLOOKUP($C10,BaselinePWR!B:H,7,FALSE),0)</f>
        <v>1686763.872</v>
      </c>
      <c r="G10" s="7">
        <f t="array" ref="G10">IFS(D10&gt;40000000,(J10+L10+N10),AND(D10&gt;0,D10&lt;40000000),-1,TRUE,-2)</f>
        <v>16559605</v>
      </c>
      <c r="H10" s="7">
        <f t="array" ref="H10">IFS(G10=-1,-100000000,G10=-2,-200000000,G10&gt;=0,(G10-E10))</f>
        <v>1566148.36</v>
      </c>
      <c r="I10" s="8">
        <f>(SUM(IFERROR((VLOOKUP($C10,LookupTable!B:BQ,40,FALSE)),0),IFERROR((VLOOKUP($C10,LookupTable!B:BQ,44,FALSE)),0),IFERROR((VLOOKUP($C10,LookupTable!B:BQ,48,FALSE)),0),IFERROR((VLOOKUP($C10,LookupTable!B:BQ,52,FALSE)),0),IFERROR((VLOOKUP($C10,LookupTable!B:BQ,56,FALSE)),0),IFERROR((VLOOKUP($C10,LookupTable!B:BQ,60,FALSE)),0),IFERROR((VLOOKUP($C10,LookupTable!B:BQ,64,FALSE)),0),IFERROR((VLOOKUP($C10,LookupTable!B:BQ,68,FALSE)),0)))</f>
        <v>1156500</v>
      </c>
      <c r="J10" s="9">
        <f t="shared" si="2"/>
        <v>1156500</v>
      </c>
      <c r="K10" s="8">
        <f>(SUM(IFERROR((VLOOKUP($C10,LookupTable!B:BQ,39,FALSE)),0),IFERROR((VLOOKUP($C10,LookupTable!B:BQ,43,FALSE)),0),IFERROR((VLOOKUP($C10,LookupTable!B:BQ,47,FALSE)),0),IFERROR((VLOOKUP($C10,LookupTable!B:BQ,51,FALSE)),0),IFERROR((VLOOKUP($C10,LookupTable!B:BQ,55,FALSE)),0),IFERROR((VLOOKUP($C10,LookupTable!B:BQ,59,FALSE)),0),IFERROR((VLOOKUP($C10,LookupTable!B:BQ,63,FALSE)),0),IFERROR((VLOOKUP($C10,LookupTable!B:BQ,67,FALSE)),0)))</f>
        <v>12663091</v>
      </c>
      <c r="L10" s="9">
        <f t="shared" si="3"/>
        <v>12663091</v>
      </c>
      <c r="M10" s="8">
        <f>(SUM(IFERROR((VLOOKUP($C10,LookupTable!B:BQ,38,FALSE)),0),IFERROR((VLOOKUP($C10,LookupTable!B:BQ,42,FALSE)),0),IFERROR((VLOOKUP($C10,LookupTable!B:BQ,46,FALSE)),0),IFERROR((VLOOKUP($C10,LookupTable!B:BQ,50,FALSE)),0),IFERROR((VLOOKUP($C10,LookupTable!B:BQ,54,FALSE)),0),IFERROR((VLOOKUP($C10,LookupTable!B:BQ,58,FALSE)),0),IFERROR((VLOOKUP($C10,LookupTable!B:BQ,62,FALSE)),0),IFERROR((VLOOKUP($C10,LookupTable!B:BQ,66,FALSE)),0)))</f>
        <v>2740014</v>
      </c>
      <c r="N10" s="9">
        <f t="shared" si="4"/>
        <v>2740014</v>
      </c>
    </row>
    <row r="11" ht="15.75" customHeight="1">
      <c r="A11" s="3">
        <f t="shared" si="1"/>
        <v>10</v>
      </c>
      <c r="B11" s="3" t="s">
        <v>23</v>
      </c>
      <c r="C11" s="3">
        <v>5.0232653E7</v>
      </c>
      <c r="D11" s="4">
        <f>IFERROR(VLOOKUP($C11,BaselinePWR!B:C,2,FALSE),0)</f>
        <v>126536248</v>
      </c>
      <c r="E11" s="5">
        <f>IFERROR(VLOOKUP($C11,BaselinePWR!B:G,6,FALSE),0)</f>
        <v>27837974.56</v>
      </c>
      <c r="F11" s="6">
        <f>IFERROR(VLOOKUP($C11,BaselinePWR!B:H,7,FALSE),0)</f>
        <v>3289942.448</v>
      </c>
      <c r="G11" s="7">
        <f t="array" ref="G11">IFS(D11&gt;40000000,(J11+L11+N11),AND(D11&gt;0,D11&lt;40000000),-1,TRUE,-2)</f>
        <v>15400776</v>
      </c>
      <c r="H11" s="7">
        <f t="array" ref="H11">IFS(G11=-1,-100000000,G11=-2,-200000000,G11&gt;=0,(G11-E11))</f>
        <v>-12437198.56</v>
      </c>
      <c r="I11" s="8">
        <f>(SUM(IFERROR((VLOOKUP($C11,LookupTable!B:BQ,40,FALSE)),0),IFERROR((VLOOKUP($C11,LookupTable!B:BQ,44,FALSE)),0),IFERROR((VLOOKUP($C11,LookupTable!B:BQ,48,FALSE)),0),IFERROR((VLOOKUP($C11,LookupTable!B:BQ,52,FALSE)),0),IFERROR((VLOOKUP($C11,LookupTable!B:BQ,56,FALSE)),0),IFERROR((VLOOKUP($C11,LookupTable!B:BQ,60,FALSE)),0),IFERROR((VLOOKUP($C11,LookupTable!B:BQ,64,FALSE)),0),IFERROR((VLOOKUP($C11,LookupTable!B:BQ,68,FALSE)),0)))</f>
        <v>431330</v>
      </c>
      <c r="J11" s="9">
        <f t="shared" si="2"/>
        <v>431330</v>
      </c>
      <c r="K11" s="8">
        <f>(SUM(IFERROR((VLOOKUP($C11,LookupTable!B:BQ,39,FALSE)),0),IFERROR((VLOOKUP($C11,LookupTable!B:BQ,43,FALSE)),0),IFERROR((VLOOKUP($C11,LookupTable!B:BQ,47,FALSE)),0),IFERROR((VLOOKUP($C11,LookupTable!B:BQ,51,FALSE)),0),IFERROR((VLOOKUP($C11,LookupTable!B:BQ,55,FALSE)),0),IFERROR((VLOOKUP($C11,LookupTable!B:BQ,59,FALSE)),0),IFERROR((VLOOKUP($C11,LookupTable!B:BQ,63,FALSE)),0),IFERROR((VLOOKUP($C11,LookupTable!B:BQ,67,FALSE)),0)))</f>
        <v>12914281</v>
      </c>
      <c r="L11" s="9">
        <f t="shared" si="3"/>
        <v>12914281</v>
      </c>
      <c r="M11" s="8">
        <f>(SUM(IFERROR((VLOOKUP($C11,LookupTable!B:BQ,38,FALSE)),0),IFERROR((VLOOKUP($C11,LookupTable!B:BQ,42,FALSE)),0),IFERROR((VLOOKUP($C11,LookupTable!B:BQ,46,FALSE)),0),IFERROR((VLOOKUP($C11,LookupTable!B:BQ,50,FALSE)),0),IFERROR((VLOOKUP($C11,LookupTable!B:BQ,54,FALSE)),0),IFERROR((VLOOKUP($C11,LookupTable!B:BQ,58,FALSE)),0),IFERROR((VLOOKUP($C11,LookupTable!B:BQ,62,FALSE)),0),IFERROR((VLOOKUP($C11,LookupTable!B:BQ,66,FALSE)),0)))</f>
        <v>2055165</v>
      </c>
      <c r="N11" s="9">
        <f t="shared" si="4"/>
        <v>2055165</v>
      </c>
    </row>
    <row r="12" ht="15.75" customHeight="1">
      <c r="A12" s="3">
        <f t="shared" si="1"/>
        <v>11</v>
      </c>
      <c r="B12" s="3" t="s">
        <v>24</v>
      </c>
      <c r="C12" s="3">
        <v>2.7615221E7</v>
      </c>
      <c r="D12" s="4">
        <f>IFERROR(VLOOKUP($C12,BaselinePWR!B:C,2,FALSE),0)</f>
        <v>94390965</v>
      </c>
      <c r="E12" s="5">
        <f>IFERROR(VLOOKUP($C12,BaselinePWR!B:G,6,FALSE),0)</f>
        <v>15102554.4</v>
      </c>
      <c r="F12" s="6">
        <f>IFERROR(VLOOKUP($C12,BaselinePWR!B:H,7,FALSE),0)</f>
        <v>1699037.37</v>
      </c>
      <c r="G12" s="7">
        <f t="array" ref="G12">IFS(D12&gt;40000000,(J12+L12+N12),AND(D12&gt;0,D12&lt;40000000),-1,TRUE,-2)</f>
        <v>14760113</v>
      </c>
      <c r="H12" s="7">
        <f t="array" ref="H12">IFS(G12=-1,-100000000,G12=-2,-200000000,G12&gt;=0,(G12-E12))</f>
        <v>-342441.4</v>
      </c>
      <c r="I12" s="8">
        <f>(SUM(IFERROR((VLOOKUP($C12,LookupTable!B:BQ,40,FALSE)),0),IFERROR((VLOOKUP($C12,LookupTable!B:BQ,44,FALSE)),0),IFERROR((VLOOKUP($C12,LookupTable!B:BQ,48,FALSE)),0),IFERROR((VLOOKUP($C12,LookupTable!B:BQ,52,FALSE)),0),IFERROR((VLOOKUP($C12,LookupTable!B:BQ,56,FALSE)),0),IFERROR((VLOOKUP($C12,LookupTable!B:BQ,60,FALSE)),0),IFERROR((VLOOKUP($C12,LookupTable!B:BQ,64,FALSE)),0),IFERROR((VLOOKUP($C12,LookupTable!B:BQ,68,FALSE)),0)))</f>
        <v>852560</v>
      </c>
      <c r="J12" s="9">
        <f t="shared" si="2"/>
        <v>852560</v>
      </c>
      <c r="K12" s="8">
        <f>(SUM(IFERROR((VLOOKUP($C12,LookupTable!B:BQ,39,FALSE)),0),IFERROR((VLOOKUP($C12,LookupTable!B:BQ,43,FALSE)),0),IFERROR((VLOOKUP($C12,LookupTable!B:BQ,47,FALSE)),0),IFERROR((VLOOKUP($C12,LookupTable!B:BQ,51,FALSE)),0),IFERROR((VLOOKUP($C12,LookupTable!B:BQ,55,FALSE)),0),IFERROR((VLOOKUP($C12,LookupTable!B:BQ,59,FALSE)),0),IFERROR((VLOOKUP($C12,LookupTable!B:BQ,63,FALSE)),0),IFERROR((VLOOKUP($C12,LookupTable!B:BQ,67,FALSE)),0)))</f>
        <v>8915426</v>
      </c>
      <c r="L12" s="9">
        <f t="shared" si="3"/>
        <v>8915426</v>
      </c>
      <c r="M12" s="8">
        <f>(SUM(IFERROR((VLOOKUP($C12,LookupTable!B:BQ,38,FALSE)),0),IFERROR((VLOOKUP($C12,LookupTable!B:BQ,42,FALSE)),0),IFERROR((VLOOKUP($C12,LookupTable!B:BQ,46,FALSE)),0),IFERROR((VLOOKUP($C12,LookupTable!B:BQ,50,FALSE)),0),IFERROR((VLOOKUP($C12,LookupTable!B:BQ,54,FALSE)),0),IFERROR((VLOOKUP($C12,LookupTable!B:BQ,58,FALSE)),0),IFERROR((VLOOKUP($C12,LookupTable!B:BQ,62,FALSE)),0),IFERROR((VLOOKUP($C12,LookupTable!B:BQ,66,FALSE)),0)))</f>
        <v>4992127</v>
      </c>
      <c r="N12" s="9">
        <f t="shared" si="4"/>
        <v>4992127</v>
      </c>
    </row>
    <row r="13" ht="15.75" customHeight="1">
      <c r="A13" s="3">
        <f t="shared" si="1"/>
        <v>12</v>
      </c>
      <c r="B13" s="3" t="s">
        <v>25</v>
      </c>
      <c r="C13" s="3">
        <v>4.7939669E7</v>
      </c>
      <c r="D13" s="4">
        <f>IFERROR(VLOOKUP($C13,BaselinePWR!B:C,2,FALSE),0)</f>
        <v>101755163</v>
      </c>
      <c r="E13" s="5">
        <f>IFERROR(VLOOKUP($C13,BaselinePWR!B:G,6,FALSE),0)</f>
        <v>18315929.34</v>
      </c>
      <c r="F13" s="6">
        <f>IFERROR(VLOOKUP($C13,BaselinePWR!B:H,7,FALSE),0)</f>
        <v>2035103.26</v>
      </c>
      <c r="G13" s="7">
        <f t="array" ref="G13">IFS(D13&gt;40000000,(J13+L13+N13),AND(D13&gt;0,D13&lt;40000000),-1,TRUE,-2)</f>
        <v>12474680</v>
      </c>
      <c r="H13" s="7">
        <f t="array" ref="H13">IFS(G13=-1,-100000000,G13=-2,-200000000,G13&gt;=0,(G13-E13))</f>
        <v>-5841249.34</v>
      </c>
      <c r="I13" s="8">
        <f>(SUM(IFERROR((VLOOKUP($C13,LookupTable!B:BQ,40,FALSE)),0),IFERROR((VLOOKUP($C13,LookupTable!B:BQ,44,FALSE)),0),IFERROR((VLOOKUP($C13,LookupTable!B:BQ,48,FALSE)),0),IFERROR((VLOOKUP($C13,LookupTable!B:BQ,52,FALSE)),0),IFERROR((VLOOKUP($C13,LookupTable!B:BQ,56,FALSE)),0),IFERROR((VLOOKUP($C13,LookupTable!B:BQ,60,FALSE)),0),IFERROR((VLOOKUP($C13,LookupTable!B:BQ,64,FALSE)),0),IFERROR((VLOOKUP($C13,LookupTable!B:BQ,68,FALSE)),0)))</f>
        <v>505866</v>
      </c>
      <c r="J13" s="9">
        <f t="shared" si="2"/>
        <v>505866</v>
      </c>
      <c r="K13" s="8">
        <f>(SUM(IFERROR((VLOOKUP($C13,LookupTable!B:BQ,39,FALSE)),0),IFERROR((VLOOKUP($C13,LookupTable!B:BQ,43,FALSE)),0),IFERROR((VLOOKUP($C13,LookupTable!B:BQ,47,FALSE)),0),IFERROR((VLOOKUP($C13,LookupTable!B:BQ,51,FALSE)),0),IFERROR((VLOOKUP($C13,LookupTable!B:BQ,55,FALSE)),0),IFERROR((VLOOKUP($C13,LookupTable!B:BQ,59,FALSE)),0),IFERROR((VLOOKUP($C13,LookupTable!B:BQ,63,FALSE)),0),IFERROR((VLOOKUP($C13,LookupTable!B:BQ,67,FALSE)),0)))</f>
        <v>9857644</v>
      </c>
      <c r="L13" s="9">
        <f t="shared" si="3"/>
        <v>9857644</v>
      </c>
      <c r="M13" s="8">
        <f>(SUM(IFERROR((VLOOKUP($C13,LookupTable!B:BQ,38,FALSE)),0),IFERROR((VLOOKUP($C13,LookupTable!B:BQ,42,FALSE)),0),IFERROR((VLOOKUP($C13,LookupTable!B:BQ,46,FALSE)),0),IFERROR((VLOOKUP($C13,LookupTable!B:BQ,50,FALSE)),0),IFERROR((VLOOKUP($C13,LookupTable!B:BQ,54,FALSE)),0),IFERROR((VLOOKUP($C13,LookupTable!B:BQ,58,FALSE)),0),IFERROR((VLOOKUP($C13,LookupTable!B:BQ,62,FALSE)),0),IFERROR((VLOOKUP($C13,LookupTable!B:BQ,66,FALSE)),0)))</f>
        <v>2111170</v>
      </c>
      <c r="N13" s="9">
        <f t="shared" si="4"/>
        <v>2111170</v>
      </c>
    </row>
    <row r="14" ht="15.75" customHeight="1">
      <c r="A14" s="3">
        <f t="shared" si="1"/>
        <v>13</v>
      </c>
      <c r="B14" s="3" t="s">
        <v>26</v>
      </c>
      <c r="C14" s="3">
        <v>7.7195654E7</v>
      </c>
      <c r="D14" s="4">
        <f>IFERROR(VLOOKUP($C14,BaselinePWR!B:C,2,FALSE),0)</f>
        <v>109138966</v>
      </c>
      <c r="E14" s="5">
        <f>IFERROR(VLOOKUP($C14,BaselinePWR!B:G,6,FALSE),0)</f>
        <v>19645013.88</v>
      </c>
      <c r="F14" s="6">
        <f>IFERROR(VLOOKUP($C14,BaselinePWR!B:H,7,FALSE),0)</f>
        <v>2182779.32</v>
      </c>
      <c r="G14" s="7">
        <f t="array" ref="G14">IFS(D14&gt;40000000,(J14+L14+N14),AND(D14&gt;0,D14&lt;40000000),-1,TRUE,-2)</f>
        <v>11604329</v>
      </c>
      <c r="H14" s="7">
        <f t="array" ref="H14">IFS(G14=-1,-100000000,G14=-2,-200000000,G14&gt;=0,(G14-E14))</f>
        <v>-8040684.88</v>
      </c>
      <c r="I14" s="8">
        <f>(SUM(IFERROR((VLOOKUP($C14,LookupTable!B:BQ,40,FALSE)),0),IFERROR((VLOOKUP($C14,LookupTable!B:BQ,44,FALSE)),0),IFERROR((VLOOKUP($C14,LookupTable!B:BQ,48,FALSE)),0),IFERROR((VLOOKUP($C14,LookupTable!B:BQ,52,FALSE)),0),IFERROR((VLOOKUP($C14,LookupTable!B:BQ,56,FALSE)),0),IFERROR((VLOOKUP($C14,LookupTable!B:BQ,60,FALSE)),0),IFERROR((VLOOKUP($C14,LookupTable!B:BQ,64,FALSE)),0),IFERROR((VLOOKUP($C14,LookupTable!B:BQ,68,FALSE)),0)))</f>
        <v>1531627</v>
      </c>
      <c r="J14" s="9">
        <f t="shared" si="2"/>
        <v>1531627</v>
      </c>
      <c r="K14" s="8">
        <f>(SUM(IFERROR((VLOOKUP($C14,LookupTable!B:BQ,39,FALSE)),0),IFERROR((VLOOKUP($C14,LookupTable!B:BQ,43,FALSE)),0),IFERROR((VLOOKUP($C14,LookupTable!B:BQ,47,FALSE)),0),IFERROR((VLOOKUP($C14,LookupTable!B:BQ,51,FALSE)),0),IFERROR((VLOOKUP($C14,LookupTable!B:BQ,55,FALSE)),0),IFERROR((VLOOKUP($C14,LookupTable!B:BQ,59,FALSE)),0),IFERROR((VLOOKUP($C14,LookupTable!B:BQ,63,FALSE)),0),IFERROR((VLOOKUP($C14,LookupTable!B:BQ,67,FALSE)),0)))</f>
        <v>7431281</v>
      </c>
      <c r="L14" s="9">
        <f t="shared" si="3"/>
        <v>7431281</v>
      </c>
      <c r="M14" s="8">
        <f>(SUM(IFERROR((VLOOKUP($C14,LookupTable!B:BQ,38,FALSE)),0),IFERROR((VLOOKUP($C14,LookupTable!B:BQ,42,FALSE)),0),IFERROR((VLOOKUP($C14,LookupTable!B:BQ,46,FALSE)),0),IFERROR((VLOOKUP($C14,LookupTable!B:BQ,50,FALSE)),0),IFERROR((VLOOKUP($C14,LookupTable!B:BQ,54,FALSE)),0),IFERROR((VLOOKUP($C14,LookupTable!B:BQ,58,FALSE)),0),IFERROR((VLOOKUP($C14,LookupTable!B:BQ,62,FALSE)),0),IFERROR((VLOOKUP($C14,LookupTable!B:BQ,66,FALSE)),0)))</f>
        <v>2641421</v>
      </c>
      <c r="N14" s="9">
        <f t="shared" si="4"/>
        <v>2641421</v>
      </c>
    </row>
    <row r="15" ht="15.75" customHeight="1">
      <c r="A15" s="3">
        <f t="shared" si="1"/>
        <v>14</v>
      </c>
      <c r="B15" s="3" t="s">
        <v>27</v>
      </c>
      <c r="C15" s="3">
        <v>7226500.0</v>
      </c>
      <c r="D15" s="4">
        <f>IFERROR(VLOOKUP($C15,BaselinePWR!B:C,2,FALSE),0)</f>
        <v>99886735</v>
      </c>
      <c r="E15" s="5">
        <f>IFERROR(VLOOKUP($C15,BaselinePWR!B:G,6,FALSE),0)</f>
        <v>15981877.6</v>
      </c>
      <c r="F15" s="6">
        <f>IFERROR(VLOOKUP($C15,BaselinePWR!B:H,7,FALSE),0)</f>
        <v>1797961.23</v>
      </c>
      <c r="G15" s="7">
        <f t="array" ref="G15">IFS(D15&gt;40000000,(J15+L15+N15),AND(D15&gt;0,D15&lt;40000000),-1,TRUE,-2)</f>
        <v>11365463</v>
      </c>
      <c r="H15" s="7">
        <f t="array" ref="H15">IFS(G15=-1,-100000000,G15=-2,-200000000,G15&gt;=0,(G15-E15))</f>
        <v>-4616414.6</v>
      </c>
      <c r="I15" s="8">
        <f>(SUM(IFERROR((VLOOKUP($C15,LookupTable!B:BQ,40,FALSE)),0),IFERROR((VLOOKUP($C15,LookupTable!B:BQ,44,FALSE)),0),IFERROR((VLOOKUP($C15,LookupTable!B:BQ,48,FALSE)),0),IFERROR((VLOOKUP($C15,LookupTable!B:BQ,52,FALSE)),0),IFERROR((VLOOKUP($C15,LookupTable!B:BQ,56,FALSE)),0),IFERROR((VLOOKUP($C15,LookupTable!B:BQ,60,FALSE)),0),IFERROR((VLOOKUP($C15,LookupTable!B:BQ,64,FALSE)),0),IFERROR((VLOOKUP($C15,LookupTable!B:BQ,68,FALSE)),0)))</f>
        <v>669611</v>
      </c>
      <c r="J15" s="9">
        <f t="shared" si="2"/>
        <v>669611</v>
      </c>
      <c r="K15" s="8">
        <f>(SUM(IFERROR((VLOOKUP($C15,LookupTable!B:BQ,39,FALSE)),0),IFERROR((VLOOKUP($C15,LookupTable!B:BQ,43,FALSE)),0),IFERROR((VLOOKUP($C15,LookupTable!B:BQ,47,FALSE)),0),IFERROR((VLOOKUP($C15,LookupTable!B:BQ,51,FALSE)),0),IFERROR((VLOOKUP($C15,LookupTable!B:BQ,55,FALSE)),0),IFERROR((VLOOKUP($C15,LookupTable!B:BQ,59,FALSE)),0),IFERROR((VLOOKUP($C15,LookupTable!B:BQ,63,FALSE)),0),IFERROR((VLOOKUP($C15,LookupTable!B:BQ,67,FALSE)),0)))</f>
        <v>9551297</v>
      </c>
      <c r="L15" s="9">
        <f t="shared" si="3"/>
        <v>9551297</v>
      </c>
      <c r="M15" s="8">
        <f>(SUM(IFERROR((VLOOKUP($C15,LookupTable!B:BQ,38,FALSE)),0),IFERROR((VLOOKUP($C15,LookupTable!B:BQ,42,FALSE)),0),IFERROR((VLOOKUP($C15,LookupTable!B:BQ,46,FALSE)),0),IFERROR((VLOOKUP($C15,LookupTable!B:BQ,50,FALSE)),0),IFERROR((VLOOKUP($C15,LookupTable!B:BQ,54,FALSE)),0),IFERROR((VLOOKUP($C15,LookupTable!B:BQ,58,FALSE)),0),IFERROR((VLOOKUP($C15,LookupTable!B:BQ,62,FALSE)),0),IFERROR((VLOOKUP($C15,LookupTable!B:BQ,66,FALSE)),0)))</f>
        <v>1144555</v>
      </c>
      <c r="N15" s="9">
        <f t="shared" si="4"/>
        <v>1144555</v>
      </c>
    </row>
    <row r="16" ht="15.75" customHeight="1">
      <c r="A16" s="3">
        <f t="shared" si="1"/>
        <v>15</v>
      </c>
      <c r="B16" s="3" t="s">
        <v>28</v>
      </c>
      <c r="C16" s="3">
        <v>3.0050119E7</v>
      </c>
      <c r="D16" s="4">
        <f>IFERROR(VLOOKUP($C16,BaselinePWR!B:C,2,FALSE),0)</f>
        <v>86999690</v>
      </c>
      <c r="E16" s="5">
        <f>IFERROR(VLOOKUP($C16,BaselinePWR!B:G,6,FALSE),0)</f>
        <v>13919950.4</v>
      </c>
      <c r="F16" s="6">
        <f>IFERROR(VLOOKUP($C16,BaselinePWR!B:H,7,FALSE),0)</f>
        <v>1391995.04</v>
      </c>
      <c r="G16" s="7">
        <f t="array" ref="G16">IFS(D16&gt;40000000,(J16+L16+N16),AND(D16&gt;0,D16&lt;40000000),-1,TRUE,-2)</f>
        <v>9367323</v>
      </c>
      <c r="H16" s="7">
        <f t="array" ref="H16">IFS(G16=-1,-100000000,G16=-2,-200000000,G16&gt;=0,(G16-E16))</f>
        <v>-4552627.4</v>
      </c>
      <c r="I16" s="8">
        <f>(SUM(IFERROR((VLOOKUP($C16,LookupTable!B:BQ,40,FALSE)),0),IFERROR((VLOOKUP($C16,LookupTable!B:BQ,44,FALSE)),0),IFERROR((VLOOKUP($C16,LookupTable!B:BQ,48,FALSE)),0),IFERROR((VLOOKUP($C16,LookupTable!B:BQ,52,FALSE)),0),IFERROR((VLOOKUP($C16,LookupTable!B:BQ,56,FALSE)),0),IFERROR((VLOOKUP($C16,LookupTable!B:BQ,60,FALSE)),0),IFERROR((VLOOKUP($C16,LookupTable!B:BQ,64,FALSE)),0),IFERROR((VLOOKUP($C16,LookupTable!B:BQ,68,FALSE)),0)))</f>
        <v>484180</v>
      </c>
      <c r="J16" s="9">
        <f t="shared" si="2"/>
        <v>484180</v>
      </c>
      <c r="K16" s="8">
        <f>(SUM(IFERROR((VLOOKUP($C16,LookupTable!B:BQ,39,FALSE)),0),IFERROR((VLOOKUP($C16,LookupTable!B:BQ,43,FALSE)),0),IFERROR((VLOOKUP($C16,LookupTable!B:BQ,47,FALSE)),0),IFERROR((VLOOKUP($C16,LookupTable!B:BQ,51,FALSE)),0),IFERROR((VLOOKUP($C16,LookupTable!B:BQ,55,FALSE)),0),IFERROR((VLOOKUP($C16,LookupTable!B:BQ,59,FALSE)),0),IFERROR((VLOOKUP($C16,LookupTable!B:BQ,63,FALSE)),0),IFERROR((VLOOKUP($C16,LookupTable!B:BQ,67,FALSE)),0)))</f>
        <v>7406828</v>
      </c>
      <c r="L16" s="9">
        <f t="shared" si="3"/>
        <v>7406828</v>
      </c>
      <c r="M16" s="8">
        <f>(SUM(IFERROR((VLOOKUP($C16,LookupTable!B:BQ,38,FALSE)),0),IFERROR((VLOOKUP($C16,LookupTable!B:BQ,42,FALSE)),0),IFERROR((VLOOKUP($C16,LookupTable!B:BQ,46,FALSE)),0),IFERROR((VLOOKUP($C16,LookupTable!B:BQ,50,FALSE)),0),IFERROR((VLOOKUP($C16,LookupTable!B:BQ,54,FALSE)),0),IFERROR((VLOOKUP($C16,LookupTable!B:BQ,58,FALSE)),0),IFERROR((VLOOKUP($C16,LookupTable!B:BQ,62,FALSE)),0),IFERROR((VLOOKUP($C16,LookupTable!B:BQ,66,FALSE)),0)))</f>
        <v>1476315</v>
      </c>
      <c r="N16" s="9">
        <f t="shared" si="4"/>
        <v>1476315</v>
      </c>
    </row>
    <row r="17" ht="15.75" customHeight="1">
      <c r="A17" s="3">
        <f t="shared" si="1"/>
        <v>16</v>
      </c>
      <c r="B17" s="3" t="s">
        <v>29</v>
      </c>
      <c r="C17" s="3">
        <v>1.5442401E7</v>
      </c>
      <c r="D17" s="4">
        <f>IFERROR(VLOOKUP($C17,BaselinePWR!B:C,2,FALSE),0)</f>
        <v>101350025</v>
      </c>
      <c r="E17" s="5">
        <f>IFERROR(VLOOKUP($C17,BaselinePWR!B:G,6,FALSE),0)</f>
        <v>18243004.5</v>
      </c>
      <c r="F17" s="6">
        <f>IFERROR(VLOOKUP($C17,BaselinePWR!B:H,7,FALSE),0)</f>
        <v>2027000.5</v>
      </c>
      <c r="G17" s="7">
        <f t="array" ref="G17">IFS(D17&gt;40000000,(J17+L17+N17),AND(D17&gt;0,D17&lt;40000000),-1,TRUE,-2)</f>
        <v>8828116</v>
      </c>
      <c r="H17" s="7">
        <f t="array" ref="H17">IFS(G17=-1,-100000000,G17=-2,-200000000,G17&gt;=0,(G17-E17))</f>
        <v>-9414888.5</v>
      </c>
      <c r="I17" s="8">
        <f>(SUM(IFERROR((VLOOKUP($C17,LookupTable!B:BQ,40,FALSE)),0),IFERROR((VLOOKUP($C17,LookupTable!B:BQ,44,FALSE)),0),IFERROR((VLOOKUP($C17,LookupTable!B:BQ,48,FALSE)),0),IFERROR((VLOOKUP($C17,LookupTable!B:BQ,52,FALSE)),0),IFERROR((VLOOKUP($C17,LookupTable!B:BQ,56,FALSE)),0),IFERROR((VLOOKUP($C17,LookupTable!B:BQ,60,FALSE)),0),IFERROR((VLOOKUP($C17,LookupTable!B:BQ,64,FALSE)),0),IFERROR((VLOOKUP($C17,LookupTable!B:BQ,68,FALSE)),0)))</f>
        <v>884298</v>
      </c>
      <c r="J17" s="9">
        <f t="shared" si="2"/>
        <v>884298</v>
      </c>
      <c r="K17" s="8">
        <f>(SUM(IFERROR((VLOOKUP($C17,LookupTable!B:BQ,39,FALSE)),0),IFERROR((VLOOKUP($C17,LookupTable!B:BQ,43,FALSE)),0),IFERROR((VLOOKUP($C17,LookupTable!B:BQ,47,FALSE)),0),IFERROR((VLOOKUP($C17,LookupTable!B:BQ,51,FALSE)),0),IFERROR((VLOOKUP($C17,LookupTable!B:BQ,55,FALSE)),0),IFERROR((VLOOKUP($C17,LookupTable!B:BQ,59,FALSE)),0),IFERROR((VLOOKUP($C17,LookupTable!B:BQ,63,FALSE)),0),IFERROR((VLOOKUP($C17,LookupTable!B:BQ,67,FALSE)),0)))</f>
        <v>5916087</v>
      </c>
      <c r="L17" s="9">
        <f t="shared" si="3"/>
        <v>5916087</v>
      </c>
      <c r="M17" s="8">
        <f>(SUM(IFERROR((VLOOKUP($C17,LookupTable!B:BQ,38,FALSE)),0),IFERROR((VLOOKUP($C17,LookupTable!B:BQ,42,FALSE)),0),IFERROR((VLOOKUP($C17,LookupTable!B:BQ,46,FALSE)),0),IFERROR((VLOOKUP($C17,LookupTable!B:BQ,50,FALSE)),0),IFERROR((VLOOKUP($C17,LookupTable!B:BQ,54,FALSE)),0),IFERROR((VLOOKUP($C17,LookupTable!B:BQ,58,FALSE)),0),IFERROR((VLOOKUP($C17,LookupTable!B:BQ,62,FALSE)),0),IFERROR((VLOOKUP($C17,LookupTable!B:BQ,66,FALSE)),0)))</f>
        <v>2027731</v>
      </c>
      <c r="N17" s="9">
        <f t="shared" si="4"/>
        <v>2027731</v>
      </c>
    </row>
    <row r="18" ht="15.75" customHeight="1">
      <c r="A18" s="3">
        <f t="shared" si="1"/>
        <v>17</v>
      </c>
      <c r="B18" s="3" t="s">
        <v>30</v>
      </c>
      <c r="C18" s="3">
        <v>5.1119444E7</v>
      </c>
      <c r="D18" s="4">
        <f>IFERROR(VLOOKUP($C18,BaselinePWR!B:C,2,FALSE),0)</f>
        <v>83895887</v>
      </c>
      <c r="E18" s="5">
        <f>IFERROR(VLOOKUP($C18,BaselinePWR!B:G,6,FALSE),0)</f>
        <v>11745424.18</v>
      </c>
      <c r="F18" s="6">
        <f>IFERROR(VLOOKUP($C18,BaselinePWR!B:H,7,FALSE),0)</f>
        <v>1090646.531</v>
      </c>
      <c r="G18" s="7">
        <f t="array" ref="G18">IFS(D18&gt;40000000,(J18+L18+N18),AND(D18&gt;0,D18&lt;40000000),-1,TRUE,-2)</f>
        <v>8335695</v>
      </c>
      <c r="H18" s="7">
        <f t="array" ref="H18">IFS(G18=-1,-100000000,G18=-2,-200000000,G18&gt;=0,(G18-E18))</f>
        <v>-3409729.18</v>
      </c>
      <c r="I18" s="8">
        <f>(SUM(IFERROR((VLOOKUP($C18,LookupTable!B:BQ,40,FALSE)),0),IFERROR((VLOOKUP($C18,LookupTable!B:BQ,44,FALSE)),0),IFERROR((VLOOKUP($C18,LookupTable!B:BQ,48,FALSE)),0),IFERROR((VLOOKUP($C18,LookupTable!B:BQ,52,FALSE)),0),IFERROR((VLOOKUP($C18,LookupTable!B:BQ,56,FALSE)),0),IFERROR((VLOOKUP($C18,LookupTable!B:BQ,60,FALSE)),0),IFERROR((VLOOKUP($C18,LookupTable!B:BQ,64,FALSE)),0),IFERROR((VLOOKUP($C18,LookupTable!B:BQ,68,FALSE)),0)))</f>
        <v>1306263</v>
      </c>
      <c r="J18" s="9">
        <f t="shared" si="2"/>
        <v>1306263</v>
      </c>
      <c r="K18" s="8">
        <f>(SUM(IFERROR((VLOOKUP($C18,LookupTable!B:BQ,39,FALSE)),0),IFERROR((VLOOKUP($C18,LookupTable!B:BQ,43,FALSE)),0),IFERROR((VLOOKUP($C18,LookupTable!B:BQ,47,FALSE)),0),IFERROR((VLOOKUP($C18,LookupTable!B:BQ,51,FALSE)),0),IFERROR((VLOOKUP($C18,LookupTable!B:BQ,55,FALSE)),0),IFERROR((VLOOKUP($C18,LookupTable!B:BQ,59,FALSE)),0),IFERROR((VLOOKUP($C18,LookupTable!B:BQ,63,FALSE)),0),IFERROR((VLOOKUP($C18,LookupTable!B:BQ,67,FALSE)),0)))</f>
        <v>4494102</v>
      </c>
      <c r="L18" s="9">
        <f t="shared" si="3"/>
        <v>4494102</v>
      </c>
      <c r="M18" s="8">
        <f>(SUM(IFERROR((VLOOKUP($C18,LookupTable!B:BQ,38,FALSE)),0),IFERROR((VLOOKUP($C18,LookupTable!B:BQ,42,FALSE)),0),IFERROR((VLOOKUP($C18,LookupTable!B:BQ,46,FALSE)),0),IFERROR((VLOOKUP($C18,LookupTable!B:BQ,50,FALSE)),0),IFERROR((VLOOKUP($C18,LookupTable!B:BQ,54,FALSE)),0),IFERROR((VLOOKUP($C18,LookupTable!B:BQ,58,FALSE)),0),IFERROR((VLOOKUP($C18,LookupTable!B:BQ,62,FALSE)),0),IFERROR((VLOOKUP($C18,LookupTable!B:BQ,66,FALSE)),0)))</f>
        <v>2535330</v>
      </c>
      <c r="N18" s="9">
        <f t="shared" si="4"/>
        <v>2535330</v>
      </c>
    </row>
    <row r="19" ht="15.75" customHeight="1">
      <c r="A19" s="3">
        <f t="shared" si="1"/>
        <v>18</v>
      </c>
      <c r="B19" s="3" t="s">
        <v>31</v>
      </c>
      <c r="C19" s="3">
        <v>2.2831655E7</v>
      </c>
      <c r="D19" s="4">
        <f>IFERROR(VLOOKUP($C19,BaselinePWR!B:C,2,FALSE),0)</f>
        <v>84600345</v>
      </c>
      <c r="E19" s="5">
        <f>IFERROR(VLOOKUP($C19,BaselinePWR!B:G,6,FALSE),0)</f>
        <v>11844048.3</v>
      </c>
      <c r="F19" s="6">
        <f>IFERROR(VLOOKUP($C19,BaselinePWR!B:H,7,FALSE),0)</f>
        <v>1099804.485</v>
      </c>
      <c r="G19" s="7">
        <f t="array" ref="G19">IFS(D19&gt;40000000,(J19+L19+N19),AND(D19&gt;0,D19&lt;40000000),-1,TRUE,-2)</f>
        <v>7400539</v>
      </c>
      <c r="H19" s="7">
        <f t="array" ref="H19">IFS(G19=-1,-100000000,G19=-2,-200000000,G19&gt;=0,(G19-E19))</f>
        <v>-4443509.3</v>
      </c>
      <c r="I19" s="8">
        <f>(SUM(IFERROR((VLOOKUP($C19,LookupTable!B:BQ,40,FALSE)),0),IFERROR((VLOOKUP($C19,LookupTable!B:BQ,44,FALSE)),0),IFERROR((VLOOKUP($C19,LookupTable!B:BQ,48,FALSE)),0),IFERROR((VLOOKUP($C19,LookupTable!B:BQ,52,FALSE)),0),IFERROR((VLOOKUP($C19,LookupTable!B:BQ,56,FALSE)),0),IFERROR((VLOOKUP($C19,LookupTable!B:BQ,60,FALSE)),0),IFERROR((VLOOKUP($C19,LookupTable!B:BQ,64,FALSE)),0),IFERROR((VLOOKUP($C19,LookupTable!B:BQ,68,FALSE)),0)))</f>
        <v>779285</v>
      </c>
      <c r="J19" s="9">
        <f t="shared" si="2"/>
        <v>779285</v>
      </c>
      <c r="K19" s="8">
        <f>(SUM(IFERROR((VLOOKUP($C19,LookupTable!B:BQ,39,FALSE)),0),IFERROR((VLOOKUP($C19,LookupTable!B:BQ,43,FALSE)),0),IFERROR((VLOOKUP($C19,LookupTable!B:BQ,47,FALSE)),0),IFERROR((VLOOKUP($C19,LookupTable!B:BQ,51,FALSE)),0),IFERROR((VLOOKUP($C19,LookupTable!B:BQ,55,FALSE)),0),IFERROR((VLOOKUP($C19,LookupTable!B:BQ,59,FALSE)),0),IFERROR((VLOOKUP($C19,LookupTable!B:BQ,63,FALSE)),0),IFERROR((VLOOKUP($C19,LookupTable!B:BQ,67,FALSE)),0)))</f>
        <v>4861348</v>
      </c>
      <c r="L19" s="9">
        <f t="shared" si="3"/>
        <v>4861348</v>
      </c>
      <c r="M19" s="8">
        <f>(SUM(IFERROR((VLOOKUP($C19,LookupTable!B:BQ,38,FALSE)),0),IFERROR((VLOOKUP($C19,LookupTable!B:BQ,42,FALSE)),0),IFERROR((VLOOKUP($C19,LookupTable!B:BQ,46,FALSE)),0),IFERROR((VLOOKUP($C19,LookupTable!B:BQ,50,FALSE)),0),IFERROR((VLOOKUP($C19,LookupTable!B:BQ,54,FALSE)),0),IFERROR((VLOOKUP($C19,LookupTable!B:BQ,58,FALSE)),0),IFERROR((VLOOKUP($C19,LookupTable!B:BQ,62,FALSE)),0),IFERROR((VLOOKUP($C19,LookupTable!B:BQ,66,FALSE)),0)))</f>
        <v>1759906</v>
      </c>
      <c r="N19" s="9">
        <f t="shared" si="4"/>
        <v>1759906</v>
      </c>
    </row>
    <row r="20" ht="15.75" customHeight="1">
      <c r="A20" s="3">
        <f t="shared" si="1"/>
        <v>19</v>
      </c>
      <c r="B20" s="3" t="s">
        <v>32</v>
      </c>
      <c r="C20" s="3">
        <v>6379317.0</v>
      </c>
      <c r="D20" s="4">
        <f>IFERROR(VLOOKUP($C20,BaselinePWR!B:C,2,FALSE),0)</f>
        <v>122283537</v>
      </c>
      <c r="E20" s="5">
        <f>IFERROR(VLOOKUP($C20,BaselinePWR!B:G,6,FALSE),0)</f>
        <v>22011036.66</v>
      </c>
      <c r="F20" s="6">
        <f>IFERROR(VLOOKUP($C20,BaselinePWR!B:H,7,FALSE),0)</f>
        <v>2812521.351</v>
      </c>
      <c r="G20" s="7">
        <f t="array" ref="G20">IFS(D20&gt;40000000,(J20+L20+N20),AND(D20&gt;0,D20&lt;40000000),-1,TRUE,-2)</f>
        <v>6527522</v>
      </c>
      <c r="H20" s="7">
        <f t="array" ref="H20">IFS(G20=-1,-100000000,G20=-2,-200000000,G20&gt;=0,(G20-E20))</f>
        <v>-15483514.66</v>
      </c>
      <c r="I20" s="8">
        <f>(SUM(IFERROR((VLOOKUP($C20,LookupTable!B:BQ,40,FALSE)),0),IFERROR((VLOOKUP($C20,LookupTable!B:BQ,44,FALSE)),0),IFERROR((VLOOKUP($C20,LookupTable!B:BQ,48,FALSE)),0),IFERROR((VLOOKUP($C20,LookupTable!B:BQ,52,FALSE)),0),IFERROR((VLOOKUP($C20,LookupTable!B:BQ,56,FALSE)),0),IFERROR((VLOOKUP($C20,LookupTable!B:BQ,60,FALSE)),0),IFERROR((VLOOKUP($C20,LookupTable!B:BQ,64,FALSE)),0),IFERROR((VLOOKUP($C20,LookupTable!B:BQ,68,FALSE)),0)))</f>
        <v>997623</v>
      </c>
      <c r="J20" s="9">
        <f t="shared" si="2"/>
        <v>997623</v>
      </c>
      <c r="K20" s="8">
        <f>(SUM(IFERROR((VLOOKUP($C20,LookupTable!B:BQ,39,FALSE)),0),IFERROR((VLOOKUP($C20,LookupTable!B:BQ,43,FALSE)),0),IFERROR((VLOOKUP($C20,LookupTable!B:BQ,47,FALSE)),0),IFERROR((VLOOKUP($C20,LookupTable!B:BQ,51,FALSE)),0),IFERROR((VLOOKUP($C20,LookupTable!B:BQ,55,FALSE)),0),IFERROR((VLOOKUP($C20,LookupTable!B:BQ,59,FALSE)),0),IFERROR((VLOOKUP($C20,LookupTable!B:BQ,63,FALSE)),0),IFERROR((VLOOKUP($C20,LookupTable!B:BQ,67,FALSE)),0)))</f>
        <v>4015899</v>
      </c>
      <c r="L20" s="9">
        <f t="shared" si="3"/>
        <v>4015899</v>
      </c>
      <c r="M20" s="8">
        <f>(SUM(IFERROR((VLOOKUP($C20,LookupTable!B:BQ,38,FALSE)),0),IFERROR((VLOOKUP($C20,LookupTable!B:BQ,42,FALSE)),0),IFERROR((VLOOKUP($C20,LookupTable!B:BQ,46,FALSE)),0),IFERROR((VLOOKUP($C20,LookupTable!B:BQ,50,FALSE)),0),IFERROR((VLOOKUP($C20,LookupTable!B:BQ,54,FALSE)),0),IFERROR((VLOOKUP($C20,LookupTable!B:BQ,58,FALSE)),0),IFERROR((VLOOKUP($C20,LookupTable!B:BQ,62,FALSE)),0),IFERROR((VLOOKUP($C20,LookupTable!B:BQ,66,FALSE)),0)))</f>
        <v>1514000</v>
      </c>
      <c r="N20" s="9">
        <f t="shared" si="4"/>
        <v>1514000</v>
      </c>
    </row>
    <row r="21" ht="15.75" customHeight="1">
      <c r="A21" s="3">
        <f t="shared" si="1"/>
        <v>20</v>
      </c>
      <c r="B21" s="3" t="s">
        <v>33</v>
      </c>
      <c r="C21" s="3">
        <v>5.0944665E7</v>
      </c>
      <c r="D21" s="4">
        <f>IFERROR(VLOOKUP($C21,BaselinePWR!B:C,2,FALSE),0)</f>
        <v>76724877</v>
      </c>
      <c r="E21" s="5">
        <f>IFERROR(VLOOKUP($C21,BaselinePWR!B:G,6,FALSE),0)</f>
        <v>9206985.24</v>
      </c>
      <c r="F21" s="6">
        <f>IFERROR(VLOOKUP($C21,BaselinePWR!B:H,7,FALSE),0)</f>
        <v>843973.647</v>
      </c>
      <c r="G21" s="7">
        <f t="array" ref="G21">IFS(D21&gt;40000000,(J21+L21+N21),AND(D21&gt;0,D21&lt;40000000),-1,TRUE,-2)</f>
        <v>6169496</v>
      </c>
      <c r="H21" s="7">
        <f t="array" ref="H21">IFS(G21=-1,-100000000,G21=-2,-200000000,G21&gt;=0,(G21-E21))</f>
        <v>-3037489.24</v>
      </c>
      <c r="I21" s="8">
        <f>(SUM(IFERROR((VLOOKUP($C21,LookupTable!B:BQ,40,FALSE)),0),IFERROR((VLOOKUP($C21,LookupTable!B:BQ,44,FALSE)),0),IFERROR((VLOOKUP($C21,LookupTable!B:BQ,48,FALSE)),0),IFERROR((VLOOKUP($C21,LookupTable!B:BQ,52,FALSE)),0),IFERROR((VLOOKUP($C21,LookupTable!B:BQ,56,FALSE)),0),IFERROR((VLOOKUP($C21,LookupTable!B:BQ,60,FALSE)),0),IFERROR((VLOOKUP($C21,LookupTable!B:BQ,64,FALSE)),0),IFERROR((VLOOKUP($C21,LookupTable!B:BQ,68,FALSE)),0)))</f>
        <v>530234</v>
      </c>
      <c r="J21" s="9">
        <f t="shared" si="2"/>
        <v>530234</v>
      </c>
      <c r="K21" s="8">
        <f>(SUM(IFERROR((VLOOKUP($C21,LookupTable!B:BQ,39,FALSE)),0),IFERROR((VLOOKUP($C21,LookupTable!B:BQ,43,FALSE)),0),IFERROR((VLOOKUP($C21,LookupTable!B:BQ,47,FALSE)),0),IFERROR((VLOOKUP($C21,LookupTable!B:BQ,51,FALSE)),0),IFERROR((VLOOKUP($C21,LookupTable!B:BQ,55,FALSE)),0),IFERROR((VLOOKUP($C21,LookupTable!B:BQ,59,FALSE)),0),IFERROR((VLOOKUP($C21,LookupTable!B:BQ,63,FALSE)),0),IFERROR((VLOOKUP($C21,LookupTable!B:BQ,67,FALSE)),0)))</f>
        <v>4437574</v>
      </c>
      <c r="L21" s="9">
        <f t="shared" si="3"/>
        <v>4437574</v>
      </c>
      <c r="M21" s="8">
        <f>(SUM(IFERROR((VLOOKUP($C21,LookupTable!B:BQ,38,FALSE)),0),IFERROR((VLOOKUP($C21,LookupTable!B:BQ,42,FALSE)),0),IFERROR((VLOOKUP($C21,LookupTable!B:BQ,46,FALSE)),0),IFERROR((VLOOKUP($C21,LookupTable!B:BQ,50,FALSE)),0),IFERROR((VLOOKUP($C21,LookupTable!B:BQ,54,FALSE)),0),IFERROR((VLOOKUP($C21,LookupTable!B:BQ,58,FALSE)),0),IFERROR((VLOOKUP($C21,LookupTable!B:BQ,62,FALSE)),0),IFERROR((VLOOKUP($C21,LookupTable!B:BQ,66,FALSE)),0)))</f>
        <v>1201688</v>
      </c>
      <c r="N21" s="9">
        <f t="shared" si="4"/>
        <v>1201688</v>
      </c>
    </row>
    <row r="22" ht="15.75" customHeight="1">
      <c r="A22" s="3">
        <f t="shared" si="1"/>
        <v>21</v>
      </c>
      <c r="B22" s="3" t="s">
        <v>34</v>
      </c>
      <c r="C22" s="3">
        <v>563003.0</v>
      </c>
      <c r="D22" s="4">
        <f>IFERROR(VLOOKUP($C22,BaselinePWR!B:C,2,FALSE),0)</f>
        <v>85991796</v>
      </c>
      <c r="E22" s="5">
        <f>IFERROR(VLOOKUP($C22,BaselinePWR!B:G,6,FALSE),0)</f>
        <v>13758687.36</v>
      </c>
      <c r="F22" s="6">
        <f>IFERROR(VLOOKUP($C22,BaselinePWR!B:H,7,FALSE),0)</f>
        <v>1375868.736</v>
      </c>
      <c r="G22" s="7">
        <f t="array" ref="G22">IFS(D22&gt;40000000,(J22+L22+N22),AND(D22&gt;0,D22&lt;40000000),-1,TRUE,-2)</f>
        <v>6110880</v>
      </c>
      <c r="H22" s="7">
        <f t="array" ref="H22">IFS(G22=-1,-100000000,G22=-2,-200000000,G22&gt;=0,(G22-E22))</f>
        <v>-7647807.36</v>
      </c>
      <c r="I22" s="8">
        <f>(SUM(IFERROR((VLOOKUP($C22,LookupTable!B:BQ,40,FALSE)),0),IFERROR((VLOOKUP($C22,LookupTable!B:BQ,44,FALSE)),0),IFERROR((VLOOKUP($C22,LookupTable!B:BQ,48,FALSE)),0),IFERROR((VLOOKUP($C22,LookupTable!B:BQ,52,FALSE)),0),IFERROR((VLOOKUP($C22,LookupTable!B:BQ,56,FALSE)),0),IFERROR((VLOOKUP($C22,LookupTable!B:BQ,60,FALSE)),0),IFERROR((VLOOKUP($C22,LookupTable!B:BQ,64,FALSE)),0),IFERROR((VLOOKUP($C22,LookupTable!B:BQ,68,FALSE)),0)))</f>
        <v>337477</v>
      </c>
      <c r="J22" s="9">
        <f t="shared" si="2"/>
        <v>337477</v>
      </c>
      <c r="K22" s="8">
        <f>(SUM(IFERROR((VLOOKUP($C22,LookupTable!B:BQ,39,FALSE)),0),IFERROR((VLOOKUP($C22,LookupTable!B:BQ,43,FALSE)),0),IFERROR((VLOOKUP($C22,LookupTable!B:BQ,47,FALSE)),0),IFERROR((VLOOKUP($C22,LookupTable!B:BQ,51,FALSE)),0),IFERROR((VLOOKUP($C22,LookupTable!B:BQ,55,FALSE)),0),IFERROR((VLOOKUP($C22,LookupTable!B:BQ,59,FALSE)),0),IFERROR((VLOOKUP($C22,LookupTable!B:BQ,63,FALSE)),0),IFERROR((VLOOKUP($C22,LookupTable!B:BQ,67,FALSE)),0)))</f>
        <v>3882265</v>
      </c>
      <c r="L22" s="9">
        <f t="shared" si="3"/>
        <v>3882265</v>
      </c>
      <c r="M22" s="8">
        <f>(SUM(IFERROR((VLOOKUP($C22,LookupTable!B:BQ,38,FALSE)),0),IFERROR((VLOOKUP($C22,LookupTable!B:BQ,42,FALSE)),0),IFERROR((VLOOKUP($C22,LookupTable!B:BQ,46,FALSE)),0),IFERROR((VLOOKUP($C22,LookupTable!B:BQ,50,FALSE)),0),IFERROR((VLOOKUP($C22,LookupTable!B:BQ,54,FALSE)),0),IFERROR((VLOOKUP($C22,LookupTable!B:BQ,58,FALSE)),0),IFERROR((VLOOKUP($C22,LookupTable!B:BQ,62,FALSE)),0),IFERROR((VLOOKUP($C22,LookupTable!B:BQ,66,FALSE)),0)))</f>
        <v>1891138</v>
      </c>
      <c r="N22" s="9">
        <f t="shared" si="4"/>
        <v>1891138</v>
      </c>
    </row>
    <row r="23" ht="15.75" customHeight="1">
      <c r="A23" s="3">
        <f t="shared" si="1"/>
        <v>22</v>
      </c>
      <c r="B23" s="3" t="s">
        <v>35</v>
      </c>
      <c r="C23" s="3">
        <v>1.3137539E7</v>
      </c>
      <c r="D23" s="4">
        <f>IFERROR(VLOOKUP($C23,BaselinePWR!B:C,2,FALSE),0)</f>
        <v>87809615</v>
      </c>
      <c r="E23" s="5">
        <f>IFERROR(VLOOKUP($C23,BaselinePWR!B:G,6,FALSE),0)</f>
        <v>14049538.4</v>
      </c>
      <c r="F23" s="6">
        <f>IFERROR(VLOOKUP($C23,BaselinePWR!B:H,7,FALSE),0)</f>
        <v>1404953.84</v>
      </c>
      <c r="G23" s="7">
        <f t="array" ref="G23">IFS(D23&gt;40000000,(J23+L23+N23),AND(D23&gt;0,D23&lt;40000000),-1,TRUE,-2)</f>
        <v>5943731</v>
      </c>
      <c r="H23" s="7">
        <f t="array" ref="H23">IFS(G23=-1,-100000000,G23=-2,-200000000,G23&gt;=0,(G23-E23))</f>
        <v>-8105807.4</v>
      </c>
      <c r="I23" s="8">
        <f>(SUM(IFERROR((VLOOKUP($C23,LookupTable!B:BQ,40,FALSE)),0),IFERROR((VLOOKUP($C23,LookupTable!B:BQ,44,FALSE)),0),IFERROR((VLOOKUP($C23,LookupTable!B:BQ,48,FALSE)),0),IFERROR((VLOOKUP($C23,LookupTable!B:BQ,52,FALSE)),0),IFERROR((VLOOKUP($C23,LookupTable!B:BQ,56,FALSE)),0),IFERROR((VLOOKUP($C23,LookupTable!B:BQ,60,FALSE)),0),IFERROR((VLOOKUP($C23,LookupTable!B:BQ,64,FALSE)),0),IFERROR((VLOOKUP($C23,LookupTable!B:BQ,68,FALSE)),0)))</f>
        <v>684452</v>
      </c>
      <c r="J23" s="9">
        <f t="shared" si="2"/>
        <v>684452</v>
      </c>
      <c r="K23" s="8">
        <f>(SUM(IFERROR((VLOOKUP($C23,LookupTable!B:BQ,39,FALSE)),0),IFERROR((VLOOKUP($C23,LookupTable!B:BQ,43,FALSE)),0),IFERROR((VLOOKUP($C23,LookupTable!B:BQ,47,FALSE)),0),IFERROR((VLOOKUP($C23,LookupTable!B:BQ,51,FALSE)),0),IFERROR((VLOOKUP($C23,LookupTable!B:BQ,55,FALSE)),0),IFERROR((VLOOKUP($C23,LookupTable!B:BQ,59,FALSE)),0),IFERROR((VLOOKUP($C23,LookupTable!B:BQ,63,FALSE)),0),IFERROR((VLOOKUP($C23,LookupTable!B:BQ,67,FALSE)),0)))</f>
        <v>2978112</v>
      </c>
      <c r="L23" s="9">
        <f t="shared" si="3"/>
        <v>2978112</v>
      </c>
      <c r="M23" s="8">
        <f>(SUM(IFERROR((VLOOKUP($C23,LookupTable!B:BQ,38,FALSE)),0),IFERROR((VLOOKUP($C23,LookupTable!B:BQ,42,FALSE)),0),IFERROR((VLOOKUP($C23,LookupTable!B:BQ,46,FALSE)),0),IFERROR((VLOOKUP($C23,LookupTable!B:BQ,50,FALSE)),0),IFERROR((VLOOKUP($C23,LookupTable!B:BQ,54,FALSE)),0),IFERROR((VLOOKUP($C23,LookupTable!B:BQ,58,FALSE)),0),IFERROR((VLOOKUP($C23,LookupTable!B:BQ,62,FALSE)),0),IFERROR((VLOOKUP($C23,LookupTable!B:BQ,66,FALSE)),0)))</f>
        <v>2281167</v>
      </c>
      <c r="N23" s="9">
        <f t="shared" si="4"/>
        <v>2281167</v>
      </c>
    </row>
    <row r="24" ht="15.75" customHeight="1">
      <c r="A24" s="3">
        <f t="shared" si="1"/>
        <v>23</v>
      </c>
      <c r="B24" s="3" t="s">
        <v>36</v>
      </c>
      <c r="C24" s="3">
        <v>5.1007916E7</v>
      </c>
      <c r="D24" s="4">
        <f>IFERROR(VLOOKUP($C24,BaselinePWR!B:C,2,FALSE),0)</f>
        <v>68847486</v>
      </c>
      <c r="E24" s="5">
        <f>IFERROR(VLOOKUP($C24,BaselinePWR!B:G,6,FALSE),0)</f>
        <v>4130849.16</v>
      </c>
      <c r="F24" s="6">
        <f>IFERROR(VLOOKUP($C24,BaselinePWR!B:H,7,FALSE),0)</f>
        <v>550779.888</v>
      </c>
      <c r="G24" s="7">
        <f t="array" ref="G24">IFS(D24&gt;40000000,(J24+L24+N24),AND(D24&gt;0,D24&lt;40000000),-1,TRUE,-2)</f>
        <v>5872046</v>
      </c>
      <c r="H24" s="7">
        <f t="array" ref="H24">IFS(G24=-1,-100000000,G24=-2,-200000000,G24&gt;=0,(G24-E24))</f>
        <v>1741196.84</v>
      </c>
      <c r="I24" s="8">
        <f>(SUM(IFERROR((VLOOKUP($C24,LookupTable!B:BQ,40,FALSE)),0),IFERROR((VLOOKUP($C24,LookupTable!B:BQ,44,FALSE)),0),IFERROR((VLOOKUP($C24,LookupTable!B:BQ,48,FALSE)),0),IFERROR((VLOOKUP($C24,LookupTable!B:BQ,52,FALSE)),0),IFERROR((VLOOKUP($C24,LookupTable!B:BQ,56,FALSE)),0),IFERROR((VLOOKUP($C24,LookupTable!B:BQ,60,FALSE)),0),IFERROR((VLOOKUP($C24,LookupTable!B:BQ,64,FALSE)),0),IFERROR((VLOOKUP($C24,LookupTable!B:BQ,68,FALSE)),0)))</f>
        <v>386569</v>
      </c>
      <c r="J24" s="9">
        <f t="shared" si="2"/>
        <v>386569</v>
      </c>
      <c r="K24" s="8">
        <f>(SUM(IFERROR((VLOOKUP($C24,LookupTable!B:BQ,39,FALSE)),0),IFERROR((VLOOKUP($C24,LookupTable!B:BQ,43,FALSE)),0),IFERROR((VLOOKUP($C24,LookupTable!B:BQ,47,FALSE)),0),IFERROR((VLOOKUP($C24,LookupTable!B:BQ,51,FALSE)),0),IFERROR((VLOOKUP($C24,LookupTable!B:BQ,55,FALSE)),0),IFERROR((VLOOKUP($C24,LookupTable!B:BQ,59,FALSE)),0),IFERROR((VLOOKUP($C24,LookupTable!B:BQ,63,FALSE)),0),IFERROR((VLOOKUP($C24,LookupTable!B:BQ,67,FALSE)),0)))</f>
        <v>4529124</v>
      </c>
      <c r="L24" s="9">
        <f t="shared" si="3"/>
        <v>4529124</v>
      </c>
      <c r="M24" s="8">
        <f>(SUM(IFERROR((VLOOKUP($C24,LookupTable!B:BQ,38,FALSE)),0),IFERROR((VLOOKUP($C24,LookupTable!B:BQ,42,FALSE)),0),IFERROR((VLOOKUP($C24,LookupTable!B:BQ,46,FALSE)),0),IFERROR((VLOOKUP($C24,LookupTable!B:BQ,50,FALSE)),0),IFERROR((VLOOKUP($C24,LookupTable!B:BQ,54,FALSE)),0),IFERROR((VLOOKUP($C24,LookupTable!B:BQ,58,FALSE)),0),IFERROR((VLOOKUP($C24,LookupTable!B:BQ,62,FALSE)),0),IFERROR((VLOOKUP($C24,LookupTable!B:BQ,66,FALSE)),0)))</f>
        <v>956353</v>
      </c>
      <c r="N24" s="9">
        <f t="shared" si="4"/>
        <v>956353</v>
      </c>
    </row>
    <row r="25" ht="15.75" customHeight="1">
      <c r="A25" s="3">
        <f t="shared" si="1"/>
        <v>24</v>
      </c>
      <c r="B25" s="3" t="s">
        <v>37</v>
      </c>
      <c r="C25" s="3">
        <v>4.6897099E7</v>
      </c>
      <c r="D25" s="4">
        <f>IFERROR(VLOOKUP($C25,BaselinePWR!B:C,2,FALSE),0)</f>
        <v>94646870</v>
      </c>
      <c r="E25" s="5">
        <f>IFERROR(VLOOKUP($C25,BaselinePWR!B:G,6,FALSE),0)</f>
        <v>15143499.2</v>
      </c>
      <c r="F25" s="6">
        <f>IFERROR(VLOOKUP($C25,BaselinePWR!B:H,7,FALSE),0)</f>
        <v>1703643.66</v>
      </c>
      <c r="G25" s="7">
        <f t="array" ref="G25">IFS(D25&gt;40000000,(J25+L25+N25),AND(D25&gt;0,D25&lt;40000000),-1,TRUE,-2)</f>
        <v>5764277</v>
      </c>
      <c r="H25" s="7">
        <f t="array" ref="H25">IFS(G25=-1,-100000000,G25=-2,-200000000,G25&gt;=0,(G25-E25))</f>
        <v>-9379222.2</v>
      </c>
      <c r="I25" s="8">
        <f>(SUM(IFERROR((VLOOKUP($C25,LookupTable!B:BQ,40,FALSE)),0),IFERROR((VLOOKUP($C25,LookupTable!B:BQ,44,FALSE)),0),IFERROR((VLOOKUP($C25,LookupTable!B:BQ,48,FALSE)),0),IFERROR((VLOOKUP($C25,LookupTable!B:BQ,52,FALSE)),0),IFERROR((VLOOKUP($C25,LookupTable!B:BQ,56,FALSE)),0),IFERROR((VLOOKUP($C25,LookupTable!B:BQ,60,FALSE)),0),IFERROR((VLOOKUP($C25,LookupTable!B:BQ,64,FALSE)),0),IFERROR((VLOOKUP($C25,LookupTable!B:BQ,68,FALSE)),0)))</f>
        <v>1039381</v>
      </c>
      <c r="J25" s="9">
        <f t="shared" si="2"/>
        <v>1039381</v>
      </c>
      <c r="K25" s="8">
        <f>(SUM(IFERROR((VLOOKUP($C25,LookupTable!B:BQ,39,FALSE)),0),IFERROR((VLOOKUP($C25,LookupTable!B:BQ,43,FALSE)),0),IFERROR((VLOOKUP($C25,LookupTable!B:BQ,47,FALSE)),0),IFERROR((VLOOKUP($C25,LookupTable!B:BQ,51,FALSE)),0),IFERROR((VLOOKUP($C25,LookupTable!B:BQ,55,FALSE)),0),IFERROR((VLOOKUP($C25,LookupTable!B:BQ,59,FALSE)),0),IFERROR((VLOOKUP($C25,LookupTable!B:BQ,63,FALSE)),0),IFERROR((VLOOKUP($C25,LookupTable!B:BQ,67,FALSE)),0)))</f>
        <v>4102762</v>
      </c>
      <c r="L25" s="9">
        <f t="shared" si="3"/>
        <v>4102762</v>
      </c>
      <c r="M25" s="8">
        <f>(SUM(IFERROR((VLOOKUP($C25,LookupTable!B:BQ,38,FALSE)),0),IFERROR((VLOOKUP($C25,LookupTable!B:BQ,42,FALSE)),0),IFERROR((VLOOKUP($C25,LookupTable!B:BQ,46,FALSE)),0),IFERROR((VLOOKUP($C25,LookupTable!B:BQ,50,FALSE)),0),IFERROR((VLOOKUP($C25,LookupTable!B:BQ,54,FALSE)),0),IFERROR((VLOOKUP($C25,LookupTable!B:BQ,58,FALSE)),0),IFERROR((VLOOKUP($C25,LookupTable!B:BQ,62,FALSE)),0),IFERROR((VLOOKUP($C25,LookupTable!B:BQ,66,FALSE)),0)))</f>
        <v>622134</v>
      </c>
      <c r="N25" s="9">
        <f t="shared" si="4"/>
        <v>622134</v>
      </c>
    </row>
    <row r="26" ht="15.75" customHeight="1">
      <c r="A26" s="3">
        <f t="shared" si="1"/>
        <v>25</v>
      </c>
      <c r="B26" s="3" t="s">
        <v>38</v>
      </c>
      <c r="C26" s="3">
        <v>1.8454953E7</v>
      </c>
      <c r="D26" s="4">
        <f>IFERROR(VLOOKUP($C26,BaselinePWR!B:C,2,FALSE),0)</f>
        <v>93124580</v>
      </c>
      <c r="E26" s="5">
        <f>IFERROR(VLOOKUP($C26,BaselinePWR!B:G,6,FALSE),0)</f>
        <v>14899932.8</v>
      </c>
      <c r="F26" s="6">
        <f>IFERROR(VLOOKUP($C26,BaselinePWR!B:H,7,FALSE),0)</f>
        <v>1676242.44</v>
      </c>
      <c r="G26" s="7">
        <f t="array" ref="G26">IFS(D26&gt;40000000,(J26+L26+N26),AND(D26&gt;0,D26&lt;40000000),-1,TRUE,-2)</f>
        <v>5630449</v>
      </c>
      <c r="H26" s="7">
        <f t="array" ref="H26">IFS(G26=-1,-100000000,G26=-2,-200000000,G26&gt;=0,(G26-E26))</f>
        <v>-9269483.8</v>
      </c>
      <c r="I26" s="8">
        <f>(SUM(IFERROR((VLOOKUP($C26,LookupTable!B:BQ,40,FALSE)),0),IFERROR((VLOOKUP($C26,LookupTable!B:BQ,44,FALSE)),0),IFERROR((VLOOKUP($C26,LookupTable!B:BQ,48,FALSE)),0),IFERROR((VLOOKUP($C26,LookupTable!B:BQ,52,FALSE)),0),IFERROR((VLOOKUP($C26,LookupTable!B:BQ,56,FALSE)),0),IFERROR((VLOOKUP($C26,LookupTable!B:BQ,60,FALSE)),0),IFERROR((VLOOKUP($C26,LookupTable!B:BQ,64,FALSE)),0),IFERROR((VLOOKUP($C26,LookupTable!B:BQ,68,FALSE)),0)))</f>
        <v>354813</v>
      </c>
      <c r="J26" s="9">
        <f t="shared" si="2"/>
        <v>354813</v>
      </c>
      <c r="K26" s="8">
        <f>(SUM(IFERROR((VLOOKUP($C26,LookupTable!B:BQ,39,FALSE)),0),IFERROR((VLOOKUP($C26,LookupTable!B:BQ,43,FALSE)),0),IFERROR((VLOOKUP($C26,LookupTable!B:BQ,47,FALSE)),0),IFERROR((VLOOKUP($C26,LookupTable!B:BQ,51,FALSE)),0),IFERROR((VLOOKUP($C26,LookupTable!B:BQ,55,FALSE)),0),IFERROR((VLOOKUP($C26,LookupTable!B:BQ,59,FALSE)),0),IFERROR((VLOOKUP($C26,LookupTable!B:BQ,63,FALSE)),0),IFERROR((VLOOKUP($C26,LookupTable!B:BQ,67,FALSE)),0)))</f>
        <v>3867477</v>
      </c>
      <c r="L26" s="9">
        <f t="shared" si="3"/>
        <v>3867477</v>
      </c>
      <c r="M26" s="8">
        <f>(SUM(IFERROR((VLOOKUP($C26,LookupTable!B:BQ,38,FALSE)),0),IFERROR((VLOOKUP($C26,LookupTable!B:BQ,42,FALSE)),0),IFERROR((VLOOKUP($C26,LookupTable!B:BQ,46,FALSE)),0),IFERROR((VLOOKUP($C26,LookupTable!B:BQ,50,FALSE)),0),IFERROR((VLOOKUP($C26,LookupTable!B:BQ,54,FALSE)),0),IFERROR((VLOOKUP($C26,LookupTable!B:BQ,58,FALSE)),0),IFERROR((VLOOKUP($C26,LookupTable!B:BQ,62,FALSE)),0),IFERROR((VLOOKUP($C26,LookupTable!B:BQ,66,FALSE)),0)))</f>
        <v>1408159</v>
      </c>
      <c r="N26" s="9">
        <f t="shared" si="4"/>
        <v>1408159</v>
      </c>
    </row>
    <row r="27" ht="15.75" customHeight="1">
      <c r="A27" s="3">
        <f t="shared" si="1"/>
        <v>26</v>
      </c>
      <c r="B27" s="3" t="s">
        <v>39</v>
      </c>
      <c r="C27" s="3">
        <v>4.5251361E7</v>
      </c>
      <c r="D27" s="4">
        <f>IFERROR(VLOOKUP($C27,BaselinePWR!B:C,2,FALSE),0)</f>
        <v>84354148</v>
      </c>
      <c r="E27" s="5">
        <f>IFERROR(VLOOKUP($C27,BaselinePWR!B:G,6,FALSE),0)</f>
        <v>11809580.72</v>
      </c>
      <c r="F27" s="6">
        <f>IFERROR(VLOOKUP($C27,BaselinePWR!B:H,7,FALSE),0)</f>
        <v>1096603.924</v>
      </c>
      <c r="G27" s="7">
        <f t="array" ref="G27">IFS(D27&gt;40000000,(J27+L27+N27),AND(D27&gt;0,D27&lt;40000000),-1,TRUE,-2)</f>
        <v>5477183</v>
      </c>
      <c r="H27" s="7">
        <f t="array" ref="H27">IFS(G27=-1,-100000000,G27=-2,-200000000,G27&gt;=0,(G27-E27))</f>
        <v>-6332397.72</v>
      </c>
      <c r="I27" s="8">
        <f>(SUM(IFERROR((VLOOKUP($C27,LookupTable!B:BQ,40,FALSE)),0),IFERROR((VLOOKUP($C27,LookupTable!B:BQ,44,FALSE)),0),IFERROR((VLOOKUP($C27,LookupTable!B:BQ,48,FALSE)),0),IFERROR((VLOOKUP($C27,LookupTable!B:BQ,52,FALSE)),0),IFERROR((VLOOKUP($C27,LookupTable!B:BQ,56,FALSE)),0),IFERROR((VLOOKUP($C27,LookupTable!B:BQ,60,FALSE)),0),IFERROR((VLOOKUP($C27,LookupTable!B:BQ,64,FALSE)),0),IFERROR((VLOOKUP($C27,LookupTable!B:BQ,68,FALSE)),0)))</f>
        <v>394013</v>
      </c>
      <c r="J27" s="9">
        <f t="shared" si="2"/>
        <v>394013</v>
      </c>
      <c r="K27" s="8">
        <f>(SUM(IFERROR((VLOOKUP($C27,LookupTable!B:BQ,39,FALSE)),0),IFERROR((VLOOKUP($C27,LookupTable!B:BQ,43,FALSE)),0),IFERROR((VLOOKUP($C27,LookupTable!B:BQ,47,FALSE)),0),IFERROR((VLOOKUP($C27,LookupTable!B:BQ,51,FALSE)),0),IFERROR((VLOOKUP($C27,LookupTable!B:BQ,55,FALSE)),0),IFERROR((VLOOKUP($C27,LookupTable!B:BQ,59,FALSE)),0),IFERROR((VLOOKUP($C27,LookupTable!B:BQ,63,FALSE)),0),IFERROR((VLOOKUP($C27,LookupTable!B:BQ,67,FALSE)),0)))</f>
        <v>4409097</v>
      </c>
      <c r="L27" s="9">
        <f t="shared" si="3"/>
        <v>4409097</v>
      </c>
      <c r="M27" s="8">
        <f>(SUM(IFERROR((VLOOKUP($C27,LookupTable!B:BQ,38,FALSE)),0),IFERROR((VLOOKUP($C27,LookupTable!B:BQ,42,FALSE)),0),IFERROR((VLOOKUP($C27,LookupTable!B:BQ,46,FALSE)),0),IFERROR((VLOOKUP($C27,LookupTable!B:BQ,50,FALSE)),0),IFERROR((VLOOKUP($C27,LookupTable!B:BQ,54,FALSE)),0),IFERROR((VLOOKUP($C27,LookupTable!B:BQ,58,FALSE)),0),IFERROR((VLOOKUP($C27,LookupTable!B:BQ,62,FALSE)),0),IFERROR((VLOOKUP($C27,LookupTable!B:BQ,66,FALSE)),0)))</f>
        <v>674073</v>
      </c>
      <c r="N27" s="9">
        <f t="shared" si="4"/>
        <v>674073</v>
      </c>
    </row>
    <row r="28" ht="15.75" customHeight="1">
      <c r="A28" s="3">
        <f t="shared" si="1"/>
        <v>27</v>
      </c>
      <c r="B28" s="3" t="s">
        <v>40</v>
      </c>
      <c r="C28" s="3">
        <v>2.0660545E7</v>
      </c>
      <c r="D28" s="4">
        <f>IFERROR(VLOOKUP($C28,BaselinePWR!B:C,2,FALSE),0)</f>
        <v>80563012</v>
      </c>
      <c r="E28" s="5">
        <f>IFERROR(VLOOKUP($C28,BaselinePWR!B:G,6,FALSE),0)</f>
        <v>11278821.68</v>
      </c>
      <c r="F28" s="6">
        <f>IFERROR(VLOOKUP($C28,BaselinePWR!B:H,7,FALSE),0)</f>
        <v>1047319.156</v>
      </c>
      <c r="G28" s="7">
        <f t="array" ref="G28">IFS(D28&gt;40000000,(J28+L28+N28),AND(D28&gt;0,D28&lt;40000000),-1,TRUE,-2)</f>
        <v>5160847</v>
      </c>
      <c r="H28" s="7">
        <f t="array" ref="H28">IFS(G28=-1,-100000000,G28=-2,-200000000,G28&gt;=0,(G28-E28))</f>
        <v>-6117974.68</v>
      </c>
      <c r="I28" s="8">
        <f>(SUM(IFERROR((VLOOKUP($C28,LookupTable!B:BQ,40,FALSE)),0),IFERROR((VLOOKUP($C28,LookupTable!B:BQ,44,FALSE)),0),IFERROR((VLOOKUP($C28,LookupTable!B:BQ,48,FALSE)),0),IFERROR((VLOOKUP($C28,LookupTable!B:BQ,52,FALSE)),0),IFERROR((VLOOKUP($C28,LookupTable!B:BQ,56,FALSE)),0),IFERROR((VLOOKUP($C28,LookupTable!B:BQ,60,FALSE)),0),IFERROR((VLOOKUP($C28,LookupTable!B:BQ,64,FALSE)),0),IFERROR((VLOOKUP($C28,LookupTable!B:BQ,68,FALSE)),0)))</f>
        <v>930002</v>
      </c>
      <c r="J28" s="9">
        <f t="shared" si="2"/>
        <v>930002</v>
      </c>
      <c r="K28" s="8">
        <f>(SUM(IFERROR((VLOOKUP($C28,LookupTable!B:BQ,39,FALSE)),0),IFERROR((VLOOKUP($C28,LookupTable!B:BQ,43,FALSE)),0),IFERROR((VLOOKUP($C28,LookupTable!B:BQ,47,FALSE)),0),IFERROR((VLOOKUP($C28,LookupTable!B:BQ,51,FALSE)),0),IFERROR((VLOOKUP($C28,LookupTable!B:BQ,55,FALSE)),0),IFERROR((VLOOKUP($C28,LookupTable!B:BQ,59,FALSE)),0),IFERROR((VLOOKUP($C28,LookupTable!B:BQ,63,FALSE)),0),IFERROR((VLOOKUP($C28,LookupTable!B:BQ,67,FALSE)),0)))</f>
        <v>2292921</v>
      </c>
      <c r="L28" s="9">
        <f t="shared" si="3"/>
        <v>2292921</v>
      </c>
      <c r="M28" s="8">
        <f>(SUM(IFERROR((VLOOKUP($C28,LookupTable!B:BQ,38,FALSE)),0),IFERROR((VLOOKUP($C28,LookupTable!B:BQ,42,FALSE)),0),IFERROR((VLOOKUP($C28,LookupTable!B:BQ,46,FALSE)),0),IFERROR((VLOOKUP($C28,LookupTable!B:BQ,50,FALSE)),0),IFERROR((VLOOKUP($C28,LookupTable!B:BQ,54,FALSE)),0),IFERROR((VLOOKUP($C28,LookupTable!B:BQ,58,FALSE)),0),IFERROR((VLOOKUP($C28,LookupTable!B:BQ,62,FALSE)),0),IFERROR((VLOOKUP($C28,LookupTable!B:BQ,66,FALSE)),0)))</f>
        <v>1937924</v>
      </c>
      <c r="N28" s="9">
        <f t="shared" si="4"/>
        <v>1937924</v>
      </c>
    </row>
    <row r="29" ht="15.75" customHeight="1">
      <c r="A29" s="3">
        <f t="shared" si="1"/>
        <v>28</v>
      </c>
      <c r="B29" s="3" t="s">
        <v>41</v>
      </c>
      <c r="C29" s="3">
        <v>3.9162349E7</v>
      </c>
      <c r="D29" s="4">
        <f>IFERROR(VLOOKUP($C29,BaselinePWR!B:C,2,FALSE),0)</f>
        <v>96657225</v>
      </c>
      <c r="E29" s="5">
        <f>IFERROR(VLOOKUP($C29,BaselinePWR!B:G,6,FALSE),0)</f>
        <v>15465156</v>
      </c>
      <c r="F29" s="6">
        <f>IFERROR(VLOOKUP($C29,BaselinePWR!B:H,7,FALSE),0)</f>
        <v>1739830.05</v>
      </c>
      <c r="G29" s="7">
        <f t="array" ref="G29">IFS(D29&gt;40000000,(J29+L29+N29),AND(D29&gt;0,D29&lt;40000000),-1,TRUE,-2)</f>
        <v>4742180</v>
      </c>
      <c r="H29" s="7">
        <f t="array" ref="H29">IFS(G29=-1,-100000000,G29=-2,-200000000,G29&gt;=0,(G29-E29))</f>
        <v>-10722976</v>
      </c>
      <c r="I29" s="8">
        <f>(SUM(IFERROR((VLOOKUP($C29,LookupTable!B:BQ,40,FALSE)),0),IFERROR((VLOOKUP($C29,LookupTable!B:BQ,44,FALSE)),0),IFERROR((VLOOKUP($C29,LookupTable!B:BQ,48,FALSE)),0),IFERROR((VLOOKUP($C29,LookupTable!B:BQ,52,FALSE)),0),IFERROR((VLOOKUP($C29,LookupTable!B:BQ,56,FALSE)),0),IFERROR((VLOOKUP($C29,LookupTable!B:BQ,60,FALSE)),0),IFERROR((VLOOKUP($C29,LookupTable!B:BQ,64,FALSE)),0),IFERROR((VLOOKUP($C29,LookupTable!B:BQ,68,FALSE)),0)))</f>
        <v>83618</v>
      </c>
      <c r="J29" s="9">
        <f t="shared" si="2"/>
        <v>83618</v>
      </c>
      <c r="K29" s="8">
        <f>(SUM(IFERROR((VLOOKUP($C29,LookupTable!B:BQ,39,FALSE)),0),IFERROR((VLOOKUP($C29,LookupTable!B:BQ,43,FALSE)),0),IFERROR((VLOOKUP($C29,LookupTable!B:BQ,47,FALSE)),0),IFERROR((VLOOKUP($C29,LookupTable!B:BQ,51,FALSE)),0),IFERROR((VLOOKUP($C29,LookupTable!B:BQ,55,FALSE)),0),IFERROR((VLOOKUP($C29,LookupTable!B:BQ,59,FALSE)),0),IFERROR((VLOOKUP($C29,LookupTable!B:BQ,63,FALSE)),0),IFERROR((VLOOKUP($C29,LookupTable!B:BQ,67,FALSE)),0)))</f>
        <v>4280652</v>
      </c>
      <c r="L29" s="9">
        <f t="shared" si="3"/>
        <v>4280652</v>
      </c>
      <c r="M29" s="8">
        <f>(SUM(IFERROR((VLOOKUP($C29,LookupTable!B:BQ,38,FALSE)),0),IFERROR((VLOOKUP($C29,LookupTable!B:BQ,42,FALSE)),0),IFERROR((VLOOKUP($C29,LookupTable!B:BQ,46,FALSE)),0),IFERROR((VLOOKUP($C29,LookupTable!B:BQ,50,FALSE)),0),IFERROR((VLOOKUP($C29,LookupTable!B:BQ,54,FALSE)),0),IFERROR((VLOOKUP($C29,LookupTable!B:BQ,58,FALSE)),0),IFERROR((VLOOKUP($C29,LookupTable!B:BQ,62,FALSE)),0),IFERROR((VLOOKUP($C29,LookupTable!B:BQ,66,FALSE)),0)))</f>
        <v>377910</v>
      </c>
      <c r="N29" s="9">
        <f t="shared" si="4"/>
        <v>377910</v>
      </c>
    </row>
    <row r="30" ht="15.75" customHeight="1">
      <c r="A30" s="3">
        <f t="shared" si="1"/>
        <v>29</v>
      </c>
      <c r="B30" s="3" t="s">
        <v>42</v>
      </c>
      <c r="C30" s="3">
        <v>3.0052585E7</v>
      </c>
      <c r="D30" s="4">
        <f>IFERROR(VLOOKUP($C30,BaselinePWR!B:C,2,FALSE),0)</f>
        <v>86846278</v>
      </c>
      <c r="E30" s="5">
        <f>IFERROR(VLOOKUP($C30,BaselinePWR!B:G,6,FALSE),0)</f>
        <v>13895404.48</v>
      </c>
      <c r="F30" s="6">
        <f>IFERROR(VLOOKUP($C30,BaselinePWR!B:H,7,FALSE),0)</f>
        <v>1389540.448</v>
      </c>
      <c r="G30" s="7">
        <f t="array" ref="G30">IFS(D30&gt;40000000,(J30+L30+N30),AND(D30&gt;0,D30&lt;40000000),-1,TRUE,-2)</f>
        <v>4394614</v>
      </c>
      <c r="H30" s="7">
        <f t="array" ref="H30">IFS(G30=-1,-100000000,G30=-2,-200000000,G30&gt;=0,(G30-E30))</f>
        <v>-9500790.48</v>
      </c>
      <c r="I30" s="8">
        <f>(SUM(IFERROR((VLOOKUP($C30,LookupTable!B:BQ,40,FALSE)),0),IFERROR((VLOOKUP($C30,LookupTable!B:BQ,44,FALSE)),0),IFERROR((VLOOKUP($C30,LookupTable!B:BQ,48,FALSE)),0),IFERROR((VLOOKUP($C30,LookupTable!B:BQ,52,FALSE)),0),IFERROR((VLOOKUP($C30,LookupTable!B:BQ,56,FALSE)),0),IFERROR((VLOOKUP($C30,LookupTable!B:BQ,60,FALSE)),0),IFERROR((VLOOKUP($C30,LookupTable!B:BQ,64,FALSE)),0),IFERROR((VLOOKUP($C30,LookupTable!B:BQ,68,FALSE)),0)))</f>
        <v>125417</v>
      </c>
      <c r="J30" s="9">
        <f t="shared" si="2"/>
        <v>125417</v>
      </c>
      <c r="K30" s="8">
        <f>(SUM(IFERROR((VLOOKUP($C30,LookupTable!B:BQ,39,FALSE)),0),IFERROR((VLOOKUP($C30,LookupTable!B:BQ,43,FALSE)),0),IFERROR((VLOOKUP($C30,LookupTable!B:BQ,47,FALSE)),0),IFERROR((VLOOKUP($C30,LookupTable!B:BQ,51,FALSE)),0),IFERROR((VLOOKUP($C30,LookupTable!B:BQ,55,FALSE)),0),IFERROR((VLOOKUP($C30,LookupTable!B:BQ,59,FALSE)),0),IFERROR((VLOOKUP($C30,LookupTable!B:BQ,63,FALSE)),0),IFERROR((VLOOKUP($C30,LookupTable!B:BQ,67,FALSE)),0)))</f>
        <v>3616271</v>
      </c>
      <c r="L30" s="9">
        <f t="shared" si="3"/>
        <v>3616271</v>
      </c>
      <c r="M30" s="8">
        <f>(SUM(IFERROR((VLOOKUP($C30,LookupTable!B:BQ,38,FALSE)),0),IFERROR((VLOOKUP($C30,LookupTable!B:BQ,42,FALSE)),0),IFERROR((VLOOKUP($C30,LookupTable!B:BQ,46,FALSE)),0),IFERROR((VLOOKUP($C30,LookupTable!B:BQ,50,FALSE)),0),IFERROR((VLOOKUP($C30,LookupTable!B:BQ,54,FALSE)),0),IFERROR((VLOOKUP($C30,LookupTable!B:BQ,58,FALSE)),0),IFERROR((VLOOKUP($C30,LookupTable!B:BQ,62,FALSE)),0),IFERROR((VLOOKUP($C30,LookupTable!B:BQ,66,FALSE)),0)))</f>
        <v>652926</v>
      </c>
      <c r="N30" s="9">
        <f t="shared" si="4"/>
        <v>652926</v>
      </c>
    </row>
    <row r="31" ht="15.75" customHeight="1">
      <c r="A31" s="3">
        <f t="shared" si="1"/>
        <v>30</v>
      </c>
      <c r="B31" s="3" t="s">
        <v>43</v>
      </c>
      <c r="C31" s="3">
        <v>7.552219E7</v>
      </c>
      <c r="D31" s="4">
        <f>IFERROR(VLOOKUP($C31,BaselinePWR!B:C,2,FALSE),0)</f>
        <v>93844541</v>
      </c>
      <c r="E31" s="5">
        <f>IFERROR(VLOOKUP($C31,BaselinePWR!B:G,6,FALSE),0)</f>
        <v>15015126.56</v>
      </c>
      <c r="F31" s="6">
        <f>IFERROR(VLOOKUP($C31,BaselinePWR!B:H,7,FALSE),0)</f>
        <v>1689201.738</v>
      </c>
      <c r="G31" s="7">
        <f t="array" ref="G31">IFS(D31&gt;40000000,(J31+L31+N31),AND(D31&gt;0,D31&lt;40000000),-1,TRUE,-2)</f>
        <v>4272816</v>
      </c>
      <c r="H31" s="7">
        <f t="array" ref="H31">IFS(G31=-1,-100000000,G31=-2,-200000000,G31&gt;=0,(G31-E31))</f>
        <v>-10742310.56</v>
      </c>
      <c r="I31" s="8">
        <f>(SUM(IFERROR((VLOOKUP($C31,LookupTable!B:BQ,40,FALSE)),0),IFERROR((VLOOKUP($C31,LookupTable!B:BQ,44,FALSE)),0),IFERROR((VLOOKUP($C31,LookupTable!B:BQ,48,FALSE)),0),IFERROR((VLOOKUP($C31,LookupTable!B:BQ,52,FALSE)),0),IFERROR((VLOOKUP($C31,LookupTable!B:BQ,56,FALSE)),0),IFERROR((VLOOKUP($C31,LookupTable!B:BQ,60,FALSE)),0),IFERROR((VLOOKUP($C31,LookupTable!B:BQ,64,FALSE)),0),IFERROR((VLOOKUP($C31,LookupTable!B:BQ,68,FALSE)),0)))</f>
        <v>30639</v>
      </c>
      <c r="J31" s="9">
        <f t="shared" si="2"/>
        <v>30639</v>
      </c>
      <c r="K31" s="8">
        <f>(SUM(IFERROR((VLOOKUP($C31,LookupTable!B:BQ,39,FALSE)),0),IFERROR((VLOOKUP($C31,LookupTable!B:BQ,43,FALSE)),0),IFERROR((VLOOKUP($C31,LookupTable!B:BQ,47,FALSE)),0),IFERROR((VLOOKUP($C31,LookupTable!B:BQ,51,FALSE)),0),IFERROR((VLOOKUP($C31,LookupTable!B:BQ,55,FALSE)),0),IFERROR((VLOOKUP($C31,LookupTable!B:BQ,59,FALSE)),0),IFERROR((VLOOKUP($C31,LookupTable!B:BQ,63,FALSE)),0),IFERROR((VLOOKUP($C31,LookupTable!B:BQ,67,FALSE)),0)))</f>
        <v>3797054</v>
      </c>
      <c r="L31" s="9">
        <f t="shared" si="3"/>
        <v>3797054</v>
      </c>
      <c r="M31" s="8">
        <f>(SUM(IFERROR((VLOOKUP($C31,LookupTable!B:BQ,38,FALSE)),0),IFERROR((VLOOKUP($C31,LookupTable!B:BQ,42,FALSE)),0),IFERROR((VLOOKUP($C31,LookupTable!B:BQ,46,FALSE)),0),IFERROR((VLOOKUP($C31,LookupTable!B:BQ,50,FALSE)),0),IFERROR((VLOOKUP($C31,LookupTable!B:BQ,54,FALSE)),0),IFERROR((VLOOKUP($C31,LookupTable!B:BQ,58,FALSE)),0),IFERROR((VLOOKUP($C31,LookupTable!B:BQ,62,FALSE)),0),IFERROR((VLOOKUP($C31,LookupTable!B:BQ,66,FALSE)),0)))</f>
        <v>445123</v>
      </c>
      <c r="N31" s="9">
        <f t="shared" si="4"/>
        <v>445123</v>
      </c>
    </row>
    <row r="32" ht="15.75" customHeight="1">
      <c r="A32" s="3">
        <f t="shared" si="1"/>
        <v>31</v>
      </c>
      <c r="B32" s="3" t="s">
        <v>44</v>
      </c>
      <c r="C32" s="3">
        <v>5.094672E7</v>
      </c>
      <c r="D32" s="4">
        <f>IFERROR(VLOOKUP($C32,BaselinePWR!B:C,2,FALSE),0)</f>
        <v>90491435</v>
      </c>
      <c r="E32" s="5">
        <f>IFERROR(VLOOKUP($C32,BaselinePWR!B:G,6,FALSE),0)</f>
        <v>14478629.6</v>
      </c>
      <c r="F32" s="6">
        <f>IFERROR(VLOOKUP($C32,BaselinePWR!B:H,7,FALSE),0)</f>
        <v>1628845.83</v>
      </c>
      <c r="G32" s="7">
        <f t="array" ref="G32">IFS(D32&gt;40000000,(J32+L32+N32),AND(D32&gt;0,D32&lt;40000000),-1,TRUE,-2)</f>
        <v>4119892</v>
      </c>
      <c r="H32" s="7">
        <f t="array" ref="H32">IFS(G32=-1,-100000000,G32=-2,-200000000,G32&gt;=0,(G32-E32))</f>
        <v>-10358737.6</v>
      </c>
      <c r="I32" s="8">
        <f>(SUM(IFERROR((VLOOKUP($C32,LookupTable!B:BQ,40,FALSE)),0),IFERROR((VLOOKUP($C32,LookupTable!B:BQ,44,FALSE)),0),IFERROR((VLOOKUP($C32,LookupTable!B:BQ,48,FALSE)),0),IFERROR((VLOOKUP($C32,LookupTable!B:BQ,52,FALSE)),0),IFERROR((VLOOKUP($C32,LookupTable!B:BQ,56,FALSE)),0),IFERROR((VLOOKUP($C32,LookupTable!B:BQ,60,FALSE)),0),IFERROR((VLOOKUP($C32,LookupTable!B:BQ,64,FALSE)),0),IFERROR((VLOOKUP($C32,LookupTable!B:BQ,68,FALSE)),0)))</f>
        <v>585397</v>
      </c>
      <c r="J32" s="9">
        <f t="shared" si="2"/>
        <v>585397</v>
      </c>
      <c r="K32" s="8">
        <f>(SUM(IFERROR((VLOOKUP($C32,LookupTable!B:BQ,39,FALSE)),0),IFERROR((VLOOKUP($C32,LookupTable!B:BQ,43,FALSE)),0),IFERROR((VLOOKUP($C32,LookupTable!B:BQ,47,FALSE)),0),IFERROR((VLOOKUP($C32,LookupTable!B:BQ,51,FALSE)),0),IFERROR((VLOOKUP($C32,LookupTable!B:BQ,55,FALSE)),0),IFERROR((VLOOKUP($C32,LookupTable!B:BQ,59,FALSE)),0),IFERROR((VLOOKUP($C32,LookupTable!B:BQ,63,FALSE)),0),IFERROR((VLOOKUP($C32,LookupTable!B:BQ,67,FALSE)),0)))</f>
        <v>2637733</v>
      </c>
      <c r="L32" s="9">
        <f t="shared" si="3"/>
        <v>2637733</v>
      </c>
      <c r="M32" s="8">
        <f>(SUM(IFERROR((VLOOKUP($C32,LookupTable!B:BQ,38,FALSE)),0),IFERROR((VLOOKUP($C32,LookupTable!B:BQ,42,FALSE)),0),IFERROR((VLOOKUP($C32,LookupTable!B:BQ,46,FALSE)),0),IFERROR((VLOOKUP($C32,LookupTable!B:BQ,50,FALSE)),0),IFERROR((VLOOKUP($C32,LookupTable!B:BQ,54,FALSE)),0),IFERROR((VLOOKUP($C32,LookupTable!B:BQ,58,FALSE)),0),IFERROR((VLOOKUP($C32,LookupTable!B:BQ,62,FALSE)),0),IFERROR((VLOOKUP($C32,LookupTable!B:BQ,66,FALSE)),0)))</f>
        <v>896762</v>
      </c>
      <c r="N32" s="9">
        <f t="shared" si="4"/>
        <v>896762</v>
      </c>
    </row>
    <row r="33" ht="15.75" customHeight="1">
      <c r="A33" s="3">
        <f t="shared" si="1"/>
        <v>32</v>
      </c>
      <c r="B33" s="3" t="s">
        <v>45</v>
      </c>
      <c r="C33" s="3">
        <v>1.23431055E8</v>
      </c>
      <c r="D33" s="4">
        <f>IFERROR(VLOOKUP($C33,BaselinePWR!B:C,2,FALSE),0)</f>
        <v>71222784</v>
      </c>
      <c r="E33" s="5">
        <f>IFERROR(VLOOKUP($C33,BaselinePWR!B:G,6,FALSE),0)</f>
        <v>8546734.08</v>
      </c>
      <c r="F33" s="6">
        <f>IFERROR(VLOOKUP($C33,BaselinePWR!B:H,7,FALSE),0)</f>
        <v>641005.056</v>
      </c>
      <c r="G33" s="7">
        <f t="array" ref="G33">IFS(D33&gt;40000000,(J33+L33+N33),AND(D33&gt;0,D33&lt;40000000),-1,TRUE,-2)</f>
        <v>3803324</v>
      </c>
      <c r="H33" s="7">
        <f t="array" ref="H33">IFS(G33=-1,-100000000,G33=-2,-200000000,G33&gt;=0,(G33-E33))</f>
        <v>-4743410.08</v>
      </c>
      <c r="I33" s="8">
        <f>(SUM(IFERROR((VLOOKUP($C33,LookupTable!B:BQ,40,FALSE)),0),IFERROR((VLOOKUP($C33,LookupTable!B:BQ,44,FALSE)),0),IFERROR((VLOOKUP($C33,LookupTable!B:BQ,48,FALSE)),0),IFERROR((VLOOKUP($C33,LookupTable!B:BQ,52,FALSE)),0),IFERROR((VLOOKUP($C33,LookupTable!B:BQ,56,FALSE)),0),IFERROR((VLOOKUP($C33,LookupTable!B:BQ,60,FALSE)),0),IFERROR((VLOOKUP($C33,LookupTable!B:BQ,64,FALSE)),0),IFERROR((VLOOKUP($C33,LookupTable!B:BQ,68,FALSE)),0)))</f>
        <v>508130</v>
      </c>
      <c r="J33" s="9">
        <f t="shared" si="2"/>
        <v>508130</v>
      </c>
      <c r="K33" s="8">
        <f>(SUM(IFERROR((VLOOKUP($C33,LookupTable!B:BQ,39,FALSE)),0),IFERROR((VLOOKUP($C33,LookupTable!B:BQ,43,FALSE)),0),IFERROR((VLOOKUP($C33,LookupTable!B:BQ,47,FALSE)),0),IFERROR((VLOOKUP($C33,LookupTable!B:BQ,51,FALSE)),0),IFERROR((VLOOKUP($C33,LookupTable!B:BQ,55,FALSE)),0),IFERROR((VLOOKUP($C33,LookupTable!B:BQ,59,FALSE)),0),IFERROR((VLOOKUP($C33,LookupTable!B:BQ,63,FALSE)),0),IFERROR((VLOOKUP($C33,LookupTable!B:BQ,67,FALSE)),0)))</f>
        <v>2205475</v>
      </c>
      <c r="L33" s="9">
        <f t="shared" si="3"/>
        <v>2205475</v>
      </c>
      <c r="M33" s="8">
        <f>(SUM(IFERROR((VLOOKUP($C33,LookupTable!B:BQ,38,FALSE)),0),IFERROR((VLOOKUP($C33,LookupTable!B:BQ,42,FALSE)),0),IFERROR((VLOOKUP($C33,LookupTable!B:BQ,46,FALSE)),0),IFERROR((VLOOKUP($C33,LookupTable!B:BQ,50,FALSE)),0),IFERROR((VLOOKUP($C33,LookupTable!B:BQ,54,FALSE)),0),IFERROR((VLOOKUP($C33,LookupTable!B:BQ,58,FALSE)),0),IFERROR((VLOOKUP($C33,LookupTable!B:BQ,62,FALSE)),0),IFERROR((VLOOKUP($C33,LookupTable!B:BQ,66,FALSE)),0)))</f>
        <v>1089719</v>
      </c>
      <c r="N33" s="9">
        <f t="shared" si="4"/>
        <v>1089719</v>
      </c>
    </row>
    <row r="34" ht="15.75" customHeight="1">
      <c r="A34" s="3">
        <f t="shared" si="1"/>
        <v>33</v>
      </c>
      <c r="B34" s="3" t="s">
        <v>46</v>
      </c>
      <c r="C34" s="3">
        <v>3586823.0</v>
      </c>
      <c r="D34" s="4">
        <f>IFERROR(VLOOKUP($C34,BaselinePWR!B:C,2,FALSE),0)</f>
        <v>84589472</v>
      </c>
      <c r="E34" s="5">
        <f>IFERROR(VLOOKUP($C34,BaselinePWR!B:G,6,FALSE),0)</f>
        <v>11842526.08</v>
      </c>
      <c r="F34" s="6">
        <f>IFERROR(VLOOKUP($C34,BaselinePWR!B:H,7,FALSE),0)</f>
        <v>1099663.136</v>
      </c>
      <c r="G34" s="7">
        <f t="array" ref="G34">IFS(D34&gt;40000000,(J34+L34+N34),AND(D34&gt;0,D34&lt;40000000),-1,TRUE,-2)</f>
        <v>3741731</v>
      </c>
      <c r="H34" s="7">
        <f t="array" ref="H34">IFS(G34=-1,-100000000,G34=-2,-200000000,G34&gt;=0,(G34-E34))</f>
        <v>-8100795.08</v>
      </c>
      <c r="I34" s="8">
        <f>(SUM(IFERROR((VLOOKUP($C34,LookupTable!B:BQ,40,FALSE)),0),IFERROR((VLOOKUP($C34,LookupTable!B:BQ,44,FALSE)),0),IFERROR((VLOOKUP($C34,LookupTable!B:BQ,48,FALSE)),0),IFERROR((VLOOKUP($C34,LookupTable!B:BQ,52,FALSE)),0),IFERROR((VLOOKUP($C34,LookupTable!B:BQ,56,FALSE)),0),IFERROR((VLOOKUP($C34,LookupTable!B:BQ,60,FALSE)),0),IFERROR((VLOOKUP($C34,LookupTable!B:BQ,64,FALSE)),0),IFERROR((VLOOKUP($C34,LookupTable!B:BQ,68,FALSE)),0)))</f>
        <v>305175</v>
      </c>
      <c r="J34" s="9">
        <f t="shared" si="2"/>
        <v>305175</v>
      </c>
      <c r="K34" s="8">
        <f>(SUM(IFERROR((VLOOKUP($C34,LookupTable!B:BQ,39,FALSE)),0),IFERROR((VLOOKUP($C34,LookupTable!B:BQ,43,FALSE)),0),IFERROR((VLOOKUP($C34,LookupTable!B:BQ,47,FALSE)),0),IFERROR((VLOOKUP($C34,LookupTable!B:BQ,51,FALSE)),0),IFERROR((VLOOKUP($C34,LookupTable!B:BQ,55,FALSE)),0),IFERROR((VLOOKUP($C34,LookupTable!B:BQ,59,FALSE)),0),IFERROR((VLOOKUP($C34,LookupTable!B:BQ,63,FALSE)),0),IFERROR((VLOOKUP($C34,LookupTable!B:BQ,67,FALSE)),0)))</f>
        <v>2625860</v>
      </c>
      <c r="L34" s="9">
        <f t="shared" si="3"/>
        <v>2625860</v>
      </c>
      <c r="M34" s="8">
        <f>(SUM(IFERROR((VLOOKUP($C34,LookupTable!B:BQ,38,FALSE)),0),IFERROR((VLOOKUP($C34,LookupTable!B:BQ,42,FALSE)),0),IFERROR((VLOOKUP($C34,LookupTable!B:BQ,46,FALSE)),0),IFERROR((VLOOKUP($C34,LookupTable!B:BQ,50,FALSE)),0),IFERROR((VLOOKUP($C34,LookupTable!B:BQ,54,FALSE)),0),IFERROR((VLOOKUP($C34,LookupTable!B:BQ,58,FALSE)),0),IFERROR((VLOOKUP($C34,LookupTable!B:BQ,62,FALSE)),0),IFERROR((VLOOKUP($C34,LookupTable!B:BQ,66,FALSE)),0)))</f>
        <v>810696</v>
      </c>
      <c r="N34" s="9">
        <f t="shared" si="4"/>
        <v>810696</v>
      </c>
    </row>
    <row r="35" ht="15.75" customHeight="1">
      <c r="A35" s="3">
        <f t="shared" si="1"/>
        <v>34</v>
      </c>
      <c r="B35" s="3" t="s">
        <v>47</v>
      </c>
      <c r="C35" s="3">
        <v>7410785.0</v>
      </c>
      <c r="D35" s="4">
        <f>IFERROR(VLOOKUP($C35,BaselinePWR!B:C,2,FALSE),0)</f>
        <v>79960065</v>
      </c>
      <c r="E35" s="5">
        <f>IFERROR(VLOOKUP($C35,BaselinePWR!B:G,6,FALSE),0)</f>
        <v>9595207.8</v>
      </c>
      <c r="F35" s="6">
        <f>IFERROR(VLOOKUP($C35,BaselinePWR!B:H,7,FALSE),0)</f>
        <v>879560.715</v>
      </c>
      <c r="G35" s="7">
        <f t="array" ref="G35">IFS(D35&gt;40000000,(J35+L35+N35),AND(D35&gt;0,D35&lt;40000000),-1,TRUE,-2)</f>
        <v>3724850</v>
      </c>
      <c r="H35" s="7">
        <f t="array" ref="H35">IFS(G35=-1,-100000000,G35=-2,-200000000,G35&gt;=0,(G35-E35))</f>
        <v>-5870357.8</v>
      </c>
      <c r="I35" s="8">
        <f>(SUM(IFERROR((VLOOKUP($C35,LookupTable!B:BQ,40,FALSE)),0),IFERROR((VLOOKUP($C35,LookupTable!B:BQ,44,FALSE)),0),IFERROR((VLOOKUP($C35,LookupTable!B:BQ,48,FALSE)),0),IFERROR((VLOOKUP($C35,LookupTable!B:BQ,52,FALSE)),0),IFERROR((VLOOKUP($C35,LookupTable!B:BQ,56,FALSE)),0),IFERROR((VLOOKUP($C35,LookupTable!B:BQ,60,FALSE)),0),IFERROR((VLOOKUP($C35,LookupTable!B:BQ,64,FALSE)),0),IFERROR((VLOOKUP($C35,LookupTable!B:BQ,68,FALSE)),0)))</f>
        <v>56960</v>
      </c>
      <c r="J35" s="9">
        <f t="shared" si="2"/>
        <v>56960</v>
      </c>
      <c r="K35" s="8">
        <f>(SUM(IFERROR((VLOOKUP($C35,LookupTable!B:BQ,39,FALSE)),0),IFERROR((VLOOKUP($C35,LookupTable!B:BQ,43,FALSE)),0),IFERROR((VLOOKUP($C35,LookupTable!B:BQ,47,FALSE)),0),IFERROR((VLOOKUP($C35,LookupTable!B:BQ,51,FALSE)),0),IFERROR((VLOOKUP($C35,LookupTable!B:BQ,55,FALSE)),0),IFERROR((VLOOKUP($C35,LookupTable!B:BQ,59,FALSE)),0),IFERROR((VLOOKUP($C35,LookupTable!B:BQ,63,FALSE)),0),IFERROR((VLOOKUP($C35,LookupTable!B:BQ,67,FALSE)),0)))</f>
        <v>2996421</v>
      </c>
      <c r="L35" s="9">
        <f t="shared" si="3"/>
        <v>2996421</v>
      </c>
      <c r="M35" s="8">
        <f>(SUM(IFERROR((VLOOKUP($C35,LookupTable!B:BQ,38,FALSE)),0),IFERROR((VLOOKUP($C35,LookupTable!B:BQ,42,FALSE)),0),IFERROR((VLOOKUP($C35,LookupTable!B:BQ,46,FALSE)),0),IFERROR((VLOOKUP($C35,LookupTable!B:BQ,50,FALSE)),0),IFERROR((VLOOKUP($C35,LookupTable!B:BQ,54,FALSE)),0),IFERROR((VLOOKUP($C35,LookupTable!B:BQ,58,FALSE)),0),IFERROR((VLOOKUP($C35,LookupTable!B:BQ,62,FALSE)),0),IFERROR((VLOOKUP($C35,LookupTable!B:BQ,66,FALSE)),0)))</f>
        <v>671469</v>
      </c>
      <c r="N35" s="9">
        <f t="shared" si="4"/>
        <v>671469</v>
      </c>
    </row>
    <row r="36" ht="15.75" customHeight="1">
      <c r="A36" s="3">
        <f t="shared" si="1"/>
        <v>35</v>
      </c>
      <c r="B36" s="3" t="s">
        <v>48</v>
      </c>
      <c r="C36" s="3">
        <v>2.658953E7</v>
      </c>
      <c r="D36" s="4">
        <f>IFERROR(VLOOKUP($C36,BaselinePWR!B:C,2,FALSE),0)</f>
        <v>79650104</v>
      </c>
      <c r="E36" s="5">
        <f>IFERROR(VLOOKUP($C36,BaselinePWR!B:G,6,FALSE),0)</f>
        <v>9558012.48</v>
      </c>
      <c r="F36" s="6">
        <f>IFERROR(VLOOKUP($C36,BaselinePWR!B:H,7,FALSE),0)</f>
        <v>876151.144</v>
      </c>
      <c r="G36" s="7">
        <f t="array" ref="G36">IFS(D36&gt;40000000,(J36+L36+N36),AND(D36&gt;0,D36&lt;40000000),-1,TRUE,-2)</f>
        <v>3444331</v>
      </c>
      <c r="H36" s="7">
        <f t="array" ref="H36">IFS(G36=-1,-100000000,G36=-2,-200000000,G36&gt;=0,(G36-E36))</f>
        <v>-6113681.48</v>
      </c>
      <c r="I36" s="8">
        <f>(SUM(IFERROR((VLOOKUP($C36,LookupTable!B:BQ,40,FALSE)),0),IFERROR((VLOOKUP($C36,LookupTable!B:BQ,44,FALSE)),0),IFERROR((VLOOKUP($C36,LookupTable!B:BQ,48,FALSE)),0),IFERROR((VLOOKUP($C36,LookupTable!B:BQ,52,FALSE)),0),IFERROR((VLOOKUP($C36,LookupTable!B:BQ,56,FALSE)),0),IFERROR((VLOOKUP($C36,LookupTable!B:BQ,60,FALSE)),0),IFERROR((VLOOKUP($C36,LookupTable!B:BQ,64,FALSE)),0),IFERROR((VLOOKUP($C36,LookupTable!B:BQ,68,FALSE)),0)))</f>
        <v>139528</v>
      </c>
      <c r="J36" s="9">
        <f t="shared" si="2"/>
        <v>139528</v>
      </c>
      <c r="K36" s="8">
        <f>(SUM(IFERROR((VLOOKUP($C36,LookupTable!B:BQ,39,FALSE)),0),IFERROR((VLOOKUP($C36,LookupTable!B:BQ,43,FALSE)),0),IFERROR((VLOOKUP($C36,LookupTable!B:BQ,47,FALSE)),0),IFERROR((VLOOKUP($C36,LookupTable!B:BQ,51,FALSE)),0),IFERROR((VLOOKUP($C36,LookupTable!B:BQ,55,FALSE)),0),IFERROR((VLOOKUP($C36,LookupTable!B:BQ,59,FALSE)),0),IFERROR((VLOOKUP($C36,LookupTable!B:BQ,63,FALSE)),0),IFERROR((VLOOKUP($C36,LookupTable!B:BQ,67,FALSE)),0)))</f>
        <v>2820914</v>
      </c>
      <c r="L36" s="9">
        <f t="shared" si="3"/>
        <v>2820914</v>
      </c>
      <c r="M36" s="8">
        <f>(SUM(IFERROR((VLOOKUP($C36,LookupTable!B:BQ,38,FALSE)),0),IFERROR((VLOOKUP($C36,LookupTable!B:BQ,42,FALSE)),0),IFERROR((VLOOKUP($C36,LookupTable!B:BQ,46,FALSE)),0),IFERROR((VLOOKUP($C36,LookupTable!B:BQ,50,FALSE)),0),IFERROR((VLOOKUP($C36,LookupTable!B:BQ,54,FALSE)),0),IFERROR((VLOOKUP($C36,LookupTable!B:BQ,58,FALSE)),0),IFERROR((VLOOKUP($C36,LookupTable!B:BQ,62,FALSE)),0),IFERROR((VLOOKUP($C36,LookupTable!B:BQ,66,FALSE)),0)))</f>
        <v>483889</v>
      </c>
      <c r="N36" s="9">
        <f t="shared" si="4"/>
        <v>483889</v>
      </c>
    </row>
    <row r="37" ht="15.75" customHeight="1">
      <c r="A37" s="3">
        <f t="shared" si="1"/>
        <v>36</v>
      </c>
      <c r="B37" s="3" t="s">
        <v>49</v>
      </c>
      <c r="C37" s="3">
        <v>4.7251517E7</v>
      </c>
      <c r="D37" s="4">
        <f>IFERROR(VLOOKUP($C37,BaselinePWR!B:C,2,FALSE),0)</f>
        <v>90629569</v>
      </c>
      <c r="E37" s="5">
        <f>IFERROR(VLOOKUP($C37,BaselinePWR!B:G,6,FALSE),0)</f>
        <v>14500731.04</v>
      </c>
      <c r="F37" s="6">
        <f>IFERROR(VLOOKUP($C37,BaselinePWR!B:H,7,FALSE),0)</f>
        <v>1631332.242</v>
      </c>
      <c r="G37" s="7">
        <f t="array" ref="G37">IFS(D37&gt;40000000,(J37+L37+N37),AND(D37&gt;0,D37&lt;40000000),-1,TRUE,-2)</f>
        <v>3182142</v>
      </c>
      <c r="H37" s="7">
        <f t="array" ref="H37">IFS(G37=-1,-100000000,G37=-2,-200000000,G37&gt;=0,(G37-E37))</f>
        <v>-11318589.04</v>
      </c>
      <c r="I37" s="8">
        <f>(SUM(IFERROR((VLOOKUP($C37,LookupTable!B:BQ,40,FALSE)),0),IFERROR((VLOOKUP($C37,LookupTable!B:BQ,44,FALSE)),0),IFERROR((VLOOKUP($C37,LookupTable!B:BQ,48,FALSE)),0),IFERROR((VLOOKUP($C37,LookupTable!B:BQ,52,FALSE)),0),IFERROR((VLOOKUP($C37,LookupTable!B:BQ,56,FALSE)),0),IFERROR((VLOOKUP($C37,LookupTable!B:BQ,60,FALSE)),0),IFERROR((VLOOKUP($C37,LookupTable!B:BQ,64,FALSE)),0),IFERROR((VLOOKUP($C37,LookupTable!B:BQ,68,FALSE)),0)))</f>
        <v>514475</v>
      </c>
      <c r="J37" s="9">
        <f t="shared" si="2"/>
        <v>514475</v>
      </c>
      <c r="K37" s="8">
        <f>(SUM(IFERROR((VLOOKUP($C37,LookupTable!B:BQ,39,FALSE)),0),IFERROR((VLOOKUP($C37,LookupTable!B:BQ,43,FALSE)),0),IFERROR((VLOOKUP($C37,LookupTable!B:BQ,47,FALSE)),0),IFERROR((VLOOKUP($C37,LookupTable!B:BQ,51,FALSE)),0),IFERROR((VLOOKUP($C37,LookupTable!B:BQ,55,FALSE)),0),IFERROR((VLOOKUP($C37,LookupTable!B:BQ,59,FALSE)),0),IFERROR((VLOOKUP($C37,LookupTable!B:BQ,63,FALSE)),0),IFERROR((VLOOKUP($C37,LookupTable!B:BQ,67,FALSE)),0)))</f>
        <v>1864911</v>
      </c>
      <c r="L37" s="9">
        <f t="shared" si="3"/>
        <v>1864911</v>
      </c>
      <c r="M37" s="8">
        <f>(SUM(IFERROR((VLOOKUP($C37,LookupTable!B:BQ,38,FALSE)),0),IFERROR((VLOOKUP($C37,LookupTable!B:BQ,42,FALSE)),0),IFERROR((VLOOKUP($C37,LookupTable!B:BQ,46,FALSE)),0),IFERROR((VLOOKUP($C37,LookupTable!B:BQ,50,FALSE)),0),IFERROR((VLOOKUP($C37,LookupTable!B:BQ,54,FALSE)),0),IFERROR((VLOOKUP($C37,LookupTable!B:BQ,58,FALSE)),0),IFERROR((VLOOKUP($C37,LookupTable!B:BQ,62,FALSE)),0),IFERROR((VLOOKUP($C37,LookupTable!B:BQ,66,FALSE)),0)))</f>
        <v>802756</v>
      </c>
      <c r="N37" s="9">
        <f t="shared" si="4"/>
        <v>802756</v>
      </c>
    </row>
    <row r="38" ht="15.75" customHeight="1">
      <c r="A38" s="3">
        <f t="shared" si="1"/>
        <v>37</v>
      </c>
      <c r="B38" s="3" t="s">
        <v>50</v>
      </c>
      <c r="C38" s="3">
        <v>7.958075E7</v>
      </c>
      <c r="D38" s="4">
        <f>IFERROR(VLOOKUP($C38,BaselinePWR!B:C,2,FALSE),0)</f>
        <v>79367403</v>
      </c>
      <c r="E38" s="5">
        <f>IFERROR(VLOOKUP($C38,BaselinePWR!B:G,6,FALSE),0)</f>
        <v>9524088.36</v>
      </c>
      <c r="F38" s="6">
        <f>IFERROR(VLOOKUP($C38,BaselinePWR!B:H,7,FALSE),0)</f>
        <v>873041.433</v>
      </c>
      <c r="G38" s="7">
        <f t="array" ref="G38">IFS(D38&gt;40000000,(J38+L38+N38),AND(D38&gt;0,D38&lt;40000000),-1,TRUE,-2)</f>
        <v>3103114</v>
      </c>
      <c r="H38" s="7">
        <f t="array" ref="H38">IFS(G38=-1,-100000000,G38=-2,-200000000,G38&gt;=0,(G38-E38))</f>
        <v>-6420974.36</v>
      </c>
      <c r="I38" s="8">
        <f>(SUM(IFERROR((VLOOKUP($C38,LookupTable!B:BQ,40,FALSE)),0),IFERROR((VLOOKUP($C38,LookupTable!B:BQ,44,FALSE)),0),IFERROR((VLOOKUP($C38,LookupTable!B:BQ,48,FALSE)),0),IFERROR((VLOOKUP($C38,LookupTable!B:BQ,52,FALSE)),0),IFERROR((VLOOKUP($C38,LookupTable!B:BQ,56,FALSE)),0),IFERROR((VLOOKUP($C38,LookupTable!B:BQ,60,FALSE)),0),IFERROR((VLOOKUP($C38,LookupTable!B:BQ,64,FALSE)),0),IFERROR((VLOOKUP($C38,LookupTable!B:BQ,68,FALSE)),0)))</f>
        <v>316797</v>
      </c>
      <c r="J38" s="9">
        <f t="shared" si="2"/>
        <v>316797</v>
      </c>
      <c r="K38" s="8">
        <f>(SUM(IFERROR((VLOOKUP($C38,LookupTable!B:BQ,39,FALSE)),0),IFERROR((VLOOKUP($C38,LookupTable!B:BQ,43,FALSE)),0),IFERROR((VLOOKUP($C38,LookupTable!B:BQ,47,FALSE)),0),IFERROR((VLOOKUP($C38,LookupTable!B:BQ,51,FALSE)),0),IFERROR((VLOOKUP($C38,LookupTable!B:BQ,55,FALSE)),0),IFERROR((VLOOKUP($C38,LookupTable!B:BQ,59,FALSE)),0),IFERROR((VLOOKUP($C38,LookupTable!B:BQ,63,FALSE)),0),IFERROR((VLOOKUP($C38,LookupTable!B:BQ,67,FALSE)),0)))</f>
        <v>209200</v>
      </c>
      <c r="L38" s="9">
        <f t="shared" si="3"/>
        <v>209200</v>
      </c>
      <c r="M38" s="8">
        <f>(SUM(IFERROR((VLOOKUP($C38,LookupTable!B:BQ,38,FALSE)),0),IFERROR((VLOOKUP($C38,LookupTable!B:BQ,42,FALSE)),0),IFERROR((VLOOKUP($C38,LookupTable!B:BQ,46,FALSE)),0),IFERROR((VLOOKUP($C38,LookupTable!B:BQ,50,FALSE)),0),IFERROR((VLOOKUP($C38,LookupTable!B:BQ,54,FALSE)),0),IFERROR((VLOOKUP($C38,LookupTable!B:BQ,58,FALSE)),0),IFERROR((VLOOKUP($C38,LookupTable!B:BQ,62,FALSE)),0),IFERROR((VLOOKUP($C38,LookupTable!B:BQ,66,FALSE)),0)))</f>
        <v>2577117</v>
      </c>
      <c r="N38" s="9">
        <f t="shared" si="4"/>
        <v>2577117</v>
      </c>
    </row>
    <row r="39" ht="15.75" customHeight="1">
      <c r="A39" s="3">
        <f t="shared" si="1"/>
        <v>38</v>
      </c>
      <c r="B39" s="3" t="s">
        <v>51</v>
      </c>
      <c r="C39" s="3">
        <v>195943.0</v>
      </c>
      <c r="D39" s="4">
        <f>IFERROR(VLOOKUP($C39,BaselinePWR!B:C,2,FALSE),0)</f>
        <v>73949671</v>
      </c>
      <c r="E39" s="5">
        <f>IFERROR(VLOOKUP($C39,BaselinePWR!B:G,6,FALSE),0)</f>
        <v>8873960.52</v>
      </c>
      <c r="F39" s="6">
        <f>IFERROR(VLOOKUP($C39,BaselinePWR!B:H,7,FALSE),0)</f>
        <v>665547.039</v>
      </c>
      <c r="G39" s="7">
        <f t="array" ref="G39">IFS(D39&gt;40000000,(J39+L39+N39),AND(D39&gt;0,D39&lt;40000000),-1,TRUE,-2)</f>
        <v>3100004</v>
      </c>
      <c r="H39" s="7">
        <f t="array" ref="H39">IFS(G39=-1,-100000000,G39=-2,-200000000,G39&gt;=0,(G39-E39))</f>
        <v>-5773956.52</v>
      </c>
      <c r="I39" s="8">
        <f>(SUM(IFERROR((VLOOKUP($C39,LookupTable!B:BQ,40,FALSE)),0),IFERROR((VLOOKUP($C39,LookupTable!B:BQ,44,FALSE)),0),IFERROR((VLOOKUP($C39,LookupTable!B:BQ,48,FALSE)),0),IFERROR((VLOOKUP($C39,LookupTable!B:BQ,52,FALSE)),0),IFERROR((VLOOKUP($C39,LookupTable!B:BQ,56,FALSE)),0),IFERROR((VLOOKUP($C39,LookupTable!B:BQ,60,FALSE)),0),IFERROR((VLOOKUP($C39,LookupTable!B:BQ,64,FALSE)),0),IFERROR((VLOOKUP($C39,LookupTable!B:BQ,68,FALSE)),0)))</f>
        <v>69322</v>
      </c>
      <c r="J39" s="9">
        <f t="shared" si="2"/>
        <v>69322</v>
      </c>
      <c r="K39" s="8">
        <f>(SUM(IFERROR((VLOOKUP($C39,LookupTable!B:BQ,39,FALSE)),0),IFERROR((VLOOKUP($C39,LookupTable!B:BQ,43,FALSE)),0),IFERROR((VLOOKUP($C39,LookupTable!B:BQ,47,FALSE)),0),IFERROR((VLOOKUP($C39,LookupTable!B:BQ,51,FALSE)),0),IFERROR((VLOOKUP($C39,LookupTable!B:BQ,55,FALSE)),0),IFERROR((VLOOKUP($C39,LookupTable!B:BQ,59,FALSE)),0),IFERROR((VLOOKUP($C39,LookupTable!B:BQ,63,FALSE)),0),IFERROR((VLOOKUP($C39,LookupTable!B:BQ,67,FALSE)),0)))</f>
        <v>2568404</v>
      </c>
      <c r="L39" s="9">
        <f t="shared" si="3"/>
        <v>2568404</v>
      </c>
      <c r="M39" s="8">
        <f>(SUM(IFERROR((VLOOKUP($C39,LookupTable!B:BQ,38,FALSE)),0),IFERROR((VLOOKUP($C39,LookupTable!B:BQ,42,FALSE)),0),IFERROR((VLOOKUP($C39,LookupTable!B:BQ,46,FALSE)),0),IFERROR((VLOOKUP($C39,LookupTable!B:BQ,50,FALSE)),0),IFERROR((VLOOKUP($C39,LookupTable!B:BQ,54,FALSE)),0),IFERROR((VLOOKUP($C39,LookupTable!B:BQ,58,FALSE)),0),IFERROR((VLOOKUP($C39,LookupTable!B:BQ,62,FALSE)),0),IFERROR((VLOOKUP($C39,LookupTable!B:BQ,66,FALSE)),0)))</f>
        <v>462278</v>
      </c>
      <c r="N39" s="9">
        <f t="shared" si="4"/>
        <v>462278</v>
      </c>
    </row>
    <row r="40" ht="15.75" customHeight="1">
      <c r="A40" s="3">
        <f t="shared" si="1"/>
        <v>39</v>
      </c>
      <c r="B40" s="3" t="s">
        <v>52</v>
      </c>
      <c r="C40" s="3">
        <v>1.1831408E7</v>
      </c>
      <c r="D40" s="4">
        <f>IFERROR(VLOOKUP($C40,BaselinePWR!B:C,2,FALSE),0)</f>
        <v>82691711</v>
      </c>
      <c r="E40" s="5">
        <f>IFERROR(VLOOKUP($C40,BaselinePWR!B:G,6,FALSE),0)</f>
        <v>11576839.54</v>
      </c>
      <c r="F40" s="6">
        <f>IFERROR(VLOOKUP($C40,BaselinePWR!B:H,7,FALSE),0)</f>
        <v>1074992.243</v>
      </c>
      <c r="G40" s="7">
        <f t="array" ref="G40">IFS(D40&gt;40000000,(J40+L40+N40),AND(D40&gt;0,D40&lt;40000000),-1,TRUE,-2)</f>
        <v>2900555</v>
      </c>
      <c r="H40" s="7">
        <f t="array" ref="H40">IFS(G40=-1,-100000000,G40=-2,-200000000,G40&gt;=0,(G40-E40))</f>
        <v>-8676284.54</v>
      </c>
      <c r="I40" s="8">
        <f>(SUM(IFERROR((VLOOKUP($C40,LookupTable!B:BQ,40,FALSE)),0),IFERROR((VLOOKUP($C40,LookupTable!B:BQ,44,FALSE)),0),IFERROR((VLOOKUP($C40,LookupTable!B:BQ,48,FALSE)),0),IFERROR((VLOOKUP($C40,LookupTable!B:BQ,52,FALSE)),0),IFERROR((VLOOKUP($C40,LookupTable!B:BQ,56,FALSE)),0),IFERROR((VLOOKUP($C40,LookupTable!B:BQ,60,FALSE)),0),IFERROR((VLOOKUP($C40,LookupTable!B:BQ,64,FALSE)),0),IFERROR((VLOOKUP($C40,LookupTable!B:BQ,68,FALSE)),0)))</f>
        <v>479762</v>
      </c>
      <c r="J40" s="9">
        <f t="shared" si="2"/>
        <v>479762</v>
      </c>
      <c r="K40" s="8">
        <f>(SUM(IFERROR((VLOOKUP($C40,LookupTable!B:BQ,39,FALSE)),0),IFERROR((VLOOKUP($C40,LookupTable!B:BQ,43,FALSE)),0),IFERROR((VLOOKUP($C40,LookupTable!B:BQ,47,FALSE)),0),IFERROR((VLOOKUP($C40,LookupTable!B:BQ,51,FALSE)),0),IFERROR((VLOOKUP($C40,LookupTable!B:BQ,55,FALSE)),0),IFERROR((VLOOKUP($C40,LookupTable!B:BQ,59,FALSE)),0),IFERROR((VLOOKUP($C40,LookupTable!B:BQ,63,FALSE)),0),IFERROR((VLOOKUP($C40,LookupTable!B:BQ,67,FALSE)),0)))</f>
        <v>1730584</v>
      </c>
      <c r="L40" s="9">
        <f t="shared" si="3"/>
        <v>1730584</v>
      </c>
      <c r="M40" s="8">
        <f>(SUM(IFERROR((VLOOKUP($C40,LookupTable!B:BQ,38,FALSE)),0),IFERROR((VLOOKUP($C40,LookupTable!B:BQ,42,FALSE)),0),IFERROR((VLOOKUP($C40,LookupTable!B:BQ,46,FALSE)),0),IFERROR((VLOOKUP($C40,LookupTable!B:BQ,50,FALSE)),0),IFERROR((VLOOKUP($C40,LookupTable!B:BQ,54,FALSE)),0),IFERROR((VLOOKUP($C40,LookupTable!B:BQ,58,FALSE)),0),IFERROR((VLOOKUP($C40,LookupTable!B:BQ,62,FALSE)),0),IFERROR((VLOOKUP($C40,LookupTable!B:BQ,66,FALSE)),0)))</f>
        <v>690209</v>
      </c>
      <c r="N40" s="9">
        <f t="shared" si="4"/>
        <v>690209</v>
      </c>
    </row>
    <row r="41" ht="15.75" customHeight="1">
      <c r="A41" s="3">
        <f t="shared" si="1"/>
        <v>40</v>
      </c>
      <c r="B41" s="3" t="s">
        <v>53</v>
      </c>
      <c r="C41" s="3">
        <v>1.6793293E7</v>
      </c>
      <c r="D41" s="4">
        <f>IFERROR(VLOOKUP($C41,BaselinePWR!B:C,2,FALSE),0)</f>
        <v>93611213</v>
      </c>
      <c r="E41" s="5">
        <f>IFERROR(VLOOKUP($C41,BaselinePWR!B:G,6,FALSE),0)</f>
        <v>14977794.08</v>
      </c>
      <c r="F41" s="6">
        <f>IFERROR(VLOOKUP($C41,BaselinePWR!B:H,7,FALSE),0)</f>
        <v>1685001.834</v>
      </c>
      <c r="G41" s="7">
        <f t="array" ref="G41">IFS(D41&gt;40000000,(J41+L41+N41),AND(D41&gt;0,D41&lt;40000000),-1,TRUE,-2)</f>
        <v>2854070</v>
      </c>
      <c r="H41" s="7">
        <f t="array" ref="H41">IFS(G41=-1,-100000000,G41=-2,-200000000,G41&gt;=0,(G41-E41))</f>
        <v>-12123724.08</v>
      </c>
      <c r="I41" s="8">
        <f>(SUM(IFERROR((VLOOKUP($C41,LookupTable!B:BQ,40,FALSE)),0),IFERROR((VLOOKUP($C41,LookupTable!B:BQ,44,FALSE)),0),IFERROR((VLOOKUP($C41,LookupTable!B:BQ,48,FALSE)),0),IFERROR((VLOOKUP($C41,LookupTable!B:BQ,52,FALSE)),0),IFERROR((VLOOKUP($C41,LookupTable!B:BQ,56,FALSE)),0),IFERROR((VLOOKUP($C41,LookupTable!B:BQ,60,FALSE)),0),IFERROR((VLOOKUP($C41,LookupTable!B:BQ,64,FALSE)),0),IFERROR((VLOOKUP($C41,LookupTable!B:BQ,68,FALSE)),0)))</f>
        <v>328892</v>
      </c>
      <c r="J41" s="9">
        <f t="shared" si="2"/>
        <v>328892</v>
      </c>
      <c r="K41" s="8">
        <f>(SUM(IFERROR((VLOOKUP($C41,LookupTable!B:BQ,39,FALSE)),0),IFERROR((VLOOKUP($C41,LookupTable!B:BQ,43,FALSE)),0),IFERROR((VLOOKUP($C41,LookupTable!B:BQ,47,FALSE)),0),IFERROR((VLOOKUP($C41,LookupTable!B:BQ,51,FALSE)),0),IFERROR((VLOOKUP($C41,LookupTable!B:BQ,55,FALSE)),0),IFERROR((VLOOKUP($C41,LookupTable!B:BQ,59,FALSE)),0),IFERROR((VLOOKUP($C41,LookupTable!B:BQ,63,FALSE)),0),IFERROR((VLOOKUP($C41,LookupTable!B:BQ,67,FALSE)),0)))</f>
        <v>1288293</v>
      </c>
      <c r="L41" s="9">
        <f t="shared" si="3"/>
        <v>1288293</v>
      </c>
      <c r="M41" s="8">
        <f>(SUM(IFERROR((VLOOKUP($C41,LookupTable!B:BQ,38,FALSE)),0),IFERROR((VLOOKUP($C41,LookupTable!B:BQ,42,FALSE)),0),IFERROR((VLOOKUP($C41,LookupTable!B:BQ,46,FALSE)),0),IFERROR((VLOOKUP($C41,LookupTable!B:BQ,50,FALSE)),0),IFERROR((VLOOKUP($C41,LookupTable!B:BQ,54,FALSE)),0),IFERROR((VLOOKUP($C41,LookupTable!B:BQ,58,FALSE)),0),IFERROR((VLOOKUP($C41,LookupTable!B:BQ,62,FALSE)),0),IFERROR((VLOOKUP($C41,LookupTable!B:BQ,66,FALSE)),0)))</f>
        <v>1236885</v>
      </c>
      <c r="N41" s="9">
        <f t="shared" si="4"/>
        <v>1236885</v>
      </c>
    </row>
    <row r="42" ht="15.75" customHeight="1">
      <c r="A42" s="3">
        <f t="shared" si="1"/>
        <v>41</v>
      </c>
      <c r="B42" s="3" t="s">
        <v>54</v>
      </c>
      <c r="C42" s="3">
        <v>2.2751118E7</v>
      </c>
      <c r="D42" s="4">
        <f>IFERROR(VLOOKUP($C42,BaselinePWR!B:C,2,FALSE),0)</f>
        <v>69498643</v>
      </c>
      <c r="E42" s="5">
        <f>IFERROR(VLOOKUP($C42,BaselinePWR!B:G,6,FALSE),0)</f>
        <v>4169918.58</v>
      </c>
      <c r="F42" s="6">
        <f>IFERROR(VLOOKUP($C42,BaselinePWR!B:H,7,FALSE),0)</f>
        <v>555989.144</v>
      </c>
      <c r="G42" s="7">
        <f t="array" ref="G42">IFS(D42&gt;40000000,(J42+L42+N42),AND(D42&gt;0,D42&lt;40000000),-1,TRUE,-2)</f>
        <v>2701554</v>
      </c>
      <c r="H42" s="7">
        <f t="array" ref="H42">IFS(G42=-1,-100000000,G42=-2,-200000000,G42&gt;=0,(G42-E42))</f>
        <v>-1468364.58</v>
      </c>
      <c r="I42" s="8">
        <f>(SUM(IFERROR((VLOOKUP($C42,LookupTable!B:BQ,40,FALSE)),0),IFERROR((VLOOKUP($C42,LookupTable!B:BQ,44,FALSE)),0),IFERROR((VLOOKUP($C42,LookupTable!B:BQ,48,FALSE)),0),IFERROR((VLOOKUP($C42,LookupTable!B:BQ,52,FALSE)),0),IFERROR((VLOOKUP($C42,LookupTable!B:BQ,56,FALSE)),0),IFERROR((VLOOKUP($C42,LookupTable!B:BQ,60,FALSE)),0),IFERROR((VLOOKUP($C42,LookupTable!B:BQ,64,FALSE)),0),IFERROR((VLOOKUP($C42,LookupTable!B:BQ,68,FALSE)),0)))</f>
        <v>125544</v>
      </c>
      <c r="J42" s="9">
        <f t="shared" si="2"/>
        <v>125544</v>
      </c>
      <c r="K42" s="8">
        <f>(SUM(IFERROR((VLOOKUP($C42,LookupTable!B:BQ,39,FALSE)),0),IFERROR((VLOOKUP($C42,LookupTable!B:BQ,43,FALSE)),0),IFERROR((VLOOKUP($C42,LookupTable!B:BQ,47,FALSE)),0),IFERROR((VLOOKUP($C42,LookupTable!B:BQ,51,FALSE)),0),IFERROR((VLOOKUP($C42,LookupTable!B:BQ,55,FALSE)),0),IFERROR((VLOOKUP($C42,LookupTable!B:BQ,59,FALSE)),0),IFERROR((VLOOKUP($C42,LookupTable!B:BQ,63,FALSE)),0),IFERROR((VLOOKUP($C42,LookupTable!B:BQ,67,FALSE)),0)))</f>
        <v>2322156</v>
      </c>
      <c r="L42" s="9">
        <f t="shared" si="3"/>
        <v>2322156</v>
      </c>
      <c r="M42" s="8">
        <f>(SUM(IFERROR((VLOOKUP($C42,LookupTable!B:BQ,38,FALSE)),0),IFERROR((VLOOKUP($C42,LookupTable!B:BQ,42,FALSE)),0),IFERROR((VLOOKUP($C42,LookupTable!B:BQ,46,FALSE)),0),IFERROR((VLOOKUP($C42,LookupTable!B:BQ,50,FALSE)),0),IFERROR((VLOOKUP($C42,LookupTable!B:BQ,54,FALSE)),0),IFERROR((VLOOKUP($C42,LookupTable!B:BQ,58,FALSE)),0),IFERROR((VLOOKUP($C42,LookupTable!B:BQ,62,FALSE)),0),IFERROR((VLOOKUP($C42,LookupTable!B:BQ,66,FALSE)),0)))</f>
        <v>253854</v>
      </c>
      <c r="N42" s="9">
        <f t="shared" si="4"/>
        <v>253854</v>
      </c>
    </row>
    <row r="43" ht="15.75" customHeight="1">
      <c r="A43" s="3">
        <f t="shared" si="1"/>
        <v>42</v>
      </c>
      <c r="B43" s="3" t="s">
        <v>55</v>
      </c>
      <c r="C43" s="3">
        <v>5.0945497E7</v>
      </c>
      <c r="D43" s="4">
        <f>IFERROR(VLOOKUP($C43,BaselinePWR!B:C,2,FALSE),0)</f>
        <v>87384718</v>
      </c>
      <c r="E43" s="5">
        <f>IFERROR(VLOOKUP($C43,BaselinePWR!B:G,6,FALSE),0)</f>
        <v>13981554.88</v>
      </c>
      <c r="F43" s="6">
        <f>IFERROR(VLOOKUP($C43,BaselinePWR!B:H,7,FALSE),0)</f>
        <v>1398155.488</v>
      </c>
      <c r="G43" s="7">
        <f t="array" ref="G43">IFS(D43&gt;40000000,(J43+L43+N43),AND(D43&gt;0,D43&lt;40000000),-1,TRUE,-2)</f>
        <v>2659730</v>
      </c>
      <c r="H43" s="7">
        <f t="array" ref="H43">IFS(G43=-1,-100000000,G43=-2,-200000000,G43&gt;=0,(G43-E43))</f>
        <v>-11321824.88</v>
      </c>
      <c r="I43" s="8">
        <f>(SUM(IFERROR((VLOOKUP($C43,LookupTable!B:BQ,40,FALSE)),0),IFERROR((VLOOKUP($C43,LookupTable!B:BQ,44,FALSE)),0),IFERROR((VLOOKUP($C43,LookupTable!B:BQ,48,FALSE)),0),IFERROR((VLOOKUP($C43,LookupTable!B:BQ,52,FALSE)),0),IFERROR((VLOOKUP($C43,LookupTable!B:BQ,56,FALSE)),0),IFERROR((VLOOKUP($C43,LookupTable!B:BQ,60,FALSE)),0),IFERROR((VLOOKUP($C43,LookupTable!B:BQ,64,FALSE)),0),IFERROR((VLOOKUP($C43,LookupTable!B:BQ,68,FALSE)),0)))</f>
        <v>82489</v>
      </c>
      <c r="J43" s="9">
        <f t="shared" si="2"/>
        <v>82489</v>
      </c>
      <c r="K43" s="8">
        <f>(SUM(IFERROR((VLOOKUP($C43,LookupTable!B:BQ,39,FALSE)),0),IFERROR((VLOOKUP($C43,LookupTable!B:BQ,43,FALSE)),0),IFERROR((VLOOKUP($C43,LookupTable!B:BQ,47,FALSE)),0),IFERROR((VLOOKUP($C43,LookupTable!B:BQ,51,FALSE)),0),IFERROR((VLOOKUP($C43,LookupTable!B:BQ,55,FALSE)),0),IFERROR((VLOOKUP($C43,LookupTable!B:BQ,59,FALSE)),0),IFERROR((VLOOKUP($C43,LookupTable!B:BQ,63,FALSE)),0),IFERROR((VLOOKUP($C43,LookupTable!B:BQ,67,FALSE)),0)))</f>
        <v>1738231</v>
      </c>
      <c r="L43" s="9">
        <f t="shared" si="3"/>
        <v>1738231</v>
      </c>
      <c r="M43" s="8">
        <f>(SUM(IFERROR((VLOOKUP($C43,LookupTable!B:BQ,38,FALSE)),0),IFERROR((VLOOKUP($C43,LookupTable!B:BQ,42,FALSE)),0),IFERROR((VLOOKUP($C43,LookupTable!B:BQ,46,FALSE)),0),IFERROR((VLOOKUP($C43,LookupTable!B:BQ,50,FALSE)),0),IFERROR((VLOOKUP($C43,LookupTable!B:BQ,54,FALSE)),0),IFERROR((VLOOKUP($C43,LookupTable!B:BQ,58,FALSE)),0),IFERROR((VLOOKUP($C43,LookupTable!B:BQ,62,FALSE)),0),IFERROR((VLOOKUP($C43,LookupTable!B:BQ,66,FALSE)),0)))</f>
        <v>839010</v>
      </c>
      <c r="N43" s="9">
        <f t="shared" si="4"/>
        <v>839010</v>
      </c>
    </row>
    <row r="44" ht="15.75" customHeight="1">
      <c r="A44" s="3">
        <f t="shared" si="1"/>
        <v>43</v>
      </c>
      <c r="B44" s="3" t="s">
        <v>56</v>
      </c>
      <c r="C44" s="3">
        <v>1.8291922E7</v>
      </c>
      <c r="D44" s="4">
        <f>IFERROR(VLOOKUP($C44,BaselinePWR!B:C,2,FALSE),0)</f>
        <v>74984125</v>
      </c>
      <c r="E44" s="5">
        <f>IFERROR(VLOOKUP($C44,BaselinePWR!B:G,6,FALSE),0)</f>
        <v>8998095</v>
      </c>
      <c r="F44" s="6">
        <f>IFERROR(VLOOKUP($C44,BaselinePWR!B:H,7,FALSE),0)</f>
        <v>674857.125</v>
      </c>
      <c r="G44" s="7">
        <f t="array" ref="G44">IFS(D44&gt;40000000,(J44+L44+N44),AND(D44&gt;0,D44&lt;40000000),-1,TRUE,-2)</f>
        <v>2608470</v>
      </c>
      <c r="H44" s="7">
        <f t="array" ref="H44">IFS(G44=-1,-100000000,G44=-2,-200000000,G44&gt;=0,(G44-E44))</f>
        <v>-6389625</v>
      </c>
      <c r="I44" s="8">
        <f>(SUM(IFERROR((VLOOKUP($C44,LookupTable!B:BQ,40,FALSE)),0),IFERROR((VLOOKUP($C44,LookupTable!B:BQ,44,FALSE)),0),IFERROR((VLOOKUP($C44,LookupTable!B:BQ,48,FALSE)),0),IFERROR((VLOOKUP($C44,LookupTable!B:BQ,52,FALSE)),0),IFERROR((VLOOKUP($C44,LookupTable!B:BQ,56,FALSE)),0),IFERROR((VLOOKUP($C44,LookupTable!B:BQ,60,FALSE)),0),IFERROR((VLOOKUP($C44,LookupTable!B:BQ,64,FALSE)),0),IFERROR((VLOOKUP($C44,LookupTable!B:BQ,68,FALSE)),0)))</f>
        <v>138284</v>
      </c>
      <c r="J44" s="9">
        <f t="shared" si="2"/>
        <v>138284</v>
      </c>
      <c r="K44" s="8">
        <f>(SUM(IFERROR((VLOOKUP($C44,LookupTable!B:BQ,39,FALSE)),0),IFERROR((VLOOKUP($C44,LookupTable!B:BQ,43,FALSE)),0),IFERROR((VLOOKUP($C44,LookupTable!B:BQ,47,FALSE)),0),IFERROR((VLOOKUP($C44,LookupTable!B:BQ,51,FALSE)),0),IFERROR((VLOOKUP($C44,LookupTable!B:BQ,55,FALSE)),0),IFERROR((VLOOKUP($C44,LookupTable!B:BQ,59,FALSE)),0),IFERROR((VLOOKUP($C44,LookupTable!B:BQ,63,FALSE)),0),IFERROR((VLOOKUP($C44,LookupTable!B:BQ,67,FALSE)),0)))</f>
        <v>2077387</v>
      </c>
      <c r="L44" s="9">
        <f t="shared" si="3"/>
        <v>2077387</v>
      </c>
      <c r="M44" s="8">
        <f>(SUM(IFERROR((VLOOKUP($C44,LookupTable!B:BQ,38,FALSE)),0),IFERROR((VLOOKUP($C44,LookupTable!B:BQ,42,FALSE)),0),IFERROR((VLOOKUP($C44,LookupTable!B:BQ,46,FALSE)),0),IFERROR((VLOOKUP($C44,LookupTable!B:BQ,50,FALSE)),0),IFERROR((VLOOKUP($C44,LookupTable!B:BQ,54,FALSE)),0),IFERROR((VLOOKUP($C44,LookupTable!B:BQ,58,FALSE)),0),IFERROR((VLOOKUP($C44,LookupTable!B:BQ,62,FALSE)),0),IFERROR((VLOOKUP($C44,LookupTable!B:BQ,66,FALSE)),0)))</f>
        <v>392799</v>
      </c>
      <c r="N44" s="9">
        <f t="shared" si="4"/>
        <v>392799</v>
      </c>
    </row>
    <row r="45" ht="15.75" customHeight="1">
      <c r="A45" s="3">
        <f t="shared" si="1"/>
        <v>44</v>
      </c>
      <c r="B45" s="3" t="s">
        <v>57</v>
      </c>
      <c r="C45" s="3">
        <v>5.1030029E7</v>
      </c>
      <c r="D45" s="4">
        <f>IFERROR(VLOOKUP($C45,BaselinePWR!B:C,2,FALSE),0)</f>
        <v>79009938</v>
      </c>
      <c r="E45" s="5">
        <f>IFERROR(VLOOKUP($C45,BaselinePWR!B:G,6,FALSE),0)</f>
        <v>9481192.56</v>
      </c>
      <c r="F45" s="6">
        <f>IFERROR(VLOOKUP($C45,BaselinePWR!B:H,7,FALSE),0)</f>
        <v>869109.318</v>
      </c>
      <c r="G45" s="7">
        <f t="array" ref="G45">IFS(D45&gt;40000000,(J45+L45+N45),AND(D45&gt;0,D45&lt;40000000),-1,TRUE,-2)</f>
        <v>2499384</v>
      </c>
      <c r="H45" s="7">
        <f t="array" ref="H45">IFS(G45=-1,-100000000,G45=-2,-200000000,G45&gt;=0,(G45-E45))</f>
        <v>-6981808.56</v>
      </c>
      <c r="I45" s="8">
        <f>(SUM(IFERROR((VLOOKUP($C45,LookupTable!B:BQ,40,FALSE)),0),IFERROR((VLOOKUP($C45,LookupTable!B:BQ,44,FALSE)),0),IFERROR((VLOOKUP($C45,LookupTable!B:BQ,48,FALSE)),0),IFERROR((VLOOKUP($C45,LookupTable!B:BQ,52,FALSE)),0),IFERROR((VLOOKUP($C45,LookupTable!B:BQ,56,FALSE)),0),IFERROR((VLOOKUP($C45,LookupTable!B:BQ,60,FALSE)),0),IFERROR((VLOOKUP($C45,LookupTable!B:BQ,64,FALSE)),0),IFERROR((VLOOKUP($C45,LookupTable!B:BQ,68,FALSE)),0)))</f>
        <v>151946</v>
      </c>
      <c r="J45" s="9">
        <f t="shared" si="2"/>
        <v>151946</v>
      </c>
      <c r="K45" s="8">
        <f>(SUM(IFERROR((VLOOKUP($C45,LookupTable!B:BQ,39,FALSE)),0),IFERROR((VLOOKUP($C45,LookupTable!B:BQ,43,FALSE)),0),IFERROR((VLOOKUP($C45,LookupTable!B:BQ,47,FALSE)),0),IFERROR((VLOOKUP($C45,LookupTable!B:BQ,51,FALSE)),0),IFERROR((VLOOKUP($C45,LookupTable!B:BQ,55,FALSE)),0),IFERROR((VLOOKUP($C45,LookupTable!B:BQ,59,FALSE)),0),IFERROR((VLOOKUP($C45,LookupTable!B:BQ,63,FALSE)),0),IFERROR((VLOOKUP($C45,LookupTable!B:BQ,67,FALSE)),0)))</f>
        <v>1911840</v>
      </c>
      <c r="L45" s="9">
        <f t="shared" si="3"/>
        <v>1911840</v>
      </c>
      <c r="M45" s="8">
        <f>(SUM(IFERROR((VLOOKUP($C45,LookupTable!B:BQ,38,FALSE)),0),IFERROR((VLOOKUP($C45,LookupTable!B:BQ,42,FALSE)),0),IFERROR((VLOOKUP($C45,LookupTable!B:BQ,46,FALSE)),0),IFERROR((VLOOKUP($C45,LookupTable!B:BQ,50,FALSE)),0),IFERROR((VLOOKUP($C45,LookupTable!B:BQ,54,FALSE)),0),IFERROR((VLOOKUP($C45,LookupTable!B:BQ,58,FALSE)),0),IFERROR((VLOOKUP($C45,LookupTable!B:BQ,62,FALSE)),0),IFERROR((VLOOKUP($C45,LookupTable!B:BQ,66,FALSE)),0)))</f>
        <v>435598</v>
      </c>
      <c r="N45" s="9">
        <f t="shared" si="4"/>
        <v>435598</v>
      </c>
    </row>
    <row r="46" ht="15.75" customHeight="1">
      <c r="A46" s="3">
        <f t="shared" si="1"/>
        <v>45</v>
      </c>
      <c r="B46" s="3" t="s">
        <v>58</v>
      </c>
      <c r="C46" s="3">
        <v>8905896.0</v>
      </c>
      <c r="D46" s="4">
        <f>IFERROR(VLOOKUP($C46,BaselinePWR!B:C,2,FALSE),0)</f>
        <v>84842536</v>
      </c>
      <c r="E46" s="5">
        <f>IFERROR(VLOOKUP($C46,BaselinePWR!B:G,6,FALSE),0)</f>
        <v>11877955.04</v>
      </c>
      <c r="F46" s="6">
        <f>IFERROR(VLOOKUP($C46,BaselinePWR!B:H,7,FALSE),0)</f>
        <v>1102952.968</v>
      </c>
      <c r="G46" s="7">
        <f t="array" ref="G46">IFS(D46&gt;40000000,(J46+L46+N46),AND(D46&gt;0,D46&lt;40000000),-1,TRUE,-2)</f>
        <v>2402155</v>
      </c>
      <c r="H46" s="7">
        <f t="array" ref="H46">IFS(G46=-1,-100000000,G46=-2,-200000000,G46&gt;=0,(G46-E46))</f>
        <v>-9475800.04</v>
      </c>
      <c r="I46" s="8">
        <f>(SUM(IFERROR((VLOOKUP($C46,LookupTable!B:BQ,40,FALSE)),0),IFERROR((VLOOKUP($C46,LookupTable!B:BQ,44,FALSE)),0),IFERROR((VLOOKUP($C46,LookupTable!B:BQ,48,FALSE)),0),IFERROR((VLOOKUP($C46,LookupTable!B:BQ,52,FALSE)),0),IFERROR((VLOOKUP($C46,LookupTable!B:BQ,56,FALSE)),0),IFERROR((VLOOKUP($C46,LookupTable!B:BQ,60,FALSE)),0),IFERROR((VLOOKUP($C46,LookupTable!B:BQ,64,FALSE)),0),IFERROR((VLOOKUP($C46,LookupTable!B:BQ,68,FALSE)),0)))</f>
        <v>383360</v>
      </c>
      <c r="J46" s="9">
        <f t="shared" si="2"/>
        <v>383360</v>
      </c>
      <c r="K46" s="8">
        <f>(SUM(IFERROR((VLOOKUP($C46,LookupTable!B:BQ,39,FALSE)),0),IFERROR((VLOOKUP($C46,LookupTable!B:BQ,43,FALSE)),0),IFERROR((VLOOKUP($C46,LookupTable!B:BQ,47,FALSE)),0),IFERROR((VLOOKUP($C46,LookupTable!B:BQ,51,FALSE)),0),IFERROR((VLOOKUP($C46,LookupTable!B:BQ,55,FALSE)),0),IFERROR((VLOOKUP($C46,LookupTable!B:BQ,59,FALSE)),0),IFERROR((VLOOKUP($C46,LookupTable!B:BQ,63,FALSE)),0),IFERROR((VLOOKUP($C46,LookupTable!B:BQ,67,FALSE)),0)))</f>
        <v>1530014</v>
      </c>
      <c r="L46" s="9">
        <f t="shared" si="3"/>
        <v>1530014</v>
      </c>
      <c r="M46" s="8">
        <f>(SUM(IFERROR((VLOOKUP($C46,LookupTable!B:BQ,38,FALSE)),0),IFERROR((VLOOKUP($C46,LookupTable!B:BQ,42,FALSE)),0),IFERROR((VLOOKUP($C46,LookupTable!B:BQ,46,FALSE)),0),IFERROR((VLOOKUP($C46,LookupTable!B:BQ,50,FALSE)),0),IFERROR((VLOOKUP($C46,LookupTable!B:BQ,54,FALSE)),0),IFERROR((VLOOKUP($C46,LookupTable!B:BQ,58,FALSE)),0),IFERROR((VLOOKUP($C46,LookupTable!B:BQ,62,FALSE)),0),IFERROR((VLOOKUP($C46,LookupTable!B:BQ,66,FALSE)),0)))</f>
        <v>488781</v>
      </c>
      <c r="N46" s="9">
        <f t="shared" si="4"/>
        <v>488781</v>
      </c>
    </row>
    <row r="47" ht="15.75" customHeight="1">
      <c r="A47" s="3">
        <f t="shared" si="1"/>
        <v>46</v>
      </c>
      <c r="B47" s="3" t="s">
        <v>59</v>
      </c>
      <c r="C47" s="3">
        <v>5.2516645E7</v>
      </c>
      <c r="D47" s="4">
        <f>IFERROR(VLOOKUP($C47,BaselinePWR!B:C,2,FALSE),0)</f>
        <v>80754319</v>
      </c>
      <c r="E47" s="5">
        <f>IFERROR(VLOOKUP($C47,BaselinePWR!B:G,6,FALSE),0)</f>
        <v>11305604.66</v>
      </c>
      <c r="F47" s="6">
        <f>IFERROR(VLOOKUP($C47,BaselinePWR!B:H,7,FALSE),0)</f>
        <v>1049806.147</v>
      </c>
      <c r="G47" s="7">
        <f t="array" ref="G47">IFS(D47&gt;40000000,(J47+L47+N47),AND(D47&gt;0,D47&lt;40000000),-1,TRUE,-2)</f>
        <v>2345108</v>
      </c>
      <c r="H47" s="7">
        <f t="array" ref="H47">IFS(G47=-1,-100000000,G47=-2,-200000000,G47&gt;=0,(G47-E47))</f>
        <v>-8960496.66</v>
      </c>
      <c r="I47" s="8">
        <f>(SUM(IFERROR((VLOOKUP($C47,LookupTable!B:BQ,40,FALSE)),0),IFERROR((VLOOKUP($C47,LookupTable!B:BQ,44,FALSE)),0),IFERROR((VLOOKUP($C47,LookupTable!B:BQ,48,FALSE)),0),IFERROR((VLOOKUP($C47,LookupTable!B:BQ,52,FALSE)),0),IFERROR((VLOOKUP($C47,LookupTable!B:BQ,56,FALSE)),0),IFERROR((VLOOKUP($C47,LookupTable!B:BQ,60,FALSE)),0),IFERROR((VLOOKUP($C47,LookupTable!B:BQ,64,FALSE)),0),IFERROR((VLOOKUP($C47,LookupTable!B:BQ,68,FALSE)),0)))</f>
        <v>46860</v>
      </c>
      <c r="J47" s="9">
        <f t="shared" si="2"/>
        <v>46860</v>
      </c>
      <c r="K47" s="8">
        <f>(SUM(IFERROR((VLOOKUP($C47,LookupTable!B:BQ,39,FALSE)),0),IFERROR((VLOOKUP($C47,LookupTable!B:BQ,43,FALSE)),0),IFERROR((VLOOKUP($C47,LookupTable!B:BQ,47,FALSE)),0),IFERROR((VLOOKUP($C47,LookupTable!B:BQ,51,FALSE)),0),IFERROR((VLOOKUP($C47,LookupTable!B:BQ,55,FALSE)),0),IFERROR((VLOOKUP($C47,LookupTable!B:BQ,59,FALSE)),0),IFERROR((VLOOKUP($C47,LookupTable!B:BQ,63,FALSE)),0),IFERROR((VLOOKUP($C47,LookupTable!B:BQ,67,FALSE)),0)))</f>
        <v>2074010</v>
      </c>
      <c r="L47" s="9">
        <f t="shared" si="3"/>
        <v>2074010</v>
      </c>
      <c r="M47" s="8">
        <f>(SUM(IFERROR((VLOOKUP($C47,LookupTable!B:BQ,38,FALSE)),0),IFERROR((VLOOKUP($C47,LookupTable!B:BQ,42,FALSE)),0),IFERROR((VLOOKUP($C47,LookupTable!B:BQ,46,FALSE)),0),IFERROR((VLOOKUP($C47,LookupTable!B:BQ,50,FALSE)),0),IFERROR((VLOOKUP($C47,LookupTable!B:BQ,54,FALSE)),0),IFERROR((VLOOKUP($C47,LookupTable!B:BQ,58,FALSE)),0),IFERROR((VLOOKUP($C47,LookupTable!B:BQ,62,FALSE)),0),IFERROR((VLOOKUP($C47,LookupTable!B:BQ,66,FALSE)),0)))</f>
        <v>224238</v>
      </c>
      <c r="N47" s="9">
        <f t="shared" si="4"/>
        <v>224238</v>
      </c>
    </row>
    <row r="48" ht="15.75" customHeight="1">
      <c r="A48" s="3">
        <f t="shared" si="1"/>
        <v>47</v>
      </c>
      <c r="B48" s="3" t="s">
        <v>60</v>
      </c>
      <c r="C48" s="3">
        <v>6.3375787E7</v>
      </c>
      <c r="D48" s="4">
        <f>IFERROR(VLOOKUP($C48,BaselinePWR!B:C,2,FALSE),0)</f>
        <v>89074905</v>
      </c>
      <c r="E48" s="5">
        <f>IFERROR(VLOOKUP($C48,BaselinePWR!B:G,6,FALSE),0)</f>
        <v>14251984.8</v>
      </c>
      <c r="F48" s="6">
        <f>IFERROR(VLOOKUP($C48,BaselinePWR!B:H,7,FALSE),0)</f>
        <v>1425198.48</v>
      </c>
      <c r="G48" s="7">
        <f t="array" ref="G48">IFS(D48&gt;40000000,(J48+L48+N48),AND(D48&gt;0,D48&lt;40000000),-1,TRUE,-2)</f>
        <v>2292186</v>
      </c>
      <c r="H48" s="7">
        <f t="array" ref="H48">IFS(G48=-1,-100000000,G48=-2,-200000000,G48&gt;=0,(G48-E48))</f>
        <v>-11959798.8</v>
      </c>
      <c r="I48" s="8">
        <f>(SUM(IFERROR((VLOOKUP($C48,LookupTable!B:BQ,40,FALSE)),0),IFERROR((VLOOKUP($C48,LookupTable!B:BQ,44,FALSE)),0),IFERROR((VLOOKUP($C48,LookupTable!B:BQ,48,FALSE)),0),IFERROR((VLOOKUP($C48,LookupTable!B:BQ,52,FALSE)),0),IFERROR((VLOOKUP($C48,LookupTable!B:BQ,56,FALSE)),0),IFERROR((VLOOKUP($C48,LookupTable!B:BQ,60,FALSE)),0),IFERROR((VLOOKUP($C48,LookupTable!B:BQ,64,FALSE)),0),IFERROR((VLOOKUP($C48,LookupTable!B:BQ,68,FALSE)),0)))</f>
        <v>112850</v>
      </c>
      <c r="J48" s="9">
        <f t="shared" si="2"/>
        <v>112850</v>
      </c>
      <c r="K48" s="8">
        <f>(SUM(IFERROR((VLOOKUP($C48,LookupTable!B:BQ,39,FALSE)),0),IFERROR((VLOOKUP($C48,LookupTable!B:BQ,43,FALSE)),0),IFERROR((VLOOKUP($C48,LookupTable!B:BQ,47,FALSE)),0),IFERROR((VLOOKUP($C48,LookupTable!B:BQ,51,FALSE)),0),IFERROR((VLOOKUP($C48,LookupTable!B:BQ,55,FALSE)),0),IFERROR((VLOOKUP($C48,LookupTable!B:BQ,59,FALSE)),0),IFERROR((VLOOKUP($C48,LookupTable!B:BQ,63,FALSE)),0),IFERROR((VLOOKUP($C48,LookupTable!B:BQ,67,FALSE)),0)))</f>
        <v>1901412</v>
      </c>
      <c r="L48" s="9">
        <f t="shared" si="3"/>
        <v>1901412</v>
      </c>
      <c r="M48" s="8">
        <f>(SUM(IFERROR((VLOOKUP($C48,LookupTable!B:BQ,38,FALSE)),0),IFERROR((VLOOKUP($C48,LookupTable!B:BQ,42,FALSE)),0),IFERROR((VLOOKUP($C48,LookupTable!B:BQ,46,FALSE)),0),IFERROR((VLOOKUP($C48,LookupTable!B:BQ,50,FALSE)),0),IFERROR((VLOOKUP($C48,LookupTable!B:BQ,54,FALSE)),0),IFERROR((VLOOKUP($C48,LookupTable!B:BQ,58,FALSE)),0),IFERROR((VLOOKUP($C48,LookupTable!B:BQ,62,FALSE)),0),IFERROR((VLOOKUP($C48,LookupTable!B:BQ,66,FALSE)),0)))</f>
        <v>277924</v>
      </c>
      <c r="N48" s="9">
        <f t="shared" si="4"/>
        <v>277924</v>
      </c>
    </row>
    <row r="49" ht="15.75" customHeight="1">
      <c r="A49" s="3">
        <f t="shared" si="1"/>
        <v>48</v>
      </c>
      <c r="B49" s="3" t="s">
        <v>61</v>
      </c>
      <c r="C49" s="3">
        <v>8.5784954E7</v>
      </c>
      <c r="D49" s="4">
        <f>IFERROR(VLOOKUP($C49,BaselinePWR!B:C,2,FALSE),0)</f>
        <v>40944932</v>
      </c>
      <c r="E49" s="5">
        <f>IFERROR(VLOOKUP($C49,BaselinePWR!B:G,6,FALSE),0)</f>
        <v>2047246.6</v>
      </c>
      <c r="F49" s="6">
        <f>IFERROR(VLOOKUP($C49,BaselinePWR!B:H,7,FALSE),0)</f>
        <v>204724.66</v>
      </c>
      <c r="G49" s="7">
        <f t="array" ref="G49">IFS(D49&gt;40000000,(J49+L49+N49),AND(D49&gt;0,D49&lt;40000000),-1,TRUE,-2)</f>
        <v>2139359</v>
      </c>
      <c r="H49" s="7">
        <f t="array" ref="H49">IFS(G49=-1,-100000000,G49=-2,-200000000,G49&gt;=0,(G49-E49))</f>
        <v>92112.4</v>
      </c>
      <c r="I49" s="8">
        <f>(SUM(IFERROR((VLOOKUP($C49,LookupTable!B:BQ,40,FALSE)),0),IFERROR((VLOOKUP($C49,LookupTable!B:BQ,44,FALSE)),0),IFERROR((VLOOKUP($C49,LookupTable!B:BQ,48,FALSE)),0),IFERROR((VLOOKUP($C49,LookupTable!B:BQ,52,FALSE)),0),IFERROR((VLOOKUP($C49,LookupTable!B:BQ,56,FALSE)),0),IFERROR((VLOOKUP($C49,LookupTable!B:BQ,60,FALSE)),0),IFERROR((VLOOKUP($C49,LookupTable!B:BQ,64,FALSE)),0),IFERROR((VLOOKUP($C49,LookupTable!B:BQ,68,FALSE)),0)))</f>
        <v>1890265</v>
      </c>
      <c r="J49" s="9">
        <f t="shared" si="2"/>
        <v>1890265</v>
      </c>
      <c r="K49" s="8">
        <f>(SUM(IFERROR((VLOOKUP($C49,LookupTable!B:BQ,39,FALSE)),0),IFERROR((VLOOKUP($C49,LookupTable!B:BQ,43,FALSE)),0),IFERROR((VLOOKUP($C49,LookupTable!B:BQ,47,FALSE)),0),IFERROR((VLOOKUP($C49,LookupTable!B:BQ,51,FALSE)),0),IFERROR((VLOOKUP($C49,LookupTable!B:BQ,55,FALSE)),0),IFERROR((VLOOKUP($C49,LookupTable!B:BQ,59,FALSE)),0),IFERROR((VLOOKUP($C49,LookupTable!B:BQ,63,FALSE)),0),IFERROR((VLOOKUP($C49,LookupTable!B:BQ,67,FALSE)),0)))</f>
        <v>249094</v>
      </c>
      <c r="L49" s="9">
        <f t="shared" si="3"/>
        <v>249094</v>
      </c>
      <c r="M49" s="8">
        <f>(SUM(IFERROR((VLOOKUP($C49,LookupTable!B:BQ,38,FALSE)),0),IFERROR((VLOOKUP($C49,LookupTable!B:BQ,42,FALSE)),0),IFERROR((VLOOKUP($C49,LookupTable!B:BQ,46,FALSE)),0),IFERROR((VLOOKUP($C49,LookupTable!B:BQ,50,FALSE)),0),IFERROR((VLOOKUP($C49,LookupTable!B:BQ,54,FALSE)),0),IFERROR((VLOOKUP($C49,LookupTable!B:BQ,58,FALSE)),0),IFERROR((VLOOKUP($C49,LookupTable!B:BQ,62,FALSE)),0),IFERROR((VLOOKUP($C49,LookupTable!B:BQ,66,FALSE)),0)))</f>
        <v>0</v>
      </c>
      <c r="N49" s="9">
        <f t="shared" si="4"/>
        <v>0</v>
      </c>
    </row>
    <row r="50" ht="15.75" customHeight="1">
      <c r="A50" s="3">
        <f t="shared" si="1"/>
        <v>49</v>
      </c>
      <c r="B50" s="3" t="s">
        <v>62</v>
      </c>
      <c r="C50" s="3">
        <v>7.2803643E7</v>
      </c>
      <c r="D50" s="4">
        <f>IFERROR(VLOOKUP($C50,BaselinePWR!B:C,2,FALSE),0)</f>
        <v>86580295</v>
      </c>
      <c r="E50" s="5">
        <f>IFERROR(VLOOKUP($C50,BaselinePWR!B:G,6,FALSE),0)</f>
        <v>13852847.2</v>
      </c>
      <c r="F50" s="6">
        <f>IFERROR(VLOOKUP($C50,BaselinePWR!B:H,7,FALSE),0)</f>
        <v>1385284.72</v>
      </c>
      <c r="G50" s="7">
        <f t="array" ref="G50">IFS(D50&gt;40000000,(J50+L50+N50),AND(D50&gt;0,D50&lt;40000000),-1,TRUE,-2)</f>
        <v>2110541</v>
      </c>
      <c r="H50" s="7">
        <f t="array" ref="H50">IFS(G50=-1,-100000000,G50=-2,-200000000,G50&gt;=0,(G50-E50))</f>
        <v>-11742306.2</v>
      </c>
      <c r="I50" s="8">
        <f>(SUM(IFERROR((VLOOKUP($C50,LookupTable!B:BQ,40,FALSE)),0),IFERROR((VLOOKUP($C50,LookupTable!B:BQ,44,FALSE)),0),IFERROR((VLOOKUP($C50,LookupTable!B:BQ,48,FALSE)),0),IFERROR((VLOOKUP($C50,LookupTable!B:BQ,52,FALSE)),0),IFERROR((VLOOKUP($C50,LookupTable!B:BQ,56,FALSE)),0),IFERROR((VLOOKUP($C50,LookupTable!B:BQ,60,FALSE)),0),IFERROR((VLOOKUP($C50,LookupTable!B:BQ,64,FALSE)),0),IFERROR((VLOOKUP($C50,LookupTable!B:BQ,68,FALSE)),0)))</f>
        <v>51990</v>
      </c>
      <c r="J50" s="9">
        <f t="shared" si="2"/>
        <v>51990</v>
      </c>
      <c r="K50" s="8">
        <f>(SUM(IFERROR((VLOOKUP($C50,LookupTable!B:BQ,39,FALSE)),0),IFERROR((VLOOKUP($C50,LookupTable!B:BQ,43,FALSE)),0),IFERROR((VLOOKUP($C50,LookupTable!B:BQ,47,FALSE)),0),IFERROR((VLOOKUP($C50,LookupTable!B:BQ,51,FALSE)),0),IFERROR((VLOOKUP($C50,LookupTable!B:BQ,55,FALSE)),0),IFERROR((VLOOKUP($C50,LookupTable!B:BQ,59,FALSE)),0),IFERROR((VLOOKUP($C50,LookupTable!B:BQ,63,FALSE)),0),IFERROR((VLOOKUP($C50,LookupTable!B:BQ,67,FALSE)),0)))</f>
        <v>1459812</v>
      </c>
      <c r="L50" s="9">
        <f t="shared" si="3"/>
        <v>1459812</v>
      </c>
      <c r="M50" s="8">
        <f>(SUM(IFERROR((VLOOKUP($C50,LookupTable!B:BQ,38,FALSE)),0),IFERROR((VLOOKUP($C50,LookupTable!B:BQ,42,FALSE)),0),IFERROR((VLOOKUP($C50,LookupTable!B:BQ,46,FALSE)),0),IFERROR((VLOOKUP($C50,LookupTable!B:BQ,50,FALSE)),0),IFERROR((VLOOKUP($C50,LookupTable!B:BQ,54,FALSE)),0),IFERROR((VLOOKUP($C50,LookupTable!B:BQ,58,FALSE)),0),IFERROR((VLOOKUP($C50,LookupTable!B:BQ,62,FALSE)),0),IFERROR((VLOOKUP($C50,LookupTable!B:BQ,66,FALSE)),0)))</f>
        <v>598739</v>
      </c>
      <c r="N50" s="9">
        <f t="shared" si="4"/>
        <v>598739</v>
      </c>
    </row>
    <row r="51" ht="15.75" customHeight="1">
      <c r="A51" s="3">
        <f t="shared" si="1"/>
        <v>50</v>
      </c>
      <c r="B51" s="3" t="s">
        <v>63</v>
      </c>
      <c r="C51" s="3">
        <v>1.6871198E7</v>
      </c>
      <c r="D51" s="4">
        <f>IFERROR(VLOOKUP($C51,BaselinePWR!B:C,2,FALSE),0)</f>
        <v>124297067</v>
      </c>
      <c r="E51" s="5">
        <f>IFERROR(VLOOKUP($C51,BaselinePWR!B:G,6,FALSE),0)</f>
        <v>22373472.06</v>
      </c>
      <c r="F51" s="6">
        <f>IFERROR(VLOOKUP($C51,BaselinePWR!B:H,7,FALSE),0)</f>
        <v>2858832.541</v>
      </c>
      <c r="G51" s="7">
        <f t="array" ref="G51">IFS(D51&gt;40000000,(J51+L51+N51),AND(D51&gt;0,D51&lt;40000000),-1,TRUE,-2)</f>
        <v>2104508</v>
      </c>
      <c r="H51" s="7">
        <f t="array" ref="H51">IFS(G51=-1,-100000000,G51=-2,-200000000,G51&gt;=0,(G51-E51))</f>
        <v>-20268964.06</v>
      </c>
      <c r="I51" s="8">
        <f>(SUM(IFERROR((VLOOKUP($C51,LookupTable!B:BQ,40,FALSE)),0),IFERROR((VLOOKUP($C51,LookupTable!B:BQ,44,FALSE)),0),IFERROR((VLOOKUP($C51,LookupTable!B:BQ,48,FALSE)),0),IFERROR((VLOOKUP($C51,LookupTable!B:BQ,52,FALSE)),0),IFERROR((VLOOKUP($C51,LookupTable!B:BQ,56,FALSE)),0),IFERROR((VLOOKUP($C51,LookupTable!B:BQ,60,FALSE)),0),IFERROR((VLOOKUP($C51,LookupTable!B:BQ,64,FALSE)),0),IFERROR((VLOOKUP($C51,LookupTable!B:BQ,68,FALSE)),0)))</f>
        <v>111401</v>
      </c>
      <c r="J51" s="9">
        <f t="shared" si="2"/>
        <v>111401</v>
      </c>
      <c r="K51" s="8">
        <f>(SUM(IFERROR((VLOOKUP($C51,LookupTable!B:BQ,39,FALSE)),0),IFERROR((VLOOKUP($C51,LookupTable!B:BQ,43,FALSE)),0),IFERROR((VLOOKUP($C51,LookupTable!B:BQ,47,FALSE)),0),IFERROR((VLOOKUP($C51,LookupTable!B:BQ,51,FALSE)),0),IFERROR((VLOOKUP($C51,LookupTable!B:BQ,55,FALSE)),0),IFERROR((VLOOKUP($C51,LookupTable!B:BQ,59,FALSE)),0),IFERROR((VLOOKUP($C51,LookupTable!B:BQ,63,FALSE)),0),IFERROR((VLOOKUP($C51,LookupTable!B:BQ,67,FALSE)),0)))</f>
        <v>984628</v>
      </c>
      <c r="L51" s="9">
        <f t="shared" si="3"/>
        <v>984628</v>
      </c>
      <c r="M51" s="8">
        <f>(SUM(IFERROR((VLOOKUP($C51,LookupTable!B:BQ,38,FALSE)),0),IFERROR((VLOOKUP($C51,LookupTable!B:BQ,42,FALSE)),0),IFERROR((VLOOKUP($C51,LookupTable!B:BQ,46,FALSE)),0),IFERROR((VLOOKUP($C51,LookupTable!B:BQ,50,FALSE)),0),IFERROR((VLOOKUP($C51,LookupTable!B:BQ,54,FALSE)),0),IFERROR((VLOOKUP($C51,LookupTable!B:BQ,58,FALSE)),0),IFERROR((VLOOKUP($C51,LookupTable!B:BQ,62,FALSE)),0),IFERROR((VLOOKUP($C51,LookupTable!B:BQ,66,FALSE)),0)))</f>
        <v>1008479</v>
      </c>
      <c r="N51" s="9">
        <f t="shared" si="4"/>
        <v>1008479</v>
      </c>
    </row>
    <row r="52" ht="15.75" customHeight="1">
      <c r="A52" s="3">
        <f t="shared" si="1"/>
        <v>51</v>
      </c>
      <c r="B52" s="3" t="s">
        <v>64</v>
      </c>
      <c r="C52" s="3">
        <v>9142393.0</v>
      </c>
      <c r="D52" s="4">
        <f>IFERROR(VLOOKUP($C52,BaselinePWR!B:C,2,FALSE),0)</f>
        <v>65011035</v>
      </c>
      <c r="E52" s="5">
        <f>IFERROR(VLOOKUP($C52,BaselinePWR!B:G,6,FALSE),0)</f>
        <v>3900662.1</v>
      </c>
      <c r="F52" s="6">
        <f>IFERROR(VLOOKUP($C52,BaselinePWR!B:H,7,FALSE),0)</f>
        <v>520088.28</v>
      </c>
      <c r="G52" s="7">
        <f t="array" ref="G52">IFS(D52&gt;40000000,(J52+L52+N52),AND(D52&gt;0,D52&lt;40000000),-1,TRUE,-2)</f>
        <v>2070398</v>
      </c>
      <c r="H52" s="7">
        <f t="array" ref="H52">IFS(G52=-1,-100000000,G52=-2,-200000000,G52&gt;=0,(G52-E52))</f>
        <v>-1830264.1</v>
      </c>
      <c r="I52" s="8">
        <f>(SUM(IFERROR((VLOOKUP($C52,LookupTable!B:BQ,40,FALSE)),0),IFERROR((VLOOKUP($C52,LookupTable!B:BQ,44,FALSE)),0),IFERROR((VLOOKUP($C52,LookupTable!B:BQ,48,FALSE)),0),IFERROR((VLOOKUP($C52,LookupTable!B:BQ,52,FALSE)),0),IFERROR((VLOOKUP($C52,LookupTable!B:BQ,56,FALSE)),0),IFERROR((VLOOKUP($C52,LookupTable!B:BQ,60,FALSE)),0),IFERROR((VLOOKUP($C52,LookupTable!B:BQ,64,FALSE)),0),IFERROR((VLOOKUP($C52,LookupTable!B:BQ,68,FALSE)),0)))</f>
        <v>140870</v>
      </c>
      <c r="J52" s="9">
        <f t="shared" si="2"/>
        <v>140870</v>
      </c>
      <c r="K52" s="8">
        <f>(SUM(IFERROR((VLOOKUP($C52,LookupTable!B:BQ,39,FALSE)),0),IFERROR((VLOOKUP($C52,LookupTable!B:BQ,43,FALSE)),0),IFERROR((VLOOKUP($C52,LookupTable!B:BQ,47,FALSE)),0),IFERROR((VLOOKUP($C52,LookupTable!B:BQ,51,FALSE)),0),IFERROR((VLOOKUP($C52,LookupTable!B:BQ,55,FALSE)),0),IFERROR((VLOOKUP($C52,LookupTable!B:BQ,59,FALSE)),0),IFERROR((VLOOKUP($C52,LookupTable!B:BQ,63,FALSE)),0),IFERROR((VLOOKUP($C52,LookupTable!B:BQ,67,FALSE)),0)))</f>
        <v>1800331</v>
      </c>
      <c r="L52" s="9">
        <f t="shared" si="3"/>
        <v>1800331</v>
      </c>
      <c r="M52" s="8">
        <f>(SUM(IFERROR((VLOOKUP($C52,LookupTable!B:BQ,38,FALSE)),0),IFERROR((VLOOKUP($C52,LookupTable!B:BQ,42,FALSE)),0),IFERROR((VLOOKUP($C52,LookupTable!B:BQ,46,FALSE)),0),IFERROR((VLOOKUP($C52,LookupTable!B:BQ,50,FALSE)),0),IFERROR((VLOOKUP($C52,LookupTable!B:BQ,54,FALSE)),0),IFERROR((VLOOKUP($C52,LookupTable!B:BQ,58,FALSE)),0),IFERROR((VLOOKUP($C52,LookupTable!B:BQ,62,FALSE)),0),IFERROR((VLOOKUP($C52,LookupTable!B:BQ,66,FALSE)),0)))</f>
        <v>129197</v>
      </c>
      <c r="N52" s="9">
        <f t="shared" si="4"/>
        <v>129197</v>
      </c>
    </row>
    <row r="53" ht="15.75" customHeight="1">
      <c r="A53" s="3">
        <f t="shared" si="1"/>
        <v>52</v>
      </c>
      <c r="B53" s="3" t="s">
        <v>65</v>
      </c>
      <c r="C53" s="3">
        <v>3.0792536E7</v>
      </c>
      <c r="D53" s="4">
        <f>IFERROR(VLOOKUP($C53,BaselinePWR!B:C,2,FALSE),0)</f>
        <v>80294230</v>
      </c>
      <c r="E53" s="5">
        <f>IFERROR(VLOOKUP($C53,BaselinePWR!B:G,6,FALSE),0)</f>
        <v>11241192.2</v>
      </c>
      <c r="F53" s="6">
        <f>IFERROR(VLOOKUP($C53,BaselinePWR!B:H,7,FALSE),0)</f>
        <v>1043824.99</v>
      </c>
      <c r="G53" s="7">
        <f t="array" ref="G53">IFS(D53&gt;40000000,(J53+L53+N53),AND(D53&gt;0,D53&lt;40000000),-1,TRUE,-2)</f>
        <v>1929712</v>
      </c>
      <c r="H53" s="7">
        <f t="array" ref="H53">IFS(G53=-1,-100000000,G53=-2,-200000000,G53&gt;=0,(G53-E53))</f>
        <v>-9311480.2</v>
      </c>
      <c r="I53" s="8">
        <f>(SUM(IFERROR((VLOOKUP($C53,LookupTable!B:BQ,40,FALSE)),0),IFERROR((VLOOKUP($C53,LookupTable!B:BQ,44,FALSE)),0),IFERROR((VLOOKUP($C53,LookupTable!B:BQ,48,FALSE)),0),IFERROR((VLOOKUP($C53,LookupTable!B:BQ,52,FALSE)),0),IFERROR((VLOOKUP($C53,LookupTable!B:BQ,56,FALSE)),0),IFERROR((VLOOKUP($C53,LookupTable!B:BQ,60,FALSE)),0),IFERROR((VLOOKUP($C53,LookupTable!B:BQ,64,FALSE)),0),IFERROR((VLOOKUP($C53,LookupTable!B:BQ,68,FALSE)),0)))</f>
        <v>364845</v>
      </c>
      <c r="J53" s="9">
        <f t="shared" si="2"/>
        <v>364845</v>
      </c>
      <c r="K53" s="8">
        <f>(SUM(IFERROR((VLOOKUP($C53,LookupTable!B:BQ,39,FALSE)),0),IFERROR((VLOOKUP($C53,LookupTable!B:BQ,43,FALSE)),0),IFERROR((VLOOKUP($C53,LookupTable!B:BQ,47,FALSE)),0),IFERROR((VLOOKUP($C53,LookupTable!B:BQ,51,FALSE)),0),IFERROR((VLOOKUP($C53,LookupTable!B:BQ,55,FALSE)),0),IFERROR((VLOOKUP($C53,LookupTable!B:BQ,59,FALSE)),0),IFERROR((VLOOKUP($C53,LookupTable!B:BQ,63,FALSE)),0),IFERROR((VLOOKUP($C53,LookupTable!B:BQ,67,FALSE)),0)))</f>
        <v>1191793</v>
      </c>
      <c r="L53" s="9">
        <f t="shared" si="3"/>
        <v>1191793</v>
      </c>
      <c r="M53" s="8">
        <f>(SUM(IFERROR((VLOOKUP($C53,LookupTable!B:BQ,38,FALSE)),0),IFERROR((VLOOKUP($C53,LookupTable!B:BQ,42,FALSE)),0),IFERROR((VLOOKUP($C53,LookupTable!B:BQ,46,FALSE)),0),IFERROR((VLOOKUP($C53,LookupTable!B:BQ,50,FALSE)),0),IFERROR((VLOOKUP($C53,LookupTable!B:BQ,54,FALSE)),0),IFERROR((VLOOKUP($C53,LookupTable!B:BQ,58,FALSE)),0),IFERROR((VLOOKUP($C53,LookupTable!B:BQ,62,FALSE)),0),IFERROR((VLOOKUP($C53,LookupTable!B:BQ,66,FALSE)),0)))</f>
        <v>373074</v>
      </c>
      <c r="N53" s="9">
        <f t="shared" si="4"/>
        <v>373074</v>
      </c>
    </row>
    <row r="54" ht="15.75" customHeight="1">
      <c r="A54" s="3">
        <f t="shared" si="1"/>
        <v>53</v>
      </c>
      <c r="B54" s="3" t="s">
        <v>66</v>
      </c>
      <c r="C54" s="3">
        <v>8861604.0</v>
      </c>
      <c r="D54" s="4">
        <f>IFERROR(VLOOKUP($C54,BaselinePWR!B:C,2,FALSE),0)</f>
        <v>79895220</v>
      </c>
      <c r="E54" s="5">
        <f>IFERROR(VLOOKUP($C54,BaselinePWR!B:G,6,FALSE),0)</f>
        <v>9587426.4</v>
      </c>
      <c r="F54" s="6">
        <f>IFERROR(VLOOKUP($C54,BaselinePWR!B:H,7,FALSE),0)</f>
        <v>878847.42</v>
      </c>
      <c r="G54" s="7">
        <f t="array" ref="G54">IFS(D54&gt;40000000,(J54+L54+N54),AND(D54&gt;0,D54&lt;40000000),-1,TRUE,-2)</f>
        <v>1912183</v>
      </c>
      <c r="H54" s="7">
        <f t="array" ref="H54">IFS(G54=-1,-100000000,G54=-2,-200000000,G54&gt;=0,(G54-E54))</f>
        <v>-7675243.4</v>
      </c>
      <c r="I54" s="8">
        <f>(SUM(IFERROR((VLOOKUP($C54,LookupTable!B:BQ,40,FALSE)),0),IFERROR((VLOOKUP($C54,LookupTable!B:BQ,44,FALSE)),0),IFERROR((VLOOKUP($C54,LookupTable!B:BQ,48,FALSE)),0),IFERROR((VLOOKUP($C54,LookupTable!B:BQ,52,FALSE)),0),IFERROR((VLOOKUP($C54,LookupTable!B:BQ,56,FALSE)),0),IFERROR((VLOOKUP($C54,LookupTable!B:BQ,60,FALSE)),0),IFERROR((VLOOKUP($C54,LookupTable!B:BQ,64,FALSE)),0),IFERROR((VLOOKUP($C54,LookupTable!B:BQ,68,FALSE)),0)))</f>
        <v>143604</v>
      </c>
      <c r="J54" s="9">
        <f t="shared" si="2"/>
        <v>143604</v>
      </c>
      <c r="K54" s="8">
        <f>(SUM(IFERROR((VLOOKUP($C54,LookupTable!B:BQ,39,FALSE)),0),IFERROR((VLOOKUP($C54,LookupTable!B:BQ,43,FALSE)),0),IFERROR((VLOOKUP($C54,LookupTable!B:BQ,47,FALSE)),0),IFERROR((VLOOKUP($C54,LookupTable!B:BQ,51,FALSE)),0),IFERROR((VLOOKUP($C54,LookupTable!B:BQ,55,FALSE)),0),IFERROR((VLOOKUP($C54,LookupTable!B:BQ,59,FALSE)),0),IFERROR((VLOOKUP($C54,LookupTable!B:BQ,63,FALSE)),0),IFERROR((VLOOKUP($C54,LookupTable!B:BQ,67,FALSE)),0)))</f>
        <v>1401753</v>
      </c>
      <c r="L54" s="9">
        <f t="shared" si="3"/>
        <v>1401753</v>
      </c>
      <c r="M54" s="8">
        <f>(SUM(IFERROR((VLOOKUP($C54,LookupTable!B:BQ,38,FALSE)),0),IFERROR((VLOOKUP($C54,LookupTable!B:BQ,42,FALSE)),0),IFERROR((VLOOKUP($C54,LookupTable!B:BQ,46,FALSE)),0),IFERROR((VLOOKUP($C54,LookupTable!B:BQ,50,FALSE)),0),IFERROR((VLOOKUP($C54,LookupTable!B:BQ,54,FALSE)),0),IFERROR((VLOOKUP($C54,LookupTable!B:BQ,58,FALSE)),0),IFERROR((VLOOKUP($C54,LookupTable!B:BQ,62,FALSE)),0),IFERROR((VLOOKUP($C54,LookupTable!B:BQ,66,FALSE)),0)))</f>
        <v>366826</v>
      </c>
      <c r="N54" s="9">
        <f t="shared" si="4"/>
        <v>366826</v>
      </c>
    </row>
    <row r="55" ht="15.75" customHeight="1">
      <c r="A55" s="3">
        <f t="shared" si="1"/>
        <v>54</v>
      </c>
      <c r="B55" s="3" t="s">
        <v>67</v>
      </c>
      <c r="C55" s="3">
        <v>5.3116769E7</v>
      </c>
      <c r="D55" s="4">
        <f>IFERROR(VLOOKUP($C55,BaselinePWR!B:C,2,FALSE),0)</f>
        <v>65490924</v>
      </c>
      <c r="E55" s="5">
        <f>IFERROR(VLOOKUP($C55,BaselinePWR!B:G,6,FALSE),0)</f>
        <v>3929455.44</v>
      </c>
      <c r="F55" s="6">
        <f>IFERROR(VLOOKUP($C55,BaselinePWR!B:H,7,FALSE),0)</f>
        <v>523927.392</v>
      </c>
      <c r="G55" s="7">
        <f t="array" ref="G55">IFS(D55&gt;40000000,(J55+L55+N55),AND(D55&gt;0,D55&lt;40000000),-1,TRUE,-2)</f>
        <v>1792177</v>
      </c>
      <c r="H55" s="7">
        <f t="array" ref="H55">IFS(G55=-1,-100000000,G55=-2,-200000000,G55&gt;=0,(G55-E55))</f>
        <v>-2137278.44</v>
      </c>
      <c r="I55" s="8">
        <f>(SUM(IFERROR((VLOOKUP($C55,LookupTable!B:BQ,40,FALSE)),0),IFERROR((VLOOKUP($C55,LookupTable!B:BQ,44,FALSE)),0),IFERROR((VLOOKUP($C55,LookupTable!B:BQ,48,FALSE)),0),IFERROR((VLOOKUP($C55,LookupTable!B:BQ,52,FALSE)),0),IFERROR((VLOOKUP($C55,LookupTable!B:BQ,56,FALSE)),0),IFERROR((VLOOKUP($C55,LookupTable!B:BQ,60,FALSE)),0),IFERROR((VLOOKUP($C55,LookupTable!B:BQ,64,FALSE)),0),IFERROR((VLOOKUP($C55,LookupTable!B:BQ,68,FALSE)),0)))</f>
        <v>860458</v>
      </c>
      <c r="J55" s="9">
        <f t="shared" si="2"/>
        <v>860458</v>
      </c>
      <c r="K55" s="8">
        <f>(SUM(IFERROR((VLOOKUP($C55,LookupTable!B:BQ,39,FALSE)),0),IFERROR((VLOOKUP($C55,LookupTable!B:BQ,43,FALSE)),0),IFERROR((VLOOKUP($C55,LookupTable!B:BQ,47,FALSE)),0),IFERROR((VLOOKUP($C55,LookupTable!B:BQ,51,FALSE)),0),IFERROR((VLOOKUP($C55,LookupTable!B:BQ,55,FALSE)),0),IFERROR((VLOOKUP($C55,LookupTable!B:BQ,59,FALSE)),0),IFERROR((VLOOKUP($C55,LookupTable!B:BQ,63,FALSE)),0),IFERROR((VLOOKUP($C55,LookupTable!B:BQ,67,FALSE)),0)))</f>
        <v>808989</v>
      </c>
      <c r="L55" s="9">
        <f t="shared" si="3"/>
        <v>808989</v>
      </c>
      <c r="M55" s="8">
        <f>(SUM(IFERROR((VLOOKUP($C55,LookupTable!B:BQ,38,FALSE)),0),IFERROR((VLOOKUP($C55,LookupTable!B:BQ,42,FALSE)),0),IFERROR((VLOOKUP($C55,LookupTable!B:BQ,46,FALSE)),0),IFERROR((VLOOKUP($C55,LookupTable!B:BQ,50,FALSE)),0),IFERROR((VLOOKUP($C55,LookupTable!B:BQ,54,FALSE)),0),IFERROR((VLOOKUP($C55,LookupTable!B:BQ,58,FALSE)),0),IFERROR((VLOOKUP($C55,LookupTable!B:BQ,62,FALSE)),0),IFERROR((VLOOKUP($C55,LookupTable!B:BQ,66,FALSE)),0)))</f>
        <v>122730</v>
      </c>
      <c r="N55" s="9">
        <f t="shared" si="4"/>
        <v>122730</v>
      </c>
    </row>
    <row r="56" ht="15.75" customHeight="1">
      <c r="A56" s="3">
        <f t="shared" si="1"/>
        <v>55</v>
      </c>
      <c r="B56" s="3" t="s">
        <v>68</v>
      </c>
      <c r="C56" s="3">
        <v>3.7682313E7</v>
      </c>
      <c r="D56" s="4">
        <f>IFERROR(VLOOKUP($C56,BaselinePWR!B:C,2,FALSE),0)</f>
        <v>86886213</v>
      </c>
      <c r="E56" s="5">
        <f>IFERROR(VLOOKUP($C56,BaselinePWR!B:G,6,FALSE),0)</f>
        <v>13901794.08</v>
      </c>
      <c r="F56" s="6">
        <f>IFERROR(VLOOKUP($C56,BaselinePWR!B:H,7,FALSE),0)</f>
        <v>1390179.408</v>
      </c>
      <c r="G56" s="7">
        <f t="array" ref="G56">IFS(D56&gt;40000000,(J56+L56+N56),AND(D56&gt;0,D56&lt;40000000),-1,TRUE,-2)</f>
        <v>1769439</v>
      </c>
      <c r="H56" s="7">
        <f t="array" ref="H56">IFS(G56=-1,-100000000,G56=-2,-200000000,G56&gt;=0,(G56-E56))</f>
        <v>-12132355.08</v>
      </c>
      <c r="I56" s="8">
        <f>(SUM(IFERROR((VLOOKUP($C56,LookupTable!B:BQ,40,FALSE)),0),IFERROR((VLOOKUP($C56,LookupTable!B:BQ,44,FALSE)),0),IFERROR((VLOOKUP($C56,LookupTable!B:BQ,48,FALSE)),0),IFERROR((VLOOKUP($C56,LookupTable!B:BQ,52,FALSE)),0),IFERROR((VLOOKUP($C56,LookupTable!B:BQ,56,FALSE)),0),IFERROR((VLOOKUP($C56,LookupTable!B:BQ,60,FALSE)),0),IFERROR((VLOOKUP($C56,LookupTable!B:BQ,64,FALSE)),0),IFERROR((VLOOKUP($C56,LookupTable!B:BQ,68,FALSE)),0)))</f>
        <v>344229</v>
      </c>
      <c r="J56" s="9">
        <f t="shared" si="2"/>
        <v>344229</v>
      </c>
      <c r="K56" s="8">
        <f>(SUM(IFERROR((VLOOKUP($C56,LookupTable!B:BQ,39,FALSE)),0),IFERROR((VLOOKUP($C56,LookupTable!B:BQ,43,FALSE)),0),IFERROR((VLOOKUP($C56,LookupTable!B:BQ,47,FALSE)),0),IFERROR((VLOOKUP($C56,LookupTable!B:BQ,51,FALSE)),0),IFERROR((VLOOKUP($C56,LookupTable!B:BQ,55,FALSE)),0),IFERROR((VLOOKUP($C56,LookupTable!B:BQ,59,FALSE)),0),IFERROR((VLOOKUP($C56,LookupTable!B:BQ,63,FALSE)),0),IFERROR((VLOOKUP($C56,LookupTable!B:BQ,67,FALSE)),0)))</f>
        <v>509830</v>
      </c>
      <c r="L56" s="9">
        <f t="shared" si="3"/>
        <v>509830</v>
      </c>
      <c r="M56" s="8">
        <f>(SUM(IFERROR((VLOOKUP($C56,LookupTable!B:BQ,38,FALSE)),0),IFERROR((VLOOKUP($C56,LookupTable!B:BQ,42,FALSE)),0),IFERROR((VLOOKUP($C56,LookupTable!B:BQ,46,FALSE)),0),IFERROR((VLOOKUP($C56,LookupTable!B:BQ,50,FALSE)),0),IFERROR((VLOOKUP($C56,LookupTable!B:BQ,54,FALSE)),0),IFERROR((VLOOKUP($C56,LookupTable!B:BQ,58,FALSE)),0),IFERROR((VLOOKUP($C56,LookupTable!B:BQ,62,FALSE)),0),IFERROR((VLOOKUP($C56,LookupTable!B:BQ,66,FALSE)),0)))</f>
        <v>915380</v>
      </c>
      <c r="N56" s="9">
        <f t="shared" si="4"/>
        <v>915380</v>
      </c>
    </row>
    <row r="57" ht="15.75" customHeight="1">
      <c r="A57" s="3">
        <f t="shared" si="1"/>
        <v>56</v>
      </c>
      <c r="B57" s="3" t="s">
        <v>69</v>
      </c>
      <c r="C57" s="3">
        <v>5483631.0</v>
      </c>
      <c r="D57" s="4">
        <f>IFERROR(VLOOKUP($C57,BaselinePWR!B:C,2,FALSE),0)</f>
        <v>71420768</v>
      </c>
      <c r="E57" s="5">
        <f>IFERROR(VLOOKUP($C57,BaselinePWR!B:G,6,FALSE),0)</f>
        <v>8570492.16</v>
      </c>
      <c r="F57" s="6">
        <f>IFERROR(VLOOKUP($C57,BaselinePWR!B:H,7,FALSE),0)</f>
        <v>642786.912</v>
      </c>
      <c r="G57" s="7">
        <f t="array" ref="G57">IFS(D57&gt;40000000,(J57+L57+N57),AND(D57&gt;0,D57&lt;40000000),-1,TRUE,-2)</f>
        <v>1280909</v>
      </c>
      <c r="H57" s="7">
        <f t="array" ref="H57">IFS(G57=-1,-100000000,G57=-2,-200000000,G57&gt;=0,(G57-E57))</f>
        <v>-7289583.16</v>
      </c>
      <c r="I57" s="8">
        <f>(SUM(IFERROR((VLOOKUP($C57,LookupTable!B:BQ,40,FALSE)),0),IFERROR((VLOOKUP($C57,LookupTable!B:BQ,44,FALSE)),0),IFERROR((VLOOKUP($C57,LookupTable!B:BQ,48,FALSE)),0),IFERROR((VLOOKUP($C57,LookupTable!B:BQ,52,FALSE)),0),IFERROR((VLOOKUP($C57,LookupTable!B:BQ,56,FALSE)),0),IFERROR((VLOOKUP($C57,LookupTable!B:BQ,60,FALSE)),0),IFERROR((VLOOKUP($C57,LookupTable!B:BQ,64,FALSE)),0),IFERROR((VLOOKUP($C57,LookupTable!B:BQ,68,FALSE)),0)))</f>
        <v>230121</v>
      </c>
      <c r="J57" s="9">
        <f t="shared" si="2"/>
        <v>230121</v>
      </c>
      <c r="K57" s="8">
        <f>(SUM(IFERROR((VLOOKUP($C57,LookupTable!B:BQ,39,FALSE)),0),IFERROR((VLOOKUP($C57,LookupTable!B:BQ,43,FALSE)),0),IFERROR((VLOOKUP($C57,LookupTable!B:BQ,47,FALSE)),0),IFERROR((VLOOKUP($C57,LookupTable!B:BQ,51,FALSE)),0),IFERROR((VLOOKUP($C57,LookupTable!B:BQ,55,FALSE)),0),IFERROR((VLOOKUP($C57,LookupTable!B:BQ,59,FALSE)),0),IFERROR((VLOOKUP($C57,LookupTable!B:BQ,63,FALSE)),0),IFERROR((VLOOKUP($C57,LookupTable!B:BQ,67,FALSE)),0)))</f>
        <v>393606</v>
      </c>
      <c r="L57" s="9">
        <f t="shared" si="3"/>
        <v>393606</v>
      </c>
      <c r="M57" s="8">
        <f>(SUM(IFERROR((VLOOKUP($C57,LookupTable!B:BQ,38,FALSE)),0),IFERROR((VLOOKUP($C57,LookupTable!B:BQ,42,FALSE)),0),IFERROR((VLOOKUP($C57,LookupTable!B:BQ,46,FALSE)),0),IFERROR((VLOOKUP($C57,LookupTable!B:BQ,50,FALSE)),0),IFERROR((VLOOKUP($C57,LookupTable!B:BQ,54,FALSE)),0),IFERROR((VLOOKUP($C57,LookupTable!B:BQ,58,FALSE)),0),IFERROR((VLOOKUP($C57,LookupTable!B:BQ,62,FALSE)),0),IFERROR((VLOOKUP($C57,LookupTable!B:BQ,66,FALSE)),0)))</f>
        <v>657182</v>
      </c>
      <c r="N57" s="9">
        <f t="shared" si="4"/>
        <v>657182</v>
      </c>
    </row>
    <row r="58" ht="15.75" customHeight="1">
      <c r="A58" s="3">
        <f t="shared" si="1"/>
        <v>57</v>
      </c>
      <c r="B58" s="3" t="s">
        <v>70</v>
      </c>
      <c r="C58" s="3">
        <v>2.9173785E7</v>
      </c>
      <c r="D58" s="4">
        <f>IFERROR(VLOOKUP($C58,BaselinePWR!B:C,2,FALSE),0)</f>
        <v>83230860</v>
      </c>
      <c r="E58" s="5">
        <f>IFERROR(VLOOKUP($C58,BaselinePWR!B:G,6,FALSE),0)</f>
        <v>11652320.4</v>
      </c>
      <c r="F58" s="6">
        <f>IFERROR(VLOOKUP($C58,BaselinePWR!B:H,7,FALSE),0)</f>
        <v>1082001.18</v>
      </c>
      <c r="G58" s="7">
        <f t="array" ref="G58">IFS(D58&gt;40000000,(J58+L58+N58),AND(D58&gt;0,D58&lt;40000000),-1,TRUE,-2)</f>
        <v>1169820</v>
      </c>
      <c r="H58" s="7">
        <f t="array" ref="H58">IFS(G58=-1,-100000000,G58=-2,-200000000,G58&gt;=0,(G58-E58))</f>
        <v>-10482500.4</v>
      </c>
      <c r="I58" s="8">
        <f>(SUM(IFERROR((VLOOKUP($C58,LookupTable!B:BQ,40,FALSE)),0),IFERROR((VLOOKUP($C58,LookupTable!B:BQ,44,FALSE)),0),IFERROR((VLOOKUP($C58,LookupTable!B:BQ,48,FALSE)),0),IFERROR((VLOOKUP($C58,LookupTable!B:BQ,52,FALSE)),0),IFERROR((VLOOKUP($C58,LookupTable!B:BQ,56,FALSE)),0),IFERROR((VLOOKUP($C58,LookupTable!B:BQ,60,FALSE)),0),IFERROR((VLOOKUP($C58,LookupTable!B:BQ,64,FALSE)),0),IFERROR((VLOOKUP($C58,LookupTable!B:BQ,68,FALSE)),0)))</f>
        <v>145698</v>
      </c>
      <c r="J58" s="9">
        <f t="shared" si="2"/>
        <v>145698</v>
      </c>
      <c r="K58" s="8">
        <f>(SUM(IFERROR((VLOOKUP($C58,LookupTable!B:BQ,39,FALSE)),0),IFERROR((VLOOKUP($C58,LookupTable!B:BQ,43,FALSE)),0),IFERROR((VLOOKUP($C58,LookupTable!B:BQ,47,FALSE)),0),IFERROR((VLOOKUP($C58,LookupTable!B:BQ,51,FALSE)),0),IFERROR((VLOOKUP($C58,LookupTable!B:BQ,55,FALSE)),0),IFERROR((VLOOKUP($C58,LookupTable!B:BQ,59,FALSE)),0),IFERROR((VLOOKUP($C58,LookupTable!B:BQ,63,FALSE)),0),IFERROR((VLOOKUP($C58,LookupTable!B:BQ,67,FALSE)),0)))</f>
        <v>511177</v>
      </c>
      <c r="L58" s="9">
        <f t="shared" si="3"/>
        <v>511177</v>
      </c>
      <c r="M58" s="8">
        <f>(SUM(IFERROR((VLOOKUP($C58,LookupTable!B:BQ,38,FALSE)),0),IFERROR((VLOOKUP($C58,LookupTable!B:BQ,42,FALSE)),0),IFERROR((VLOOKUP($C58,LookupTable!B:BQ,46,FALSE)),0),IFERROR((VLOOKUP($C58,LookupTable!B:BQ,50,FALSE)),0),IFERROR((VLOOKUP($C58,LookupTable!B:BQ,54,FALSE)),0),IFERROR((VLOOKUP($C58,LookupTable!B:BQ,58,FALSE)),0),IFERROR((VLOOKUP($C58,LookupTable!B:BQ,62,FALSE)),0),IFERROR((VLOOKUP($C58,LookupTable!B:BQ,66,FALSE)),0)))</f>
        <v>512945</v>
      </c>
      <c r="N58" s="9">
        <f t="shared" si="4"/>
        <v>512945</v>
      </c>
    </row>
    <row r="59" ht="15.75" customHeight="1">
      <c r="A59" s="3">
        <f t="shared" si="1"/>
        <v>58</v>
      </c>
      <c r="B59" s="3" t="s">
        <v>71</v>
      </c>
      <c r="C59" s="3">
        <v>6.6556501E7</v>
      </c>
      <c r="D59" s="4">
        <f>IFERROR(VLOOKUP($C59,BaselinePWR!B:C,2,FALSE),0)</f>
        <v>113665495</v>
      </c>
      <c r="E59" s="5">
        <f>IFERROR(VLOOKUP($C59,BaselinePWR!B:G,6,FALSE),0)</f>
        <v>20459789.1</v>
      </c>
      <c r="F59" s="6">
        <f>IFERROR(VLOOKUP($C59,BaselinePWR!B:H,7,FALSE),0)</f>
        <v>2614306.385</v>
      </c>
      <c r="G59" s="7">
        <f t="array" ref="G59">IFS(D59&gt;40000000,(J59+L59+N59),AND(D59&gt;0,D59&lt;40000000),-1,TRUE,-2)</f>
        <v>1115848</v>
      </c>
      <c r="H59" s="7">
        <f t="array" ref="H59">IFS(G59=-1,-100000000,G59=-2,-200000000,G59&gt;=0,(G59-E59))</f>
        <v>-19343941.1</v>
      </c>
      <c r="I59" s="8">
        <f>(SUM(IFERROR((VLOOKUP($C59,LookupTable!B:BQ,40,FALSE)),0),IFERROR((VLOOKUP($C59,LookupTable!B:BQ,44,FALSE)),0),IFERROR((VLOOKUP($C59,LookupTable!B:BQ,48,FALSE)),0),IFERROR((VLOOKUP($C59,LookupTable!B:BQ,52,FALSE)),0),IFERROR((VLOOKUP($C59,LookupTable!B:BQ,56,FALSE)),0),IFERROR((VLOOKUP($C59,LookupTable!B:BQ,60,FALSE)),0),IFERROR((VLOOKUP($C59,LookupTable!B:BQ,64,FALSE)),0),IFERROR((VLOOKUP($C59,LookupTable!B:BQ,68,FALSE)),0)))</f>
        <v>269784</v>
      </c>
      <c r="J59" s="9">
        <f t="shared" si="2"/>
        <v>269784</v>
      </c>
      <c r="K59" s="8">
        <f>(SUM(IFERROR((VLOOKUP($C59,LookupTable!B:BQ,39,FALSE)),0),IFERROR((VLOOKUP($C59,LookupTable!B:BQ,43,FALSE)),0),IFERROR((VLOOKUP($C59,LookupTable!B:BQ,47,FALSE)),0),IFERROR((VLOOKUP($C59,LookupTable!B:BQ,51,FALSE)),0),IFERROR((VLOOKUP($C59,LookupTable!B:BQ,55,FALSE)),0),IFERROR((VLOOKUP($C59,LookupTable!B:BQ,59,FALSE)),0),IFERROR((VLOOKUP($C59,LookupTable!B:BQ,63,FALSE)),0),IFERROR((VLOOKUP($C59,LookupTable!B:BQ,67,FALSE)),0)))</f>
        <v>450265</v>
      </c>
      <c r="L59" s="9">
        <f t="shared" si="3"/>
        <v>450265</v>
      </c>
      <c r="M59" s="8">
        <f>(SUM(IFERROR((VLOOKUP($C59,LookupTable!B:BQ,38,FALSE)),0),IFERROR((VLOOKUP($C59,LookupTable!B:BQ,42,FALSE)),0),IFERROR((VLOOKUP($C59,LookupTable!B:BQ,46,FALSE)),0),IFERROR((VLOOKUP($C59,LookupTable!B:BQ,50,FALSE)),0),IFERROR((VLOOKUP($C59,LookupTable!B:BQ,54,FALSE)),0),IFERROR((VLOOKUP($C59,LookupTable!B:BQ,58,FALSE)),0),IFERROR((VLOOKUP($C59,LookupTable!B:BQ,62,FALSE)),0),IFERROR((VLOOKUP($C59,LookupTable!B:BQ,66,FALSE)),0)))</f>
        <v>395799</v>
      </c>
      <c r="N59" s="9">
        <f t="shared" si="4"/>
        <v>395799</v>
      </c>
    </row>
    <row r="60" ht="15.75" customHeight="1">
      <c r="A60" s="3">
        <f t="shared" si="1"/>
        <v>59</v>
      </c>
      <c r="B60" s="3" t="s">
        <v>72</v>
      </c>
      <c r="C60" s="3">
        <v>6224679.0</v>
      </c>
      <c r="D60" s="4">
        <f>IFERROR(VLOOKUP($C60,BaselinePWR!B:C,2,FALSE),0)</f>
        <v>86848630</v>
      </c>
      <c r="E60" s="5">
        <f>IFERROR(VLOOKUP($C60,BaselinePWR!B:G,6,FALSE),0)</f>
        <v>13895780.8</v>
      </c>
      <c r="F60" s="6">
        <f>IFERROR(VLOOKUP($C60,BaselinePWR!B:H,7,FALSE),0)</f>
        <v>1389578.08</v>
      </c>
      <c r="G60" s="7">
        <f t="array" ref="G60">IFS(D60&gt;40000000,(J60+L60+N60),AND(D60&gt;0,D60&lt;40000000),-1,TRUE,-2)</f>
        <v>1036037</v>
      </c>
      <c r="H60" s="7">
        <f t="array" ref="H60">IFS(G60=-1,-100000000,G60=-2,-200000000,G60&gt;=0,(G60-E60))</f>
        <v>-12859743.8</v>
      </c>
      <c r="I60" s="8">
        <f>(SUM(IFERROR((VLOOKUP($C60,LookupTable!B:BQ,40,FALSE)),0),IFERROR((VLOOKUP($C60,LookupTable!B:BQ,44,FALSE)),0),IFERROR((VLOOKUP($C60,LookupTable!B:BQ,48,FALSE)),0),IFERROR((VLOOKUP($C60,LookupTable!B:BQ,52,FALSE)),0),IFERROR((VLOOKUP($C60,LookupTable!B:BQ,56,FALSE)),0),IFERROR((VLOOKUP($C60,LookupTable!B:BQ,60,FALSE)),0),IFERROR((VLOOKUP($C60,LookupTable!B:BQ,64,FALSE)),0),IFERROR((VLOOKUP($C60,LookupTable!B:BQ,68,FALSE)),0)))</f>
        <v>65603</v>
      </c>
      <c r="J60" s="9">
        <f t="shared" si="2"/>
        <v>65603</v>
      </c>
      <c r="K60" s="8">
        <f>(SUM(IFERROR((VLOOKUP($C60,LookupTable!B:BQ,39,FALSE)),0),IFERROR((VLOOKUP($C60,LookupTable!B:BQ,43,FALSE)),0),IFERROR((VLOOKUP($C60,LookupTable!B:BQ,47,FALSE)),0),IFERROR((VLOOKUP($C60,LookupTable!B:BQ,51,FALSE)),0),IFERROR((VLOOKUP($C60,LookupTable!B:BQ,55,FALSE)),0),IFERROR((VLOOKUP($C60,LookupTable!B:BQ,59,FALSE)),0),IFERROR((VLOOKUP($C60,LookupTable!B:BQ,63,FALSE)),0),IFERROR((VLOOKUP($C60,LookupTable!B:BQ,67,FALSE)),0)))</f>
        <v>860467</v>
      </c>
      <c r="L60" s="9">
        <f t="shared" si="3"/>
        <v>860467</v>
      </c>
      <c r="M60" s="8">
        <f>(SUM(IFERROR((VLOOKUP($C60,LookupTable!B:BQ,38,FALSE)),0),IFERROR((VLOOKUP($C60,LookupTable!B:BQ,42,FALSE)),0),IFERROR((VLOOKUP($C60,LookupTable!B:BQ,46,FALSE)),0),IFERROR((VLOOKUP($C60,LookupTable!B:BQ,50,FALSE)),0),IFERROR((VLOOKUP($C60,LookupTable!B:BQ,54,FALSE)),0),IFERROR((VLOOKUP($C60,LookupTable!B:BQ,58,FALSE)),0),IFERROR((VLOOKUP($C60,LookupTable!B:BQ,62,FALSE)),0),IFERROR((VLOOKUP($C60,LookupTable!B:BQ,66,FALSE)),0)))</f>
        <v>109967</v>
      </c>
      <c r="N60" s="9">
        <f t="shared" si="4"/>
        <v>109967</v>
      </c>
    </row>
    <row r="61" ht="15.75" customHeight="1">
      <c r="A61" s="3">
        <f t="shared" si="1"/>
        <v>60</v>
      </c>
      <c r="B61" s="3" t="s">
        <v>73</v>
      </c>
      <c r="C61" s="3">
        <v>5.1147854E7</v>
      </c>
      <c r="D61" s="4">
        <f>IFERROR(VLOOKUP($C61,BaselinePWR!B:C,2,FALSE),0)</f>
        <v>92339293</v>
      </c>
      <c r="E61" s="5">
        <f>IFERROR(VLOOKUP($C61,BaselinePWR!B:G,6,FALSE),0)</f>
        <v>14774286.88</v>
      </c>
      <c r="F61" s="6">
        <f>IFERROR(VLOOKUP($C61,BaselinePWR!B:H,7,FALSE),0)</f>
        <v>1662107.274</v>
      </c>
      <c r="G61" s="7">
        <f t="array" ref="G61">IFS(D61&gt;40000000,(J61+L61+N61),AND(D61&gt;0,D61&lt;40000000),-1,TRUE,-2)</f>
        <v>1024070</v>
      </c>
      <c r="H61" s="7">
        <f t="array" ref="H61">IFS(G61=-1,-100000000,G61=-2,-200000000,G61&gt;=0,(G61-E61))</f>
        <v>-13750216.88</v>
      </c>
      <c r="I61" s="8">
        <f>(SUM(IFERROR((VLOOKUP($C61,LookupTable!B:BQ,40,FALSE)),0),IFERROR((VLOOKUP($C61,LookupTable!B:BQ,44,FALSE)),0),IFERROR((VLOOKUP($C61,LookupTable!B:BQ,48,FALSE)),0),IFERROR((VLOOKUP($C61,LookupTable!B:BQ,52,FALSE)),0),IFERROR((VLOOKUP($C61,LookupTable!B:BQ,56,FALSE)),0),IFERROR((VLOOKUP($C61,LookupTable!B:BQ,60,FALSE)),0),IFERROR((VLOOKUP($C61,LookupTable!B:BQ,64,FALSE)),0),IFERROR((VLOOKUP($C61,LookupTable!B:BQ,68,FALSE)),0)))</f>
        <v>77686</v>
      </c>
      <c r="J61" s="9">
        <f t="shared" si="2"/>
        <v>77686</v>
      </c>
      <c r="K61" s="8">
        <f>(SUM(IFERROR((VLOOKUP($C61,LookupTable!B:BQ,39,FALSE)),0),IFERROR((VLOOKUP($C61,LookupTable!B:BQ,43,FALSE)),0),IFERROR((VLOOKUP($C61,LookupTable!B:BQ,47,FALSE)),0),IFERROR((VLOOKUP($C61,LookupTable!B:BQ,51,FALSE)),0),IFERROR((VLOOKUP($C61,LookupTable!B:BQ,55,FALSE)),0),IFERROR((VLOOKUP($C61,LookupTable!B:BQ,59,FALSE)),0),IFERROR((VLOOKUP($C61,LookupTable!B:BQ,63,FALSE)),0),IFERROR((VLOOKUP($C61,LookupTable!B:BQ,67,FALSE)),0)))</f>
        <v>500002</v>
      </c>
      <c r="L61" s="9">
        <f t="shared" si="3"/>
        <v>500002</v>
      </c>
      <c r="M61" s="8">
        <f>(SUM(IFERROR((VLOOKUP($C61,LookupTable!B:BQ,38,FALSE)),0),IFERROR((VLOOKUP($C61,LookupTable!B:BQ,42,FALSE)),0),IFERROR((VLOOKUP($C61,LookupTable!B:BQ,46,FALSE)),0),IFERROR((VLOOKUP($C61,LookupTable!B:BQ,50,FALSE)),0),IFERROR((VLOOKUP($C61,LookupTable!B:BQ,54,FALSE)),0),IFERROR((VLOOKUP($C61,LookupTable!B:BQ,58,FALSE)),0),IFERROR((VLOOKUP($C61,LookupTable!B:BQ,62,FALSE)),0),IFERROR((VLOOKUP($C61,LookupTable!B:BQ,66,FALSE)),0)))</f>
        <v>446382</v>
      </c>
      <c r="N61" s="9">
        <f t="shared" si="4"/>
        <v>446382</v>
      </c>
    </row>
    <row r="62" ht="15.75" customHeight="1">
      <c r="A62" s="3">
        <f t="shared" si="1"/>
        <v>61</v>
      </c>
      <c r="B62" s="3" t="s">
        <v>74</v>
      </c>
      <c r="C62" s="3">
        <v>5.0890021E7</v>
      </c>
      <c r="D62" s="4">
        <f>IFERROR(VLOOKUP($C62,BaselinePWR!B:C,2,FALSE),0)</f>
        <v>92517645</v>
      </c>
      <c r="E62" s="5">
        <f>IFERROR(VLOOKUP($C62,BaselinePWR!B:G,6,FALSE),0)</f>
        <v>14802823.2</v>
      </c>
      <c r="F62" s="6">
        <f>IFERROR(VLOOKUP($C62,BaselinePWR!B:H,7,FALSE),0)</f>
        <v>1665317.61</v>
      </c>
      <c r="G62" s="7">
        <f t="array" ref="G62">IFS(D62&gt;40000000,(J62+L62+N62),AND(D62&gt;0,D62&lt;40000000),-1,TRUE,-2)</f>
        <v>1003652</v>
      </c>
      <c r="H62" s="7">
        <f t="array" ref="H62">IFS(G62=-1,-100000000,G62=-2,-200000000,G62&gt;=0,(G62-E62))</f>
        <v>-13799171.2</v>
      </c>
      <c r="I62" s="8">
        <f>(SUM(IFERROR((VLOOKUP($C62,LookupTable!B:BQ,40,FALSE)),0),IFERROR((VLOOKUP($C62,LookupTable!B:BQ,44,FALSE)),0),IFERROR((VLOOKUP($C62,LookupTable!B:BQ,48,FALSE)),0),IFERROR((VLOOKUP($C62,LookupTable!B:BQ,52,FALSE)),0),IFERROR((VLOOKUP($C62,LookupTable!B:BQ,56,FALSE)),0),IFERROR((VLOOKUP($C62,LookupTable!B:BQ,60,FALSE)),0),IFERROR((VLOOKUP($C62,LookupTable!B:BQ,64,FALSE)),0),IFERROR((VLOOKUP($C62,LookupTable!B:BQ,68,FALSE)),0)))</f>
        <v>292275</v>
      </c>
      <c r="J62" s="9">
        <f t="shared" si="2"/>
        <v>292275</v>
      </c>
      <c r="K62" s="8">
        <f>(SUM(IFERROR((VLOOKUP($C62,LookupTable!B:BQ,39,FALSE)),0),IFERROR((VLOOKUP($C62,LookupTable!B:BQ,43,FALSE)),0),IFERROR((VLOOKUP($C62,LookupTable!B:BQ,47,FALSE)),0),IFERROR((VLOOKUP($C62,LookupTable!B:BQ,51,FALSE)),0),IFERROR((VLOOKUP($C62,LookupTable!B:BQ,55,FALSE)),0),IFERROR((VLOOKUP($C62,LookupTable!B:BQ,59,FALSE)),0),IFERROR((VLOOKUP($C62,LookupTable!B:BQ,63,FALSE)),0),IFERROR((VLOOKUP($C62,LookupTable!B:BQ,67,FALSE)),0)))</f>
        <v>460570</v>
      </c>
      <c r="L62" s="9">
        <f t="shared" si="3"/>
        <v>460570</v>
      </c>
      <c r="M62" s="8">
        <f>(SUM(IFERROR((VLOOKUP($C62,LookupTable!B:BQ,38,FALSE)),0),IFERROR((VLOOKUP($C62,LookupTable!B:BQ,42,FALSE)),0),IFERROR((VLOOKUP($C62,LookupTable!B:BQ,46,FALSE)),0),IFERROR((VLOOKUP($C62,LookupTable!B:BQ,50,FALSE)),0),IFERROR((VLOOKUP($C62,LookupTable!B:BQ,54,FALSE)),0),IFERROR((VLOOKUP($C62,LookupTable!B:BQ,58,FALSE)),0),IFERROR((VLOOKUP($C62,LookupTable!B:BQ,62,FALSE)),0),IFERROR((VLOOKUP($C62,LookupTable!B:BQ,66,FALSE)),0)))</f>
        <v>250807</v>
      </c>
      <c r="N62" s="9">
        <f t="shared" si="4"/>
        <v>250807</v>
      </c>
    </row>
    <row r="63" ht="15.75" customHeight="1">
      <c r="A63" s="3">
        <f t="shared" si="1"/>
        <v>62</v>
      </c>
      <c r="B63" s="3" t="s">
        <v>75</v>
      </c>
      <c r="C63" s="3">
        <v>5.0888025E7</v>
      </c>
      <c r="D63" s="4">
        <f>IFERROR(VLOOKUP($C63,BaselinePWR!B:C,2,FALSE),0)</f>
        <v>73463601</v>
      </c>
      <c r="E63" s="5">
        <f>IFERROR(VLOOKUP($C63,BaselinePWR!B:G,6,FALSE),0)</f>
        <v>8815632.12</v>
      </c>
      <c r="F63" s="6">
        <f>IFERROR(VLOOKUP($C63,BaselinePWR!B:H,7,FALSE),0)</f>
        <v>661172.409</v>
      </c>
      <c r="G63" s="7">
        <f t="array" ref="G63">IFS(D63&gt;40000000,(J63+L63+N63),AND(D63&gt;0,D63&lt;40000000),-1,TRUE,-2)</f>
        <v>930396</v>
      </c>
      <c r="H63" s="7">
        <f t="array" ref="H63">IFS(G63=-1,-100000000,G63=-2,-200000000,G63&gt;=0,(G63-E63))</f>
        <v>-7885236.12</v>
      </c>
      <c r="I63" s="8">
        <f>(SUM(IFERROR((VLOOKUP($C63,LookupTable!B:BQ,40,FALSE)),0),IFERROR((VLOOKUP($C63,LookupTable!B:BQ,44,FALSE)),0),IFERROR((VLOOKUP($C63,LookupTable!B:BQ,48,FALSE)),0),IFERROR((VLOOKUP($C63,LookupTable!B:BQ,52,FALSE)),0),IFERROR((VLOOKUP($C63,LookupTable!B:BQ,56,FALSE)),0),IFERROR((VLOOKUP($C63,LookupTable!B:BQ,60,FALSE)),0),IFERROR((VLOOKUP($C63,LookupTable!B:BQ,64,FALSE)),0),IFERROR((VLOOKUP($C63,LookupTable!B:BQ,68,FALSE)),0)))</f>
        <v>229714</v>
      </c>
      <c r="J63" s="9">
        <f t="shared" si="2"/>
        <v>229714</v>
      </c>
      <c r="K63" s="8">
        <f>(SUM(IFERROR((VLOOKUP($C63,LookupTable!B:BQ,39,FALSE)),0),IFERROR((VLOOKUP($C63,LookupTable!B:BQ,43,FALSE)),0),IFERROR((VLOOKUP($C63,LookupTable!B:BQ,47,FALSE)),0),IFERROR((VLOOKUP($C63,LookupTable!B:BQ,51,FALSE)),0),IFERROR((VLOOKUP($C63,LookupTable!B:BQ,55,FALSE)),0),IFERROR((VLOOKUP($C63,LookupTable!B:BQ,59,FALSE)),0),IFERROR((VLOOKUP($C63,LookupTable!B:BQ,63,FALSE)),0),IFERROR((VLOOKUP($C63,LookupTable!B:BQ,67,FALSE)),0)))</f>
        <v>453971</v>
      </c>
      <c r="L63" s="9">
        <f t="shared" si="3"/>
        <v>453971</v>
      </c>
      <c r="M63" s="8">
        <f>(SUM(IFERROR((VLOOKUP($C63,LookupTable!B:BQ,38,FALSE)),0),IFERROR((VLOOKUP($C63,LookupTable!B:BQ,42,FALSE)),0),IFERROR((VLOOKUP($C63,LookupTable!B:BQ,46,FALSE)),0),IFERROR((VLOOKUP($C63,LookupTable!B:BQ,50,FALSE)),0),IFERROR((VLOOKUP($C63,LookupTable!B:BQ,54,FALSE)),0),IFERROR((VLOOKUP($C63,LookupTable!B:BQ,58,FALSE)),0),IFERROR((VLOOKUP($C63,LookupTable!B:BQ,62,FALSE)),0),IFERROR((VLOOKUP($C63,LookupTable!B:BQ,66,FALSE)),0)))</f>
        <v>246711</v>
      </c>
      <c r="N63" s="9">
        <f t="shared" si="4"/>
        <v>246711</v>
      </c>
    </row>
    <row r="64" ht="15.75" customHeight="1">
      <c r="A64" s="3">
        <f t="shared" si="1"/>
        <v>63</v>
      </c>
      <c r="B64" s="3" t="s">
        <v>76</v>
      </c>
      <c r="C64" s="3">
        <v>4.760525E7</v>
      </c>
      <c r="D64" s="4">
        <f>IFERROR(VLOOKUP($C64,BaselinePWR!B:C,2,FALSE),0)</f>
        <v>70491289</v>
      </c>
      <c r="E64" s="5">
        <f>IFERROR(VLOOKUP($C64,BaselinePWR!B:G,6,FALSE),0)</f>
        <v>8458954.68</v>
      </c>
      <c r="F64" s="6">
        <f>IFERROR(VLOOKUP($C64,BaselinePWR!B:H,7,FALSE),0)</f>
        <v>634421.601</v>
      </c>
      <c r="G64" s="7">
        <f t="array" ref="G64">IFS(D64&gt;40000000,(J64+L64+N64),AND(D64&gt;0,D64&lt;40000000),-1,TRUE,-2)</f>
        <v>866222</v>
      </c>
      <c r="H64" s="7">
        <f t="array" ref="H64">IFS(G64=-1,-100000000,G64=-2,-200000000,G64&gt;=0,(G64-E64))</f>
        <v>-7592732.68</v>
      </c>
      <c r="I64" s="8">
        <f>(SUM(IFERROR((VLOOKUP($C64,LookupTable!B:BQ,40,FALSE)),0),IFERROR((VLOOKUP($C64,LookupTable!B:BQ,44,FALSE)),0),IFERROR((VLOOKUP($C64,LookupTable!B:BQ,48,FALSE)),0),IFERROR((VLOOKUP($C64,LookupTable!B:BQ,52,FALSE)),0),IFERROR((VLOOKUP($C64,LookupTable!B:BQ,56,FALSE)),0),IFERROR((VLOOKUP($C64,LookupTable!B:BQ,60,FALSE)),0),IFERROR((VLOOKUP($C64,LookupTable!B:BQ,64,FALSE)),0),IFERROR((VLOOKUP($C64,LookupTable!B:BQ,68,FALSE)),0)))</f>
        <v>37198</v>
      </c>
      <c r="J64" s="9">
        <f t="shared" si="2"/>
        <v>37198</v>
      </c>
      <c r="K64" s="8">
        <f>(SUM(IFERROR((VLOOKUP($C64,LookupTable!B:BQ,39,FALSE)),0),IFERROR((VLOOKUP($C64,LookupTable!B:BQ,43,FALSE)),0),IFERROR((VLOOKUP($C64,LookupTable!B:BQ,47,FALSE)),0),IFERROR((VLOOKUP($C64,LookupTable!B:BQ,51,FALSE)),0),IFERROR((VLOOKUP($C64,LookupTable!B:BQ,55,FALSE)),0),IFERROR((VLOOKUP($C64,LookupTable!B:BQ,59,FALSE)),0),IFERROR((VLOOKUP($C64,LookupTable!B:BQ,63,FALSE)),0),IFERROR((VLOOKUP($C64,LookupTable!B:BQ,67,FALSE)),0)))</f>
        <v>580385</v>
      </c>
      <c r="L64" s="9">
        <f t="shared" si="3"/>
        <v>580385</v>
      </c>
      <c r="M64" s="8">
        <f>(SUM(IFERROR((VLOOKUP($C64,LookupTable!B:BQ,38,FALSE)),0),IFERROR((VLOOKUP($C64,LookupTable!B:BQ,42,FALSE)),0),IFERROR((VLOOKUP($C64,LookupTable!B:BQ,46,FALSE)),0),IFERROR((VLOOKUP($C64,LookupTable!B:BQ,50,FALSE)),0),IFERROR((VLOOKUP($C64,LookupTable!B:BQ,54,FALSE)),0),IFERROR((VLOOKUP($C64,LookupTable!B:BQ,58,FALSE)),0),IFERROR((VLOOKUP($C64,LookupTable!B:BQ,62,FALSE)),0),IFERROR((VLOOKUP($C64,LookupTable!B:BQ,66,FALSE)),0)))</f>
        <v>248639</v>
      </c>
      <c r="N64" s="9">
        <f t="shared" si="4"/>
        <v>248639</v>
      </c>
    </row>
    <row r="65" ht="15.75" customHeight="1">
      <c r="A65" s="3">
        <f t="shared" si="1"/>
        <v>64</v>
      </c>
      <c r="B65" s="3" t="s">
        <v>77</v>
      </c>
      <c r="C65" s="3">
        <v>1.1304519E7</v>
      </c>
      <c r="D65" s="4">
        <f>IFERROR(VLOOKUP($C65,BaselinePWR!B:C,2,FALSE),0)</f>
        <v>62986069</v>
      </c>
      <c r="E65" s="5">
        <f>IFERROR(VLOOKUP($C65,BaselinePWR!B:G,6,FALSE),0)</f>
        <v>3779164.14</v>
      </c>
      <c r="F65" s="6">
        <f>IFERROR(VLOOKUP($C65,BaselinePWR!B:H,7,FALSE),0)</f>
        <v>503888.552</v>
      </c>
      <c r="G65" s="7">
        <f t="array" ref="G65">IFS(D65&gt;40000000,(J65+L65+N65),AND(D65&gt;0,D65&lt;40000000),-1,TRUE,-2)</f>
        <v>833826</v>
      </c>
      <c r="H65" s="7">
        <f t="array" ref="H65">IFS(G65=-1,-100000000,G65=-2,-200000000,G65&gt;=0,(G65-E65))</f>
        <v>-2945338.14</v>
      </c>
      <c r="I65" s="8">
        <f>(SUM(IFERROR((VLOOKUP($C65,LookupTable!B:BQ,40,FALSE)),0),IFERROR((VLOOKUP($C65,LookupTable!B:BQ,44,FALSE)),0),IFERROR((VLOOKUP($C65,LookupTable!B:BQ,48,FALSE)),0),IFERROR((VLOOKUP($C65,LookupTable!B:BQ,52,FALSE)),0),IFERROR((VLOOKUP($C65,LookupTable!B:BQ,56,FALSE)),0),IFERROR((VLOOKUP($C65,LookupTable!B:BQ,60,FALSE)),0),IFERROR((VLOOKUP($C65,LookupTable!B:BQ,64,FALSE)),0),IFERROR((VLOOKUP($C65,LookupTable!B:BQ,68,FALSE)),0)))</f>
        <v>26170</v>
      </c>
      <c r="J65" s="9">
        <f t="shared" si="2"/>
        <v>26170</v>
      </c>
      <c r="K65" s="8">
        <f>(SUM(IFERROR((VLOOKUP($C65,LookupTable!B:BQ,39,FALSE)),0),IFERROR((VLOOKUP($C65,LookupTable!B:BQ,43,FALSE)),0),IFERROR((VLOOKUP($C65,LookupTable!B:BQ,47,FALSE)),0),IFERROR((VLOOKUP($C65,LookupTable!B:BQ,51,FALSE)),0),IFERROR((VLOOKUP($C65,LookupTable!B:BQ,55,FALSE)),0),IFERROR((VLOOKUP($C65,LookupTable!B:BQ,59,FALSE)),0),IFERROR((VLOOKUP($C65,LookupTable!B:BQ,63,FALSE)),0),IFERROR((VLOOKUP($C65,LookupTable!B:BQ,67,FALSE)),0)))</f>
        <v>124204</v>
      </c>
      <c r="L65" s="9">
        <f t="shared" si="3"/>
        <v>124204</v>
      </c>
      <c r="M65" s="8">
        <f>(SUM(IFERROR((VLOOKUP($C65,LookupTable!B:BQ,38,FALSE)),0),IFERROR((VLOOKUP($C65,LookupTable!B:BQ,42,FALSE)),0),IFERROR((VLOOKUP($C65,LookupTable!B:BQ,46,FALSE)),0),IFERROR((VLOOKUP($C65,LookupTable!B:BQ,50,FALSE)),0),IFERROR((VLOOKUP($C65,LookupTable!B:BQ,54,FALSE)),0),IFERROR((VLOOKUP($C65,LookupTable!B:BQ,58,FALSE)),0),IFERROR((VLOOKUP($C65,LookupTable!B:BQ,62,FALSE)),0),IFERROR((VLOOKUP($C65,LookupTable!B:BQ,66,FALSE)),0)))</f>
        <v>683452</v>
      </c>
      <c r="N65" s="9">
        <f t="shared" si="4"/>
        <v>683452</v>
      </c>
    </row>
    <row r="66" ht="15.75" customHeight="1">
      <c r="A66" s="3">
        <f t="shared" si="1"/>
        <v>65</v>
      </c>
      <c r="B66" s="3" t="s">
        <v>78</v>
      </c>
      <c r="C66" s="3">
        <v>7.7688383E7</v>
      </c>
      <c r="D66" s="4">
        <f>IFERROR(VLOOKUP($C66,BaselinePWR!B:C,2,FALSE),0)</f>
        <v>69240619</v>
      </c>
      <c r="E66" s="5">
        <f>IFERROR(VLOOKUP($C66,BaselinePWR!B:G,6,FALSE),0)</f>
        <v>4154437.14</v>
      </c>
      <c r="F66" s="6">
        <f>IFERROR(VLOOKUP($C66,BaselinePWR!B:H,7,FALSE),0)</f>
        <v>553924.952</v>
      </c>
      <c r="G66" s="7">
        <f t="array" ref="G66">IFS(D66&gt;40000000,(J66+L66+N66),AND(D66&gt;0,D66&lt;40000000),-1,TRUE,-2)</f>
        <v>714085</v>
      </c>
      <c r="H66" s="7">
        <f t="array" ref="H66">IFS(G66=-1,-100000000,G66=-2,-200000000,G66&gt;=0,(G66-E66))</f>
        <v>-3440352.14</v>
      </c>
      <c r="I66" s="8">
        <f>(SUM(IFERROR((VLOOKUP($C66,LookupTable!B:BQ,40,FALSE)),0),IFERROR((VLOOKUP($C66,LookupTable!B:BQ,44,FALSE)),0),IFERROR((VLOOKUP($C66,LookupTable!B:BQ,48,FALSE)),0),IFERROR((VLOOKUP($C66,LookupTable!B:BQ,52,FALSE)),0),IFERROR((VLOOKUP($C66,LookupTable!B:BQ,56,FALSE)),0),IFERROR((VLOOKUP($C66,LookupTable!B:BQ,60,FALSE)),0),IFERROR((VLOOKUP($C66,LookupTable!B:BQ,64,FALSE)),0),IFERROR((VLOOKUP($C66,LookupTable!B:BQ,68,FALSE)),0)))</f>
        <v>30950</v>
      </c>
      <c r="J66" s="9">
        <f t="shared" si="2"/>
        <v>30950</v>
      </c>
      <c r="K66" s="8">
        <f>(SUM(IFERROR((VLOOKUP($C66,LookupTable!B:BQ,39,FALSE)),0),IFERROR((VLOOKUP($C66,LookupTable!B:BQ,43,FALSE)),0),IFERROR((VLOOKUP($C66,LookupTable!B:BQ,47,FALSE)),0),IFERROR((VLOOKUP($C66,LookupTable!B:BQ,51,FALSE)),0),IFERROR((VLOOKUP($C66,LookupTable!B:BQ,55,FALSE)),0),IFERROR((VLOOKUP($C66,LookupTable!B:BQ,59,FALSE)),0),IFERROR((VLOOKUP($C66,LookupTable!B:BQ,63,FALSE)),0),IFERROR((VLOOKUP($C66,LookupTable!B:BQ,67,FALSE)),0)))</f>
        <v>594954</v>
      </c>
      <c r="L66" s="9">
        <f t="shared" si="3"/>
        <v>594954</v>
      </c>
      <c r="M66" s="8">
        <f>(SUM(IFERROR((VLOOKUP($C66,LookupTable!B:BQ,38,FALSE)),0),IFERROR((VLOOKUP($C66,LookupTable!B:BQ,42,FALSE)),0),IFERROR((VLOOKUP($C66,LookupTable!B:BQ,46,FALSE)),0),IFERROR((VLOOKUP($C66,LookupTable!B:BQ,50,FALSE)),0),IFERROR((VLOOKUP($C66,LookupTable!B:BQ,54,FALSE)),0),IFERROR((VLOOKUP($C66,LookupTable!B:BQ,58,FALSE)),0),IFERROR((VLOOKUP($C66,LookupTable!B:BQ,62,FALSE)),0),IFERROR((VLOOKUP($C66,LookupTable!B:BQ,66,FALSE)),0)))</f>
        <v>88181</v>
      </c>
      <c r="N66" s="9">
        <f t="shared" si="4"/>
        <v>88181</v>
      </c>
    </row>
    <row r="67" ht="15.75" customHeight="1">
      <c r="A67" s="3">
        <f t="shared" si="1"/>
        <v>66</v>
      </c>
      <c r="B67" s="3" t="s">
        <v>79</v>
      </c>
      <c r="C67" s="3">
        <v>1.03651883E8</v>
      </c>
      <c r="D67" s="4">
        <f>IFERROR(VLOOKUP($C67,BaselinePWR!B:C,2,FALSE),0)</f>
        <v>40250877</v>
      </c>
      <c r="E67" s="5">
        <f>IFERROR(VLOOKUP($C67,BaselinePWR!B:G,6,FALSE),0)</f>
        <v>2012543.85</v>
      </c>
      <c r="F67" s="6">
        <f>IFERROR(VLOOKUP($C67,BaselinePWR!B:H,7,FALSE),0)</f>
        <v>201254.385</v>
      </c>
      <c r="G67" s="7">
        <f t="array" ref="G67">IFS(D67&gt;40000000,(J67+L67+N67),AND(D67&gt;0,D67&lt;40000000),-1,TRUE,-2)</f>
        <v>658756</v>
      </c>
      <c r="H67" s="7">
        <f t="array" ref="H67">IFS(G67=-1,-100000000,G67=-2,-200000000,G67&gt;=0,(G67-E67))</f>
        <v>-1353787.85</v>
      </c>
      <c r="I67" s="8">
        <f>(SUM(IFERROR((VLOOKUP($C67,LookupTable!B:BQ,40,FALSE)),0),IFERROR((VLOOKUP($C67,LookupTable!B:BQ,44,FALSE)),0),IFERROR((VLOOKUP($C67,LookupTable!B:BQ,48,FALSE)),0),IFERROR((VLOOKUP($C67,LookupTable!B:BQ,52,FALSE)),0),IFERROR((VLOOKUP($C67,LookupTable!B:BQ,56,FALSE)),0),IFERROR((VLOOKUP($C67,LookupTable!B:BQ,60,FALSE)),0),IFERROR((VLOOKUP($C67,LookupTable!B:BQ,64,FALSE)),0),IFERROR((VLOOKUP($C67,LookupTable!B:BQ,68,FALSE)),0)))</f>
        <v>102007</v>
      </c>
      <c r="J67" s="9">
        <f t="shared" si="2"/>
        <v>102007</v>
      </c>
      <c r="K67" s="8">
        <f>(SUM(IFERROR((VLOOKUP($C67,LookupTable!B:BQ,39,FALSE)),0),IFERROR((VLOOKUP($C67,LookupTable!B:BQ,43,FALSE)),0),IFERROR((VLOOKUP($C67,LookupTable!B:BQ,47,FALSE)),0),IFERROR((VLOOKUP($C67,LookupTable!B:BQ,51,FALSE)),0),IFERROR((VLOOKUP($C67,LookupTable!B:BQ,55,FALSE)),0),IFERROR((VLOOKUP($C67,LookupTable!B:BQ,59,FALSE)),0),IFERROR((VLOOKUP($C67,LookupTable!B:BQ,63,FALSE)),0),IFERROR((VLOOKUP($C67,LookupTable!B:BQ,67,FALSE)),0)))</f>
        <v>491232</v>
      </c>
      <c r="L67" s="9">
        <f t="shared" si="3"/>
        <v>491232</v>
      </c>
      <c r="M67" s="8">
        <f>(SUM(IFERROR((VLOOKUP($C67,LookupTable!B:BQ,38,FALSE)),0),IFERROR((VLOOKUP($C67,LookupTable!B:BQ,42,FALSE)),0),IFERROR((VLOOKUP($C67,LookupTable!B:BQ,46,FALSE)),0),IFERROR((VLOOKUP($C67,LookupTable!B:BQ,50,FALSE)),0),IFERROR((VLOOKUP($C67,LookupTable!B:BQ,54,FALSE)),0),IFERROR((VLOOKUP($C67,LookupTable!B:BQ,58,FALSE)),0),IFERROR((VLOOKUP($C67,LookupTable!B:BQ,62,FALSE)),0),IFERROR((VLOOKUP($C67,LookupTable!B:BQ,66,FALSE)),0)))</f>
        <v>65517</v>
      </c>
      <c r="N67" s="9">
        <f t="shared" si="4"/>
        <v>65517</v>
      </c>
    </row>
    <row r="68" ht="15.75" customHeight="1">
      <c r="A68" s="3">
        <f t="shared" si="1"/>
        <v>67</v>
      </c>
      <c r="B68" s="3" t="s">
        <v>80</v>
      </c>
      <c r="C68" s="3">
        <v>9.811082E7</v>
      </c>
      <c r="D68" s="4">
        <f>IFERROR(VLOOKUP($C68,BaselinePWR!B:C,2,FALSE),0)</f>
        <v>54036323</v>
      </c>
      <c r="E68" s="5">
        <f>IFERROR(VLOOKUP($C68,BaselinePWR!B:G,6,FALSE),0)</f>
        <v>3242179.38</v>
      </c>
      <c r="F68" s="6">
        <f>IFERROR(VLOOKUP($C68,BaselinePWR!B:H,7,FALSE),0)</f>
        <v>378254.261</v>
      </c>
      <c r="G68" s="7">
        <f t="array" ref="G68">IFS(D68&gt;40000000,(J68+L68+N68),AND(D68&gt;0,D68&lt;40000000),-1,TRUE,-2)</f>
        <v>646571</v>
      </c>
      <c r="H68" s="7">
        <f t="array" ref="H68">IFS(G68=-1,-100000000,G68=-2,-200000000,G68&gt;=0,(G68-E68))</f>
        <v>-2595608.38</v>
      </c>
      <c r="I68" s="8">
        <f>(SUM(IFERROR((VLOOKUP($C68,LookupTable!B:BQ,40,FALSE)),0),IFERROR((VLOOKUP($C68,LookupTable!B:BQ,44,FALSE)),0),IFERROR((VLOOKUP($C68,LookupTable!B:BQ,48,FALSE)),0),IFERROR((VLOOKUP($C68,LookupTable!B:BQ,52,FALSE)),0),IFERROR((VLOOKUP($C68,LookupTable!B:BQ,56,FALSE)),0),IFERROR((VLOOKUP($C68,LookupTable!B:BQ,60,FALSE)),0),IFERROR((VLOOKUP($C68,LookupTable!B:BQ,64,FALSE)),0),IFERROR((VLOOKUP($C68,LookupTable!B:BQ,68,FALSE)),0)))</f>
        <v>180123</v>
      </c>
      <c r="J68" s="9">
        <f t="shared" si="2"/>
        <v>180123</v>
      </c>
      <c r="K68" s="8">
        <f>(SUM(IFERROR((VLOOKUP($C68,LookupTable!B:BQ,39,FALSE)),0),IFERROR((VLOOKUP($C68,LookupTable!B:BQ,43,FALSE)),0),IFERROR((VLOOKUP($C68,LookupTable!B:BQ,47,FALSE)),0),IFERROR((VLOOKUP($C68,LookupTable!B:BQ,51,FALSE)),0),IFERROR((VLOOKUP($C68,LookupTable!B:BQ,55,FALSE)),0),IFERROR((VLOOKUP($C68,LookupTable!B:BQ,59,FALSE)),0),IFERROR((VLOOKUP($C68,LookupTable!B:BQ,63,FALSE)),0),IFERROR((VLOOKUP($C68,LookupTable!B:BQ,67,FALSE)),0)))</f>
        <v>459731</v>
      </c>
      <c r="L68" s="9">
        <f t="shared" si="3"/>
        <v>459731</v>
      </c>
      <c r="M68" s="8">
        <f>(SUM(IFERROR((VLOOKUP($C68,LookupTable!B:BQ,38,FALSE)),0),IFERROR((VLOOKUP($C68,LookupTable!B:BQ,42,FALSE)),0),IFERROR((VLOOKUP($C68,LookupTable!B:BQ,46,FALSE)),0),IFERROR((VLOOKUP($C68,LookupTable!B:BQ,50,FALSE)),0),IFERROR((VLOOKUP($C68,LookupTable!B:BQ,54,FALSE)),0),IFERROR((VLOOKUP($C68,LookupTable!B:BQ,58,FALSE)),0),IFERROR((VLOOKUP($C68,LookupTable!B:BQ,62,FALSE)),0),IFERROR((VLOOKUP($C68,LookupTable!B:BQ,66,FALSE)),0)))</f>
        <v>6717</v>
      </c>
      <c r="N68" s="9">
        <f t="shared" si="4"/>
        <v>6717</v>
      </c>
    </row>
    <row r="69" ht="15.75" customHeight="1">
      <c r="A69" s="3">
        <f t="shared" si="1"/>
        <v>68</v>
      </c>
      <c r="B69" s="3" t="s">
        <v>81</v>
      </c>
      <c r="C69" s="3">
        <v>6224379.0</v>
      </c>
      <c r="D69" s="4">
        <f>IFERROR(VLOOKUP($C69,BaselinePWR!B:C,2,FALSE),0)</f>
        <v>78496789</v>
      </c>
      <c r="E69" s="5">
        <f>IFERROR(VLOOKUP($C69,BaselinePWR!B:G,6,FALSE),0)</f>
        <v>9419614.68</v>
      </c>
      <c r="F69" s="6">
        <f>IFERROR(VLOOKUP($C69,BaselinePWR!B:H,7,FALSE),0)</f>
        <v>863464.679</v>
      </c>
      <c r="G69" s="7">
        <f t="array" ref="G69">IFS(D69&gt;40000000,(J69+L69+N69),AND(D69&gt;0,D69&lt;40000000),-1,TRUE,-2)</f>
        <v>622129</v>
      </c>
      <c r="H69" s="7">
        <f t="array" ref="H69">IFS(G69=-1,-100000000,G69=-2,-200000000,G69&gt;=0,(G69-E69))</f>
        <v>-8797485.68</v>
      </c>
      <c r="I69" s="8">
        <f>(SUM(IFERROR((VLOOKUP($C69,LookupTable!B:BQ,40,FALSE)),0),IFERROR((VLOOKUP($C69,LookupTable!B:BQ,44,FALSE)),0),IFERROR((VLOOKUP($C69,LookupTable!B:BQ,48,FALSE)),0),IFERROR((VLOOKUP($C69,LookupTable!B:BQ,52,FALSE)),0),IFERROR((VLOOKUP($C69,LookupTable!B:BQ,56,FALSE)),0),IFERROR((VLOOKUP($C69,LookupTable!B:BQ,60,FALSE)),0),IFERROR((VLOOKUP($C69,LookupTable!B:BQ,64,FALSE)),0),IFERROR((VLOOKUP($C69,LookupTable!B:BQ,68,FALSE)),0)))</f>
        <v>115902</v>
      </c>
      <c r="J69" s="9">
        <f t="shared" si="2"/>
        <v>115902</v>
      </c>
      <c r="K69" s="8">
        <f>(SUM(IFERROR((VLOOKUP($C69,LookupTable!B:BQ,39,FALSE)),0),IFERROR((VLOOKUP($C69,LookupTable!B:BQ,43,FALSE)),0),IFERROR((VLOOKUP($C69,LookupTable!B:BQ,47,FALSE)),0),IFERROR((VLOOKUP($C69,LookupTable!B:BQ,51,FALSE)),0),IFERROR((VLOOKUP($C69,LookupTable!B:BQ,55,FALSE)),0),IFERROR((VLOOKUP($C69,LookupTable!B:BQ,59,FALSE)),0),IFERROR((VLOOKUP($C69,LookupTable!B:BQ,63,FALSE)),0),IFERROR((VLOOKUP($C69,LookupTable!B:BQ,67,FALSE)),0)))</f>
        <v>425332</v>
      </c>
      <c r="L69" s="9">
        <f t="shared" si="3"/>
        <v>425332</v>
      </c>
      <c r="M69" s="8">
        <f>(SUM(IFERROR((VLOOKUP($C69,LookupTable!B:BQ,38,FALSE)),0),IFERROR((VLOOKUP($C69,LookupTable!B:BQ,42,FALSE)),0),IFERROR((VLOOKUP($C69,LookupTable!B:BQ,46,FALSE)),0),IFERROR((VLOOKUP($C69,LookupTable!B:BQ,50,FALSE)),0),IFERROR((VLOOKUP($C69,LookupTable!B:BQ,54,FALSE)),0),IFERROR((VLOOKUP($C69,LookupTable!B:BQ,58,FALSE)),0),IFERROR((VLOOKUP($C69,LookupTable!B:BQ,62,FALSE)),0),IFERROR((VLOOKUP($C69,LookupTable!B:BQ,66,FALSE)),0)))</f>
        <v>80895</v>
      </c>
      <c r="N69" s="9">
        <f t="shared" si="4"/>
        <v>80895</v>
      </c>
    </row>
    <row r="70" ht="15.75" customHeight="1">
      <c r="A70" s="3">
        <f t="shared" si="1"/>
        <v>69</v>
      </c>
      <c r="B70" s="3" t="s">
        <v>82</v>
      </c>
      <c r="C70" s="3">
        <v>3.9380722E7</v>
      </c>
      <c r="D70" s="4">
        <f>IFERROR(VLOOKUP($C70,BaselinePWR!B:C,2,FALSE),0)</f>
        <v>79024481</v>
      </c>
      <c r="E70" s="5">
        <f>IFERROR(VLOOKUP($C70,BaselinePWR!B:G,6,FALSE),0)</f>
        <v>9482937.72</v>
      </c>
      <c r="F70" s="6">
        <f>IFERROR(VLOOKUP($C70,BaselinePWR!B:H,7,FALSE),0)</f>
        <v>869269.291</v>
      </c>
      <c r="G70" s="7">
        <f t="array" ref="G70">IFS(D70&gt;40000000,(J70+L70+N70),AND(D70&gt;0,D70&lt;40000000),-1,TRUE,-2)</f>
        <v>604763</v>
      </c>
      <c r="H70" s="7">
        <f t="array" ref="H70">IFS(G70=-1,-100000000,G70=-2,-200000000,G70&gt;=0,(G70-E70))</f>
        <v>-8878174.72</v>
      </c>
      <c r="I70" s="8">
        <f>(SUM(IFERROR((VLOOKUP($C70,LookupTable!B:BQ,40,FALSE)),0),IFERROR((VLOOKUP($C70,LookupTable!B:BQ,44,FALSE)),0),IFERROR((VLOOKUP($C70,LookupTable!B:BQ,48,FALSE)),0),IFERROR((VLOOKUP($C70,LookupTable!B:BQ,52,FALSE)),0),IFERROR((VLOOKUP($C70,LookupTable!B:BQ,56,FALSE)),0),IFERROR((VLOOKUP($C70,LookupTable!B:BQ,60,FALSE)),0),IFERROR((VLOOKUP($C70,LookupTable!B:BQ,64,FALSE)),0),IFERROR((VLOOKUP($C70,LookupTable!B:BQ,68,FALSE)),0)))</f>
        <v>58206</v>
      </c>
      <c r="J70" s="9">
        <f t="shared" si="2"/>
        <v>58206</v>
      </c>
      <c r="K70" s="8">
        <f>(SUM(IFERROR((VLOOKUP($C70,LookupTable!B:BQ,39,FALSE)),0),IFERROR((VLOOKUP($C70,LookupTable!B:BQ,43,FALSE)),0),IFERROR((VLOOKUP($C70,LookupTable!B:BQ,47,FALSE)),0),IFERROR((VLOOKUP($C70,LookupTable!B:BQ,51,FALSE)),0),IFERROR((VLOOKUP($C70,LookupTable!B:BQ,55,FALSE)),0),IFERROR((VLOOKUP($C70,LookupTable!B:BQ,59,FALSE)),0),IFERROR((VLOOKUP($C70,LookupTable!B:BQ,63,FALSE)),0),IFERROR((VLOOKUP($C70,LookupTable!B:BQ,67,FALSE)),0)))</f>
        <v>513081</v>
      </c>
      <c r="L70" s="9">
        <f t="shared" si="3"/>
        <v>513081</v>
      </c>
      <c r="M70" s="8">
        <f>(SUM(IFERROR((VLOOKUP($C70,LookupTable!B:BQ,38,FALSE)),0),IFERROR((VLOOKUP($C70,LookupTable!B:BQ,42,FALSE)),0),IFERROR((VLOOKUP($C70,LookupTable!B:BQ,46,FALSE)),0),IFERROR((VLOOKUP($C70,LookupTable!B:BQ,50,FALSE)),0),IFERROR((VLOOKUP($C70,LookupTable!B:BQ,54,FALSE)),0),IFERROR((VLOOKUP($C70,LookupTable!B:BQ,58,FALSE)),0),IFERROR((VLOOKUP($C70,LookupTable!B:BQ,62,FALSE)),0),IFERROR((VLOOKUP($C70,LookupTable!B:BQ,66,FALSE)),0)))</f>
        <v>33476</v>
      </c>
      <c r="N70" s="9">
        <f t="shared" si="4"/>
        <v>33476</v>
      </c>
    </row>
    <row r="71" ht="15.75" customHeight="1">
      <c r="A71" s="3">
        <f t="shared" si="1"/>
        <v>70</v>
      </c>
      <c r="B71" s="3" t="s">
        <v>83</v>
      </c>
      <c r="C71" s="3">
        <v>1.963618E7</v>
      </c>
      <c r="D71" s="4">
        <f>IFERROR(VLOOKUP($C71,BaselinePWR!B:C,2,FALSE),0)</f>
        <v>69164567</v>
      </c>
      <c r="E71" s="5">
        <f>IFERROR(VLOOKUP($C71,BaselinePWR!B:G,6,FALSE),0)</f>
        <v>4149874.02</v>
      </c>
      <c r="F71" s="6">
        <f>IFERROR(VLOOKUP($C71,BaselinePWR!B:H,7,FALSE),0)</f>
        <v>553316.536</v>
      </c>
      <c r="G71" s="7">
        <f t="array" ref="G71">IFS(D71&gt;40000000,(J71+L71+N71),AND(D71&gt;0,D71&lt;40000000),-1,TRUE,-2)</f>
        <v>559215</v>
      </c>
      <c r="H71" s="7">
        <f t="array" ref="H71">IFS(G71=-1,-100000000,G71=-2,-200000000,G71&gt;=0,(G71-E71))</f>
        <v>-3590659.02</v>
      </c>
      <c r="I71" s="8">
        <f>(SUM(IFERROR((VLOOKUP($C71,LookupTable!B:BQ,40,FALSE)),0),IFERROR((VLOOKUP($C71,LookupTable!B:BQ,44,FALSE)),0),IFERROR((VLOOKUP($C71,LookupTable!B:BQ,48,FALSE)),0),IFERROR((VLOOKUP($C71,LookupTable!B:BQ,52,FALSE)),0),IFERROR((VLOOKUP($C71,LookupTable!B:BQ,56,FALSE)),0),IFERROR((VLOOKUP($C71,LookupTable!B:BQ,60,FALSE)),0),IFERROR((VLOOKUP($C71,LookupTable!B:BQ,64,FALSE)),0),IFERROR((VLOOKUP($C71,LookupTable!B:BQ,68,FALSE)),0)))</f>
        <v>19151</v>
      </c>
      <c r="J71" s="9">
        <f t="shared" si="2"/>
        <v>19151</v>
      </c>
      <c r="K71" s="8">
        <f>(SUM(IFERROR((VLOOKUP($C71,LookupTable!B:BQ,39,FALSE)),0),IFERROR((VLOOKUP($C71,LookupTable!B:BQ,43,FALSE)),0),IFERROR((VLOOKUP($C71,LookupTable!B:BQ,47,FALSE)),0),IFERROR((VLOOKUP($C71,LookupTable!B:BQ,51,FALSE)),0),IFERROR((VLOOKUP($C71,LookupTable!B:BQ,55,FALSE)),0),IFERROR((VLOOKUP($C71,LookupTable!B:BQ,59,FALSE)),0),IFERROR((VLOOKUP($C71,LookupTable!B:BQ,63,FALSE)),0),IFERROR((VLOOKUP($C71,LookupTable!B:BQ,67,FALSE)),0)))</f>
        <v>482995</v>
      </c>
      <c r="L71" s="9">
        <f t="shared" si="3"/>
        <v>482995</v>
      </c>
      <c r="M71" s="8">
        <f>(SUM(IFERROR((VLOOKUP($C71,LookupTable!B:BQ,38,FALSE)),0),IFERROR((VLOOKUP($C71,LookupTable!B:BQ,42,FALSE)),0),IFERROR((VLOOKUP($C71,LookupTable!B:BQ,46,FALSE)),0),IFERROR((VLOOKUP($C71,LookupTable!B:BQ,50,FALSE)),0),IFERROR((VLOOKUP($C71,LookupTable!B:BQ,54,FALSE)),0),IFERROR((VLOOKUP($C71,LookupTable!B:BQ,58,FALSE)),0),IFERROR((VLOOKUP($C71,LookupTable!B:BQ,62,FALSE)),0),IFERROR((VLOOKUP($C71,LookupTable!B:BQ,66,FALSE)),0)))</f>
        <v>57069</v>
      </c>
      <c r="N71" s="9">
        <f t="shared" si="4"/>
        <v>57069</v>
      </c>
    </row>
    <row r="72" ht="15.75" customHeight="1">
      <c r="A72" s="3">
        <f t="shared" si="1"/>
        <v>71</v>
      </c>
      <c r="B72" s="3" t="s">
        <v>84</v>
      </c>
      <c r="C72" s="3">
        <v>2.2856865E7</v>
      </c>
      <c r="D72" s="4">
        <f>IFERROR(VLOOKUP($C72,BaselinePWR!B:C,2,FALSE),0)</f>
        <v>64051737</v>
      </c>
      <c r="E72" s="5">
        <f>IFERROR(VLOOKUP($C72,BaselinePWR!B:G,6,FALSE),0)</f>
        <v>3843104.22</v>
      </c>
      <c r="F72" s="6">
        <f>IFERROR(VLOOKUP($C72,BaselinePWR!B:H,7,FALSE),0)</f>
        <v>512413.896</v>
      </c>
      <c r="G72" s="7">
        <f t="array" ref="G72">IFS(D72&gt;40000000,(J72+L72+N72),AND(D72&gt;0,D72&lt;40000000),-1,TRUE,-2)</f>
        <v>478207</v>
      </c>
      <c r="H72" s="7">
        <f t="array" ref="H72">IFS(G72=-1,-100000000,G72=-2,-200000000,G72&gt;=0,(G72-E72))</f>
        <v>-3364897.22</v>
      </c>
      <c r="I72" s="8">
        <f>(SUM(IFERROR((VLOOKUP($C72,LookupTable!B:BQ,40,FALSE)),0),IFERROR((VLOOKUP($C72,LookupTable!B:BQ,44,FALSE)),0),IFERROR((VLOOKUP($C72,LookupTable!B:BQ,48,FALSE)),0),IFERROR((VLOOKUP($C72,LookupTable!B:BQ,52,FALSE)),0),IFERROR((VLOOKUP($C72,LookupTable!B:BQ,56,FALSE)),0),IFERROR((VLOOKUP($C72,LookupTable!B:BQ,60,FALSE)),0),IFERROR((VLOOKUP($C72,LookupTable!B:BQ,64,FALSE)),0),IFERROR((VLOOKUP($C72,LookupTable!B:BQ,68,FALSE)),0)))</f>
        <v>20331</v>
      </c>
      <c r="J72" s="9">
        <f t="shared" si="2"/>
        <v>20331</v>
      </c>
      <c r="K72" s="8">
        <f>(SUM(IFERROR((VLOOKUP($C72,LookupTable!B:BQ,39,FALSE)),0),IFERROR((VLOOKUP($C72,LookupTable!B:BQ,43,FALSE)),0),IFERROR((VLOOKUP($C72,LookupTable!B:BQ,47,FALSE)),0),IFERROR((VLOOKUP($C72,LookupTable!B:BQ,51,FALSE)),0),IFERROR((VLOOKUP($C72,LookupTable!B:BQ,55,FALSE)),0),IFERROR((VLOOKUP($C72,LookupTable!B:BQ,59,FALSE)),0),IFERROR((VLOOKUP($C72,LookupTable!B:BQ,63,FALSE)),0),IFERROR((VLOOKUP($C72,LookupTable!B:BQ,67,FALSE)),0)))</f>
        <v>286496</v>
      </c>
      <c r="L72" s="9">
        <f t="shared" si="3"/>
        <v>286496</v>
      </c>
      <c r="M72" s="8">
        <f>(SUM(IFERROR((VLOOKUP($C72,LookupTable!B:BQ,38,FALSE)),0),IFERROR((VLOOKUP($C72,LookupTable!B:BQ,42,FALSE)),0),IFERROR((VLOOKUP($C72,LookupTable!B:BQ,46,FALSE)),0),IFERROR((VLOOKUP($C72,LookupTable!B:BQ,50,FALSE)),0),IFERROR((VLOOKUP($C72,LookupTable!B:BQ,54,FALSE)),0),IFERROR((VLOOKUP($C72,LookupTable!B:BQ,58,FALSE)),0),IFERROR((VLOOKUP($C72,LookupTable!B:BQ,62,FALSE)),0),IFERROR((VLOOKUP($C72,LookupTable!B:BQ,66,FALSE)),0)))</f>
        <v>171380</v>
      </c>
      <c r="N72" s="9">
        <f t="shared" si="4"/>
        <v>171380</v>
      </c>
    </row>
    <row r="73" ht="15.75" customHeight="1">
      <c r="A73" s="3">
        <f t="shared" si="1"/>
        <v>72</v>
      </c>
      <c r="B73" s="3" t="s">
        <v>85</v>
      </c>
      <c r="C73" s="3">
        <v>3.0975209E7</v>
      </c>
      <c r="D73" s="4">
        <f>IFERROR(VLOOKUP($C73,BaselinePWR!B:C,2,FALSE),0)</f>
        <v>81218701</v>
      </c>
      <c r="E73" s="5">
        <f>IFERROR(VLOOKUP($C73,BaselinePWR!B:G,6,FALSE),0)</f>
        <v>11370618.14</v>
      </c>
      <c r="F73" s="6">
        <f>IFERROR(VLOOKUP($C73,BaselinePWR!B:H,7,FALSE),0)</f>
        <v>1055843.113</v>
      </c>
      <c r="G73" s="7">
        <f t="array" ref="G73">IFS(D73&gt;40000000,(J73+L73+N73),AND(D73&gt;0,D73&lt;40000000),-1,TRUE,-2)</f>
        <v>436251</v>
      </c>
      <c r="H73" s="7">
        <f t="array" ref="H73">IFS(G73=-1,-100000000,G73=-2,-200000000,G73&gt;=0,(G73-E73))</f>
        <v>-10934367.14</v>
      </c>
      <c r="I73" s="8">
        <f>(SUM(IFERROR((VLOOKUP($C73,LookupTable!B:BQ,40,FALSE)),0),IFERROR((VLOOKUP($C73,LookupTable!B:BQ,44,FALSE)),0),IFERROR((VLOOKUP($C73,LookupTable!B:BQ,48,FALSE)),0),IFERROR((VLOOKUP($C73,LookupTable!B:BQ,52,FALSE)),0),IFERROR((VLOOKUP($C73,LookupTable!B:BQ,56,FALSE)),0),IFERROR((VLOOKUP($C73,LookupTable!B:BQ,60,FALSE)),0),IFERROR((VLOOKUP($C73,LookupTable!B:BQ,64,FALSE)),0),IFERROR((VLOOKUP($C73,LookupTable!B:BQ,68,FALSE)),0)))</f>
        <v>2328</v>
      </c>
      <c r="J73" s="9">
        <f t="shared" si="2"/>
        <v>2328</v>
      </c>
      <c r="K73" s="8">
        <f>(SUM(IFERROR((VLOOKUP($C73,LookupTable!B:BQ,39,FALSE)),0),IFERROR((VLOOKUP($C73,LookupTable!B:BQ,43,FALSE)),0),IFERROR((VLOOKUP($C73,LookupTable!B:BQ,47,FALSE)),0),IFERROR((VLOOKUP($C73,LookupTable!B:BQ,51,FALSE)),0),IFERROR((VLOOKUP($C73,LookupTable!B:BQ,55,FALSE)),0),IFERROR((VLOOKUP($C73,LookupTable!B:BQ,59,FALSE)),0),IFERROR((VLOOKUP($C73,LookupTable!B:BQ,63,FALSE)),0),IFERROR((VLOOKUP($C73,LookupTable!B:BQ,67,FALSE)),0)))</f>
        <v>380900</v>
      </c>
      <c r="L73" s="9">
        <f t="shared" si="3"/>
        <v>380900</v>
      </c>
      <c r="M73" s="8">
        <f>(SUM(IFERROR((VLOOKUP($C73,LookupTable!B:BQ,38,FALSE)),0),IFERROR((VLOOKUP($C73,LookupTable!B:BQ,42,FALSE)),0),IFERROR((VLOOKUP($C73,LookupTable!B:BQ,46,FALSE)),0),IFERROR((VLOOKUP($C73,LookupTable!B:BQ,50,FALSE)),0),IFERROR((VLOOKUP($C73,LookupTable!B:BQ,54,FALSE)),0),IFERROR((VLOOKUP($C73,LookupTable!B:BQ,58,FALSE)),0),IFERROR((VLOOKUP($C73,LookupTable!B:BQ,62,FALSE)),0),IFERROR((VLOOKUP($C73,LookupTable!B:BQ,66,FALSE)),0)))</f>
        <v>53023</v>
      </c>
      <c r="N73" s="9">
        <f t="shared" si="4"/>
        <v>53023</v>
      </c>
    </row>
    <row r="74" ht="15.75" customHeight="1">
      <c r="A74" s="3">
        <f t="shared" si="1"/>
        <v>73</v>
      </c>
      <c r="B74" s="3" t="s">
        <v>86</v>
      </c>
      <c r="C74" s="3">
        <v>5.1527737E7</v>
      </c>
      <c r="D74" s="4">
        <f>IFERROR(VLOOKUP($C74,BaselinePWR!B:C,2,FALSE),0)</f>
        <v>92288403</v>
      </c>
      <c r="E74" s="5">
        <f>IFERROR(VLOOKUP($C74,BaselinePWR!B:G,6,FALSE),0)</f>
        <v>14766144.48</v>
      </c>
      <c r="F74" s="6">
        <f>IFERROR(VLOOKUP($C74,BaselinePWR!B:H,7,FALSE),0)</f>
        <v>1661191.254</v>
      </c>
      <c r="G74" s="7">
        <f t="array" ref="G74">IFS(D74&gt;40000000,(J74+L74+N74),AND(D74&gt;0,D74&lt;40000000),-1,TRUE,-2)</f>
        <v>370818</v>
      </c>
      <c r="H74" s="7">
        <f t="array" ref="H74">IFS(G74=-1,-100000000,G74=-2,-200000000,G74&gt;=0,(G74-E74))</f>
        <v>-14395326.48</v>
      </c>
      <c r="I74" s="8">
        <f>(SUM(IFERROR((VLOOKUP($C74,LookupTable!B:BQ,40,FALSE)),0),IFERROR((VLOOKUP($C74,LookupTable!B:BQ,44,FALSE)),0),IFERROR((VLOOKUP($C74,LookupTable!B:BQ,48,FALSE)),0),IFERROR((VLOOKUP($C74,LookupTable!B:BQ,52,FALSE)),0),IFERROR((VLOOKUP($C74,LookupTable!B:BQ,56,FALSE)),0),IFERROR((VLOOKUP($C74,LookupTable!B:BQ,60,FALSE)),0),IFERROR((VLOOKUP($C74,LookupTable!B:BQ,64,FALSE)),0),IFERROR((VLOOKUP($C74,LookupTable!B:BQ,68,FALSE)),0)))</f>
        <v>7851</v>
      </c>
      <c r="J74" s="9">
        <f t="shared" si="2"/>
        <v>7851</v>
      </c>
      <c r="K74" s="8">
        <f>(SUM(IFERROR((VLOOKUP($C74,LookupTable!B:BQ,39,FALSE)),0),IFERROR((VLOOKUP($C74,LookupTable!B:BQ,43,FALSE)),0),IFERROR((VLOOKUP($C74,LookupTable!B:BQ,47,FALSE)),0),IFERROR((VLOOKUP($C74,LookupTable!B:BQ,51,FALSE)),0),IFERROR((VLOOKUP($C74,LookupTable!B:BQ,55,FALSE)),0),IFERROR((VLOOKUP($C74,LookupTable!B:BQ,59,FALSE)),0),IFERROR((VLOOKUP($C74,LookupTable!B:BQ,63,FALSE)),0),IFERROR((VLOOKUP($C74,LookupTable!B:BQ,67,FALSE)),0)))</f>
        <v>250497</v>
      </c>
      <c r="L74" s="9">
        <f t="shared" si="3"/>
        <v>250497</v>
      </c>
      <c r="M74" s="8">
        <f>(SUM(IFERROR((VLOOKUP($C74,LookupTable!B:BQ,38,FALSE)),0),IFERROR((VLOOKUP($C74,LookupTable!B:BQ,42,FALSE)),0),IFERROR((VLOOKUP($C74,LookupTable!B:BQ,46,FALSE)),0),IFERROR((VLOOKUP($C74,LookupTable!B:BQ,50,FALSE)),0),IFERROR((VLOOKUP($C74,LookupTable!B:BQ,54,FALSE)),0),IFERROR((VLOOKUP($C74,LookupTable!B:BQ,58,FALSE)),0),IFERROR((VLOOKUP($C74,LookupTable!B:BQ,62,FALSE)),0),IFERROR((VLOOKUP($C74,LookupTable!B:BQ,66,FALSE)),0)))</f>
        <v>112470</v>
      </c>
      <c r="N74" s="9">
        <f t="shared" si="4"/>
        <v>112470</v>
      </c>
    </row>
    <row r="75" ht="15.75" customHeight="1">
      <c r="A75" s="3">
        <f t="shared" si="1"/>
        <v>74</v>
      </c>
      <c r="B75" s="3" t="s">
        <v>87</v>
      </c>
      <c r="C75" s="3">
        <v>7258333.0</v>
      </c>
      <c r="D75" s="4">
        <f>IFERROR(VLOOKUP($C75,BaselinePWR!B:C,2,FALSE),0)</f>
        <v>88493972</v>
      </c>
      <c r="E75" s="5">
        <f>IFERROR(VLOOKUP($C75,BaselinePWR!B:G,6,FALSE),0)</f>
        <v>14159035.52</v>
      </c>
      <c r="F75" s="6">
        <f>IFERROR(VLOOKUP($C75,BaselinePWR!B:H,7,FALSE),0)</f>
        <v>1415903.552</v>
      </c>
      <c r="G75" s="7">
        <f t="array" ref="G75">IFS(D75&gt;40000000,(J75+L75+N75),AND(D75&gt;0,D75&lt;40000000),-1,TRUE,-2)</f>
        <v>337470</v>
      </c>
      <c r="H75" s="7">
        <f t="array" ref="H75">IFS(G75=-1,-100000000,G75=-2,-200000000,G75&gt;=0,(G75-E75))</f>
        <v>-13821565.52</v>
      </c>
      <c r="I75" s="8">
        <f>(SUM(IFERROR((VLOOKUP($C75,LookupTable!B:BQ,40,FALSE)),0),IFERROR((VLOOKUP($C75,LookupTable!B:BQ,44,FALSE)),0),IFERROR((VLOOKUP($C75,LookupTable!B:BQ,48,FALSE)),0),IFERROR((VLOOKUP($C75,LookupTable!B:BQ,52,FALSE)),0),IFERROR((VLOOKUP($C75,LookupTable!B:BQ,56,FALSE)),0),IFERROR((VLOOKUP($C75,LookupTable!B:BQ,60,FALSE)),0),IFERROR((VLOOKUP($C75,LookupTable!B:BQ,64,FALSE)),0),IFERROR((VLOOKUP($C75,LookupTable!B:BQ,68,FALSE)),0)))</f>
        <v>0</v>
      </c>
      <c r="J75" s="9">
        <f t="shared" si="2"/>
        <v>0</v>
      </c>
      <c r="K75" s="8">
        <f>(SUM(IFERROR((VLOOKUP($C75,LookupTable!B:BQ,39,FALSE)),0),IFERROR((VLOOKUP($C75,LookupTable!B:BQ,43,FALSE)),0),IFERROR((VLOOKUP($C75,LookupTable!B:BQ,47,FALSE)),0),IFERROR((VLOOKUP($C75,LookupTable!B:BQ,51,FALSE)),0),IFERROR((VLOOKUP($C75,LookupTable!B:BQ,55,FALSE)),0),IFERROR((VLOOKUP($C75,LookupTable!B:BQ,59,FALSE)),0),IFERROR((VLOOKUP($C75,LookupTable!B:BQ,63,FALSE)),0),IFERROR((VLOOKUP($C75,LookupTable!B:BQ,67,FALSE)),0)))</f>
        <v>277514</v>
      </c>
      <c r="L75" s="9">
        <f t="shared" si="3"/>
        <v>277514</v>
      </c>
      <c r="M75" s="8">
        <f>(SUM(IFERROR((VLOOKUP($C75,LookupTable!B:BQ,38,FALSE)),0),IFERROR((VLOOKUP($C75,LookupTable!B:BQ,42,FALSE)),0),IFERROR((VLOOKUP($C75,LookupTable!B:BQ,46,FALSE)),0),IFERROR((VLOOKUP($C75,LookupTable!B:BQ,50,FALSE)),0),IFERROR((VLOOKUP($C75,LookupTable!B:BQ,54,FALSE)),0),IFERROR((VLOOKUP($C75,LookupTable!B:BQ,58,FALSE)),0),IFERROR((VLOOKUP($C75,LookupTable!B:BQ,62,FALSE)),0),IFERROR((VLOOKUP($C75,LookupTable!B:BQ,66,FALSE)),0)))</f>
        <v>59956</v>
      </c>
      <c r="N75" s="9">
        <f t="shared" si="4"/>
        <v>59956</v>
      </c>
    </row>
    <row r="76" ht="15.75" customHeight="1">
      <c r="A76" s="3">
        <f t="shared" si="1"/>
        <v>75</v>
      </c>
      <c r="B76" s="3" t="s">
        <v>88</v>
      </c>
      <c r="C76" s="3">
        <v>5.0901231E7</v>
      </c>
      <c r="D76" s="4">
        <f>IFERROR(VLOOKUP($C76,BaselinePWR!B:C,2,FALSE),0)</f>
        <v>62094179</v>
      </c>
      <c r="E76" s="5">
        <f>IFERROR(VLOOKUP($C76,BaselinePWR!B:G,6,FALSE),0)</f>
        <v>3725650.74</v>
      </c>
      <c r="F76" s="6">
        <f>IFERROR(VLOOKUP($C76,BaselinePWR!B:H,7,FALSE),0)</f>
        <v>496753.432</v>
      </c>
      <c r="G76" s="7">
        <f t="array" ref="G76">IFS(D76&gt;40000000,(J76+L76+N76),AND(D76&gt;0,D76&lt;40000000),-1,TRUE,-2)</f>
        <v>191758</v>
      </c>
      <c r="H76" s="7">
        <f t="array" ref="H76">IFS(G76=-1,-100000000,G76=-2,-200000000,G76&gt;=0,(G76-E76))</f>
        <v>-3533892.74</v>
      </c>
      <c r="I76" s="8">
        <f>(SUM(IFERROR((VLOOKUP($C76,LookupTable!B:BQ,40,FALSE)),0),IFERROR((VLOOKUP($C76,LookupTable!B:BQ,44,FALSE)),0),IFERROR((VLOOKUP($C76,LookupTable!B:BQ,48,FALSE)),0),IFERROR((VLOOKUP($C76,LookupTable!B:BQ,52,FALSE)),0),IFERROR((VLOOKUP($C76,LookupTable!B:BQ,56,FALSE)),0),IFERROR((VLOOKUP($C76,LookupTable!B:BQ,60,FALSE)),0),IFERROR((VLOOKUP($C76,LookupTable!B:BQ,64,FALSE)),0),IFERROR((VLOOKUP($C76,LookupTable!B:BQ,68,FALSE)),0)))</f>
        <v>0</v>
      </c>
      <c r="J76" s="9">
        <f t="shared" si="2"/>
        <v>0</v>
      </c>
      <c r="K76" s="8">
        <f>(SUM(IFERROR((VLOOKUP($C76,LookupTable!B:BQ,39,FALSE)),0),IFERROR((VLOOKUP($C76,LookupTable!B:BQ,43,FALSE)),0),IFERROR((VLOOKUP($C76,LookupTable!B:BQ,47,FALSE)),0),IFERROR((VLOOKUP($C76,LookupTable!B:BQ,51,FALSE)),0),IFERROR((VLOOKUP($C76,LookupTable!B:BQ,55,FALSE)),0),IFERROR((VLOOKUP($C76,LookupTable!B:BQ,59,FALSE)),0),IFERROR((VLOOKUP($C76,LookupTable!B:BQ,63,FALSE)),0),IFERROR((VLOOKUP($C76,LookupTable!B:BQ,67,FALSE)),0)))</f>
        <v>95933</v>
      </c>
      <c r="L76" s="9">
        <f t="shared" si="3"/>
        <v>95933</v>
      </c>
      <c r="M76" s="8">
        <f>(SUM(IFERROR((VLOOKUP($C76,LookupTable!B:BQ,38,FALSE)),0),IFERROR((VLOOKUP($C76,LookupTable!B:BQ,42,FALSE)),0),IFERROR((VLOOKUP($C76,LookupTable!B:BQ,46,FALSE)),0),IFERROR((VLOOKUP($C76,LookupTable!B:BQ,50,FALSE)),0),IFERROR((VLOOKUP($C76,LookupTable!B:BQ,54,FALSE)),0),IFERROR((VLOOKUP($C76,LookupTable!B:BQ,58,FALSE)),0),IFERROR((VLOOKUP($C76,LookupTable!B:BQ,62,FALSE)),0),IFERROR((VLOOKUP($C76,LookupTable!B:BQ,66,FALSE)),0)))</f>
        <v>95825</v>
      </c>
      <c r="N76" s="9">
        <f t="shared" si="4"/>
        <v>95825</v>
      </c>
    </row>
    <row r="77" ht="15.75" customHeight="1">
      <c r="A77" s="3">
        <f t="shared" si="1"/>
        <v>76</v>
      </c>
      <c r="B77" s="3" t="s">
        <v>89</v>
      </c>
      <c r="C77" s="3">
        <v>6.9113404E7</v>
      </c>
      <c r="D77" s="4">
        <f>IFERROR(VLOOKUP($C77,BaselinePWR!B:C,2,FALSE),0)</f>
        <v>46765137</v>
      </c>
      <c r="E77" s="5">
        <f>IFERROR(VLOOKUP($C77,BaselinePWR!B:G,6,FALSE),0)</f>
        <v>2338256.85</v>
      </c>
      <c r="F77" s="6">
        <f>IFERROR(VLOOKUP($C77,BaselinePWR!B:H,7,FALSE),0)</f>
        <v>233825.685</v>
      </c>
      <c r="G77" s="7">
        <f t="array" ref="G77">IFS(D77&gt;40000000,(J77+L77+N77),AND(D77&gt;0,D77&lt;40000000),-1,TRUE,-2)</f>
        <v>184521</v>
      </c>
      <c r="H77" s="7">
        <f t="array" ref="H77">IFS(G77=-1,-100000000,G77=-2,-200000000,G77&gt;=0,(G77-E77))</f>
        <v>-2153735.85</v>
      </c>
      <c r="I77" s="8">
        <f>(SUM(IFERROR((VLOOKUP($C77,LookupTable!B:BQ,40,FALSE)),0),IFERROR((VLOOKUP($C77,LookupTable!B:BQ,44,FALSE)),0),IFERROR((VLOOKUP($C77,LookupTable!B:BQ,48,FALSE)),0),IFERROR((VLOOKUP($C77,LookupTable!B:BQ,52,FALSE)),0),IFERROR((VLOOKUP($C77,LookupTable!B:BQ,56,FALSE)),0),IFERROR((VLOOKUP($C77,LookupTable!B:BQ,60,FALSE)),0),IFERROR((VLOOKUP($C77,LookupTable!B:BQ,64,FALSE)),0),IFERROR((VLOOKUP($C77,LookupTable!B:BQ,68,FALSE)),0)))</f>
        <v>20927</v>
      </c>
      <c r="J77" s="9">
        <f t="shared" si="2"/>
        <v>20927</v>
      </c>
      <c r="K77" s="8">
        <f>(SUM(IFERROR((VLOOKUP($C77,LookupTable!B:BQ,39,FALSE)),0),IFERROR((VLOOKUP($C77,LookupTable!B:BQ,43,FALSE)),0),IFERROR((VLOOKUP($C77,LookupTable!B:BQ,47,FALSE)),0),IFERROR((VLOOKUP($C77,LookupTable!B:BQ,51,FALSE)),0),IFERROR((VLOOKUP($C77,LookupTable!B:BQ,55,FALSE)),0),IFERROR((VLOOKUP($C77,LookupTable!B:BQ,59,FALSE)),0),IFERROR((VLOOKUP($C77,LookupTable!B:BQ,63,FALSE)),0),IFERROR((VLOOKUP($C77,LookupTable!B:BQ,67,FALSE)),0)))</f>
        <v>96493</v>
      </c>
      <c r="L77" s="9">
        <f t="shared" si="3"/>
        <v>96493</v>
      </c>
      <c r="M77" s="8">
        <f>(SUM(IFERROR((VLOOKUP($C77,LookupTable!B:BQ,38,FALSE)),0),IFERROR((VLOOKUP($C77,LookupTable!B:BQ,42,FALSE)),0),IFERROR((VLOOKUP($C77,LookupTable!B:BQ,46,FALSE)),0),IFERROR((VLOOKUP($C77,LookupTable!B:BQ,50,FALSE)),0),IFERROR((VLOOKUP($C77,LookupTable!B:BQ,54,FALSE)),0),IFERROR((VLOOKUP($C77,LookupTable!B:BQ,58,FALSE)),0),IFERROR((VLOOKUP($C77,LookupTable!B:BQ,62,FALSE)),0),IFERROR((VLOOKUP($C77,LookupTable!B:BQ,66,FALSE)),0)))</f>
        <v>67101</v>
      </c>
      <c r="N77" s="9">
        <f t="shared" si="4"/>
        <v>67101</v>
      </c>
    </row>
    <row r="78" ht="15.75" customHeight="1">
      <c r="A78" s="3">
        <f t="shared" si="1"/>
        <v>77</v>
      </c>
      <c r="B78" s="3" t="s">
        <v>90</v>
      </c>
      <c r="C78" s="3">
        <v>7.7701664E7</v>
      </c>
      <c r="D78" s="4">
        <f>IFERROR(VLOOKUP($C78,BaselinePWR!B:C,2,FALSE),0)</f>
        <v>59809773</v>
      </c>
      <c r="E78" s="5">
        <f>IFERROR(VLOOKUP($C78,BaselinePWR!B:G,6,FALSE),0)</f>
        <v>3588586.38</v>
      </c>
      <c r="F78" s="6">
        <f>IFERROR(VLOOKUP($C78,BaselinePWR!B:H,7,FALSE),0)</f>
        <v>418668.411</v>
      </c>
      <c r="G78" s="7">
        <f t="array" ref="G78">IFS(D78&gt;40000000,(J78+L78+N78),AND(D78&gt;0,D78&lt;40000000),-1,TRUE,-2)</f>
        <v>154775</v>
      </c>
      <c r="H78" s="7">
        <f t="array" ref="H78">IFS(G78=-1,-100000000,G78=-2,-200000000,G78&gt;=0,(G78-E78))</f>
        <v>-3433811.38</v>
      </c>
      <c r="I78" s="8">
        <f>(SUM(IFERROR((VLOOKUP($C78,LookupTable!B:BQ,40,FALSE)),0),IFERROR((VLOOKUP($C78,LookupTable!B:BQ,44,FALSE)),0),IFERROR((VLOOKUP($C78,LookupTable!B:BQ,48,FALSE)),0),IFERROR((VLOOKUP($C78,LookupTable!B:BQ,52,FALSE)),0),IFERROR((VLOOKUP($C78,LookupTable!B:BQ,56,FALSE)),0),IFERROR((VLOOKUP($C78,LookupTable!B:BQ,60,FALSE)),0),IFERROR((VLOOKUP($C78,LookupTable!B:BQ,64,FALSE)),0),IFERROR((VLOOKUP($C78,LookupTable!B:BQ,68,FALSE)),0)))</f>
        <v>0</v>
      </c>
      <c r="J78" s="9">
        <f t="shared" si="2"/>
        <v>0</v>
      </c>
      <c r="K78" s="8">
        <f>(SUM(IFERROR((VLOOKUP($C78,LookupTable!B:BQ,39,FALSE)),0),IFERROR((VLOOKUP($C78,LookupTable!B:BQ,43,FALSE)),0),IFERROR((VLOOKUP($C78,LookupTable!B:BQ,47,FALSE)),0),IFERROR((VLOOKUP($C78,LookupTable!B:BQ,51,FALSE)),0),IFERROR((VLOOKUP($C78,LookupTable!B:BQ,55,FALSE)),0),IFERROR((VLOOKUP($C78,LookupTable!B:BQ,59,FALSE)),0),IFERROR((VLOOKUP($C78,LookupTable!B:BQ,63,FALSE)),0),IFERROR((VLOOKUP($C78,LookupTable!B:BQ,67,FALSE)),0)))</f>
        <v>149326</v>
      </c>
      <c r="L78" s="9">
        <f t="shared" si="3"/>
        <v>149326</v>
      </c>
      <c r="M78" s="8">
        <f>(SUM(IFERROR((VLOOKUP($C78,LookupTable!B:BQ,38,FALSE)),0),IFERROR((VLOOKUP($C78,LookupTable!B:BQ,42,FALSE)),0),IFERROR((VLOOKUP($C78,LookupTable!B:BQ,46,FALSE)),0),IFERROR((VLOOKUP($C78,LookupTable!B:BQ,50,FALSE)),0),IFERROR((VLOOKUP($C78,LookupTable!B:BQ,54,FALSE)),0),IFERROR((VLOOKUP($C78,LookupTable!B:BQ,58,FALSE)),0),IFERROR((VLOOKUP($C78,LookupTable!B:BQ,62,FALSE)),0),IFERROR((VLOOKUP($C78,LookupTable!B:BQ,66,FALSE)),0)))</f>
        <v>5449</v>
      </c>
      <c r="N78" s="9">
        <f t="shared" si="4"/>
        <v>5449</v>
      </c>
    </row>
    <row r="79" ht="15.75" customHeight="1">
      <c r="A79" s="3">
        <f t="shared" si="1"/>
        <v>78</v>
      </c>
      <c r="B79" s="3" t="s">
        <v>91</v>
      </c>
      <c r="C79" s="3">
        <v>3.0808981E7</v>
      </c>
      <c r="D79" s="4">
        <f>IFERROR(VLOOKUP($C79,BaselinePWR!B:C,2,FALSE),0)</f>
        <v>88959912</v>
      </c>
      <c r="E79" s="5">
        <f>IFERROR(VLOOKUP($C79,BaselinePWR!B:G,6,FALSE),0)</f>
        <v>14233585.92</v>
      </c>
      <c r="F79" s="6">
        <f>IFERROR(VLOOKUP($C79,BaselinePWR!B:H,7,FALSE),0)</f>
        <v>1423358.592</v>
      </c>
      <c r="G79" s="7">
        <f t="array" ref="G79">IFS(D79&gt;40000000,(J79+L79+N79),AND(D79&gt;0,D79&lt;40000000),-1,TRUE,-2)</f>
        <v>107202</v>
      </c>
      <c r="H79" s="7">
        <f t="array" ref="H79">IFS(G79=-1,-100000000,G79=-2,-200000000,G79&gt;=0,(G79-E79))</f>
        <v>-14126383.92</v>
      </c>
      <c r="I79" s="8">
        <f>(SUM(IFERROR((VLOOKUP($C79,LookupTable!B:BQ,40,FALSE)),0),IFERROR((VLOOKUP($C79,LookupTable!B:BQ,44,FALSE)),0),IFERROR((VLOOKUP($C79,LookupTable!B:BQ,48,FALSE)),0),IFERROR((VLOOKUP($C79,LookupTable!B:BQ,52,FALSE)),0),IFERROR((VLOOKUP($C79,LookupTable!B:BQ,56,FALSE)),0),IFERROR((VLOOKUP($C79,LookupTable!B:BQ,60,FALSE)),0),IFERROR((VLOOKUP($C79,LookupTable!B:BQ,64,FALSE)),0),IFERROR((VLOOKUP($C79,LookupTable!B:BQ,68,FALSE)),0)))</f>
        <v>18905</v>
      </c>
      <c r="J79" s="9">
        <f t="shared" si="2"/>
        <v>18905</v>
      </c>
      <c r="K79" s="8">
        <f>(SUM(IFERROR((VLOOKUP($C79,LookupTable!B:BQ,39,FALSE)),0),IFERROR((VLOOKUP($C79,LookupTable!B:BQ,43,FALSE)),0),IFERROR((VLOOKUP($C79,LookupTable!B:BQ,47,FALSE)),0),IFERROR((VLOOKUP($C79,LookupTable!B:BQ,51,FALSE)),0),IFERROR((VLOOKUP($C79,LookupTable!B:BQ,55,FALSE)),0),IFERROR((VLOOKUP($C79,LookupTable!B:BQ,59,FALSE)),0),IFERROR((VLOOKUP($C79,LookupTable!B:BQ,63,FALSE)),0),IFERROR((VLOOKUP($C79,LookupTable!B:BQ,67,FALSE)),0)))</f>
        <v>31170</v>
      </c>
      <c r="L79" s="9">
        <f t="shared" si="3"/>
        <v>31170</v>
      </c>
      <c r="M79" s="8">
        <f>(SUM(IFERROR((VLOOKUP($C79,LookupTable!B:BQ,38,FALSE)),0),IFERROR((VLOOKUP($C79,LookupTable!B:BQ,42,FALSE)),0),IFERROR((VLOOKUP($C79,LookupTable!B:BQ,46,FALSE)),0),IFERROR((VLOOKUP($C79,LookupTable!B:BQ,50,FALSE)),0),IFERROR((VLOOKUP($C79,LookupTable!B:BQ,54,FALSE)),0),IFERROR((VLOOKUP($C79,LookupTable!B:BQ,58,FALSE)),0),IFERROR((VLOOKUP($C79,LookupTable!B:BQ,62,FALSE)),0),IFERROR((VLOOKUP($C79,LookupTable!B:BQ,66,FALSE)),0)))</f>
        <v>57127</v>
      </c>
      <c r="N79" s="9">
        <f t="shared" si="4"/>
        <v>57127</v>
      </c>
    </row>
    <row r="80" ht="15.75" customHeight="1">
      <c r="A80" s="3">
        <f t="shared" si="1"/>
        <v>79</v>
      </c>
      <c r="B80" s="11" t="s">
        <v>92</v>
      </c>
      <c r="C80" s="3">
        <v>5.0936694E7</v>
      </c>
      <c r="D80" s="4">
        <f>IFERROR(VLOOKUP($C80,BaselinePWR!B:C,2,FALSE),0)</f>
        <v>41069155</v>
      </c>
      <c r="E80" s="5">
        <f>IFERROR(VLOOKUP($C80,BaselinePWR!B:G,6,FALSE),0)</f>
        <v>2053457.75</v>
      </c>
      <c r="F80" s="6">
        <f>IFERROR(VLOOKUP($C80,BaselinePWR!B:H,7,FALSE),0)</f>
        <v>205345.775</v>
      </c>
      <c r="G80" s="7">
        <f t="array" ref="G80">IFS(D80&gt;40000000,(J80+L80+N80),AND(D80&gt;0,D80&lt;40000000),-1,TRUE,-2)</f>
        <v>101186</v>
      </c>
      <c r="H80" s="7">
        <f t="array" ref="H80">IFS(G80=-1,-100000000,G80=-2,-200000000,G80&gt;=0,(G80-E80))</f>
        <v>-1952271.75</v>
      </c>
      <c r="I80" s="8">
        <f>(SUM(IFERROR((VLOOKUP($C80,LookupTable!B:BQ,40,FALSE)),0),IFERROR((VLOOKUP($C80,LookupTable!B:BQ,44,FALSE)),0),IFERROR((VLOOKUP($C80,LookupTable!B:BQ,48,FALSE)),0),IFERROR((VLOOKUP($C80,LookupTable!B:BQ,52,FALSE)),0),IFERROR((VLOOKUP($C80,LookupTable!B:BQ,56,FALSE)),0),IFERROR((VLOOKUP($C80,LookupTable!B:BQ,60,FALSE)),0),IFERROR((VLOOKUP($C80,LookupTable!B:BQ,64,FALSE)),0),IFERROR((VLOOKUP($C80,LookupTable!B:BQ,68,FALSE)),0)))</f>
        <v>0</v>
      </c>
      <c r="J80" s="9">
        <f t="shared" si="2"/>
        <v>0</v>
      </c>
      <c r="K80" s="8">
        <f>(SUM(IFERROR((VLOOKUP($C80,LookupTable!B:BQ,39,FALSE)),0),IFERROR((VLOOKUP($C80,LookupTable!B:BQ,43,FALSE)),0),IFERROR((VLOOKUP($C80,LookupTable!B:BQ,47,FALSE)),0),IFERROR((VLOOKUP($C80,LookupTable!B:BQ,51,FALSE)),0),IFERROR((VLOOKUP($C80,LookupTable!B:BQ,55,FALSE)),0),IFERROR((VLOOKUP($C80,LookupTable!B:BQ,59,FALSE)),0),IFERROR((VLOOKUP($C80,LookupTable!B:BQ,63,FALSE)),0),IFERROR((VLOOKUP($C80,LookupTable!B:BQ,67,FALSE)),0)))</f>
        <v>84881</v>
      </c>
      <c r="L80" s="9">
        <f t="shared" si="3"/>
        <v>84881</v>
      </c>
      <c r="M80" s="8">
        <f>(SUM(IFERROR((VLOOKUP($C80,LookupTable!B:BQ,38,FALSE)),0),IFERROR((VLOOKUP($C80,LookupTable!B:BQ,42,FALSE)),0),IFERROR((VLOOKUP($C80,LookupTable!B:BQ,46,FALSE)),0),IFERROR((VLOOKUP($C80,LookupTable!B:BQ,50,FALSE)),0),IFERROR((VLOOKUP($C80,LookupTable!B:BQ,54,FALSE)),0),IFERROR((VLOOKUP($C80,LookupTable!B:BQ,58,FALSE)),0),IFERROR((VLOOKUP($C80,LookupTable!B:BQ,62,FALSE)),0),IFERROR((VLOOKUP($C80,LookupTable!B:BQ,66,FALSE)),0)))</f>
        <v>16305</v>
      </c>
      <c r="N80" s="9">
        <f t="shared" si="4"/>
        <v>16305</v>
      </c>
    </row>
    <row r="81" ht="15.75" customHeight="1">
      <c r="A81" s="3">
        <f t="shared" si="1"/>
        <v>80</v>
      </c>
      <c r="B81" s="3" t="s">
        <v>93</v>
      </c>
      <c r="C81" s="3">
        <v>7.2757072E7</v>
      </c>
      <c r="D81" s="4">
        <f>IFERROR(VLOOKUP($C81,BaselinePWR!B:C,2,FALSE),0)</f>
        <v>40755428</v>
      </c>
      <c r="E81" s="5">
        <f>IFERROR(VLOOKUP($C81,BaselinePWR!B:G,6,FALSE),0)</f>
        <v>2037771.4</v>
      </c>
      <c r="F81" s="6">
        <f>IFERROR(VLOOKUP($C81,BaselinePWR!B:H,7,FALSE),0)</f>
        <v>203777.14</v>
      </c>
      <c r="G81" s="7">
        <f t="array" ref="G81">IFS(D81&gt;40000000,(J81+L81+N81),AND(D81&gt;0,D81&lt;40000000),-1,TRUE,-2)</f>
        <v>95409</v>
      </c>
      <c r="H81" s="7">
        <f t="array" ref="H81">IFS(G81=-1,-100000000,G81=-2,-200000000,G81&gt;=0,(G81-E81))</f>
        <v>-1942362.4</v>
      </c>
      <c r="I81" s="8">
        <f>(SUM(IFERROR((VLOOKUP($C81,LookupTable!B:BQ,40,FALSE)),0),IFERROR((VLOOKUP($C81,LookupTable!B:BQ,44,FALSE)),0),IFERROR((VLOOKUP($C81,LookupTable!B:BQ,48,FALSE)),0),IFERROR((VLOOKUP($C81,LookupTable!B:BQ,52,FALSE)),0),IFERROR((VLOOKUP($C81,LookupTable!B:BQ,56,FALSE)),0),IFERROR((VLOOKUP($C81,LookupTable!B:BQ,60,FALSE)),0),IFERROR((VLOOKUP($C81,LookupTable!B:BQ,64,FALSE)),0),IFERROR((VLOOKUP($C81,LookupTable!B:BQ,68,FALSE)),0)))</f>
        <v>25599</v>
      </c>
      <c r="J81" s="9">
        <f t="shared" si="2"/>
        <v>25599</v>
      </c>
      <c r="K81" s="8">
        <f>(SUM(IFERROR((VLOOKUP($C81,LookupTable!B:BQ,39,FALSE)),0),IFERROR((VLOOKUP($C81,LookupTable!B:BQ,43,FALSE)),0),IFERROR((VLOOKUP($C81,LookupTable!B:BQ,47,FALSE)),0),IFERROR((VLOOKUP($C81,LookupTable!B:BQ,51,FALSE)),0),IFERROR((VLOOKUP($C81,LookupTable!B:BQ,55,FALSE)),0),IFERROR((VLOOKUP($C81,LookupTable!B:BQ,59,FALSE)),0),IFERROR((VLOOKUP($C81,LookupTable!B:BQ,63,FALSE)),0),IFERROR((VLOOKUP($C81,LookupTable!B:BQ,67,FALSE)),0)))</f>
        <v>46953</v>
      </c>
      <c r="L81" s="9">
        <f t="shared" si="3"/>
        <v>46953</v>
      </c>
      <c r="M81" s="8">
        <f>(SUM(IFERROR((VLOOKUP($C81,LookupTable!B:BQ,38,FALSE)),0),IFERROR((VLOOKUP($C81,LookupTable!B:BQ,42,FALSE)),0),IFERROR((VLOOKUP($C81,LookupTable!B:BQ,46,FALSE)),0),IFERROR((VLOOKUP($C81,LookupTable!B:BQ,50,FALSE)),0),IFERROR((VLOOKUP($C81,LookupTable!B:BQ,54,FALSE)),0),IFERROR((VLOOKUP($C81,LookupTable!B:BQ,58,FALSE)),0),IFERROR((VLOOKUP($C81,LookupTable!B:BQ,62,FALSE)),0),IFERROR((VLOOKUP($C81,LookupTable!B:BQ,66,FALSE)),0)))</f>
        <v>22857</v>
      </c>
      <c r="N81" s="9">
        <f t="shared" si="4"/>
        <v>22857</v>
      </c>
    </row>
    <row r="82" ht="15.75" customHeight="1">
      <c r="A82" s="3">
        <f t="shared" si="1"/>
        <v>81</v>
      </c>
      <c r="B82" s="3" t="s">
        <v>94</v>
      </c>
      <c r="C82" s="3">
        <v>2.7969441E7</v>
      </c>
      <c r="D82" s="4">
        <f>IFERROR(VLOOKUP($C82,BaselinePWR!B:C,2,FALSE),0)</f>
        <v>87383829</v>
      </c>
      <c r="E82" s="5">
        <f>IFERROR(VLOOKUP($C82,BaselinePWR!B:G,6,FALSE),0)</f>
        <v>13981412.64</v>
      </c>
      <c r="F82" s="6">
        <f>IFERROR(VLOOKUP($C82,BaselinePWR!B:H,7,FALSE),0)</f>
        <v>1398141.264</v>
      </c>
      <c r="G82" s="7">
        <f t="array" ref="G82">IFS(D82&gt;40000000,(J82+L82+N82),AND(D82&gt;0,D82&lt;40000000),-1,TRUE,-2)</f>
        <v>30828</v>
      </c>
      <c r="H82" s="7">
        <f t="array" ref="H82">IFS(G82=-1,-100000000,G82=-2,-200000000,G82&gt;=0,(G82-E82))</f>
        <v>-13950584.64</v>
      </c>
      <c r="I82" s="8">
        <f>(SUM(IFERROR((VLOOKUP($C82,LookupTable!B:BQ,40,FALSE)),0),IFERROR((VLOOKUP($C82,LookupTable!B:BQ,44,FALSE)),0),IFERROR((VLOOKUP($C82,LookupTable!B:BQ,48,FALSE)),0),IFERROR((VLOOKUP($C82,LookupTable!B:BQ,52,FALSE)),0),IFERROR((VLOOKUP($C82,LookupTable!B:BQ,56,FALSE)),0),IFERROR((VLOOKUP($C82,LookupTable!B:BQ,60,FALSE)),0),IFERROR((VLOOKUP($C82,LookupTable!B:BQ,64,FALSE)),0),IFERROR((VLOOKUP($C82,LookupTable!B:BQ,68,FALSE)),0)))</f>
        <v>0</v>
      </c>
      <c r="J82" s="9">
        <f t="shared" si="2"/>
        <v>0</v>
      </c>
      <c r="K82" s="8">
        <f>(SUM(IFERROR((VLOOKUP($C82,LookupTable!B:BQ,39,FALSE)),0),IFERROR((VLOOKUP($C82,LookupTable!B:BQ,43,FALSE)),0),IFERROR((VLOOKUP($C82,LookupTable!B:BQ,47,FALSE)),0),IFERROR((VLOOKUP($C82,LookupTable!B:BQ,51,FALSE)),0),IFERROR((VLOOKUP($C82,LookupTable!B:BQ,55,FALSE)),0),IFERROR((VLOOKUP($C82,LookupTable!B:BQ,59,FALSE)),0),IFERROR((VLOOKUP($C82,LookupTable!B:BQ,63,FALSE)),0),IFERROR((VLOOKUP($C82,LookupTable!B:BQ,67,FALSE)),0)))</f>
        <v>30828</v>
      </c>
      <c r="L82" s="9">
        <f t="shared" si="3"/>
        <v>30828</v>
      </c>
      <c r="M82" s="8">
        <f>(SUM(IFERROR((VLOOKUP($C82,LookupTable!B:BQ,38,FALSE)),0),IFERROR((VLOOKUP($C82,LookupTable!B:BQ,42,FALSE)),0),IFERROR((VLOOKUP($C82,LookupTable!B:BQ,46,FALSE)),0),IFERROR((VLOOKUP($C82,LookupTable!B:BQ,50,FALSE)),0),IFERROR((VLOOKUP($C82,LookupTable!B:BQ,54,FALSE)),0),IFERROR((VLOOKUP($C82,LookupTable!B:BQ,58,FALSE)),0),IFERROR((VLOOKUP($C82,LookupTable!B:BQ,62,FALSE)),0),IFERROR((VLOOKUP($C82,LookupTable!B:BQ,66,FALSE)),0)))</f>
        <v>0</v>
      </c>
      <c r="N82" s="9">
        <f t="shared" si="4"/>
        <v>0</v>
      </c>
    </row>
    <row r="83" ht="15.75" customHeight="1">
      <c r="A83" s="3">
        <f t="shared" si="1"/>
        <v>82</v>
      </c>
      <c r="B83" s="3" t="s">
        <v>95</v>
      </c>
      <c r="C83" s="3">
        <v>5.103759E7</v>
      </c>
      <c r="D83" s="4">
        <f>IFERROR(VLOOKUP($C83,BaselinePWR!B:C,2,FALSE),0)</f>
        <v>69310068</v>
      </c>
      <c r="E83" s="5">
        <f>IFERROR(VLOOKUP($C83,BaselinePWR!B:G,6,FALSE),0)</f>
        <v>4158604.08</v>
      </c>
      <c r="F83" s="6">
        <f>IFERROR(VLOOKUP($C83,BaselinePWR!B:H,7,FALSE),0)</f>
        <v>554480.544</v>
      </c>
      <c r="G83" s="7">
        <f t="array" ref="G83">IFS(D83&gt;40000000,(J83+L83+N83),AND(D83&gt;0,D83&lt;40000000),-1,TRUE,-2)</f>
        <v>29771</v>
      </c>
      <c r="H83" s="7">
        <f t="array" ref="H83">IFS(G83=-1,-100000000,G83=-2,-200000000,G83&gt;=0,(G83-E83))</f>
        <v>-4128833.08</v>
      </c>
      <c r="I83" s="8">
        <f>(SUM(IFERROR((VLOOKUP($C83,LookupTable!B:BQ,40,FALSE)),0),IFERROR((VLOOKUP($C83,LookupTable!B:BQ,44,FALSE)),0),IFERROR((VLOOKUP($C83,LookupTable!B:BQ,48,FALSE)),0),IFERROR((VLOOKUP($C83,LookupTable!B:BQ,52,FALSE)),0),IFERROR((VLOOKUP($C83,LookupTable!B:BQ,56,FALSE)),0),IFERROR((VLOOKUP($C83,LookupTable!B:BQ,60,FALSE)),0),IFERROR((VLOOKUP($C83,LookupTable!B:BQ,64,FALSE)),0),IFERROR((VLOOKUP($C83,LookupTable!B:BQ,68,FALSE)),0)))</f>
        <v>0</v>
      </c>
      <c r="J83" s="9">
        <f t="shared" si="2"/>
        <v>0</v>
      </c>
      <c r="K83" s="8">
        <f>(SUM(IFERROR((VLOOKUP($C83,LookupTable!B:BQ,39,FALSE)),0),IFERROR((VLOOKUP($C83,LookupTable!B:BQ,43,FALSE)),0),IFERROR((VLOOKUP($C83,LookupTable!B:BQ,47,FALSE)),0),IFERROR((VLOOKUP($C83,LookupTable!B:BQ,51,FALSE)),0),IFERROR((VLOOKUP($C83,LookupTable!B:BQ,55,FALSE)),0),IFERROR((VLOOKUP($C83,LookupTable!B:BQ,59,FALSE)),0),IFERROR((VLOOKUP($C83,LookupTable!B:BQ,63,FALSE)),0),IFERROR((VLOOKUP($C83,LookupTable!B:BQ,67,FALSE)),0)))</f>
        <v>15793</v>
      </c>
      <c r="L83" s="9">
        <f t="shared" si="3"/>
        <v>15793</v>
      </c>
      <c r="M83" s="8">
        <f>(SUM(IFERROR((VLOOKUP($C83,LookupTable!B:BQ,38,FALSE)),0),IFERROR((VLOOKUP($C83,LookupTable!B:BQ,42,FALSE)),0),IFERROR((VLOOKUP($C83,LookupTable!B:BQ,46,FALSE)),0),IFERROR((VLOOKUP($C83,LookupTable!B:BQ,50,FALSE)),0),IFERROR((VLOOKUP($C83,LookupTable!B:BQ,54,FALSE)),0),IFERROR((VLOOKUP($C83,LookupTable!B:BQ,58,FALSE)),0),IFERROR((VLOOKUP($C83,LookupTable!B:BQ,62,FALSE)),0),IFERROR((VLOOKUP($C83,LookupTable!B:BQ,66,FALSE)),0)))</f>
        <v>13978</v>
      </c>
      <c r="N83" s="9">
        <f t="shared" si="4"/>
        <v>13978</v>
      </c>
    </row>
    <row r="84" ht="15.75" customHeight="1">
      <c r="A84" s="3">
        <f t="shared" si="1"/>
        <v>83</v>
      </c>
      <c r="B84" s="3" t="s">
        <v>96</v>
      </c>
      <c r="C84" s="3">
        <v>8.717919E7</v>
      </c>
      <c r="D84" s="4">
        <f>IFERROR(VLOOKUP($C84,BaselinePWR!B:C,2,FALSE),0)</f>
        <v>45493255</v>
      </c>
      <c r="E84" s="5">
        <f>IFERROR(VLOOKUP($C84,BaselinePWR!B:G,6,FALSE),0)</f>
        <v>2274662.75</v>
      </c>
      <c r="F84" s="6">
        <f>IFERROR(VLOOKUP($C84,BaselinePWR!B:H,7,FALSE),0)</f>
        <v>227466.275</v>
      </c>
      <c r="G84" s="7">
        <f t="array" ref="G84">IFS(D84&gt;40000000,(J84+L84+N84),AND(D84&gt;0,D84&lt;40000000),-1,TRUE,-2)</f>
        <v>27921</v>
      </c>
      <c r="H84" s="7">
        <f t="array" ref="H84">IFS(G84=-1,-100000000,G84=-2,-200000000,G84&gt;=0,(G84-E84))</f>
        <v>-2246741.75</v>
      </c>
      <c r="I84" s="8">
        <f>(SUM(IFERROR((VLOOKUP($C84,LookupTable!B:BQ,40,FALSE)),0),IFERROR((VLOOKUP($C84,LookupTable!B:BQ,44,FALSE)),0),IFERROR((VLOOKUP($C84,LookupTable!B:BQ,48,FALSE)),0),IFERROR((VLOOKUP($C84,LookupTable!B:BQ,52,FALSE)),0),IFERROR((VLOOKUP($C84,LookupTable!B:BQ,56,FALSE)),0),IFERROR((VLOOKUP($C84,LookupTable!B:BQ,60,FALSE)),0),IFERROR((VLOOKUP($C84,LookupTable!B:BQ,64,FALSE)),0),IFERROR((VLOOKUP($C84,LookupTable!B:BQ,68,FALSE)),0)))</f>
        <v>0</v>
      </c>
      <c r="J84" s="9">
        <f t="shared" si="2"/>
        <v>0</v>
      </c>
      <c r="K84" s="8">
        <f>(SUM(IFERROR((VLOOKUP($C84,LookupTable!B:BQ,39,FALSE)),0),IFERROR((VLOOKUP($C84,LookupTable!B:BQ,43,FALSE)),0),IFERROR((VLOOKUP($C84,LookupTable!B:BQ,47,FALSE)),0),IFERROR((VLOOKUP($C84,LookupTable!B:BQ,51,FALSE)),0),IFERROR((VLOOKUP($C84,LookupTable!B:BQ,55,FALSE)),0),IFERROR((VLOOKUP($C84,LookupTable!B:BQ,59,FALSE)),0),IFERROR((VLOOKUP($C84,LookupTable!B:BQ,63,FALSE)),0),IFERROR((VLOOKUP($C84,LookupTable!B:BQ,67,FALSE)),0)))</f>
        <v>9857</v>
      </c>
      <c r="L84" s="9">
        <f t="shared" si="3"/>
        <v>9857</v>
      </c>
      <c r="M84" s="8">
        <f>(SUM(IFERROR((VLOOKUP($C84,LookupTable!B:BQ,38,FALSE)),0),IFERROR((VLOOKUP($C84,LookupTable!B:BQ,42,FALSE)),0),IFERROR((VLOOKUP($C84,LookupTable!B:BQ,46,FALSE)),0),IFERROR((VLOOKUP($C84,LookupTable!B:BQ,50,FALSE)),0),IFERROR((VLOOKUP($C84,LookupTable!B:BQ,54,FALSE)),0),IFERROR((VLOOKUP($C84,LookupTable!B:BQ,58,FALSE)),0),IFERROR((VLOOKUP($C84,LookupTable!B:BQ,62,FALSE)),0),IFERROR((VLOOKUP($C84,LookupTable!B:BQ,66,FALSE)),0)))</f>
        <v>18064</v>
      </c>
      <c r="N84" s="9">
        <f t="shared" si="4"/>
        <v>18064</v>
      </c>
    </row>
    <row r="85" ht="15.75" customHeight="1">
      <c r="A85" s="3">
        <f t="shared" si="1"/>
        <v>84</v>
      </c>
      <c r="B85" s="3" t="s">
        <v>97</v>
      </c>
      <c r="C85" s="3">
        <v>6.0499452E7</v>
      </c>
      <c r="D85" s="4">
        <f>IFERROR(VLOOKUP($C85,BaselinePWR!B:C,2,FALSE),0)</f>
        <v>81551872</v>
      </c>
      <c r="E85" s="5">
        <f>IFERROR(VLOOKUP($C85,BaselinePWR!B:G,6,FALSE),0)</f>
        <v>11417262.08</v>
      </c>
      <c r="F85" s="6">
        <f>IFERROR(VLOOKUP($C85,BaselinePWR!B:H,7,FALSE),0)</f>
        <v>1060174.336</v>
      </c>
      <c r="G85" s="7">
        <f t="array" ref="G85">IFS(D85&gt;40000000,(J85+L85+N85),AND(D85&gt;0,D85&lt;40000000),-1,TRUE,-2)</f>
        <v>23747</v>
      </c>
      <c r="H85" s="7">
        <f t="array" ref="H85">IFS(G85=-1,-100000000,G85=-2,-200000000,G85&gt;=0,(G85-E85))</f>
        <v>-11393515.08</v>
      </c>
      <c r="I85" s="8">
        <f>(SUM(IFERROR((VLOOKUP($C85,LookupTable!B:BQ,40,FALSE)),0),IFERROR((VLOOKUP($C85,LookupTable!B:BQ,44,FALSE)),0),IFERROR((VLOOKUP($C85,LookupTable!B:BQ,48,FALSE)),0),IFERROR((VLOOKUP($C85,LookupTable!B:BQ,52,FALSE)),0),IFERROR((VLOOKUP($C85,LookupTable!B:BQ,56,FALSE)),0),IFERROR((VLOOKUP($C85,LookupTable!B:BQ,60,FALSE)),0),IFERROR((VLOOKUP($C85,LookupTable!B:BQ,64,FALSE)),0),IFERROR((VLOOKUP($C85,LookupTable!B:BQ,68,FALSE)),0)))</f>
        <v>0</v>
      </c>
      <c r="J85" s="9">
        <f t="shared" si="2"/>
        <v>0</v>
      </c>
      <c r="K85" s="8">
        <f>(SUM(IFERROR((VLOOKUP($C85,LookupTable!B:BQ,39,FALSE)),0),IFERROR((VLOOKUP($C85,LookupTable!B:BQ,43,FALSE)),0),IFERROR((VLOOKUP($C85,LookupTable!B:BQ,47,FALSE)),0),IFERROR((VLOOKUP($C85,LookupTable!B:BQ,51,FALSE)),0),IFERROR((VLOOKUP($C85,LookupTable!B:BQ,55,FALSE)),0),IFERROR((VLOOKUP($C85,LookupTable!B:BQ,59,FALSE)),0),IFERROR((VLOOKUP($C85,LookupTable!B:BQ,63,FALSE)),0),IFERROR((VLOOKUP($C85,LookupTable!B:BQ,67,FALSE)),0)))</f>
        <v>0</v>
      </c>
      <c r="L85" s="9">
        <f t="shared" si="3"/>
        <v>0</v>
      </c>
      <c r="M85" s="8">
        <f>(SUM(IFERROR((VLOOKUP($C85,LookupTable!B:BQ,38,FALSE)),0),IFERROR((VLOOKUP($C85,LookupTable!B:BQ,42,FALSE)),0),IFERROR((VLOOKUP($C85,LookupTable!B:BQ,46,FALSE)),0),IFERROR((VLOOKUP($C85,LookupTable!B:BQ,50,FALSE)),0),IFERROR((VLOOKUP($C85,LookupTable!B:BQ,54,FALSE)),0),IFERROR((VLOOKUP($C85,LookupTable!B:BQ,58,FALSE)),0),IFERROR((VLOOKUP($C85,LookupTable!B:BQ,62,FALSE)),0),IFERROR((VLOOKUP($C85,LookupTable!B:BQ,66,FALSE)),0)))</f>
        <v>23747</v>
      </c>
      <c r="N85" s="9">
        <f t="shared" si="4"/>
        <v>23747</v>
      </c>
    </row>
    <row r="86" ht="15.75" customHeight="1">
      <c r="A86" s="3">
        <f t="shared" si="1"/>
        <v>85</v>
      </c>
      <c r="B86" s="3" t="s">
        <v>98</v>
      </c>
      <c r="C86" s="3">
        <v>4219312.0</v>
      </c>
      <c r="D86" s="4">
        <f>IFERROR(VLOOKUP($C86,BaselinePWR!B:C,2,FALSE),0)</f>
        <v>88337105</v>
      </c>
      <c r="E86" s="5">
        <f>IFERROR(VLOOKUP($C86,BaselinePWR!B:G,6,FALSE),0)</f>
        <v>14133936.8</v>
      </c>
      <c r="F86" s="6">
        <f>IFERROR(VLOOKUP($C86,BaselinePWR!B:H,7,FALSE),0)</f>
        <v>1413393.68</v>
      </c>
      <c r="G86" s="7">
        <f t="array" ref="G86">IFS(D86&gt;40000000,(J86+L86+N86),AND(D86&gt;0,D86&lt;40000000),-1,TRUE,-2)</f>
        <v>19975</v>
      </c>
      <c r="H86" s="7">
        <f t="array" ref="H86">IFS(G86=-1,-100000000,G86=-2,-200000000,G86&gt;=0,(G86-E86))</f>
        <v>-14113961.8</v>
      </c>
      <c r="I86" s="8">
        <f>(SUM(IFERROR((VLOOKUP($C86,LookupTable!B:BQ,40,FALSE)),0),IFERROR((VLOOKUP($C86,LookupTable!B:BQ,44,FALSE)),0),IFERROR((VLOOKUP($C86,LookupTable!B:BQ,48,FALSE)),0),IFERROR((VLOOKUP($C86,LookupTable!B:BQ,52,FALSE)),0),IFERROR((VLOOKUP($C86,LookupTable!B:BQ,56,FALSE)),0),IFERROR((VLOOKUP($C86,LookupTable!B:BQ,60,FALSE)),0),IFERROR((VLOOKUP($C86,LookupTable!B:BQ,64,FALSE)),0),IFERROR((VLOOKUP($C86,LookupTable!B:BQ,68,FALSE)),0)))</f>
        <v>0</v>
      </c>
      <c r="J86" s="9">
        <f t="shared" si="2"/>
        <v>0</v>
      </c>
      <c r="K86" s="8">
        <f>(SUM(IFERROR((VLOOKUP($C86,LookupTable!B:BQ,39,FALSE)),0),IFERROR((VLOOKUP($C86,LookupTable!B:BQ,43,FALSE)),0),IFERROR((VLOOKUP($C86,LookupTable!B:BQ,47,FALSE)),0),IFERROR((VLOOKUP($C86,LookupTable!B:BQ,51,FALSE)),0),IFERROR((VLOOKUP($C86,LookupTable!B:BQ,55,FALSE)),0),IFERROR((VLOOKUP($C86,LookupTable!B:BQ,59,FALSE)),0),IFERROR((VLOOKUP($C86,LookupTable!B:BQ,63,FALSE)),0),IFERROR((VLOOKUP($C86,LookupTable!B:BQ,67,FALSE)),0)))</f>
        <v>19975</v>
      </c>
      <c r="L86" s="9">
        <f t="shared" si="3"/>
        <v>19975</v>
      </c>
      <c r="M86" s="8">
        <f>(SUM(IFERROR((VLOOKUP($C86,LookupTable!B:BQ,38,FALSE)),0),IFERROR((VLOOKUP($C86,LookupTable!B:BQ,42,FALSE)),0),IFERROR((VLOOKUP($C86,LookupTable!B:BQ,46,FALSE)),0),IFERROR((VLOOKUP($C86,LookupTable!B:BQ,50,FALSE)),0),IFERROR((VLOOKUP($C86,LookupTable!B:BQ,54,FALSE)),0),IFERROR((VLOOKUP($C86,LookupTable!B:BQ,58,FALSE)),0),IFERROR((VLOOKUP($C86,LookupTable!B:BQ,62,FALSE)),0),IFERROR((VLOOKUP($C86,LookupTable!B:BQ,66,FALSE)),0)))</f>
        <v>0</v>
      </c>
      <c r="N86" s="9">
        <f t="shared" si="4"/>
        <v>0</v>
      </c>
    </row>
    <row r="87" ht="15.75" customHeight="1">
      <c r="A87" s="3">
        <f t="shared" si="1"/>
        <v>86</v>
      </c>
      <c r="B87" s="3" t="s">
        <v>99</v>
      </c>
      <c r="C87" s="3">
        <v>7.7243108E7</v>
      </c>
      <c r="D87" s="4">
        <f>IFERROR(VLOOKUP($C87,BaselinePWR!B:C,2,FALSE),0)</f>
        <v>56596988</v>
      </c>
      <c r="E87" s="5">
        <f>IFERROR(VLOOKUP($C87,BaselinePWR!B:G,6,FALSE),0)</f>
        <v>3395819.28</v>
      </c>
      <c r="F87" s="6">
        <f>IFERROR(VLOOKUP($C87,BaselinePWR!B:H,7,FALSE),0)</f>
        <v>396178.916</v>
      </c>
      <c r="G87" s="7">
        <f t="array" ref="G87">IFS(D87&gt;40000000,(J87+L87+N87),AND(D87&gt;0,D87&lt;40000000),-1,TRUE,-2)</f>
        <v>18504</v>
      </c>
      <c r="H87" s="7">
        <f t="array" ref="H87">IFS(G87=-1,-100000000,G87=-2,-200000000,G87&gt;=0,(G87-E87))</f>
        <v>-3377315.28</v>
      </c>
      <c r="I87" s="8">
        <f>(SUM(IFERROR((VLOOKUP($C87,LookupTable!B:BQ,40,FALSE)),0),IFERROR((VLOOKUP($C87,LookupTable!B:BQ,44,FALSE)),0),IFERROR((VLOOKUP($C87,LookupTable!B:BQ,48,FALSE)),0),IFERROR((VLOOKUP($C87,LookupTable!B:BQ,52,FALSE)),0),IFERROR((VLOOKUP($C87,LookupTable!B:BQ,56,FALSE)),0),IFERROR((VLOOKUP($C87,LookupTable!B:BQ,60,FALSE)),0),IFERROR((VLOOKUP($C87,LookupTable!B:BQ,64,FALSE)),0),IFERROR((VLOOKUP($C87,LookupTable!B:BQ,68,FALSE)),0)))</f>
        <v>0</v>
      </c>
      <c r="J87" s="9">
        <f t="shared" si="2"/>
        <v>0</v>
      </c>
      <c r="K87" s="8">
        <f>(SUM(IFERROR((VLOOKUP($C87,LookupTable!B:BQ,39,FALSE)),0),IFERROR((VLOOKUP($C87,LookupTable!B:BQ,43,FALSE)),0),IFERROR((VLOOKUP($C87,LookupTable!B:BQ,47,FALSE)),0),IFERROR((VLOOKUP($C87,LookupTable!B:BQ,51,FALSE)),0),IFERROR((VLOOKUP($C87,LookupTable!B:BQ,55,FALSE)),0),IFERROR((VLOOKUP($C87,LookupTable!B:BQ,59,FALSE)),0),IFERROR((VLOOKUP($C87,LookupTable!B:BQ,63,FALSE)),0),IFERROR((VLOOKUP($C87,LookupTable!B:BQ,67,FALSE)),0)))</f>
        <v>18504</v>
      </c>
      <c r="L87" s="9">
        <f t="shared" si="3"/>
        <v>18504</v>
      </c>
      <c r="M87" s="8">
        <f>(SUM(IFERROR((VLOOKUP($C87,LookupTable!B:BQ,38,FALSE)),0),IFERROR((VLOOKUP($C87,LookupTable!B:BQ,42,FALSE)),0),IFERROR((VLOOKUP($C87,LookupTable!B:BQ,46,FALSE)),0),IFERROR((VLOOKUP($C87,LookupTable!B:BQ,50,FALSE)),0),IFERROR((VLOOKUP($C87,LookupTable!B:BQ,54,FALSE)),0),IFERROR((VLOOKUP($C87,LookupTable!B:BQ,58,FALSE)),0),IFERROR((VLOOKUP($C87,LookupTable!B:BQ,62,FALSE)),0),IFERROR((VLOOKUP($C87,LookupTable!B:BQ,66,FALSE)),0)))</f>
        <v>0</v>
      </c>
      <c r="N87" s="9">
        <f t="shared" si="4"/>
        <v>0</v>
      </c>
    </row>
    <row r="88" ht="15.75" customHeight="1">
      <c r="A88" s="3">
        <f t="shared" si="1"/>
        <v>87</v>
      </c>
      <c r="B88" s="3" t="s">
        <v>100</v>
      </c>
      <c r="C88" s="3">
        <v>5.8774955E7</v>
      </c>
      <c r="D88" s="4">
        <f>IFERROR(VLOOKUP($C88,BaselinePWR!B:C,2,FALSE),0)</f>
        <v>41519161</v>
      </c>
      <c r="E88" s="5">
        <f>IFERROR(VLOOKUP($C88,BaselinePWR!B:G,6,FALSE),0)</f>
        <v>2075958.05</v>
      </c>
      <c r="F88" s="6">
        <f>IFERROR(VLOOKUP($C88,BaselinePWR!B:H,7,FALSE),0)</f>
        <v>207595.805</v>
      </c>
      <c r="G88" s="7">
        <f t="array" ref="G88">IFS(D88&gt;40000000,(J88+L88+N88),AND(D88&gt;0,D88&lt;40000000),-1,TRUE,-2)</f>
        <v>8856</v>
      </c>
      <c r="H88" s="7">
        <f t="array" ref="H88">IFS(G88=-1,-100000000,G88=-2,-200000000,G88&gt;=0,(G88-E88))</f>
        <v>-2067102.05</v>
      </c>
      <c r="I88" s="8">
        <f>(SUM(IFERROR((VLOOKUP($C88,LookupTable!B:BQ,40,FALSE)),0),IFERROR((VLOOKUP($C88,LookupTable!B:BQ,44,FALSE)),0),IFERROR((VLOOKUP($C88,LookupTable!B:BQ,48,FALSE)),0),IFERROR((VLOOKUP($C88,LookupTable!B:BQ,52,FALSE)),0),IFERROR((VLOOKUP($C88,LookupTable!B:BQ,56,FALSE)),0),IFERROR((VLOOKUP($C88,LookupTable!B:BQ,60,FALSE)),0),IFERROR((VLOOKUP($C88,LookupTable!B:BQ,64,FALSE)),0),IFERROR((VLOOKUP($C88,LookupTable!B:BQ,68,FALSE)),0)))</f>
        <v>2107</v>
      </c>
      <c r="J88" s="9">
        <f t="shared" si="2"/>
        <v>2107</v>
      </c>
      <c r="K88" s="8">
        <f>(SUM(IFERROR((VLOOKUP($C88,LookupTable!B:BQ,39,FALSE)),0),IFERROR((VLOOKUP($C88,LookupTable!B:BQ,43,FALSE)),0),IFERROR((VLOOKUP($C88,LookupTable!B:BQ,47,FALSE)),0),IFERROR((VLOOKUP($C88,LookupTable!B:BQ,51,FALSE)),0),IFERROR((VLOOKUP($C88,LookupTable!B:BQ,55,FALSE)),0),IFERROR((VLOOKUP($C88,LookupTable!B:BQ,59,FALSE)),0),IFERROR((VLOOKUP($C88,LookupTable!B:BQ,63,FALSE)),0),IFERROR((VLOOKUP($C88,LookupTable!B:BQ,67,FALSE)),0)))</f>
        <v>5219</v>
      </c>
      <c r="L88" s="9">
        <f t="shared" si="3"/>
        <v>5219</v>
      </c>
      <c r="M88" s="8">
        <f>(SUM(IFERROR((VLOOKUP($C88,LookupTable!B:BQ,38,FALSE)),0),IFERROR((VLOOKUP($C88,LookupTable!B:BQ,42,FALSE)),0),IFERROR((VLOOKUP($C88,LookupTable!B:BQ,46,FALSE)),0),IFERROR((VLOOKUP($C88,LookupTable!B:BQ,50,FALSE)),0),IFERROR((VLOOKUP($C88,LookupTable!B:BQ,54,FALSE)),0),IFERROR((VLOOKUP($C88,LookupTable!B:BQ,58,FALSE)),0),IFERROR((VLOOKUP($C88,LookupTable!B:BQ,62,FALSE)),0),IFERROR((VLOOKUP($C88,LookupTable!B:BQ,66,FALSE)),0)))</f>
        <v>1530</v>
      </c>
      <c r="N88" s="9">
        <f t="shared" si="4"/>
        <v>1530</v>
      </c>
    </row>
    <row r="89" ht="15.75" customHeight="1">
      <c r="A89" s="3">
        <f t="shared" si="1"/>
        <v>88</v>
      </c>
      <c r="B89" s="3" t="s">
        <v>101</v>
      </c>
      <c r="C89" s="3">
        <v>4.49944E7</v>
      </c>
      <c r="D89" s="4">
        <f>IFERROR(VLOOKUP($C89,BaselinePWR!B:C,2,FALSE),0)</f>
        <v>53436098</v>
      </c>
      <c r="E89" s="5">
        <f>IFERROR(VLOOKUP($C89,BaselinePWR!B:G,6,FALSE),0)</f>
        <v>3206165.88</v>
      </c>
      <c r="F89" s="6">
        <f>IFERROR(VLOOKUP($C89,BaselinePWR!B:H,7,FALSE),0)</f>
        <v>374052.686</v>
      </c>
      <c r="G89" s="7">
        <f t="array" ref="G89">IFS(D89&gt;40000000,(J89+L89+N89),AND(D89&gt;0,D89&lt;40000000),-1,TRUE,-2)</f>
        <v>4264</v>
      </c>
      <c r="H89" s="7">
        <f t="array" ref="H89">IFS(G89=-1,-100000000,G89=-2,-200000000,G89&gt;=0,(G89-E89))</f>
        <v>-3201901.88</v>
      </c>
      <c r="I89" s="8">
        <f>(SUM(IFERROR((VLOOKUP($C89,LookupTable!B:BQ,40,FALSE)),0),IFERROR((VLOOKUP($C89,LookupTable!B:BQ,44,FALSE)),0),IFERROR((VLOOKUP($C89,LookupTable!B:BQ,48,FALSE)),0),IFERROR((VLOOKUP($C89,LookupTable!B:BQ,52,FALSE)),0),IFERROR((VLOOKUP($C89,LookupTable!B:BQ,56,FALSE)),0),IFERROR((VLOOKUP($C89,LookupTable!B:BQ,60,FALSE)),0),IFERROR((VLOOKUP($C89,LookupTable!B:BQ,64,FALSE)),0),IFERROR((VLOOKUP($C89,LookupTable!B:BQ,68,FALSE)),0)))</f>
        <v>0</v>
      </c>
      <c r="J89" s="9">
        <f t="shared" si="2"/>
        <v>0</v>
      </c>
      <c r="K89" s="8">
        <f>(SUM(IFERROR((VLOOKUP($C89,LookupTable!B:BQ,39,FALSE)),0),IFERROR((VLOOKUP($C89,LookupTable!B:BQ,43,FALSE)),0),IFERROR((VLOOKUP($C89,LookupTable!B:BQ,47,FALSE)),0),IFERROR((VLOOKUP($C89,LookupTable!B:BQ,51,FALSE)),0),IFERROR((VLOOKUP($C89,LookupTable!B:BQ,55,FALSE)),0),IFERROR((VLOOKUP($C89,LookupTable!B:BQ,59,FALSE)),0),IFERROR((VLOOKUP($C89,LookupTable!B:BQ,63,FALSE)),0),IFERROR((VLOOKUP($C89,LookupTable!B:BQ,67,FALSE)),0)))</f>
        <v>4264</v>
      </c>
      <c r="L89" s="9">
        <f t="shared" si="3"/>
        <v>4264</v>
      </c>
      <c r="M89" s="8">
        <f>(SUM(IFERROR((VLOOKUP($C89,LookupTable!B:BQ,38,FALSE)),0),IFERROR((VLOOKUP($C89,LookupTable!B:BQ,42,FALSE)),0),IFERROR((VLOOKUP($C89,LookupTable!B:BQ,46,FALSE)),0),IFERROR((VLOOKUP($C89,LookupTable!B:BQ,50,FALSE)),0),IFERROR((VLOOKUP($C89,LookupTable!B:BQ,54,FALSE)),0),IFERROR((VLOOKUP($C89,LookupTable!B:BQ,58,FALSE)),0),IFERROR((VLOOKUP($C89,LookupTable!B:BQ,62,FALSE)),0),IFERROR((VLOOKUP($C89,LookupTable!B:BQ,66,FALSE)),0)))</f>
        <v>0</v>
      </c>
      <c r="N89" s="9">
        <f t="shared" si="4"/>
        <v>0</v>
      </c>
    </row>
    <row r="90" ht="15.75" customHeight="1">
      <c r="A90" s="3">
        <f t="shared" si="1"/>
        <v>89</v>
      </c>
      <c r="B90" s="3" t="s">
        <v>102</v>
      </c>
      <c r="C90" s="3">
        <v>5.092242E7</v>
      </c>
      <c r="D90" s="4">
        <f>IFERROR(VLOOKUP($C90,BaselinePWR!B:C,2,FALSE),0)</f>
        <v>51999282</v>
      </c>
      <c r="E90" s="5">
        <f>IFERROR(VLOOKUP($C90,BaselinePWR!B:G,6,FALSE),0)</f>
        <v>3119956.92</v>
      </c>
      <c r="F90" s="6">
        <f>IFERROR(VLOOKUP($C90,BaselinePWR!B:H,7,FALSE),0)</f>
        <v>363994.974</v>
      </c>
      <c r="G90" s="7">
        <f t="array" ref="G90">IFS(D90&gt;40000000,(J90+L90+N90),AND(D90&gt;0,D90&lt;40000000),-1,TRUE,-2)</f>
        <v>466</v>
      </c>
      <c r="H90" s="7">
        <f t="array" ref="H90">IFS(G90=-1,-100000000,G90=-2,-200000000,G90&gt;=0,(G90-E90))</f>
        <v>-3119490.92</v>
      </c>
      <c r="I90" s="8">
        <f>(SUM(IFERROR((VLOOKUP($C90,LookupTable!B:BQ,40,FALSE)),0),IFERROR((VLOOKUP($C90,LookupTable!B:BQ,44,FALSE)),0),IFERROR((VLOOKUP($C90,LookupTable!B:BQ,48,FALSE)),0),IFERROR((VLOOKUP($C90,LookupTable!B:BQ,52,FALSE)),0),IFERROR((VLOOKUP($C90,LookupTable!B:BQ,56,FALSE)),0),IFERROR((VLOOKUP($C90,LookupTable!B:BQ,60,FALSE)),0),IFERROR((VLOOKUP($C90,LookupTable!B:BQ,64,FALSE)),0),IFERROR((VLOOKUP($C90,LookupTable!B:BQ,68,FALSE)),0)))</f>
        <v>0</v>
      </c>
      <c r="J90" s="9">
        <f t="shared" si="2"/>
        <v>0</v>
      </c>
      <c r="K90" s="8">
        <f>(SUM(IFERROR((VLOOKUP($C90,LookupTable!B:BQ,39,FALSE)),0),IFERROR((VLOOKUP($C90,LookupTable!B:BQ,43,FALSE)),0),IFERROR((VLOOKUP($C90,LookupTable!B:BQ,47,FALSE)),0),IFERROR((VLOOKUP($C90,LookupTable!B:BQ,51,FALSE)),0),IFERROR((VLOOKUP($C90,LookupTable!B:BQ,55,FALSE)),0),IFERROR((VLOOKUP($C90,LookupTable!B:BQ,59,FALSE)),0),IFERROR((VLOOKUP($C90,LookupTable!B:BQ,63,FALSE)),0),IFERROR((VLOOKUP($C90,LookupTable!B:BQ,67,FALSE)),0)))</f>
        <v>166</v>
      </c>
      <c r="L90" s="9">
        <f t="shared" si="3"/>
        <v>166</v>
      </c>
      <c r="M90" s="8">
        <f>(SUM(IFERROR((VLOOKUP($C90,LookupTable!B:BQ,38,FALSE)),0),IFERROR((VLOOKUP($C90,LookupTable!B:BQ,42,FALSE)),0),IFERROR((VLOOKUP($C90,LookupTable!B:BQ,46,FALSE)),0),IFERROR((VLOOKUP($C90,LookupTable!B:BQ,50,FALSE)),0),IFERROR((VLOOKUP($C90,LookupTable!B:BQ,54,FALSE)),0),IFERROR((VLOOKUP($C90,LookupTable!B:BQ,58,FALSE)),0),IFERROR((VLOOKUP($C90,LookupTable!B:BQ,62,FALSE)),0),IFERROR((VLOOKUP($C90,LookupTable!B:BQ,66,FALSE)),0)))</f>
        <v>300</v>
      </c>
      <c r="N90" s="9">
        <f t="shared" si="4"/>
        <v>300</v>
      </c>
    </row>
    <row r="91" ht="15.75" customHeight="1">
      <c r="A91" s="3">
        <f t="shared" si="1"/>
        <v>90</v>
      </c>
      <c r="B91" s="3" t="s">
        <v>103</v>
      </c>
      <c r="C91" s="3">
        <v>1.0729066E7</v>
      </c>
      <c r="D91" s="4">
        <f>IFERROR(VLOOKUP($C91,BaselinePWR!B:C,2,FALSE),0)</f>
        <v>42150624</v>
      </c>
      <c r="E91" s="5">
        <f>IFERROR(VLOOKUP($C91,BaselinePWR!B:G,6,FALSE),0)</f>
        <v>2107531.2</v>
      </c>
      <c r="F91" s="6">
        <f>IFERROR(VLOOKUP($C91,BaselinePWR!B:H,7,FALSE),0)</f>
        <v>210753.12</v>
      </c>
      <c r="G91" s="7">
        <f t="array" ref="G91">IFS(D91&gt;40000000,(J91+L91+N91),AND(D91&gt;0,D91&lt;40000000),-1,TRUE,-2)</f>
        <v>96</v>
      </c>
      <c r="H91" s="7">
        <f t="array" ref="H91">IFS(G91=-1,-100000000,G91=-2,-200000000,G91&gt;=0,(G91-E91))</f>
        <v>-2107435.2</v>
      </c>
      <c r="I91" s="8">
        <f>(SUM(IFERROR((VLOOKUP($C91,LookupTable!B:BQ,40,FALSE)),0),IFERROR((VLOOKUP($C91,LookupTable!B:BQ,44,FALSE)),0),IFERROR((VLOOKUP($C91,LookupTable!B:BQ,48,FALSE)),0),IFERROR((VLOOKUP($C91,LookupTable!B:BQ,52,FALSE)),0),IFERROR((VLOOKUP($C91,LookupTable!B:BQ,56,FALSE)),0),IFERROR((VLOOKUP($C91,LookupTable!B:BQ,60,FALSE)),0),IFERROR((VLOOKUP($C91,LookupTable!B:BQ,64,FALSE)),0),IFERROR((VLOOKUP($C91,LookupTable!B:BQ,68,FALSE)),0)))</f>
        <v>0</v>
      </c>
      <c r="J91" s="9">
        <f t="shared" si="2"/>
        <v>0</v>
      </c>
      <c r="K91" s="8">
        <f>(SUM(IFERROR((VLOOKUP($C91,LookupTable!B:BQ,39,FALSE)),0),IFERROR((VLOOKUP($C91,LookupTable!B:BQ,43,FALSE)),0),IFERROR((VLOOKUP($C91,LookupTable!B:BQ,47,FALSE)),0),IFERROR((VLOOKUP($C91,LookupTable!B:BQ,51,FALSE)),0),IFERROR((VLOOKUP($C91,LookupTable!B:BQ,55,FALSE)),0),IFERROR((VLOOKUP($C91,LookupTable!B:BQ,59,FALSE)),0),IFERROR((VLOOKUP($C91,LookupTable!B:BQ,63,FALSE)),0),IFERROR((VLOOKUP($C91,LookupTable!B:BQ,67,FALSE)),0)))</f>
        <v>0</v>
      </c>
      <c r="L91" s="9">
        <f t="shared" si="3"/>
        <v>0</v>
      </c>
      <c r="M91" s="8">
        <f>(SUM(IFERROR((VLOOKUP($C91,LookupTable!B:BQ,38,FALSE)),0),IFERROR((VLOOKUP($C91,LookupTable!B:BQ,42,FALSE)),0),IFERROR((VLOOKUP($C91,LookupTable!B:BQ,46,FALSE)),0),IFERROR((VLOOKUP($C91,LookupTable!B:BQ,50,FALSE)),0),IFERROR((VLOOKUP($C91,LookupTable!B:BQ,54,FALSE)),0),IFERROR((VLOOKUP($C91,LookupTable!B:BQ,58,FALSE)),0),IFERROR((VLOOKUP($C91,LookupTable!B:BQ,62,FALSE)),0),IFERROR((VLOOKUP($C91,LookupTable!B:BQ,66,FALSE)),0)))</f>
        <v>96</v>
      </c>
      <c r="N91" s="9">
        <f t="shared" si="4"/>
        <v>96</v>
      </c>
    </row>
    <row r="92" ht="15.75" customHeight="1">
      <c r="A92" s="3">
        <f t="shared" si="1"/>
        <v>91</v>
      </c>
      <c r="B92" s="3" t="s">
        <v>104</v>
      </c>
      <c r="C92" s="3">
        <v>4.8244381E7</v>
      </c>
      <c r="D92" s="4">
        <f>IFERROR(VLOOKUP($C92,BaselinePWR!B:C,2,FALSE),0)</f>
        <v>40100547</v>
      </c>
      <c r="E92" s="5">
        <f>IFERROR(VLOOKUP($C92,BaselinePWR!B:G,6,FALSE),0)</f>
        <v>2005027.35</v>
      </c>
      <c r="F92" s="6">
        <f>IFERROR(VLOOKUP($C92,BaselinePWR!B:H,7,FALSE),0)</f>
        <v>200502.735</v>
      </c>
      <c r="G92" s="7">
        <f t="array" ref="G92">IFS(D92&gt;40000000,(J92+L92+N92),AND(D92&gt;0,D92&lt;40000000),-1,TRUE,-2)</f>
        <v>0</v>
      </c>
      <c r="H92" s="7">
        <f t="array" ref="H92">IFS(G92=-1,-100000000,G92=-2,-200000000,G92&gt;=0,(G92-E92))</f>
        <v>-2005027.35</v>
      </c>
      <c r="I92" s="8">
        <f>(SUM(IFERROR((VLOOKUP($C92,LookupTable!B:BQ,40,FALSE)),0),IFERROR((VLOOKUP($C92,LookupTable!B:BQ,44,FALSE)),0),IFERROR((VLOOKUP($C92,LookupTable!B:BQ,48,FALSE)),0),IFERROR((VLOOKUP($C92,LookupTable!B:BQ,52,FALSE)),0),IFERROR((VLOOKUP($C92,LookupTable!B:BQ,56,FALSE)),0),IFERROR((VLOOKUP($C92,LookupTable!B:BQ,60,FALSE)),0),IFERROR((VLOOKUP($C92,LookupTable!B:BQ,64,FALSE)),0),IFERROR((VLOOKUP($C92,LookupTable!B:BQ,68,FALSE)),0)))</f>
        <v>0</v>
      </c>
      <c r="J92" s="9">
        <f t="shared" si="2"/>
        <v>0</v>
      </c>
      <c r="K92" s="8">
        <f>(SUM(IFERROR((VLOOKUP($C92,LookupTable!B:BQ,39,FALSE)),0),IFERROR((VLOOKUP($C92,LookupTable!B:BQ,43,FALSE)),0),IFERROR((VLOOKUP($C92,LookupTable!B:BQ,47,FALSE)),0),IFERROR((VLOOKUP($C92,LookupTable!B:BQ,51,FALSE)),0),IFERROR((VLOOKUP($C92,LookupTable!B:BQ,55,FALSE)),0),IFERROR((VLOOKUP($C92,LookupTable!B:BQ,59,FALSE)),0),IFERROR((VLOOKUP($C92,LookupTable!B:BQ,63,FALSE)),0),IFERROR((VLOOKUP($C92,LookupTable!B:BQ,67,FALSE)),0)))</f>
        <v>0</v>
      </c>
      <c r="L92" s="9">
        <f t="shared" si="3"/>
        <v>0</v>
      </c>
      <c r="M92" s="8">
        <f>(SUM(IFERROR((VLOOKUP($C92,LookupTable!B:BQ,38,FALSE)),0),IFERROR((VLOOKUP($C92,LookupTable!B:BQ,42,FALSE)),0),IFERROR((VLOOKUP($C92,LookupTable!B:BQ,46,FALSE)),0),IFERROR((VLOOKUP($C92,LookupTable!B:BQ,50,FALSE)),0),IFERROR((VLOOKUP($C92,LookupTable!B:BQ,54,FALSE)),0),IFERROR((VLOOKUP($C92,LookupTable!B:BQ,58,FALSE)),0),IFERROR((VLOOKUP($C92,LookupTable!B:BQ,62,FALSE)),0),IFERROR((VLOOKUP($C92,LookupTable!B:BQ,66,FALSE)),0)))</f>
        <v>0</v>
      </c>
      <c r="N92" s="9">
        <f t="shared" si="4"/>
        <v>0</v>
      </c>
    </row>
    <row r="93" ht="15.75" customHeight="1">
      <c r="A93" s="3">
        <f t="shared" si="1"/>
        <v>91</v>
      </c>
      <c r="B93" s="3" t="s">
        <v>105</v>
      </c>
      <c r="C93" s="3">
        <v>5.2040551E7</v>
      </c>
      <c r="D93" s="4">
        <f>IFERROR(VLOOKUP($C93,BaselinePWR!B:C,2,FALSE),0)</f>
        <v>40694326</v>
      </c>
      <c r="E93" s="5">
        <f>IFERROR(VLOOKUP($C93,BaselinePWR!B:G,6,FALSE),0)</f>
        <v>2034716.3</v>
      </c>
      <c r="F93" s="6">
        <f>IFERROR(VLOOKUP($C93,BaselinePWR!B:H,7,FALSE),0)</f>
        <v>203471.63</v>
      </c>
      <c r="G93" s="7">
        <f t="array" ref="G93">IFS(D93&gt;40000000,(J93+L93+N93),AND(D93&gt;0,D93&lt;40000000),-1,TRUE,-2)</f>
        <v>0</v>
      </c>
      <c r="H93" s="7">
        <f t="array" ref="H93">IFS(G93=-1,-100000000,G93=-2,-200000000,G93&gt;=0,(G93-E93))</f>
        <v>-2034716.3</v>
      </c>
      <c r="I93" s="8">
        <f>(SUM(IFERROR((VLOOKUP($C93,LookupTable!B:BQ,40,FALSE)),0),IFERROR((VLOOKUP($C93,LookupTable!B:BQ,44,FALSE)),0),IFERROR((VLOOKUP($C93,LookupTable!B:BQ,48,FALSE)),0),IFERROR((VLOOKUP($C93,LookupTable!B:BQ,52,FALSE)),0),IFERROR((VLOOKUP($C93,LookupTable!B:BQ,56,FALSE)),0),IFERROR((VLOOKUP($C93,LookupTable!B:BQ,60,FALSE)),0),IFERROR((VLOOKUP($C93,LookupTable!B:BQ,64,FALSE)),0),IFERROR((VLOOKUP($C93,LookupTable!B:BQ,68,FALSE)),0)))</f>
        <v>0</v>
      </c>
      <c r="J93" s="9">
        <f t="shared" si="2"/>
        <v>0</v>
      </c>
      <c r="K93" s="8">
        <f>(SUM(IFERROR((VLOOKUP($C93,LookupTable!B:BQ,39,FALSE)),0),IFERROR((VLOOKUP($C93,LookupTable!B:BQ,43,FALSE)),0),IFERROR((VLOOKUP($C93,LookupTable!B:BQ,47,FALSE)),0),IFERROR((VLOOKUP($C93,LookupTable!B:BQ,51,FALSE)),0),IFERROR((VLOOKUP($C93,LookupTable!B:BQ,55,FALSE)),0),IFERROR((VLOOKUP($C93,LookupTable!B:BQ,59,FALSE)),0),IFERROR((VLOOKUP($C93,LookupTable!B:BQ,63,FALSE)),0),IFERROR((VLOOKUP($C93,LookupTable!B:BQ,67,FALSE)),0)))</f>
        <v>0</v>
      </c>
      <c r="L93" s="9">
        <f t="shared" si="3"/>
        <v>0</v>
      </c>
      <c r="M93" s="8">
        <f>(SUM(IFERROR((VLOOKUP($C93,LookupTable!B:BQ,38,FALSE)),0),IFERROR((VLOOKUP($C93,LookupTable!B:BQ,42,FALSE)),0),IFERROR((VLOOKUP($C93,LookupTable!B:BQ,46,FALSE)),0),IFERROR((VLOOKUP($C93,LookupTable!B:BQ,50,FALSE)),0),IFERROR((VLOOKUP($C93,LookupTable!B:BQ,54,FALSE)),0),IFERROR((VLOOKUP($C93,LookupTable!B:BQ,58,FALSE)),0),IFERROR((VLOOKUP($C93,LookupTable!B:BQ,62,FALSE)),0),IFERROR((VLOOKUP($C93,LookupTable!B:BQ,66,FALSE)),0)))</f>
        <v>0</v>
      </c>
      <c r="N93" s="9">
        <f t="shared" si="4"/>
        <v>0</v>
      </c>
    </row>
    <row r="94" ht="15.75" customHeight="1">
      <c r="A94" s="3">
        <f t="shared" si="1"/>
        <v>91</v>
      </c>
      <c r="B94" s="3" t="s">
        <v>106</v>
      </c>
      <c r="C94" s="3">
        <v>5.4461473E7</v>
      </c>
      <c r="D94" s="4">
        <f>IFERROR(VLOOKUP($C94,BaselinePWR!B:C,2,FALSE),0)</f>
        <v>40868461</v>
      </c>
      <c r="E94" s="5">
        <f>IFERROR(VLOOKUP($C94,BaselinePWR!B:G,6,FALSE),0)</f>
        <v>2043423.05</v>
      </c>
      <c r="F94" s="6">
        <f>IFERROR(VLOOKUP($C94,BaselinePWR!B:H,7,FALSE),0)</f>
        <v>204342.305</v>
      </c>
      <c r="G94" s="7">
        <f t="array" ref="G94">IFS(D94&gt;40000000,(J94+L94+N94),AND(D94&gt;0,D94&lt;40000000),-1,TRUE,-2)</f>
        <v>0</v>
      </c>
      <c r="H94" s="7">
        <f t="array" ref="H94">IFS(G94=-1,-100000000,G94=-2,-200000000,G94&gt;=0,(G94-E94))</f>
        <v>-2043423.05</v>
      </c>
      <c r="I94" s="8">
        <f>(SUM(IFERROR((VLOOKUP($C94,LookupTable!B:BQ,40,FALSE)),0),IFERROR((VLOOKUP($C94,LookupTable!B:BQ,44,FALSE)),0),IFERROR((VLOOKUP($C94,LookupTable!B:BQ,48,FALSE)),0),IFERROR((VLOOKUP($C94,LookupTable!B:BQ,52,FALSE)),0),IFERROR((VLOOKUP($C94,LookupTable!B:BQ,56,FALSE)),0),IFERROR((VLOOKUP($C94,LookupTable!B:BQ,60,FALSE)),0),IFERROR((VLOOKUP($C94,LookupTable!B:BQ,64,FALSE)),0),IFERROR((VLOOKUP($C94,LookupTable!B:BQ,68,FALSE)),0)))</f>
        <v>0</v>
      </c>
      <c r="J94" s="9">
        <f t="shared" si="2"/>
        <v>0</v>
      </c>
      <c r="K94" s="8">
        <f>(SUM(IFERROR((VLOOKUP($C94,LookupTable!B:BQ,39,FALSE)),0),IFERROR((VLOOKUP($C94,LookupTable!B:BQ,43,FALSE)),0),IFERROR((VLOOKUP($C94,LookupTable!B:BQ,47,FALSE)),0),IFERROR((VLOOKUP($C94,LookupTable!B:BQ,51,FALSE)),0),IFERROR((VLOOKUP($C94,LookupTable!B:BQ,55,FALSE)),0),IFERROR((VLOOKUP($C94,LookupTable!B:BQ,59,FALSE)),0),IFERROR((VLOOKUP($C94,LookupTable!B:BQ,63,FALSE)),0),IFERROR((VLOOKUP($C94,LookupTable!B:BQ,67,FALSE)),0)))</f>
        <v>0</v>
      </c>
      <c r="L94" s="9">
        <f t="shared" si="3"/>
        <v>0</v>
      </c>
      <c r="M94" s="8">
        <f>(SUM(IFERROR((VLOOKUP($C94,LookupTable!B:BQ,38,FALSE)),0),IFERROR((VLOOKUP($C94,LookupTable!B:BQ,42,FALSE)),0),IFERROR((VLOOKUP($C94,LookupTable!B:BQ,46,FALSE)),0),IFERROR((VLOOKUP($C94,LookupTable!B:BQ,50,FALSE)),0),IFERROR((VLOOKUP($C94,LookupTable!B:BQ,54,FALSE)),0),IFERROR((VLOOKUP($C94,LookupTable!B:BQ,58,FALSE)),0),IFERROR((VLOOKUP($C94,LookupTable!B:BQ,62,FALSE)),0),IFERROR((VLOOKUP($C94,LookupTable!B:BQ,66,FALSE)),0)))</f>
        <v>0</v>
      </c>
      <c r="N94" s="9">
        <f t="shared" si="4"/>
        <v>0</v>
      </c>
    </row>
    <row r="95" ht="15.75" customHeight="1">
      <c r="A95" s="3">
        <f t="shared" si="1"/>
        <v>91</v>
      </c>
      <c r="B95" s="3" t="s">
        <v>107</v>
      </c>
      <c r="C95" s="3">
        <v>1.45286928E8</v>
      </c>
      <c r="D95" s="4">
        <f>IFERROR(VLOOKUP($C95,BaselinePWR!B:C,2,FALSE),0)</f>
        <v>40895187</v>
      </c>
      <c r="E95" s="5">
        <f>IFERROR(VLOOKUP($C95,BaselinePWR!B:G,6,FALSE),0)</f>
        <v>2044759.35</v>
      </c>
      <c r="F95" s="6">
        <f>IFERROR(VLOOKUP($C95,BaselinePWR!B:H,7,FALSE),0)</f>
        <v>204475.935</v>
      </c>
      <c r="G95" s="7">
        <f t="array" ref="G95">IFS(D95&gt;40000000,(J95+L95+N95),AND(D95&gt;0,D95&lt;40000000),-1,TRUE,-2)</f>
        <v>0</v>
      </c>
      <c r="H95" s="7">
        <f t="array" ref="H95">IFS(G95=-1,-100000000,G95=-2,-200000000,G95&gt;=0,(G95-E95))</f>
        <v>-2044759.35</v>
      </c>
      <c r="I95" s="8">
        <f>(SUM(IFERROR((VLOOKUP($C95,LookupTable!B:BQ,40,FALSE)),0),IFERROR((VLOOKUP($C95,LookupTable!B:BQ,44,FALSE)),0),IFERROR((VLOOKUP($C95,LookupTable!B:BQ,48,FALSE)),0),IFERROR((VLOOKUP($C95,LookupTable!B:BQ,52,FALSE)),0),IFERROR((VLOOKUP($C95,LookupTable!B:BQ,56,FALSE)),0),IFERROR((VLOOKUP($C95,LookupTable!B:BQ,60,FALSE)),0),IFERROR((VLOOKUP($C95,LookupTable!B:BQ,64,FALSE)),0),IFERROR((VLOOKUP($C95,LookupTable!B:BQ,68,FALSE)),0)))</f>
        <v>0</v>
      </c>
      <c r="J95" s="9">
        <f t="shared" si="2"/>
        <v>0</v>
      </c>
      <c r="K95" s="8">
        <f>(SUM(IFERROR((VLOOKUP($C95,LookupTable!B:BQ,39,FALSE)),0),IFERROR((VLOOKUP($C95,LookupTable!B:BQ,43,FALSE)),0),IFERROR((VLOOKUP($C95,LookupTable!B:BQ,47,FALSE)),0),IFERROR((VLOOKUP($C95,LookupTable!B:BQ,51,FALSE)),0),IFERROR((VLOOKUP($C95,LookupTable!B:BQ,55,FALSE)),0),IFERROR((VLOOKUP($C95,LookupTable!B:BQ,59,FALSE)),0),IFERROR((VLOOKUP($C95,LookupTable!B:BQ,63,FALSE)),0),IFERROR((VLOOKUP($C95,LookupTable!B:BQ,67,FALSE)),0)))</f>
        <v>0</v>
      </c>
      <c r="L95" s="9">
        <f t="shared" si="3"/>
        <v>0</v>
      </c>
      <c r="M95" s="8">
        <f>(SUM(IFERROR((VLOOKUP($C95,LookupTable!B:BQ,38,FALSE)),0),IFERROR((VLOOKUP($C95,LookupTable!B:BQ,42,FALSE)),0),IFERROR((VLOOKUP($C95,LookupTable!B:BQ,46,FALSE)),0),IFERROR((VLOOKUP($C95,LookupTable!B:BQ,50,FALSE)),0),IFERROR((VLOOKUP($C95,LookupTable!B:BQ,54,FALSE)),0),IFERROR((VLOOKUP($C95,LookupTable!B:BQ,58,FALSE)),0),IFERROR((VLOOKUP($C95,LookupTable!B:BQ,62,FALSE)),0),IFERROR((VLOOKUP($C95,LookupTable!B:BQ,66,FALSE)),0)))</f>
        <v>0</v>
      </c>
      <c r="N95" s="9">
        <f t="shared" si="4"/>
        <v>0</v>
      </c>
    </row>
    <row r="96" ht="15.75" customHeight="1">
      <c r="A96" s="3">
        <f t="shared" si="1"/>
        <v>91</v>
      </c>
      <c r="B96" s="3" t="s">
        <v>108</v>
      </c>
      <c r="C96" s="3">
        <v>5.4636427E7</v>
      </c>
      <c r="D96" s="4">
        <f>IFERROR(VLOOKUP($C96,BaselinePWR!B:C,2,FALSE),0)</f>
        <v>41831712</v>
      </c>
      <c r="E96" s="5">
        <f>IFERROR(VLOOKUP($C96,BaselinePWR!B:G,6,FALSE),0)</f>
        <v>2091585.6</v>
      </c>
      <c r="F96" s="6">
        <f>IFERROR(VLOOKUP($C96,BaselinePWR!B:H,7,FALSE),0)</f>
        <v>209158.56</v>
      </c>
      <c r="G96" s="7">
        <f t="array" ref="G96">IFS(D96&gt;40000000,(J96+L96+N96),AND(D96&gt;0,D96&lt;40000000),-1,TRUE,-2)</f>
        <v>0</v>
      </c>
      <c r="H96" s="7">
        <f t="array" ref="H96">IFS(G96=-1,-100000000,G96=-2,-200000000,G96&gt;=0,(G96-E96))</f>
        <v>-2091585.6</v>
      </c>
      <c r="I96" s="8">
        <f>(SUM(IFERROR((VLOOKUP($C96,LookupTable!B:BQ,40,FALSE)),0),IFERROR((VLOOKUP($C96,LookupTable!B:BQ,44,FALSE)),0),IFERROR((VLOOKUP($C96,LookupTable!B:BQ,48,FALSE)),0),IFERROR((VLOOKUP($C96,LookupTable!B:BQ,52,FALSE)),0),IFERROR((VLOOKUP($C96,LookupTable!B:BQ,56,FALSE)),0),IFERROR((VLOOKUP($C96,LookupTable!B:BQ,60,FALSE)),0),IFERROR((VLOOKUP($C96,LookupTable!B:BQ,64,FALSE)),0),IFERROR((VLOOKUP($C96,LookupTable!B:BQ,68,FALSE)),0)))</f>
        <v>0</v>
      </c>
      <c r="J96" s="9">
        <f t="shared" si="2"/>
        <v>0</v>
      </c>
      <c r="K96" s="8">
        <f>(SUM(IFERROR((VLOOKUP($C96,LookupTable!B:BQ,39,FALSE)),0),IFERROR((VLOOKUP($C96,LookupTable!B:BQ,43,FALSE)),0),IFERROR((VLOOKUP($C96,LookupTable!B:BQ,47,FALSE)),0),IFERROR((VLOOKUP($C96,LookupTable!B:BQ,51,FALSE)),0),IFERROR((VLOOKUP($C96,LookupTable!B:BQ,55,FALSE)),0),IFERROR((VLOOKUP($C96,LookupTable!B:BQ,59,FALSE)),0),IFERROR((VLOOKUP($C96,LookupTable!B:BQ,63,FALSE)),0),IFERROR((VLOOKUP($C96,LookupTable!B:BQ,67,FALSE)),0)))</f>
        <v>0</v>
      </c>
      <c r="L96" s="9">
        <f t="shared" si="3"/>
        <v>0</v>
      </c>
      <c r="M96" s="8">
        <f>(SUM(IFERROR((VLOOKUP($C96,LookupTable!B:BQ,38,FALSE)),0),IFERROR((VLOOKUP($C96,LookupTable!B:BQ,42,FALSE)),0),IFERROR((VLOOKUP($C96,LookupTable!B:BQ,46,FALSE)),0),IFERROR((VLOOKUP($C96,LookupTable!B:BQ,50,FALSE)),0),IFERROR((VLOOKUP($C96,LookupTable!B:BQ,54,FALSE)),0),IFERROR((VLOOKUP($C96,LookupTable!B:BQ,58,FALSE)),0),IFERROR((VLOOKUP($C96,LookupTable!B:BQ,62,FALSE)),0),IFERROR((VLOOKUP($C96,LookupTable!B:BQ,66,FALSE)),0)))</f>
        <v>0</v>
      </c>
      <c r="N96" s="9">
        <f t="shared" si="4"/>
        <v>0</v>
      </c>
    </row>
    <row r="97" ht="15.75" customHeight="1">
      <c r="A97" s="3">
        <f t="shared" si="1"/>
        <v>91</v>
      </c>
      <c r="B97" s="3" t="s">
        <v>109</v>
      </c>
      <c r="C97" s="3">
        <v>2.1989048E7</v>
      </c>
      <c r="D97" s="4">
        <f>IFERROR(VLOOKUP($C97,BaselinePWR!B:C,2,FALSE),0)</f>
        <v>42452974</v>
      </c>
      <c r="E97" s="5">
        <f>IFERROR(VLOOKUP($C97,BaselinePWR!B:G,6,FALSE),0)</f>
        <v>2122648.7</v>
      </c>
      <c r="F97" s="6">
        <f>IFERROR(VLOOKUP($C97,BaselinePWR!B:H,7,FALSE),0)</f>
        <v>212264.87</v>
      </c>
      <c r="G97" s="7">
        <f t="array" ref="G97">IFS(D97&gt;40000000,(J97+L97+N97),AND(D97&gt;0,D97&lt;40000000),-1,TRUE,-2)</f>
        <v>0</v>
      </c>
      <c r="H97" s="7">
        <f t="array" ref="H97">IFS(G97=-1,-100000000,G97=-2,-200000000,G97&gt;=0,(G97-E97))</f>
        <v>-2122648.7</v>
      </c>
      <c r="I97" s="8">
        <f>(SUM(IFERROR((VLOOKUP($C97,LookupTable!B:BQ,40,FALSE)),0),IFERROR((VLOOKUP($C97,LookupTable!B:BQ,44,FALSE)),0),IFERROR((VLOOKUP($C97,LookupTable!B:BQ,48,FALSE)),0),IFERROR((VLOOKUP($C97,LookupTable!B:BQ,52,FALSE)),0),IFERROR((VLOOKUP($C97,LookupTable!B:BQ,56,FALSE)),0),IFERROR((VLOOKUP($C97,LookupTable!B:BQ,60,FALSE)),0),IFERROR((VLOOKUP($C97,LookupTable!B:BQ,64,FALSE)),0),IFERROR((VLOOKUP($C97,LookupTable!B:BQ,68,FALSE)),0)))</f>
        <v>0</v>
      </c>
      <c r="J97" s="9">
        <f t="shared" si="2"/>
        <v>0</v>
      </c>
      <c r="K97" s="8">
        <f>(SUM(IFERROR((VLOOKUP($C97,LookupTable!B:BQ,39,FALSE)),0),IFERROR((VLOOKUP($C97,LookupTable!B:BQ,43,FALSE)),0),IFERROR((VLOOKUP($C97,LookupTable!B:BQ,47,FALSE)),0),IFERROR((VLOOKUP($C97,LookupTable!B:BQ,51,FALSE)),0),IFERROR((VLOOKUP($C97,LookupTable!B:BQ,55,FALSE)),0),IFERROR((VLOOKUP($C97,LookupTable!B:BQ,59,FALSE)),0),IFERROR((VLOOKUP($C97,LookupTable!B:BQ,63,FALSE)),0),IFERROR((VLOOKUP($C97,LookupTable!B:BQ,67,FALSE)),0)))</f>
        <v>0</v>
      </c>
      <c r="L97" s="9">
        <f t="shared" si="3"/>
        <v>0</v>
      </c>
      <c r="M97" s="8">
        <f>(SUM(IFERROR((VLOOKUP($C97,LookupTable!B:BQ,38,FALSE)),0),IFERROR((VLOOKUP($C97,LookupTable!B:BQ,42,FALSE)),0),IFERROR((VLOOKUP($C97,LookupTable!B:BQ,46,FALSE)),0),IFERROR((VLOOKUP($C97,LookupTable!B:BQ,50,FALSE)),0),IFERROR((VLOOKUP($C97,LookupTable!B:BQ,54,FALSE)),0),IFERROR((VLOOKUP($C97,LookupTable!B:BQ,58,FALSE)),0),IFERROR((VLOOKUP($C97,LookupTable!B:BQ,62,FALSE)),0),IFERROR((VLOOKUP($C97,LookupTable!B:BQ,66,FALSE)),0)))</f>
        <v>0</v>
      </c>
      <c r="N97" s="9">
        <f t="shared" si="4"/>
        <v>0</v>
      </c>
    </row>
    <row r="98" ht="15.75" customHeight="1">
      <c r="A98" s="3">
        <f t="shared" si="1"/>
        <v>91</v>
      </c>
      <c r="B98" s="3" t="s">
        <v>110</v>
      </c>
      <c r="C98" s="3">
        <v>7.0720007E7</v>
      </c>
      <c r="D98" s="4">
        <f>IFERROR(VLOOKUP($C98,BaselinePWR!B:C,2,FALSE),0)</f>
        <v>42601002</v>
      </c>
      <c r="E98" s="5">
        <f>IFERROR(VLOOKUP($C98,BaselinePWR!B:G,6,FALSE),0)</f>
        <v>2130050.1</v>
      </c>
      <c r="F98" s="6">
        <f>IFERROR(VLOOKUP($C98,BaselinePWR!B:H,7,FALSE),0)</f>
        <v>213005.01</v>
      </c>
      <c r="G98" s="7">
        <f t="array" ref="G98">IFS(D98&gt;40000000,(J98+L98+N98),AND(D98&gt;0,D98&lt;40000000),-1,TRUE,-2)</f>
        <v>0</v>
      </c>
      <c r="H98" s="7">
        <f t="array" ref="H98">IFS(G98=-1,-100000000,G98=-2,-200000000,G98&gt;=0,(G98-E98))</f>
        <v>-2130050.1</v>
      </c>
      <c r="I98" s="8">
        <f>(SUM(IFERROR((VLOOKUP($C98,LookupTable!B:BQ,40,FALSE)),0),IFERROR((VLOOKUP($C98,LookupTable!B:BQ,44,FALSE)),0),IFERROR((VLOOKUP($C98,LookupTable!B:BQ,48,FALSE)),0),IFERROR((VLOOKUP($C98,LookupTable!B:BQ,52,FALSE)),0),IFERROR((VLOOKUP($C98,LookupTable!B:BQ,56,FALSE)),0),IFERROR((VLOOKUP($C98,LookupTable!B:BQ,60,FALSE)),0),IFERROR((VLOOKUP($C98,LookupTable!B:BQ,64,FALSE)),0),IFERROR((VLOOKUP($C98,LookupTable!B:BQ,68,FALSE)),0)))</f>
        <v>0</v>
      </c>
      <c r="J98" s="9">
        <f t="shared" si="2"/>
        <v>0</v>
      </c>
      <c r="K98" s="8">
        <f>(SUM(IFERROR((VLOOKUP($C98,LookupTable!B:BQ,39,FALSE)),0),IFERROR((VLOOKUP($C98,LookupTable!B:BQ,43,FALSE)),0),IFERROR((VLOOKUP($C98,LookupTable!B:BQ,47,FALSE)),0),IFERROR((VLOOKUP($C98,LookupTable!B:BQ,51,FALSE)),0),IFERROR((VLOOKUP($C98,LookupTable!B:BQ,55,FALSE)),0),IFERROR((VLOOKUP($C98,LookupTable!B:BQ,59,FALSE)),0),IFERROR((VLOOKUP($C98,LookupTable!B:BQ,63,FALSE)),0),IFERROR((VLOOKUP($C98,LookupTable!B:BQ,67,FALSE)),0)))</f>
        <v>0</v>
      </c>
      <c r="L98" s="9">
        <f t="shared" si="3"/>
        <v>0</v>
      </c>
      <c r="M98" s="8">
        <f>(SUM(IFERROR((VLOOKUP($C98,LookupTable!B:BQ,38,FALSE)),0),IFERROR((VLOOKUP($C98,LookupTable!B:BQ,42,FALSE)),0),IFERROR((VLOOKUP($C98,LookupTable!B:BQ,46,FALSE)),0),IFERROR((VLOOKUP($C98,LookupTable!B:BQ,50,FALSE)),0),IFERROR((VLOOKUP($C98,LookupTable!B:BQ,54,FALSE)),0),IFERROR((VLOOKUP($C98,LookupTable!B:BQ,58,FALSE)),0),IFERROR((VLOOKUP($C98,LookupTable!B:BQ,62,FALSE)),0),IFERROR((VLOOKUP($C98,LookupTable!B:BQ,66,FALSE)),0)))</f>
        <v>0</v>
      </c>
      <c r="N98" s="9">
        <f t="shared" si="4"/>
        <v>0</v>
      </c>
    </row>
    <row r="99" ht="15.75" customHeight="1">
      <c r="A99" s="3">
        <f t="shared" si="1"/>
        <v>91</v>
      </c>
      <c r="B99" s="3" t="s">
        <v>111</v>
      </c>
      <c r="C99" s="3">
        <v>9.1259825E7</v>
      </c>
      <c r="D99" s="4">
        <f>IFERROR(VLOOKUP($C99,BaselinePWR!B:C,2,FALSE),0)</f>
        <v>45344487</v>
      </c>
      <c r="E99" s="5">
        <f>IFERROR(VLOOKUP($C99,BaselinePWR!B:G,6,FALSE),0)</f>
        <v>2267224.35</v>
      </c>
      <c r="F99" s="6">
        <f>IFERROR(VLOOKUP($C99,BaselinePWR!B:H,7,FALSE),0)</f>
        <v>226722.435</v>
      </c>
      <c r="G99" s="7">
        <f t="array" ref="G99">IFS(D99&gt;40000000,(J99+L99+N99),AND(D99&gt;0,D99&lt;40000000),-1,TRUE,-2)</f>
        <v>0</v>
      </c>
      <c r="H99" s="7">
        <f t="array" ref="H99">IFS(G99=-1,-100000000,G99=-2,-200000000,G99&gt;=0,(G99-E99))</f>
        <v>-2267224.35</v>
      </c>
      <c r="I99" s="8">
        <f>(SUM(IFERROR((VLOOKUP($C99,LookupTable!B:BQ,40,FALSE)),0),IFERROR((VLOOKUP($C99,LookupTable!B:BQ,44,FALSE)),0),IFERROR((VLOOKUP($C99,LookupTable!B:BQ,48,FALSE)),0),IFERROR((VLOOKUP($C99,LookupTable!B:BQ,52,FALSE)),0),IFERROR((VLOOKUP($C99,LookupTable!B:BQ,56,FALSE)),0),IFERROR((VLOOKUP($C99,LookupTable!B:BQ,60,FALSE)),0),IFERROR((VLOOKUP($C99,LookupTable!B:BQ,64,FALSE)),0),IFERROR((VLOOKUP($C99,LookupTable!B:BQ,68,FALSE)),0)))</f>
        <v>0</v>
      </c>
      <c r="J99" s="9">
        <f t="shared" si="2"/>
        <v>0</v>
      </c>
      <c r="K99" s="8">
        <f>(SUM(IFERROR((VLOOKUP($C99,LookupTable!B:BQ,39,FALSE)),0),IFERROR((VLOOKUP($C99,LookupTable!B:BQ,43,FALSE)),0),IFERROR((VLOOKUP($C99,LookupTable!B:BQ,47,FALSE)),0),IFERROR((VLOOKUP($C99,LookupTable!B:BQ,51,FALSE)),0),IFERROR((VLOOKUP($C99,LookupTable!B:BQ,55,FALSE)),0),IFERROR((VLOOKUP($C99,LookupTable!B:BQ,59,FALSE)),0),IFERROR((VLOOKUP($C99,LookupTable!B:BQ,63,FALSE)),0),IFERROR((VLOOKUP($C99,LookupTable!B:BQ,67,FALSE)),0)))</f>
        <v>0</v>
      </c>
      <c r="L99" s="9">
        <f t="shared" si="3"/>
        <v>0</v>
      </c>
      <c r="M99" s="8">
        <f>(SUM(IFERROR((VLOOKUP($C99,LookupTable!B:BQ,38,FALSE)),0),IFERROR((VLOOKUP($C99,LookupTable!B:BQ,42,FALSE)),0),IFERROR((VLOOKUP($C99,LookupTable!B:BQ,46,FALSE)),0),IFERROR((VLOOKUP($C99,LookupTable!B:BQ,50,FALSE)),0),IFERROR((VLOOKUP($C99,LookupTable!B:BQ,54,FALSE)),0),IFERROR((VLOOKUP($C99,LookupTable!B:BQ,58,FALSE)),0),IFERROR((VLOOKUP($C99,LookupTable!B:BQ,62,FALSE)),0),IFERROR((VLOOKUP($C99,LookupTable!B:BQ,66,FALSE)),0)))</f>
        <v>0</v>
      </c>
      <c r="N99" s="9">
        <f t="shared" si="4"/>
        <v>0</v>
      </c>
    </row>
    <row r="100" ht="15.75" customHeight="1">
      <c r="A100" s="3">
        <f t="shared" si="1"/>
        <v>91</v>
      </c>
      <c r="B100" s="3" t="s">
        <v>112</v>
      </c>
      <c r="C100" s="3">
        <v>6.908784E7</v>
      </c>
      <c r="D100" s="4">
        <f>IFERROR(VLOOKUP($C100,BaselinePWR!B:C,2,FALSE),0)</f>
        <v>47592226</v>
      </c>
      <c r="E100" s="5">
        <f>IFERROR(VLOOKUP($C100,BaselinePWR!B:G,6,FALSE),0)</f>
        <v>2379611.3</v>
      </c>
      <c r="F100" s="6">
        <f>IFERROR(VLOOKUP($C100,BaselinePWR!B:H,7,FALSE),0)</f>
        <v>237961.13</v>
      </c>
      <c r="G100" s="7">
        <f t="array" ref="G100">IFS(D100&gt;40000000,(J100+L100+N100),AND(D100&gt;0,D100&lt;40000000),-1,TRUE,-2)</f>
        <v>0</v>
      </c>
      <c r="H100" s="7">
        <f t="array" ref="H100">IFS(G100=-1,-100000000,G100=-2,-200000000,G100&gt;=0,(G100-E100))</f>
        <v>-2379611.3</v>
      </c>
      <c r="I100" s="8">
        <f>(SUM(IFERROR((VLOOKUP($C100,LookupTable!B:BQ,40,FALSE)),0),IFERROR((VLOOKUP($C100,LookupTable!B:BQ,44,FALSE)),0),IFERROR((VLOOKUP($C100,LookupTable!B:BQ,48,FALSE)),0),IFERROR((VLOOKUP($C100,LookupTable!B:BQ,52,FALSE)),0),IFERROR((VLOOKUP($C100,LookupTable!B:BQ,56,FALSE)),0),IFERROR((VLOOKUP($C100,LookupTable!B:BQ,60,FALSE)),0),IFERROR((VLOOKUP($C100,LookupTable!B:BQ,64,FALSE)),0),IFERROR((VLOOKUP($C100,LookupTable!B:BQ,68,FALSE)),0)))</f>
        <v>0</v>
      </c>
      <c r="J100" s="9">
        <f t="shared" si="2"/>
        <v>0</v>
      </c>
      <c r="K100" s="8">
        <f>(SUM(IFERROR((VLOOKUP($C100,LookupTable!B:BQ,39,FALSE)),0),IFERROR((VLOOKUP($C100,LookupTable!B:BQ,43,FALSE)),0),IFERROR((VLOOKUP($C100,LookupTable!B:BQ,47,FALSE)),0),IFERROR((VLOOKUP($C100,LookupTable!B:BQ,51,FALSE)),0),IFERROR((VLOOKUP($C100,LookupTable!B:BQ,55,FALSE)),0),IFERROR((VLOOKUP($C100,LookupTable!B:BQ,59,FALSE)),0),IFERROR((VLOOKUP($C100,LookupTable!B:BQ,63,FALSE)),0),IFERROR((VLOOKUP($C100,LookupTable!B:BQ,67,FALSE)),0)))</f>
        <v>0</v>
      </c>
      <c r="L100" s="9">
        <f t="shared" si="3"/>
        <v>0</v>
      </c>
      <c r="M100" s="8">
        <f>(SUM(IFERROR((VLOOKUP($C100,LookupTable!B:BQ,38,FALSE)),0),IFERROR((VLOOKUP($C100,LookupTable!B:BQ,42,FALSE)),0),IFERROR((VLOOKUP($C100,LookupTable!B:BQ,46,FALSE)),0),IFERROR((VLOOKUP($C100,LookupTable!B:BQ,50,FALSE)),0),IFERROR((VLOOKUP($C100,LookupTable!B:BQ,54,FALSE)),0),IFERROR((VLOOKUP($C100,LookupTable!B:BQ,58,FALSE)),0),IFERROR((VLOOKUP($C100,LookupTable!B:BQ,62,FALSE)),0),IFERROR((VLOOKUP($C100,LookupTable!B:BQ,66,FALSE)),0)))</f>
        <v>0</v>
      </c>
      <c r="N100" s="9">
        <f t="shared" si="4"/>
        <v>0</v>
      </c>
    </row>
    <row r="101" ht="15.75" customHeight="1">
      <c r="A101" s="3">
        <f t="shared" si="1"/>
        <v>91</v>
      </c>
      <c r="B101" s="3" t="s">
        <v>113</v>
      </c>
      <c r="C101" s="3">
        <v>5.0992666E7</v>
      </c>
      <c r="D101" s="4">
        <f>IFERROR(VLOOKUP($C101,BaselinePWR!B:C,2,FALSE),0)</f>
        <v>48131412</v>
      </c>
      <c r="E101" s="5">
        <f>IFERROR(VLOOKUP($C101,BaselinePWR!B:G,6,FALSE),0)</f>
        <v>2406570.6</v>
      </c>
      <c r="F101" s="6">
        <f>IFERROR(VLOOKUP($C101,BaselinePWR!B:H,7,FALSE),0)</f>
        <v>240657.06</v>
      </c>
      <c r="G101" s="7">
        <f t="array" ref="G101">IFS(D101&gt;40000000,(J101+L101+N101),AND(D101&gt;0,D101&lt;40000000),-1,TRUE,-2)</f>
        <v>0</v>
      </c>
      <c r="H101" s="7">
        <f t="array" ref="H101">IFS(G101=-1,-100000000,G101=-2,-200000000,G101&gt;=0,(G101-E101))</f>
        <v>-2406570.6</v>
      </c>
      <c r="I101" s="8">
        <f>(SUM(IFERROR((VLOOKUP($C101,LookupTable!B:BQ,40,FALSE)),0),IFERROR((VLOOKUP($C101,LookupTable!B:BQ,44,FALSE)),0),IFERROR((VLOOKUP($C101,LookupTable!B:BQ,48,FALSE)),0),IFERROR((VLOOKUP($C101,LookupTable!B:BQ,52,FALSE)),0),IFERROR((VLOOKUP($C101,LookupTable!B:BQ,56,FALSE)),0),IFERROR((VLOOKUP($C101,LookupTable!B:BQ,60,FALSE)),0),IFERROR((VLOOKUP($C101,LookupTable!B:BQ,64,FALSE)),0),IFERROR((VLOOKUP($C101,LookupTable!B:BQ,68,FALSE)),0)))</f>
        <v>0</v>
      </c>
      <c r="J101" s="9">
        <f t="shared" si="2"/>
        <v>0</v>
      </c>
      <c r="K101" s="8">
        <f>(SUM(IFERROR((VLOOKUP($C101,LookupTable!B:BQ,39,FALSE)),0),IFERROR((VLOOKUP($C101,LookupTable!B:BQ,43,FALSE)),0),IFERROR((VLOOKUP($C101,LookupTable!B:BQ,47,FALSE)),0),IFERROR((VLOOKUP($C101,LookupTable!B:BQ,51,FALSE)),0),IFERROR((VLOOKUP($C101,LookupTable!B:BQ,55,FALSE)),0),IFERROR((VLOOKUP($C101,LookupTable!B:BQ,59,FALSE)),0),IFERROR((VLOOKUP($C101,LookupTable!B:BQ,63,FALSE)),0),IFERROR((VLOOKUP($C101,LookupTable!B:BQ,67,FALSE)),0)))</f>
        <v>0</v>
      </c>
      <c r="L101" s="9">
        <f t="shared" si="3"/>
        <v>0</v>
      </c>
      <c r="M101" s="8">
        <f>(SUM(IFERROR((VLOOKUP($C101,LookupTable!B:BQ,38,FALSE)),0),IFERROR((VLOOKUP($C101,LookupTable!B:BQ,42,FALSE)),0),IFERROR((VLOOKUP($C101,LookupTable!B:BQ,46,FALSE)),0),IFERROR((VLOOKUP($C101,LookupTable!B:BQ,50,FALSE)),0),IFERROR((VLOOKUP($C101,LookupTable!B:BQ,54,FALSE)),0),IFERROR((VLOOKUP($C101,LookupTable!B:BQ,58,FALSE)),0),IFERROR((VLOOKUP($C101,LookupTable!B:BQ,62,FALSE)),0),IFERROR((VLOOKUP($C101,LookupTable!B:BQ,66,FALSE)),0)))</f>
        <v>0</v>
      </c>
      <c r="N101" s="9">
        <f t="shared" si="4"/>
        <v>0</v>
      </c>
    </row>
    <row r="102" ht="15.75" customHeight="1">
      <c r="A102" s="3">
        <f t="shared" si="1"/>
        <v>91</v>
      </c>
      <c r="B102" s="3" t="s">
        <v>114</v>
      </c>
      <c r="C102" s="3">
        <v>5.0881134E7</v>
      </c>
      <c r="D102" s="4">
        <f>IFERROR(VLOOKUP($C102,BaselinePWR!B:C,2,FALSE),0)</f>
        <v>49214093</v>
      </c>
      <c r="E102" s="5">
        <f>IFERROR(VLOOKUP($C102,BaselinePWR!B:G,6,FALSE),0)</f>
        <v>2460704.65</v>
      </c>
      <c r="F102" s="6">
        <f>IFERROR(VLOOKUP($C102,BaselinePWR!B:H,7,FALSE),0)</f>
        <v>246070.465</v>
      </c>
      <c r="G102" s="7">
        <f t="array" ref="G102">IFS(D102&gt;40000000,(J102+L102+N102),AND(D102&gt;0,D102&lt;40000000),-1,TRUE,-2)</f>
        <v>0</v>
      </c>
      <c r="H102" s="7">
        <f t="array" ref="H102">IFS(G102=-1,-100000000,G102=-2,-200000000,G102&gt;=0,(G102-E102))</f>
        <v>-2460704.65</v>
      </c>
      <c r="I102" s="8">
        <f>(SUM(IFERROR((VLOOKUP($C102,LookupTable!B:BQ,40,FALSE)),0),IFERROR((VLOOKUP($C102,LookupTable!B:BQ,44,FALSE)),0),IFERROR((VLOOKUP($C102,LookupTable!B:BQ,48,FALSE)),0),IFERROR((VLOOKUP($C102,LookupTable!B:BQ,52,FALSE)),0),IFERROR((VLOOKUP($C102,LookupTable!B:BQ,56,FALSE)),0),IFERROR((VLOOKUP($C102,LookupTable!B:BQ,60,FALSE)),0),IFERROR((VLOOKUP($C102,LookupTable!B:BQ,64,FALSE)),0),IFERROR((VLOOKUP($C102,LookupTable!B:BQ,68,FALSE)),0)))</f>
        <v>0</v>
      </c>
      <c r="J102" s="9">
        <f t="shared" si="2"/>
        <v>0</v>
      </c>
      <c r="K102" s="8">
        <f>(SUM(IFERROR((VLOOKUP($C102,LookupTable!B:BQ,39,FALSE)),0),IFERROR((VLOOKUP($C102,LookupTable!B:BQ,43,FALSE)),0),IFERROR((VLOOKUP($C102,LookupTable!B:BQ,47,FALSE)),0),IFERROR((VLOOKUP($C102,LookupTable!B:BQ,51,FALSE)),0),IFERROR((VLOOKUP($C102,LookupTable!B:BQ,55,FALSE)),0),IFERROR((VLOOKUP($C102,LookupTable!B:BQ,59,FALSE)),0),IFERROR((VLOOKUP($C102,LookupTable!B:BQ,63,FALSE)),0),IFERROR((VLOOKUP($C102,LookupTable!B:BQ,67,FALSE)),0)))</f>
        <v>0</v>
      </c>
      <c r="L102" s="9">
        <f t="shared" si="3"/>
        <v>0</v>
      </c>
      <c r="M102" s="8">
        <f>(SUM(IFERROR((VLOOKUP($C102,LookupTable!B:BQ,38,FALSE)),0),IFERROR((VLOOKUP($C102,LookupTable!B:BQ,42,FALSE)),0),IFERROR((VLOOKUP($C102,LookupTable!B:BQ,46,FALSE)),0),IFERROR((VLOOKUP($C102,LookupTable!B:BQ,50,FALSE)),0),IFERROR((VLOOKUP($C102,LookupTable!B:BQ,54,FALSE)),0),IFERROR((VLOOKUP($C102,LookupTable!B:BQ,58,FALSE)),0),IFERROR((VLOOKUP($C102,LookupTable!B:BQ,62,FALSE)),0),IFERROR((VLOOKUP($C102,LookupTable!B:BQ,66,FALSE)),0)))</f>
        <v>0</v>
      </c>
      <c r="N102" s="9">
        <f t="shared" si="4"/>
        <v>0</v>
      </c>
    </row>
    <row r="103" ht="15.75" customHeight="1">
      <c r="A103" s="3">
        <f t="shared" si="1"/>
        <v>91</v>
      </c>
      <c r="B103" s="3" t="s">
        <v>115</v>
      </c>
      <c r="C103" s="3">
        <v>8.050338E7</v>
      </c>
      <c r="D103" s="4">
        <f>IFERROR(VLOOKUP($C103,BaselinePWR!B:C,2,FALSE),0)</f>
        <v>50946803</v>
      </c>
      <c r="E103" s="5">
        <f>IFERROR(VLOOKUP($C103,BaselinePWR!B:G,6,FALSE),0)</f>
        <v>3056808.18</v>
      </c>
      <c r="F103" s="6">
        <f>IFERROR(VLOOKUP($C103,BaselinePWR!B:H,7,FALSE),0)</f>
        <v>356627.621</v>
      </c>
      <c r="G103" s="7">
        <f t="array" ref="G103">IFS(D103&gt;40000000,(J103+L103+N103),AND(D103&gt;0,D103&lt;40000000),-1,TRUE,-2)</f>
        <v>0</v>
      </c>
      <c r="H103" s="7">
        <f t="array" ref="H103">IFS(G103=-1,-100000000,G103=-2,-200000000,G103&gt;=0,(G103-E103))</f>
        <v>-3056808.18</v>
      </c>
      <c r="I103" s="8">
        <f>(SUM(IFERROR((VLOOKUP($C103,LookupTable!B:BQ,40,FALSE)),0),IFERROR((VLOOKUP($C103,LookupTable!B:BQ,44,FALSE)),0),IFERROR((VLOOKUP($C103,LookupTable!B:BQ,48,FALSE)),0),IFERROR((VLOOKUP($C103,LookupTable!B:BQ,52,FALSE)),0),IFERROR((VLOOKUP($C103,LookupTable!B:BQ,56,FALSE)),0),IFERROR((VLOOKUP($C103,LookupTable!B:BQ,60,FALSE)),0),IFERROR((VLOOKUP($C103,LookupTable!B:BQ,64,FALSE)),0),IFERROR((VLOOKUP($C103,LookupTable!B:BQ,68,FALSE)),0)))</f>
        <v>0</v>
      </c>
      <c r="J103" s="9">
        <f t="shared" si="2"/>
        <v>0</v>
      </c>
      <c r="K103" s="8">
        <f>(SUM(IFERROR((VLOOKUP($C103,LookupTable!B:BQ,39,FALSE)),0),IFERROR((VLOOKUP($C103,LookupTable!B:BQ,43,FALSE)),0),IFERROR((VLOOKUP($C103,LookupTable!B:BQ,47,FALSE)),0),IFERROR((VLOOKUP($C103,LookupTable!B:BQ,51,FALSE)),0),IFERROR((VLOOKUP($C103,LookupTable!B:BQ,55,FALSE)),0),IFERROR((VLOOKUP($C103,LookupTable!B:BQ,59,FALSE)),0),IFERROR((VLOOKUP($C103,LookupTable!B:BQ,63,FALSE)),0),IFERROR((VLOOKUP($C103,LookupTable!B:BQ,67,FALSE)),0)))</f>
        <v>0</v>
      </c>
      <c r="L103" s="9">
        <f t="shared" si="3"/>
        <v>0</v>
      </c>
      <c r="M103" s="8">
        <f>(SUM(IFERROR((VLOOKUP($C103,LookupTable!B:BQ,38,FALSE)),0),IFERROR((VLOOKUP($C103,LookupTable!B:BQ,42,FALSE)),0),IFERROR((VLOOKUP($C103,LookupTable!B:BQ,46,FALSE)),0),IFERROR((VLOOKUP($C103,LookupTable!B:BQ,50,FALSE)),0),IFERROR((VLOOKUP($C103,LookupTable!B:BQ,54,FALSE)),0),IFERROR((VLOOKUP($C103,LookupTable!B:BQ,58,FALSE)),0),IFERROR((VLOOKUP($C103,LookupTable!B:BQ,62,FALSE)),0),IFERROR((VLOOKUP($C103,LookupTable!B:BQ,66,FALSE)),0)))</f>
        <v>0</v>
      </c>
      <c r="N103" s="9">
        <f t="shared" si="4"/>
        <v>0</v>
      </c>
    </row>
    <row r="104" ht="15.75" customHeight="1">
      <c r="A104" s="3">
        <f t="shared" si="1"/>
        <v>91</v>
      </c>
      <c r="B104" s="3" t="s">
        <v>116</v>
      </c>
      <c r="C104" s="3">
        <v>5.1926604E7</v>
      </c>
      <c r="D104" s="4">
        <f>IFERROR(VLOOKUP($C104,BaselinePWR!B:C,2,FALSE),0)</f>
        <v>50946938</v>
      </c>
      <c r="E104" s="5">
        <f>IFERROR(VLOOKUP($C104,BaselinePWR!B:G,6,FALSE),0)</f>
        <v>3056816.28</v>
      </c>
      <c r="F104" s="6">
        <f>IFERROR(VLOOKUP($C104,BaselinePWR!B:H,7,FALSE),0)</f>
        <v>356628.566</v>
      </c>
      <c r="G104" s="7">
        <f t="array" ref="G104">IFS(D104&gt;40000000,(J104+L104+N104),AND(D104&gt;0,D104&lt;40000000),-1,TRUE,-2)</f>
        <v>0</v>
      </c>
      <c r="H104" s="7">
        <f t="array" ref="H104">IFS(G104=-1,-100000000,G104=-2,-200000000,G104&gt;=0,(G104-E104))</f>
        <v>-3056816.28</v>
      </c>
      <c r="I104" s="8">
        <f>(SUM(IFERROR((VLOOKUP($C104,LookupTable!B:BQ,40,FALSE)),0),IFERROR((VLOOKUP($C104,LookupTable!B:BQ,44,FALSE)),0),IFERROR((VLOOKUP($C104,LookupTable!B:BQ,48,FALSE)),0),IFERROR((VLOOKUP($C104,LookupTable!B:BQ,52,FALSE)),0),IFERROR((VLOOKUP($C104,LookupTable!B:BQ,56,FALSE)),0),IFERROR((VLOOKUP($C104,LookupTable!B:BQ,60,FALSE)),0),IFERROR((VLOOKUP($C104,LookupTable!B:BQ,64,FALSE)),0),IFERROR((VLOOKUP($C104,LookupTable!B:BQ,68,FALSE)),0)))</f>
        <v>0</v>
      </c>
      <c r="J104" s="9">
        <f t="shared" si="2"/>
        <v>0</v>
      </c>
      <c r="K104" s="8">
        <f>(SUM(IFERROR((VLOOKUP($C104,LookupTable!B:BQ,39,FALSE)),0),IFERROR((VLOOKUP($C104,LookupTable!B:BQ,43,FALSE)),0),IFERROR((VLOOKUP($C104,LookupTable!B:BQ,47,FALSE)),0),IFERROR((VLOOKUP($C104,LookupTable!B:BQ,51,FALSE)),0),IFERROR((VLOOKUP($C104,LookupTable!B:BQ,55,FALSE)),0),IFERROR((VLOOKUP($C104,LookupTable!B:BQ,59,FALSE)),0),IFERROR((VLOOKUP($C104,LookupTable!B:BQ,63,FALSE)),0),IFERROR((VLOOKUP($C104,LookupTable!B:BQ,67,FALSE)),0)))</f>
        <v>0</v>
      </c>
      <c r="L104" s="9">
        <f t="shared" si="3"/>
        <v>0</v>
      </c>
      <c r="M104" s="8">
        <f>(SUM(IFERROR((VLOOKUP($C104,LookupTable!B:BQ,38,FALSE)),0),IFERROR((VLOOKUP($C104,LookupTable!B:BQ,42,FALSE)),0),IFERROR((VLOOKUP($C104,LookupTable!B:BQ,46,FALSE)),0),IFERROR((VLOOKUP($C104,LookupTable!B:BQ,50,FALSE)),0),IFERROR((VLOOKUP($C104,LookupTable!B:BQ,54,FALSE)),0),IFERROR((VLOOKUP($C104,LookupTable!B:BQ,58,FALSE)),0),IFERROR((VLOOKUP($C104,LookupTable!B:BQ,62,FALSE)),0),IFERROR((VLOOKUP($C104,LookupTable!B:BQ,66,FALSE)),0)))</f>
        <v>0</v>
      </c>
      <c r="N104" s="9">
        <f t="shared" si="4"/>
        <v>0</v>
      </c>
    </row>
    <row r="105" ht="15.75" customHeight="1">
      <c r="A105" s="3">
        <f t="shared" si="1"/>
        <v>91</v>
      </c>
      <c r="B105" s="3" t="s">
        <v>117</v>
      </c>
      <c r="C105" s="3">
        <v>2.1052924E7</v>
      </c>
      <c r="D105" s="4">
        <f>IFERROR(VLOOKUP($C105,BaselinePWR!B:C,2,FALSE),0)</f>
        <v>51430906</v>
      </c>
      <c r="E105" s="5">
        <f>IFERROR(VLOOKUP($C105,BaselinePWR!B:G,6,FALSE),0)</f>
        <v>3085854.36</v>
      </c>
      <c r="F105" s="6">
        <f>IFERROR(VLOOKUP($C105,BaselinePWR!B:H,7,FALSE),0)</f>
        <v>360016.342</v>
      </c>
      <c r="G105" s="7">
        <f t="array" ref="G105">IFS(D105&gt;40000000,(J105+L105+N105),AND(D105&gt;0,D105&lt;40000000),-1,TRUE,-2)</f>
        <v>0</v>
      </c>
      <c r="H105" s="7">
        <f t="array" ref="H105">IFS(G105=-1,-100000000,G105=-2,-200000000,G105&gt;=0,(G105-E105))</f>
        <v>-3085854.36</v>
      </c>
      <c r="I105" s="8">
        <f>(SUM(IFERROR((VLOOKUP($C105,LookupTable!B:BQ,40,FALSE)),0),IFERROR((VLOOKUP($C105,LookupTable!B:BQ,44,FALSE)),0),IFERROR((VLOOKUP($C105,LookupTable!B:BQ,48,FALSE)),0),IFERROR((VLOOKUP($C105,LookupTable!B:BQ,52,FALSE)),0),IFERROR((VLOOKUP($C105,LookupTable!B:BQ,56,FALSE)),0),IFERROR((VLOOKUP($C105,LookupTable!B:BQ,60,FALSE)),0),IFERROR((VLOOKUP($C105,LookupTable!B:BQ,64,FALSE)),0),IFERROR((VLOOKUP($C105,LookupTable!B:BQ,68,FALSE)),0)))</f>
        <v>0</v>
      </c>
      <c r="J105" s="9">
        <f t="shared" si="2"/>
        <v>0</v>
      </c>
      <c r="K105" s="8">
        <f>(SUM(IFERROR((VLOOKUP($C105,LookupTable!B:BQ,39,FALSE)),0),IFERROR((VLOOKUP($C105,LookupTable!B:BQ,43,FALSE)),0),IFERROR((VLOOKUP($C105,LookupTable!B:BQ,47,FALSE)),0),IFERROR((VLOOKUP($C105,LookupTable!B:BQ,51,FALSE)),0),IFERROR((VLOOKUP($C105,LookupTable!B:BQ,55,FALSE)),0),IFERROR((VLOOKUP($C105,LookupTable!B:BQ,59,FALSE)),0),IFERROR((VLOOKUP($C105,LookupTable!B:BQ,63,FALSE)),0),IFERROR((VLOOKUP($C105,LookupTable!B:BQ,67,FALSE)),0)))</f>
        <v>0</v>
      </c>
      <c r="L105" s="9">
        <f t="shared" si="3"/>
        <v>0</v>
      </c>
      <c r="M105" s="8">
        <f>(SUM(IFERROR((VLOOKUP($C105,LookupTable!B:BQ,38,FALSE)),0),IFERROR((VLOOKUP($C105,LookupTable!B:BQ,42,FALSE)),0),IFERROR((VLOOKUP($C105,LookupTable!B:BQ,46,FALSE)),0),IFERROR((VLOOKUP($C105,LookupTable!B:BQ,50,FALSE)),0),IFERROR((VLOOKUP($C105,LookupTable!B:BQ,54,FALSE)),0),IFERROR((VLOOKUP($C105,LookupTable!B:BQ,58,FALSE)),0),IFERROR((VLOOKUP($C105,LookupTable!B:BQ,62,FALSE)),0),IFERROR((VLOOKUP($C105,LookupTable!B:BQ,66,FALSE)),0)))</f>
        <v>0</v>
      </c>
      <c r="N105" s="9">
        <f t="shared" si="4"/>
        <v>0</v>
      </c>
    </row>
    <row r="106" ht="15.75" customHeight="1">
      <c r="A106" s="3">
        <f t="shared" si="1"/>
        <v>91</v>
      </c>
      <c r="B106" s="3" t="s">
        <v>118</v>
      </c>
      <c r="C106" s="3">
        <v>5.0923153E7</v>
      </c>
      <c r="D106" s="4">
        <f>IFERROR(VLOOKUP($C106,BaselinePWR!B:C,2,FALSE),0)</f>
        <v>52615426</v>
      </c>
      <c r="E106" s="5">
        <f>IFERROR(VLOOKUP($C106,BaselinePWR!B:G,6,FALSE),0)</f>
        <v>3156925.56</v>
      </c>
      <c r="F106" s="6">
        <f>IFERROR(VLOOKUP($C106,BaselinePWR!B:H,7,FALSE),0)</f>
        <v>368307.982</v>
      </c>
      <c r="G106" s="7">
        <f t="array" ref="G106">IFS(D106&gt;40000000,(J106+L106+N106),AND(D106&gt;0,D106&lt;40000000),-1,TRUE,-2)</f>
        <v>0</v>
      </c>
      <c r="H106" s="7">
        <f t="array" ref="H106">IFS(G106=-1,-100000000,G106=-2,-200000000,G106&gt;=0,(G106-E106))</f>
        <v>-3156925.56</v>
      </c>
      <c r="I106" s="8">
        <f>(SUM(IFERROR((VLOOKUP($C106,LookupTable!B:BQ,40,FALSE)),0),IFERROR((VLOOKUP($C106,LookupTable!B:BQ,44,FALSE)),0),IFERROR((VLOOKUP($C106,LookupTable!B:BQ,48,FALSE)),0),IFERROR((VLOOKUP($C106,LookupTable!B:BQ,52,FALSE)),0),IFERROR((VLOOKUP($C106,LookupTable!B:BQ,56,FALSE)),0),IFERROR((VLOOKUP($C106,LookupTable!B:BQ,60,FALSE)),0),IFERROR((VLOOKUP($C106,LookupTable!B:BQ,64,FALSE)),0),IFERROR((VLOOKUP($C106,LookupTable!B:BQ,68,FALSE)),0)))</f>
        <v>0</v>
      </c>
      <c r="J106" s="9">
        <f t="shared" si="2"/>
        <v>0</v>
      </c>
      <c r="K106" s="8">
        <f>(SUM(IFERROR((VLOOKUP($C106,LookupTable!B:BQ,39,FALSE)),0),IFERROR((VLOOKUP($C106,LookupTable!B:BQ,43,FALSE)),0),IFERROR((VLOOKUP($C106,LookupTable!B:BQ,47,FALSE)),0),IFERROR((VLOOKUP($C106,LookupTable!B:BQ,51,FALSE)),0),IFERROR((VLOOKUP($C106,LookupTable!B:BQ,55,FALSE)),0),IFERROR((VLOOKUP($C106,LookupTable!B:BQ,59,FALSE)),0),IFERROR((VLOOKUP($C106,LookupTable!B:BQ,63,FALSE)),0),IFERROR((VLOOKUP($C106,LookupTable!B:BQ,67,FALSE)),0)))</f>
        <v>0</v>
      </c>
      <c r="L106" s="9">
        <f t="shared" si="3"/>
        <v>0</v>
      </c>
      <c r="M106" s="8">
        <f>(SUM(IFERROR((VLOOKUP($C106,LookupTable!B:BQ,38,FALSE)),0),IFERROR((VLOOKUP($C106,LookupTable!B:BQ,42,FALSE)),0),IFERROR((VLOOKUP($C106,LookupTable!B:BQ,46,FALSE)),0),IFERROR((VLOOKUP($C106,LookupTable!B:BQ,50,FALSE)),0),IFERROR((VLOOKUP($C106,LookupTable!B:BQ,54,FALSE)),0),IFERROR((VLOOKUP($C106,LookupTable!B:BQ,58,FALSE)),0),IFERROR((VLOOKUP($C106,LookupTable!B:BQ,62,FALSE)),0),IFERROR((VLOOKUP($C106,LookupTable!B:BQ,66,FALSE)),0)))</f>
        <v>0</v>
      </c>
      <c r="N106" s="9">
        <f t="shared" si="4"/>
        <v>0</v>
      </c>
    </row>
    <row r="107" ht="15.75" customHeight="1">
      <c r="A107" s="3">
        <f t="shared" si="1"/>
        <v>91</v>
      </c>
      <c r="B107" s="3" t="s">
        <v>119</v>
      </c>
      <c r="C107" s="3">
        <v>2.6066727E7</v>
      </c>
      <c r="D107" s="4">
        <f>IFERROR(VLOOKUP($C107,BaselinePWR!B:C,2,FALSE),0)</f>
        <v>53076894</v>
      </c>
      <c r="E107" s="5">
        <f>IFERROR(VLOOKUP($C107,BaselinePWR!B:G,6,FALSE),0)</f>
        <v>3184613.64</v>
      </c>
      <c r="F107" s="6">
        <f>IFERROR(VLOOKUP($C107,BaselinePWR!B:H,7,FALSE),0)</f>
        <v>371538.258</v>
      </c>
      <c r="G107" s="7">
        <f t="array" ref="G107">IFS(D107&gt;40000000,(J107+L107+N107),AND(D107&gt;0,D107&lt;40000000),-1,TRUE,-2)</f>
        <v>0</v>
      </c>
      <c r="H107" s="7">
        <f t="array" ref="H107">IFS(G107=-1,-100000000,G107=-2,-200000000,G107&gt;=0,(G107-E107))</f>
        <v>-3184613.64</v>
      </c>
      <c r="I107" s="8">
        <f>(SUM(IFERROR((VLOOKUP($C107,LookupTable!B:BQ,40,FALSE)),0),IFERROR((VLOOKUP($C107,LookupTable!B:BQ,44,FALSE)),0),IFERROR((VLOOKUP($C107,LookupTable!B:BQ,48,FALSE)),0),IFERROR((VLOOKUP($C107,LookupTable!B:BQ,52,FALSE)),0),IFERROR((VLOOKUP($C107,LookupTable!B:BQ,56,FALSE)),0),IFERROR((VLOOKUP($C107,LookupTable!B:BQ,60,FALSE)),0),IFERROR((VLOOKUP($C107,LookupTable!B:BQ,64,FALSE)),0),IFERROR((VLOOKUP($C107,LookupTable!B:BQ,68,FALSE)),0)))</f>
        <v>0</v>
      </c>
      <c r="J107" s="9">
        <f t="shared" si="2"/>
        <v>0</v>
      </c>
      <c r="K107" s="8">
        <f>(SUM(IFERROR((VLOOKUP($C107,LookupTable!B:BQ,39,FALSE)),0),IFERROR((VLOOKUP($C107,LookupTable!B:BQ,43,FALSE)),0),IFERROR((VLOOKUP($C107,LookupTable!B:BQ,47,FALSE)),0),IFERROR((VLOOKUP($C107,LookupTable!B:BQ,51,FALSE)),0),IFERROR((VLOOKUP($C107,LookupTable!B:BQ,55,FALSE)),0),IFERROR((VLOOKUP($C107,LookupTable!B:BQ,59,FALSE)),0),IFERROR((VLOOKUP($C107,LookupTable!B:BQ,63,FALSE)),0),IFERROR((VLOOKUP($C107,LookupTable!B:BQ,67,FALSE)),0)))</f>
        <v>0</v>
      </c>
      <c r="L107" s="9">
        <f t="shared" si="3"/>
        <v>0</v>
      </c>
      <c r="M107" s="8">
        <f>(SUM(IFERROR((VLOOKUP($C107,LookupTable!B:BQ,38,FALSE)),0),IFERROR((VLOOKUP($C107,LookupTable!B:BQ,42,FALSE)),0),IFERROR((VLOOKUP($C107,LookupTable!B:BQ,46,FALSE)),0),IFERROR((VLOOKUP($C107,LookupTable!B:BQ,50,FALSE)),0),IFERROR((VLOOKUP($C107,LookupTable!B:BQ,54,FALSE)),0),IFERROR((VLOOKUP($C107,LookupTable!B:BQ,58,FALSE)),0),IFERROR((VLOOKUP($C107,LookupTable!B:BQ,62,FALSE)),0),IFERROR((VLOOKUP($C107,LookupTable!B:BQ,66,FALSE)),0)))</f>
        <v>0</v>
      </c>
      <c r="N107" s="9">
        <f t="shared" si="4"/>
        <v>0</v>
      </c>
    </row>
    <row r="108" ht="15.75" customHeight="1">
      <c r="A108" s="3">
        <f t="shared" si="1"/>
        <v>91</v>
      </c>
      <c r="B108" s="3" t="s">
        <v>120</v>
      </c>
      <c r="C108" s="3">
        <v>5.142901E7</v>
      </c>
      <c r="D108" s="4">
        <f>IFERROR(VLOOKUP($C108,BaselinePWR!B:C,2,FALSE),0)</f>
        <v>53528116</v>
      </c>
      <c r="E108" s="5">
        <f>IFERROR(VLOOKUP($C108,BaselinePWR!B:G,6,FALSE),0)</f>
        <v>3211686.96</v>
      </c>
      <c r="F108" s="6">
        <f>IFERROR(VLOOKUP($C108,BaselinePWR!B:H,7,FALSE),0)</f>
        <v>374696.812</v>
      </c>
      <c r="G108" s="7">
        <f t="array" ref="G108">IFS(D108&gt;40000000,(J108+L108+N108),AND(D108&gt;0,D108&lt;40000000),-1,TRUE,-2)</f>
        <v>0</v>
      </c>
      <c r="H108" s="7">
        <f t="array" ref="H108">IFS(G108=-1,-100000000,G108=-2,-200000000,G108&gt;=0,(G108-E108))</f>
        <v>-3211686.96</v>
      </c>
      <c r="I108" s="8">
        <f>(SUM(IFERROR((VLOOKUP($C108,LookupTable!B:BQ,40,FALSE)),0),IFERROR((VLOOKUP($C108,LookupTable!B:BQ,44,FALSE)),0),IFERROR((VLOOKUP($C108,LookupTable!B:BQ,48,FALSE)),0),IFERROR((VLOOKUP($C108,LookupTable!B:BQ,52,FALSE)),0),IFERROR((VLOOKUP($C108,LookupTable!B:BQ,56,FALSE)),0),IFERROR((VLOOKUP($C108,LookupTable!B:BQ,60,FALSE)),0),IFERROR((VLOOKUP($C108,LookupTable!B:BQ,64,FALSE)),0),IFERROR((VLOOKUP($C108,LookupTable!B:BQ,68,FALSE)),0)))</f>
        <v>0</v>
      </c>
      <c r="J108" s="9">
        <f t="shared" si="2"/>
        <v>0</v>
      </c>
      <c r="K108" s="8">
        <f>(SUM(IFERROR((VLOOKUP($C108,LookupTable!B:BQ,39,FALSE)),0),IFERROR((VLOOKUP($C108,LookupTable!B:BQ,43,FALSE)),0),IFERROR((VLOOKUP($C108,LookupTable!B:BQ,47,FALSE)),0),IFERROR((VLOOKUP($C108,LookupTable!B:BQ,51,FALSE)),0),IFERROR((VLOOKUP($C108,LookupTable!B:BQ,55,FALSE)),0),IFERROR((VLOOKUP($C108,LookupTable!B:BQ,59,FALSE)),0),IFERROR((VLOOKUP($C108,LookupTable!B:BQ,63,FALSE)),0),IFERROR((VLOOKUP($C108,LookupTable!B:BQ,67,FALSE)),0)))</f>
        <v>0</v>
      </c>
      <c r="L108" s="9">
        <f t="shared" si="3"/>
        <v>0</v>
      </c>
      <c r="M108" s="8">
        <f>(SUM(IFERROR((VLOOKUP($C108,LookupTable!B:BQ,38,FALSE)),0),IFERROR((VLOOKUP($C108,LookupTable!B:BQ,42,FALSE)),0),IFERROR((VLOOKUP($C108,LookupTable!B:BQ,46,FALSE)),0),IFERROR((VLOOKUP($C108,LookupTable!B:BQ,50,FALSE)),0),IFERROR((VLOOKUP($C108,LookupTable!B:BQ,54,FALSE)),0),IFERROR((VLOOKUP($C108,LookupTable!B:BQ,58,FALSE)),0),IFERROR((VLOOKUP($C108,LookupTable!B:BQ,62,FALSE)),0),IFERROR((VLOOKUP($C108,LookupTable!B:BQ,66,FALSE)),0)))</f>
        <v>0</v>
      </c>
      <c r="N108" s="9">
        <f t="shared" si="4"/>
        <v>0</v>
      </c>
    </row>
    <row r="109" ht="15.75" customHeight="1">
      <c r="A109" s="3">
        <f t="shared" si="1"/>
        <v>91</v>
      </c>
      <c r="B109" s="3" t="s">
        <v>121</v>
      </c>
      <c r="C109" s="3">
        <v>5.1872434E7</v>
      </c>
      <c r="D109" s="4">
        <f>IFERROR(VLOOKUP($C109,BaselinePWR!B:C,2,FALSE),0)</f>
        <v>53626004</v>
      </c>
      <c r="E109" s="5">
        <f>IFERROR(VLOOKUP($C109,BaselinePWR!B:G,6,FALSE),0)</f>
        <v>3217560.24</v>
      </c>
      <c r="F109" s="6">
        <f>IFERROR(VLOOKUP($C109,BaselinePWR!B:H,7,FALSE),0)</f>
        <v>375382.028</v>
      </c>
      <c r="G109" s="7">
        <f t="array" ref="G109">IFS(D109&gt;40000000,(J109+L109+N109),AND(D109&gt;0,D109&lt;40000000),-1,TRUE,-2)</f>
        <v>0</v>
      </c>
      <c r="H109" s="7">
        <f t="array" ref="H109">IFS(G109=-1,-100000000,G109=-2,-200000000,G109&gt;=0,(G109-E109))</f>
        <v>-3217560.24</v>
      </c>
      <c r="I109" s="8">
        <f>(SUM(IFERROR((VLOOKUP($C109,LookupTable!B:BQ,40,FALSE)),0),IFERROR((VLOOKUP($C109,LookupTable!B:BQ,44,FALSE)),0),IFERROR((VLOOKUP($C109,LookupTable!B:BQ,48,FALSE)),0),IFERROR((VLOOKUP($C109,LookupTable!B:BQ,52,FALSE)),0),IFERROR((VLOOKUP($C109,LookupTable!B:BQ,56,FALSE)),0),IFERROR((VLOOKUP($C109,LookupTable!B:BQ,60,FALSE)),0),IFERROR((VLOOKUP($C109,LookupTable!B:BQ,64,FALSE)),0),IFERROR((VLOOKUP($C109,LookupTable!B:BQ,68,FALSE)),0)))</f>
        <v>0</v>
      </c>
      <c r="J109" s="9">
        <f t="shared" si="2"/>
        <v>0</v>
      </c>
      <c r="K109" s="8">
        <f>(SUM(IFERROR((VLOOKUP($C109,LookupTable!B:BQ,39,FALSE)),0),IFERROR((VLOOKUP($C109,LookupTable!B:BQ,43,FALSE)),0),IFERROR((VLOOKUP($C109,LookupTable!B:BQ,47,FALSE)),0),IFERROR((VLOOKUP($C109,LookupTable!B:BQ,51,FALSE)),0),IFERROR((VLOOKUP($C109,LookupTable!B:BQ,55,FALSE)),0),IFERROR((VLOOKUP($C109,LookupTable!B:BQ,59,FALSE)),0),IFERROR((VLOOKUP($C109,LookupTable!B:BQ,63,FALSE)),0),IFERROR((VLOOKUP($C109,LookupTable!B:BQ,67,FALSE)),0)))</f>
        <v>0</v>
      </c>
      <c r="L109" s="9">
        <f t="shared" si="3"/>
        <v>0</v>
      </c>
      <c r="M109" s="8">
        <f>(SUM(IFERROR((VLOOKUP($C109,LookupTable!B:BQ,38,FALSE)),0),IFERROR((VLOOKUP($C109,LookupTable!B:BQ,42,FALSE)),0),IFERROR((VLOOKUP($C109,LookupTable!B:BQ,46,FALSE)),0),IFERROR((VLOOKUP($C109,LookupTable!B:BQ,50,FALSE)),0),IFERROR((VLOOKUP($C109,LookupTable!B:BQ,54,FALSE)),0),IFERROR((VLOOKUP($C109,LookupTable!B:BQ,58,FALSE)),0),IFERROR((VLOOKUP($C109,LookupTable!B:BQ,62,FALSE)),0),IFERROR((VLOOKUP($C109,LookupTable!B:BQ,66,FALSE)),0)))</f>
        <v>0</v>
      </c>
      <c r="N109" s="9">
        <f t="shared" si="4"/>
        <v>0</v>
      </c>
    </row>
    <row r="110" ht="15.75" customHeight="1">
      <c r="A110" s="3">
        <f t="shared" si="1"/>
        <v>91</v>
      </c>
      <c r="B110" s="3" t="s">
        <v>122</v>
      </c>
      <c r="C110" s="3">
        <v>1.06438414E8</v>
      </c>
      <c r="D110" s="4">
        <f>IFERROR(VLOOKUP($C110,BaselinePWR!B:C,2,FALSE),0)</f>
        <v>54003376</v>
      </c>
      <c r="E110" s="5">
        <f>IFERROR(VLOOKUP($C110,BaselinePWR!B:G,6,FALSE),0)</f>
        <v>3240202.56</v>
      </c>
      <c r="F110" s="6">
        <f>IFERROR(VLOOKUP($C110,BaselinePWR!B:H,7,FALSE),0)</f>
        <v>378023.632</v>
      </c>
      <c r="G110" s="7">
        <f t="array" ref="G110">IFS(D110&gt;40000000,(J110+L110+N110),AND(D110&gt;0,D110&lt;40000000),-1,TRUE,-2)</f>
        <v>0</v>
      </c>
      <c r="H110" s="7">
        <f t="array" ref="H110">IFS(G110=-1,-100000000,G110=-2,-200000000,G110&gt;=0,(G110-E110))</f>
        <v>-3240202.56</v>
      </c>
      <c r="I110" s="8">
        <f>(SUM(IFERROR((VLOOKUP($C110,LookupTable!B:BQ,40,FALSE)),0),IFERROR((VLOOKUP($C110,LookupTable!B:BQ,44,FALSE)),0),IFERROR((VLOOKUP($C110,LookupTable!B:BQ,48,FALSE)),0),IFERROR((VLOOKUP($C110,LookupTable!B:BQ,52,FALSE)),0),IFERROR((VLOOKUP($C110,LookupTable!B:BQ,56,FALSE)),0),IFERROR((VLOOKUP($C110,LookupTable!B:BQ,60,FALSE)),0),IFERROR((VLOOKUP($C110,LookupTable!B:BQ,64,FALSE)),0),IFERROR((VLOOKUP($C110,LookupTable!B:BQ,68,FALSE)),0)))</f>
        <v>0</v>
      </c>
      <c r="J110" s="9">
        <f t="shared" si="2"/>
        <v>0</v>
      </c>
      <c r="K110" s="8">
        <f>(SUM(IFERROR((VLOOKUP($C110,LookupTable!B:BQ,39,FALSE)),0),IFERROR((VLOOKUP($C110,LookupTable!B:BQ,43,FALSE)),0),IFERROR((VLOOKUP($C110,LookupTable!B:BQ,47,FALSE)),0),IFERROR((VLOOKUP($C110,LookupTable!B:BQ,51,FALSE)),0),IFERROR((VLOOKUP($C110,LookupTable!B:BQ,55,FALSE)),0),IFERROR((VLOOKUP($C110,LookupTable!B:BQ,59,FALSE)),0),IFERROR((VLOOKUP($C110,LookupTable!B:BQ,63,FALSE)),0),IFERROR((VLOOKUP($C110,LookupTable!B:BQ,67,FALSE)),0)))</f>
        <v>0</v>
      </c>
      <c r="L110" s="9">
        <f t="shared" si="3"/>
        <v>0</v>
      </c>
      <c r="M110" s="8">
        <f>(SUM(IFERROR((VLOOKUP($C110,LookupTable!B:BQ,38,FALSE)),0),IFERROR((VLOOKUP($C110,LookupTable!B:BQ,42,FALSE)),0),IFERROR((VLOOKUP($C110,LookupTable!B:BQ,46,FALSE)),0),IFERROR((VLOOKUP($C110,LookupTable!B:BQ,50,FALSE)),0),IFERROR((VLOOKUP($C110,LookupTable!B:BQ,54,FALSE)),0),IFERROR((VLOOKUP($C110,LookupTable!B:BQ,58,FALSE)),0),IFERROR((VLOOKUP($C110,LookupTable!B:BQ,62,FALSE)),0),IFERROR((VLOOKUP($C110,LookupTable!B:BQ,66,FALSE)),0)))</f>
        <v>0</v>
      </c>
      <c r="N110" s="9">
        <f t="shared" si="4"/>
        <v>0</v>
      </c>
    </row>
    <row r="111" ht="15.75" customHeight="1">
      <c r="A111" s="3">
        <f t="shared" si="1"/>
        <v>91</v>
      </c>
      <c r="B111" s="3" t="s">
        <v>123</v>
      </c>
      <c r="C111" s="3">
        <v>1864631.0</v>
      </c>
      <c r="D111" s="4">
        <f>IFERROR(VLOOKUP($C111,BaselinePWR!B:C,2,FALSE),0)</f>
        <v>54272739</v>
      </c>
      <c r="E111" s="5">
        <f>IFERROR(VLOOKUP($C111,BaselinePWR!B:G,6,FALSE),0)</f>
        <v>3256364.34</v>
      </c>
      <c r="F111" s="6">
        <f>IFERROR(VLOOKUP($C111,BaselinePWR!B:H,7,FALSE),0)</f>
        <v>379909.173</v>
      </c>
      <c r="G111" s="7">
        <f t="array" ref="G111">IFS(D111&gt;40000000,(J111+L111+N111),AND(D111&gt;0,D111&lt;40000000),-1,TRUE,-2)</f>
        <v>0</v>
      </c>
      <c r="H111" s="7">
        <f t="array" ref="H111">IFS(G111=-1,-100000000,G111=-2,-200000000,G111&gt;=0,(G111-E111))</f>
        <v>-3256364.34</v>
      </c>
      <c r="I111" s="8">
        <f>(SUM(IFERROR((VLOOKUP($C111,LookupTable!B:BQ,40,FALSE)),0),IFERROR((VLOOKUP($C111,LookupTable!B:BQ,44,FALSE)),0),IFERROR((VLOOKUP($C111,LookupTable!B:BQ,48,FALSE)),0),IFERROR((VLOOKUP($C111,LookupTable!B:BQ,52,FALSE)),0),IFERROR((VLOOKUP($C111,LookupTable!B:BQ,56,FALSE)),0),IFERROR((VLOOKUP($C111,LookupTable!B:BQ,60,FALSE)),0),IFERROR((VLOOKUP($C111,LookupTable!B:BQ,64,FALSE)),0),IFERROR((VLOOKUP($C111,LookupTable!B:BQ,68,FALSE)),0)))</f>
        <v>0</v>
      </c>
      <c r="J111" s="9">
        <f t="shared" si="2"/>
        <v>0</v>
      </c>
      <c r="K111" s="8">
        <f>(SUM(IFERROR((VLOOKUP($C111,LookupTable!B:BQ,39,FALSE)),0),IFERROR((VLOOKUP($C111,LookupTable!B:BQ,43,FALSE)),0),IFERROR((VLOOKUP($C111,LookupTable!B:BQ,47,FALSE)),0),IFERROR((VLOOKUP($C111,LookupTable!B:BQ,51,FALSE)),0),IFERROR((VLOOKUP($C111,LookupTable!B:BQ,55,FALSE)),0),IFERROR((VLOOKUP($C111,LookupTable!B:BQ,59,FALSE)),0),IFERROR((VLOOKUP($C111,LookupTable!B:BQ,63,FALSE)),0),IFERROR((VLOOKUP($C111,LookupTable!B:BQ,67,FALSE)),0)))</f>
        <v>0</v>
      </c>
      <c r="L111" s="9">
        <f t="shared" si="3"/>
        <v>0</v>
      </c>
      <c r="M111" s="8">
        <f>(SUM(IFERROR((VLOOKUP($C111,LookupTable!B:BQ,38,FALSE)),0),IFERROR((VLOOKUP($C111,LookupTable!B:BQ,42,FALSE)),0),IFERROR((VLOOKUP($C111,LookupTable!B:BQ,46,FALSE)),0),IFERROR((VLOOKUP($C111,LookupTable!B:BQ,50,FALSE)),0),IFERROR((VLOOKUP($C111,LookupTable!B:BQ,54,FALSE)),0),IFERROR((VLOOKUP($C111,LookupTable!B:BQ,58,FALSE)),0),IFERROR((VLOOKUP($C111,LookupTable!B:BQ,62,FALSE)),0),IFERROR((VLOOKUP($C111,LookupTable!B:BQ,66,FALSE)),0)))</f>
        <v>0</v>
      </c>
      <c r="N111" s="9">
        <f t="shared" si="4"/>
        <v>0</v>
      </c>
    </row>
    <row r="112" ht="15.75" customHeight="1">
      <c r="A112" s="3">
        <f t="shared" si="1"/>
        <v>91</v>
      </c>
      <c r="B112" s="3" t="s">
        <v>124</v>
      </c>
      <c r="C112" s="3">
        <v>2.0704444E7</v>
      </c>
      <c r="D112" s="4">
        <f>IFERROR(VLOOKUP($C112,BaselinePWR!B:C,2,FALSE),0)</f>
        <v>55224500</v>
      </c>
      <c r="E112" s="5">
        <f>IFERROR(VLOOKUP($C112,BaselinePWR!B:G,6,FALSE),0)</f>
        <v>3313470</v>
      </c>
      <c r="F112" s="6">
        <f>IFERROR(VLOOKUP($C112,BaselinePWR!B:H,7,FALSE),0)</f>
        <v>386571.5</v>
      </c>
      <c r="G112" s="7">
        <f t="array" ref="G112">IFS(D112&gt;40000000,(J112+L112+N112),AND(D112&gt;0,D112&lt;40000000),-1,TRUE,-2)</f>
        <v>0</v>
      </c>
      <c r="H112" s="7">
        <f t="array" ref="H112">IFS(G112=-1,-100000000,G112=-2,-200000000,G112&gt;=0,(G112-E112))</f>
        <v>-3313470</v>
      </c>
      <c r="I112" s="8">
        <f>(SUM(IFERROR((VLOOKUP($C112,LookupTable!B:BQ,40,FALSE)),0),IFERROR((VLOOKUP($C112,LookupTable!B:BQ,44,FALSE)),0),IFERROR((VLOOKUP($C112,LookupTable!B:BQ,48,FALSE)),0),IFERROR((VLOOKUP($C112,LookupTable!B:BQ,52,FALSE)),0),IFERROR((VLOOKUP($C112,LookupTable!B:BQ,56,FALSE)),0),IFERROR((VLOOKUP($C112,LookupTable!B:BQ,60,FALSE)),0),IFERROR((VLOOKUP($C112,LookupTable!B:BQ,64,FALSE)),0),IFERROR((VLOOKUP($C112,LookupTable!B:BQ,68,FALSE)),0)))</f>
        <v>0</v>
      </c>
      <c r="J112" s="9">
        <f t="shared" si="2"/>
        <v>0</v>
      </c>
      <c r="K112" s="8">
        <f>(SUM(IFERROR((VLOOKUP($C112,LookupTable!B:BQ,39,FALSE)),0),IFERROR((VLOOKUP($C112,LookupTable!B:BQ,43,FALSE)),0),IFERROR((VLOOKUP($C112,LookupTable!B:BQ,47,FALSE)),0),IFERROR((VLOOKUP($C112,LookupTable!B:BQ,51,FALSE)),0),IFERROR((VLOOKUP($C112,LookupTable!B:BQ,55,FALSE)),0),IFERROR((VLOOKUP($C112,LookupTable!B:BQ,59,FALSE)),0),IFERROR((VLOOKUP($C112,LookupTable!B:BQ,63,FALSE)),0),IFERROR((VLOOKUP($C112,LookupTable!B:BQ,67,FALSE)),0)))</f>
        <v>0</v>
      </c>
      <c r="L112" s="9">
        <f t="shared" si="3"/>
        <v>0</v>
      </c>
      <c r="M112" s="8">
        <f>(SUM(IFERROR((VLOOKUP($C112,LookupTable!B:BQ,38,FALSE)),0),IFERROR((VLOOKUP($C112,LookupTable!B:BQ,42,FALSE)),0),IFERROR((VLOOKUP($C112,LookupTable!B:BQ,46,FALSE)),0),IFERROR((VLOOKUP($C112,LookupTable!B:BQ,50,FALSE)),0),IFERROR((VLOOKUP($C112,LookupTable!B:BQ,54,FALSE)),0),IFERROR((VLOOKUP($C112,LookupTable!B:BQ,58,FALSE)),0),IFERROR((VLOOKUP($C112,LookupTable!B:BQ,62,FALSE)),0),IFERROR((VLOOKUP($C112,LookupTable!B:BQ,66,FALSE)),0)))</f>
        <v>0</v>
      </c>
      <c r="N112" s="9">
        <f t="shared" si="4"/>
        <v>0</v>
      </c>
    </row>
    <row r="113" ht="15.75" customHeight="1">
      <c r="A113" s="3">
        <f t="shared" si="1"/>
        <v>91</v>
      </c>
      <c r="B113" s="3" t="s">
        <v>125</v>
      </c>
      <c r="C113" s="3">
        <v>5.1035907E7</v>
      </c>
      <c r="D113" s="4">
        <f>IFERROR(VLOOKUP($C113,BaselinePWR!B:C,2,FALSE),0)</f>
        <v>55239528</v>
      </c>
      <c r="E113" s="5">
        <f>IFERROR(VLOOKUP($C113,BaselinePWR!B:G,6,FALSE),0)</f>
        <v>3314371.68</v>
      </c>
      <c r="F113" s="6">
        <f>IFERROR(VLOOKUP($C113,BaselinePWR!B:H,7,FALSE),0)</f>
        <v>386676.696</v>
      </c>
      <c r="G113" s="7">
        <f t="array" ref="G113">IFS(D113&gt;40000000,(J113+L113+N113),AND(D113&gt;0,D113&lt;40000000),-1,TRUE,-2)</f>
        <v>0</v>
      </c>
      <c r="H113" s="7">
        <f t="array" ref="H113">IFS(G113=-1,-100000000,G113=-2,-200000000,G113&gt;=0,(G113-E113))</f>
        <v>-3314371.68</v>
      </c>
      <c r="I113" s="8">
        <f>(SUM(IFERROR((VLOOKUP($C113,LookupTable!B:BQ,40,FALSE)),0),IFERROR((VLOOKUP($C113,LookupTable!B:BQ,44,FALSE)),0),IFERROR((VLOOKUP($C113,LookupTable!B:BQ,48,FALSE)),0),IFERROR((VLOOKUP($C113,LookupTable!B:BQ,52,FALSE)),0),IFERROR((VLOOKUP($C113,LookupTable!B:BQ,56,FALSE)),0),IFERROR((VLOOKUP($C113,LookupTable!B:BQ,60,FALSE)),0),IFERROR((VLOOKUP($C113,LookupTable!B:BQ,64,FALSE)),0),IFERROR((VLOOKUP($C113,LookupTable!B:BQ,68,FALSE)),0)))</f>
        <v>0</v>
      </c>
      <c r="J113" s="9">
        <f t="shared" si="2"/>
        <v>0</v>
      </c>
      <c r="K113" s="8">
        <f>(SUM(IFERROR((VLOOKUP($C113,LookupTable!B:BQ,39,FALSE)),0),IFERROR((VLOOKUP($C113,LookupTable!B:BQ,43,FALSE)),0),IFERROR((VLOOKUP($C113,LookupTable!B:BQ,47,FALSE)),0),IFERROR((VLOOKUP($C113,LookupTable!B:BQ,51,FALSE)),0),IFERROR((VLOOKUP($C113,LookupTable!B:BQ,55,FALSE)),0),IFERROR((VLOOKUP($C113,LookupTable!B:BQ,59,FALSE)),0),IFERROR((VLOOKUP($C113,LookupTable!B:BQ,63,FALSE)),0),IFERROR((VLOOKUP($C113,LookupTable!B:BQ,67,FALSE)),0)))</f>
        <v>0</v>
      </c>
      <c r="L113" s="9">
        <f t="shared" si="3"/>
        <v>0</v>
      </c>
      <c r="M113" s="8">
        <f>(SUM(IFERROR((VLOOKUP($C113,LookupTable!B:BQ,38,FALSE)),0),IFERROR((VLOOKUP($C113,LookupTable!B:BQ,42,FALSE)),0),IFERROR((VLOOKUP($C113,LookupTable!B:BQ,46,FALSE)),0),IFERROR((VLOOKUP($C113,LookupTable!B:BQ,50,FALSE)),0),IFERROR((VLOOKUP($C113,LookupTable!B:BQ,54,FALSE)),0),IFERROR((VLOOKUP($C113,LookupTable!B:BQ,58,FALSE)),0),IFERROR((VLOOKUP($C113,LookupTable!B:BQ,62,FALSE)),0),IFERROR((VLOOKUP($C113,LookupTable!B:BQ,66,FALSE)),0)))</f>
        <v>0</v>
      </c>
      <c r="N113" s="9">
        <f t="shared" si="4"/>
        <v>0</v>
      </c>
    </row>
    <row r="114" ht="15.75" customHeight="1">
      <c r="A114" s="3">
        <f t="shared" si="1"/>
        <v>91</v>
      </c>
      <c r="B114" s="3" t="s">
        <v>126</v>
      </c>
      <c r="C114" s="3">
        <v>5.033735E7</v>
      </c>
      <c r="D114" s="4">
        <f>IFERROR(VLOOKUP($C114,BaselinePWR!B:C,2,FALSE),0)</f>
        <v>55702164</v>
      </c>
      <c r="E114" s="5">
        <f>IFERROR(VLOOKUP($C114,BaselinePWR!B:G,6,FALSE),0)</f>
        <v>3342129.84</v>
      </c>
      <c r="F114" s="6">
        <f>IFERROR(VLOOKUP($C114,BaselinePWR!B:H,7,FALSE),0)</f>
        <v>389915.148</v>
      </c>
      <c r="G114" s="7">
        <f t="array" ref="G114">IFS(D114&gt;40000000,(J114+L114+N114),AND(D114&gt;0,D114&lt;40000000),-1,TRUE,-2)</f>
        <v>0</v>
      </c>
      <c r="H114" s="7">
        <f t="array" ref="H114">IFS(G114=-1,-100000000,G114=-2,-200000000,G114&gt;=0,(G114-E114))</f>
        <v>-3342129.84</v>
      </c>
      <c r="I114" s="8">
        <f>(SUM(IFERROR((VLOOKUP($C114,LookupTable!B:BQ,40,FALSE)),0),IFERROR((VLOOKUP($C114,LookupTable!B:BQ,44,FALSE)),0),IFERROR((VLOOKUP($C114,LookupTable!B:BQ,48,FALSE)),0),IFERROR((VLOOKUP($C114,LookupTable!B:BQ,52,FALSE)),0),IFERROR((VLOOKUP($C114,LookupTable!B:BQ,56,FALSE)),0),IFERROR((VLOOKUP($C114,LookupTable!B:BQ,60,FALSE)),0),IFERROR((VLOOKUP($C114,LookupTable!B:BQ,64,FALSE)),0),IFERROR((VLOOKUP($C114,LookupTable!B:BQ,68,FALSE)),0)))</f>
        <v>0</v>
      </c>
      <c r="J114" s="9">
        <f t="shared" si="2"/>
        <v>0</v>
      </c>
      <c r="K114" s="8">
        <f>(SUM(IFERROR((VLOOKUP($C114,LookupTable!B:BQ,39,FALSE)),0),IFERROR((VLOOKUP($C114,LookupTable!B:BQ,43,FALSE)),0),IFERROR((VLOOKUP($C114,LookupTable!B:BQ,47,FALSE)),0),IFERROR((VLOOKUP($C114,LookupTable!B:BQ,51,FALSE)),0),IFERROR((VLOOKUP($C114,LookupTable!B:BQ,55,FALSE)),0),IFERROR((VLOOKUP($C114,LookupTable!B:BQ,59,FALSE)),0),IFERROR((VLOOKUP($C114,LookupTable!B:BQ,63,FALSE)),0),IFERROR((VLOOKUP($C114,LookupTable!B:BQ,67,FALSE)),0)))</f>
        <v>0</v>
      </c>
      <c r="L114" s="9">
        <f t="shared" si="3"/>
        <v>0</v>
      </c>
      <c r="M114" s="8">
        <f>(SUM(IFERROR((VLOOKUP($C114,LookupTable!B:BQ,38,FALSE)),0),IFERROR((VLOOKUP($C114,LookupTable!B:BQ,42,FALSE)),0),IFERROR((VLOOKUP($C114,LookupTable!B:BQ,46,FALSE)),0),IFERROR((VLOOKUP($C114,LookupTable!B:BQ,50,FALSE)),0),IFERROR((VLOOKUP($C114,LookupTable!B:BQ,54,FALSE)),0),IFERROR((VLOOKUP($C114,LookupTable!B:BQ,58,FALSE)),0),IFERROR((VLOOKUP($C114,LookupTable!B:BQ,62,FALSE)),0),IFERROR((VLOOKUP($C114,LookupTable!B:BQ,66,FALSE)),0)))</f>
        <v>0</v>
      </c>
      <c r="N114" s="9">
        <f t="shared" si="4"/>
        <v>0</v>
      </c>
    </row>
    <row r="115" ht="15.75" customHeight="1">
      <c r="A115" s="3">
        <f t="shared" si="1"/>
        <v>91</v>
      </c>
      <c r="B115" s="3" t="s">
        <v>127</v>
      </c>
      <c r="C115" s="3">
        <v>2.3490174E7</v>
      </c>
      <c r="D115" s="4">
        <f>IFERROR(VLOOKUP($C115,BaselinePWR!B:C,2,FALSE),0)</f>
        <v>55826617</v>
      </c>
      <c r="E115" s="5">
        <f>IFERROR(VLOOKUP($C115,BaselinePWR!B:G,6,FALSE),0)</f>
        <v>3349597.02</v>
      </c>
      <c r="F115" s="6">
        <f>IFERROR(VLOOKUP($C115,BaselinePWR!B:H,7,FALSE),0)</f>
        <v>390786.319</v>
      </c>
      <c r="G115" s="7">
        <f t="array" ref="G115">IFS(D115&gt;40000000,(J115+L115+N115),AND(D115&gt;0,D115&lt;40000000),-1,TRUE,-2)</f>
        <v>0</v>
      </c>
      <c r="H115" s="7">
        <f t="array" ref="H115">IFS(G115=-1,-100000000,G115=-2,-200000000,G115&gt;=0,(G115-E115))</f>
        <v>-3349597.02</v>
      </c>
      <c r="I115" s="8">
        <f>(SUM(IFERROR((VLOOKUP($C115,LookupTable!B:BQ,40,FALSE)),0),IFERROR((VLOOKUP($C115,LookupTable!B:BQ,44,FALSE)),0),IFERROR((VLOOKUP($C115,LookupTable!B:BQ,48,FALSE)),0),IFERROR((VLOOKUP($C115,LookupTable!B:BQ,52,FALSE)),0),IFERROR((VLOOKUP($C115,LookupTable!B:BQ,56,FALSE)),0),IFERROR((VLOOKUP($C115,LookupTable!B:BQ,60,FALSE)),0),IFERROR((VLOOKUP($C115,LookupTable!B:BQ,64,FALSE)),0),IFERROR((VLOOKUP($C115,LookupTable!B:BQ,68,FALSE)),0)))</f>
        <v>0</v>
      </c>
      <c r="J115" s="9">
        <f t="shared" si="2"/>
        <v>0</v>
      </c>
      <c r="K115" s="8">
        <f>(SUM(IFERROR((VLOOKUP($C115,LookupTable!B:BQ,39,FALSE)),0),IFERROR((VLOOKUP($C115,LookupTable!B:BQ,43,FALSE)),0),IFERROR((VLOOKUP($C115,LookupTable!B:BQ,47,FALSE)),0),IFERROR((VLOOKUP($C115,LookupTable!B:BQ,51,FALSE)),0),IFERROR((VLOOKUP($C115,LookupTable!B:BQ,55,FALSE)),0),IFERROR((VLOOKUP($C115,LookupTable!B:BQ,59,FALSE)),0),IFERROR((VLOOKUP($C115,LookupTable!B:BQ,63,FALSE)),0),IFERROR((VLOOKUP($C115,LookupTable!B:BQ,67,FALSE)),0)))</f>
        <v>0</v>
      </c>
      <c r="L115" s="9">
        <f t="shared" si="3"/>
        <v>0</v>
      </c>
      <c r="M115" s="8">
        <f>(SUM(IFERROR((VLOOKUP($C115,LookupTable!B:BQ,38,FALSE)),0),IFERROR((VLOOKUP($C115,LookupTable!B:BQ,42,FALSE)),0),IFERROR((VLOOKUP($C115,LookupTable!B:BQ,46,FALSE)),0),IFERROR((VLOOKUP($C115,LookupTable!B:BQ,50,FALSE)),0),IFERROR((VLOOKUP($C115,LookupTable!B:BQ,54,FALSE)),0),IFERROR((VLOOKUP($C115,LookupTable!B:BQ,58,FALSE)),0),IFERROR((VLOOKUP($C115,LookupTable!B:BQ,62,FALSE)),0),IFERROR((VLOOKUP($C115,LookupTable!B:BQ,66,FALSE)),0)))</f>
        <v>0</v>
      </c>
      <c r="N115" s="9">
        <f t="shared" si="4"/>
        <v>0</v>
      </c>
    </row>
    <row r="116" ht="15.75" customHeight="1">
      <c r="A116" s="3">
        <f t="shared" si="1"/>
        <v>91</v>
      </c>
      <c r="B116" s="10" t="s">
        <v>128</v>
      </c>
      <c r="C116" s="3">
        <v>7314975.0</v>
      </c>
      <c r="D116" s="4">
        <f>IFERROR(VLOOKUP($C116,BaselinePWR!B:C,2,FALSE),0)</f>
        <v>56054087</v>
      </c>
      <c r="E116" s="5">
        <f>IFERROR(VLOOKUP($C116,BaselinePWR!B:G,6,FALSE),0)</f>
        <v>3363245.22</v>
      </c>
      <c r="F116" s="6">
        <f>IFERROR(VLOOKUP($C116,BaselinePWR!B:H,7,FALSE),0)</f>
        <v>392378.609</v>
      </c>
      <c r="G116" s="7">
        <f t="array" ref="G116">IFS(D116&gt;40000000,(J116+L116+N116),AND(D116&gt;0,D116&lt;40000000),-1,TRUE,-2)</f>
        <v>0</v>
      </c>
      <c r="H116" s="7">
        <f t="array" ref="H116">IFS(G116=-1,-100000000,G116=-2,-200000000,G116&gt;=0,(G116-E116))</f>
        <v>-3363245.22</v>
      </c>
      <c r="I116" s="8">
        <f>(SUM(IFERROR((VLOOKUP($C116,LookupTable!B:BQ,40,FALSE)),0),IFERROR((VLOOKUP($C116,LookupTable!B:BQ,44,FALSE)),0),IFERROR((VLOOKUP($C116,LookupTable!B:BQ,48,FALSE)),0),IFERROR((VLOOKUP($C116,LookupTable!B:BQ,52,FALSE)),0),IFERROR((VLOOKUP($C116,LookupTable!B:BQ,56,FALSE)),0),IFERROR((VLOOKUP($C116,LookupTable!B:BQ,60,FALSE)),0),IFERROR((VLOOKUP($C116,LookupTable!B:BQ,64,FALSE)),0),IFERROR((VLOOKUP($C116,LookupTable!B:BQ,68,FALSE)),0)))</f>
        <v>0</v>
      </c>
      <c r="J116" s="9">
        <f t="shared" si="2"/>
        <v>0</v>
      </c>
      <c r="K116" s="8">
        <f>(SUM(IFERROR((VLOOKUP($C116,LookupTable!B:BQ,39,FALSE)),0),IFERROR((VLOOKUP($C116,LookupTable!B:BQ,43,FALSE)),0),IFERROR((VLOOKUP($C116,LookupTable!B:BQ,47,FALSE)),0),IFERROR((VLOOKUP($C116,LookupTable!B:BQ,51,FALSE)),0),IFERROR((VLOOKUP($C116,LookupTable!B:BQ,55,FALSE)),0),IFERROR((VLOOKUP($C116,LookupTable!B:BQ,59,FALSE)),0),IFERROR((VLOOKUP($C116,LookupTable!B:BQ,63,FALSE)),0),IFERROR((VLOOKUP($C116,LookupTable!B:BQ,67,FALSE)),0)))</f>
        <v>0</v>
      </c>
      <c r="L116" s="9">
        <f t="shared" si="3"/>
        <v>0</v>
      </c>
      <c r="M116" s="8">
        <f>(SUM(IFERROR((VLOOKUP($C116,LookupTable!B:BQ,38,FALSE)),0),IFERROR((VLOOKUP($C116,LookupTable!B:BQ,42,FALSE)),0),IFERROR((VLOOKUP($C116,LookupTable!B:BQ,46,FALSE)),0),IFERROR((VLOOKUP($C116,LookupTable!B:BQ,50,FALSE)),0),IFERROR((VLOOKUP($C116,LookupTable!B:BQ,54,FALSE)),0),IFERROR((VLOOKUP($C116,LookupTable!B:BQ,58,FALSE)),0),IFERROR((VLOOKUP($C116,LookupTable!B:BQ,62,FALSE)),0),IFERROR((VLOOKUP($C116,LookupTable!B:BQ,66,FALSE)),0)))</f>
        <v>0</v>
      </c>
      <c r="N116" s="9">
        <f t="shared" si="4"/>
        <v>0</v>
      </c>
    </row>
    <row r="117" ht="15.75" customHeight="1">
      <c r="A117" s="3">
        <f t="shared" si="1"/>
        <v>91</v>
      </c>
      <c r="B117" s="3" t="s">
        <v>129</v>
      </c>
      <c r="C117" s="3">
        <v>1.5395965E7</v>
      </c>
      <c r="D117" s="4">
        <f>IFERROR(VLOOKUP($C117,BaselinePWR!B:C,2,FALSE),0)</f>
        <v>56726885</v>
      </c>
      <c r="E117" s="5">
        <f>IFERROR(VLOOKUP($C117,BaselinePWR!B:G,6,FALSE),0)</f>
        <v>3403613.1</v>
      </c>
      <c r="F117" s="6">
        <f>IFERROR(VLOOKUP($C117,BaselinePWR!B:H,7,FALSE),0)</f>
        <v>397088.195</v>
      </c>
      <c r="G117" s="7">
        <f t="array" ref="G117">IFS(D117&gt;40000000,(J117+L117+N117),AND(D117&gt;0,D117&lt;40000000),-1,TRUE,-2)</f>
        <v>0</v>
      </c>
      <c r="H117" s="7">
        <f t="array" ref="H117">IFS(G117=-1,-100000000,G117=-2,-200000000,G117&gt;=0,(G117-E117))</f>
        <v>-3403613.1</v>
      </c>
      <c r="I117" s="8">
        <f>(SUM(IFERROR((VLOOKUP($C117,LookupTable!B:BQ,40,FALSE)),0),IFERROR((VLOOKUP($C117,LookupTable!B:BQ,44,FALSE)),0),IFERROR((VLOOKUP($C117,LookupTable!B:BQ,48,FALSE)),0),IFERROR((VLOOKUP($C117,LookupTable!B:BQ,52,FALSE)),0),IFERROR((VLOOKUP($C117,LookupTable!B:BQ,56,FALSE)),0),IFERROR((VLOOKUP($C117,LookupTable!B:BQ,60,FALSE)),0),IFERROR((VLOOKUP($C117,LookupTable!B:BQ,64,FALSE)),0),IFERROR((VLOOKUP($C117,LookupTable!B:BQ,68,FALSE)),0)))</f>
        <v>0</v>
      </c>
      <c r="J117" s="9">
        <f t="shared" si="2"/>
        <v>0</v>
      </c>
      <c r="K117" s="8">
        <f>(SUM(IFERROR((VLOOKUP($C117,LookupTable!B:BQ,39,FALSE)),0),IFERROR((VLOOKUP($C117,LookupTable!B:BQ,43,FALSE)),0),IFERROR((VLOOKUP($C117,LookupTable!B:BQ,47,FALSE)),0),IFERROR((VLOOKUP($C117,LookupTable!B:BQ,51,FALSE)),0),IFERROR((VLOOKUP($C117,LookupTable!B:BQ,55,FALSE)),0),IFERROR((VLOOKUP($C117,LookupTable!B:BQ,59,FALSE)),0),IFERROR((VLOOKUP($C117,LookupTable!B:BQ,63,FALSE)),0),IFERROR((VLOOKUP($C117,LookupTable!B:BQ,67,FALSE)),0)))</f>
        <v>0</v>
      </c>
      <c r="L117" s="9">
        <f t="shared" si="3"/>
        <v>0</v>
      </c>
      <c r="M117" s="8">
        <f>(SUM(IFERROR((VLOOKUP($C117,LookupTable!B:BQ,38,FALSE)),0),IFERROR((VLOOKUP($C117,LookupTable!B:BQ,42,FALSE)),0),IFERROR((VLOOKUP($C117,LookupTable!B:BQ,46,FALSE)),0),IFERROR((VLOOKUP($C117,LookupTable!B:BQ,50,FALSE)),0),IFERROR((VLOOKUP($C117,LookupTable!B:BQ,54,FALSE)),0),IFERROR((VLOOKUP($C117,LookupTable!B:BQ,58,FALSE)),0),IFERROR((VLOOKUP($C117,LookupTable!B:BQ,62,FALSE)),0),IFERROR((VLOOKUP($C117,LookupTable!B:BQ,66,FALSE)),0)))</f>
        <v>0</v>
      </c>
      <c r="N117" s="9">
        <f t="shared" si="4"/>
        <v>0</v>
      </c>
    </row>
    <row r="118" ht="15.75" customHeight="1">
      <c r="A118" s="3">
        <f t="shared" si="1"/>
        <v>91</v>
      </c>
      <c r="B118" s="3" t="s">
        <v>130</v>
      </c>
      <c r="C118" s="3">
        <v>5.1010275E7</v>
      </c>
      <c r="D118" s="4">
        <f>IFERROR(VLOOKUP($C118,BaselinePWR!B:C,2,FALSE),0)</f>
        <v>57188284</v>
      </c>
      <c r="E118" s="5">
        <f>IFERROR(VLOOKUP($C118,BaselinePWR!B:G,6,FALSE),0)</f>
        <v>3431297.04</v>
      </c>
      <c r="F118" s="6">
        <f>IFERROR(VLOOKUP($C118,BaselinePWR!B:H,7,FALSE),0)</f>
        <v>400317.988</v>
      </c>
      <c r="G118" s="7">
        <f t="array" ref="G118">IFS(D118&gt;40000000,(J118+L118+N118),AND(D118&gt;0,D118&lt;40000000),-1,TRUE,-2)</f>
        <v>0</v>
      </c>
      <c r="H118" s="7">
        <f t="array" ref="H118">IFS(G118=-1,-100000000,G118=-2,-200000000,G118&gt;=0,(G118-E118))</f>
        <v>-3431297.04</v>
      </c>
      <c r="I118" s="8">
        <f>(SUM(IFERROR((VLOOKUP($C118,LookupTable!B:BQ,40,FALSE)),0),IFERROR((VLOOKUP($C118,LookupTable!B:BQ,44,FALSE)),0),IFERROR((VLOOKUP($C118,LookupTable!B:BQ,48,FALSE)),0),IFERROR((VLOOKUP($C118,LookupTable!B:BQ,52,FALSE)),0),IFERROR((VLOOKUP($C118,LookupTable!B:BQ,56,FALSE)),0),IFERROR((VLOOKUP($C118,LookupTable!B:BQ,60,FALSE)),0),IFERROR((VLOOKUP($C118,LookupTable!B:BQ,64,FALSE)),0),IFERROR((VLOOKUP($C118,LookupTable!B:BQ,68,FALSE)),0)))</f>
        <v>0</v>
      </c>
      <c r="J118" s="9">
        <f t="shared" si="2"/>
        <v>0</v>
      </c>
      <c r="K118" s="8">
        <f>(SUM(IFERROR((VLOOKUP($C118,LookupTable!B:BQ,39,FALSE)),0),IFERROR((VLOOKUP($C118,LookupTable!B:BQ,43,FALSE)),0),IFERROR((VLOOKUP($C118,LookupTable!B:BQ,47,FALSE)),0),IFERROR((VLOOKUP($C118,LookupTable!B:BQ,51,FALSE)),0),IFERROR((VLOOKUP($C118,LookupTable!B:BQ,55,FALSE)),0),IFERROR((VLOOKUP($C118,LookupTable!B:BQ,59,FALSE)),0),IFERROR((VLOOKUP($C118,LookupTable!B:BQ,63,FALSE)),0),IFERROR((VLOOKUP($C118,LookupTable!B:BQ,67,FALSE)),0)))</f>
        <v>0</v>
      </c>
      <c r="L118" s="9">
        <f t="shared" si="3"/>
        <v>0</v>
      </c>
      <c r="M118" s="8">
        <f>(SUM(IFERROR((VLOOKUP($C118,LookupTable!B:BQ,38,FALSE)),0),IFERROR((VLOOKUP($C118,LookupTable!B:BQ,42,FALSE)),0),IFERROR((VLOOKUP($C118,LookupTable!B:BQ,46,FALSE)),0),IFERROR((VLOOKUP($C118,LookupTable!B:BQ,50,FALSE)),0),IFERROR((VLOOKUP($C118,LookupTable!B:BQ,54,FALSE)),0),IFERROR((VLOOKUP($C118,LookupTable!B:BQ,58,FALSE)),0),IFERROR((VLOOKUP($C118,LookupTable!B:BQ,62,FALSE)),0),IFERROR((VLOOKUP($C118,LookupTable!B:BQ,66,FALSE)),0)))</f>
        <v>0</v>
      </c>
      <c r="N118" s="9">
        <f t="shared" si="4"/>
        <v>0</v>
      </c>
    </row>
    <row r="119" ht="15.75" customHeight="1">
      <c r="A119" s="3">
        <f t="shared" si="1"/>
        <v>91</v>
      </c>
      <c r="B119" s="3" t="s">
        <v>131</v>
      </c>
      <c r="C119" s="3">
        <v>4.824734E7</v>
      </c>
      <c r="D119" s="4">
        <f>IFERROR(VLOOKUP($C119,BaselinePWR!B:C,2,FALSE),0)</f>
        <v>58624066</v>
      </c>
      <c r="E119" s="5">
        <f>IFERROR(VLOOKUP($C119,BaselinePWR!B:G,6,FALSE),0)</f>
        <v>3517443.96</v>
      </c>
      <c r="F119" s="6">
        <f>IFERROR(VLOOKUP($C119,BaselinePWR!B:H,7,FALSE),0)</f>
        <v>410368.462</v>
      </c>
      <c r="G119" s="7">
        <f t="array" ref="G119">IFS(D119&gt;40000000,(J119+L119+N119),AND(D119&gt;0,D119&lt;40000000),-1,TRUE,-2)</f>
        <v>0</v>
      </c>
      <c r="H119" s="7">
        <f t="array" ref="H119">IFS(G119=-1,-100000000,G119=-2,-200000000,G119&gt;=0,(G119-E119))</f>
        <v>-3517443.96</v>
      </c>
      <c r="I119" s="8">
        <f>(SUM(IFERROR((VLOOKUP($C119,LookupTable!B:BQ,40,FALSE)),0),IFERROR((VLOOKUP($C119,LookupTable!B:BQ,44,FALSE)),0),IFERROR((VLOOKUP($C119,LookupTable!B:BQ,48,FALSE)),0),IFERROR((VLOOKUP($C119,LookupTable!B:BQ,52,FALSE)),0),IFERROR((VLOOKUP($C119,LookupTable!B:BQ,56,FALSE)),0),IFERROR((VLOOKUP($C119,LookupTable!B:BQ,60,FALSE)),0),IFERROR((VLOOKUP($C119,LookupTable!B:BQ,64,FALSE)),0),IFERROR((VLOOKUP($C119,LookupTable!B:BQ,68,FALSE)),0)))</f>
        <v>0</v>
      </c>
      <c r="J119" s="9">
        <f t="shared" si="2"/>
        <v>0</v>
      </c>
      <c r="K119" s="8">
        <f>(SUM(IFERROR((VLOOKUP($C119,LookupTable!B:BQ,39,FALSE)),0),IFERROR((VLOOKUP($C119,LookupTable!B:BQ,43,FALSE)),0),IFERROR((VLOOKUP($C119,LookupTable!B:BQ,47,FALSE)),0),IFERROR((VLOOKUP($C119,LookupTable!B:BQ,51,FALSE)),0),IFERROR((VLOOKUP($C119,LookupTable!B:BQ,55,FALSE)),0),IFERROR((VLOOKUP($C119,LookupTable!B:BQ,59,FALSE)),0),IFERROR((VLOOKUP($C119,LookupTable!B:BQ,63,FALSE)),0),IFERROR((VLOOKUP($C119,LookupTable!B:BQ,67,FALSE)),0)))</f>
        <v>0</v>
      </c>
      <c r="L119" s="9">
        <f t="shared" si="3"/>
        <v>0</v>
      </c>
      <c r="M119" s="8">
        <f>(SUM(IFERROR((VLOOKUP($C119,LookupTable!B:BQ,38,FALSE)),0),IFERROR((VLOOKUP($C119,LookupTable!B:BQ,42,FALSE)),0),IFERROR((VLOOKUP($C119,LookupTable!B:BQ,46,FALSE)),0),IFERROR((VLOOKUP($C119,LookupTable!B:BQ,50,FALSE)),0),IFERROR((VLOOKUP($C119,LookupTable!B:BQ,54,FALSE)),0),IFERROR((VLOOKUP($C119,LookupTable!B:BQ,58,FALSE)),0),IFERROR((VLOOKUP($C119,LookupTable!B:BQ,62,FALSE)),0),IFERROR((VLOOKUP($C119,LookupTable!B:BQ,66,FALSE)),0)))</f>
        <v>0</v>
      </c>
      <c r="N119" s="9">
        <f t="shared" si="4"/>
        <v>0</v>
      </c>
    </row>
    <row r="120" ht="15.75" customHeight="1">
      <c r="A120" s="3">
        <f t="shared" si="1"/>
        <v>91</v>
      </c>
      <c r="B120" s="3" t="s">
        <v>132</v>
      </c>
      <c r="C120" s="3">
        <v>6.0270444E7</v>
      </c>
      <c r="D120" s="4">
        <f>IFERROR(VLOOKUP($C120,BaselinePWR!B:C,2,FALSE),0)</f>
        <v>63043977</v>
      </c>
      <c r="E120" s="5">
        <f>IFERROR(VLOOKUP($C120,BaselinePWR!B:G,6,FALSE),0)</f>
        <v>3782638.62</v>
      </c>
      <c r="F120" s="6">
        <f>IFERROR(VLOOKUP($C120,BaselinePWR!B:H,7,FALSE),0)</f>
        <v>504351.816</v>
      </c>
      <c r="G120" s="7">
        <f t="array" ref="G120">IFS(D120&gt;40000000,(J120+L120+N120),AND(D120&gt;0,D120&lt;40000000),-1,TRUE,-2)</f>
        <v>0</v>
      </c>
      <c r="H120" s="7">
        <f t="array" ref="H120">IFS(G120=-1,-100000000,G120=-2,-200000000,G120&gt;=0,(G120-E120))</f>
        <v>-3782638.62</v>
      </c>
      <c r="I120" s="8">
        <f>(SUM(IFERROR((VLOOKUP($C120,LookupTable!B:BQ,40,FALSE)),0),IFERROR((VLOOKUP($C120,LookupTable!B:BQ,44,FALSE)),0),IFERROR((VLOOKUP($C120,LookupTable!B:BQ,48,FALSE)),0),IFERROR((VLOOKUP($C120,LookupTable!B:BQ,52,FALSE)),0),IFERROR((VLOOKUP($C120,LookupTable!B:BQ,56,FALSE)),0),IFERROR((VLOOKUP($C120,LookupTable!B:BQ,60,FALSE)),0),IFERROR((VLOOKUP($C120,LookupTable!B:BQ,64,FALSE)),0),IFERROR((VLOOKUP($C120,LookupTable!B:BQ,68,FALSE)),0)))</f>
        <v>0</v>
      </c>
      <c r="J120" s="9">
        <f t="shared" si="2"/>
        <v>0</v>
      </c>
      <c r="K120" s="8">
        <f>(SUM(IFERROR((VLOOKUP($C120,LookupTable!B:BQ,39,FALSE)),0),IFERROR((VLOOKUP($C120,LookupTable!B:BQ,43,FALSE)),0),IFERROR((VLOOKUP($C120,LookupTable!B:BQ,47,FALSE)),0),IFERROR((VLOOKUP($C120,LookupTable!B:BQ,51,FALSE)),0),IFERROR((VLOOKUP($C120,LookupTable!B:BQ,55,FALSE)),0),IFERROR((VLOOKUP($C120,LookupTable!B:BQ,59,FALSE)),0),IFERROR((VLOOKUP($C120,LookupTable!B:BQ,63,FALSE)),0),IFERROR((VLOOKUP($C120,LookupTable!B:BQ,67,FALSE)),0)))</f>
        <v>0</v>
      </c>
      <c r="L120" s="9">
        <f t="shared" si="3"/>
        <v>0</v>
      </c>
      <c r="M120" s="8">
        <f>(SUM(IFERROR((VLOOKUP($C120,LookupTable!B:BQ,38,FALSE)),0),IFERROR((VLOOKUP($C120,LookupTable!B:BQ,42,FALSE)),0),IFERROR((VLOOKUP($C120,LookupTable!B:BQ,46,FALSE)),0),IFERROR((VLOOKUP($C120,LookupTable!B:BQ,50,FALSE)),0),IFERROR((VLOOKUP($C120,LookupTable!B:BQ,54,FALSE)),0),IFERROR((VLOOKUP($C120,LookupTable!B:BQ,58,FALSE)),0),IFERROR((VLOOKUP($C120,LookupTable!B:BQ,62,FALSE)),0),IFERROR((VLOOKUP($C120,LookupTable!B:BQ,66,FALSE)),0)))</f>
        <v>0</v>
      </c>
      <c r="N120" s="9">
        <f t="shared" si="4"/>
        <v>0</v>
      </c>
    </row>
    <row r="121" ht="15.75" customHeight="1">
      <c r="A121" s="3">
        <f t="shared" si="1"/>
        <v>91</v>
      </c>
      <c r="B121" s="3" t="s">
        <v>133</v>
      </c>
      <c r="C121" s="3">
        <v>8204082.0</v>
      </c>
      <c r="D121" s="4">
        <f>IFERROR(VLOOKUP($C121,BaselinePWR!B:C,2,FALSE),0)</f>
        <v>64005517</v>
      </c>
      <c r="E121" s="5">
        <f>IFERROR(VLOOKUP($C121,BaselinePWR!B:G,6,FALSE),0)</f>
        <v>3840331.02</v>
      </c>
      <c r="F121" s="6">
        <f>IFERROR(VLOOKUP($C121,BaselinePWR!B:H,7,FALSE),0)</f>
        <v>512044.136</v>
      </c>
      <c r="G121" s="7">
        <f t="array" ref="G121">IFS(D121&gt;40000000,(J121+L121+N121),AND(D121&gt;0,D121&lt;40000000),-1,TRUE,-2)</f>
        <v>0</v>
      </c>
      <c r="H121" s="7">
        <f t="array" ref="H121">IFS(G121=-1,-100000000,G121=-2,-200000000,G121&gt;=0,(G121-E121))</f>
        <v>-3840331.02</v>
      </c>
      <c r="I121" s="8">
        <f>(SUM(IFERROR((VLOOKUP($C121,LookupTable!B:BQ,40,FALSE)),0),IFERROR((VLOOKUP($C121,LookupTable!B:BQ,44,FALSE)),0),IFERROR((VLOOKUP($C121,LookupTable!B:BQ,48,FALSE)),0),IFERROR((VLOOKUP($C121,LookupTable!B:BQ,52,FALSE)),0),IFERROR((VLOOKUP($C121,LookupTable!B:BQ,56,FALSE)),0),IFERROR((VLOOKUP($C121,LookupTable!B:BQ,60,FALSE)),0),IFERROR((VLOOKUP($C121,LookupTable!B:BQ,64,FALSE)),0),IFERROR((VLOOKUP($C121,LookupTable!B:BQ,68,FALSE)),0)))</f>
        <v>0</v>
      </c>
      <c r="J121" s="9">
        <f t="shared" si="2"/>
        <v>0</v>
      </c>
      <c r="K121" s="8">
        <f>(SUM(IFERROR((VLOOKUP($C121,LookupTable!B:BQ,39,FALSE)),0),IFERROR((VLOOKUP($C121,LookupTable!B:BQ,43,FALSE)),0),IFERROR((VLOOKUP($C121,LookupTable!B:BQ,47,FALSE)),0),IFERROR((VLOOKUP($C121,LookupTable!B:BQ,51,FALSE)),0),IFERROR((VLOOKUP($C121,LookupTable!B:BQ,55,FALSE)),0),IFERROR((VLOOKUP($C121,LookupTable!B:BQ,59,FALSE)),0),IFERROR((VLOOKUP($C121,LookupTable!B:BQ,63,FALSE)),0),IFERROR((VLOOKUP($C121,LookupTable!B:BQ,67,FALSE)),0)))</f>
        <v>0</v>
      </c>
      <c r="L121" s="9">
        <f t="shared" si="3"/>
        <v>0</v>
      </c>
      <c r="M121" s="8">
        <f>(SUM(IFERROR((VLOOKUP($C121,LookupTable!B:BQ,38,FALSE)),0),IFERROR((VLOOKUP($C121,LookupTable!B:BQ,42,FALSE)),0),IFERROR((VLOOKUP($C121,LookupTable!B:BQ,46,FALSE)),0),IFERROR((VLOOKUP($C121,LookupTable!B:BQ,50,FALSE)),0),IFERROR((VLOOKUP($C121,LookupTable!B:BQ,54,FALSE)),0),IFERROR((VLOOKUP($C121,LookupTable!B:BQ,58,FALSE)),0),IFERROR((VLOOKUP($C121,LookupTable!B:BQ,62,FALSE)),0),IFERROR((VLOOKUP($C121,LookupTable!B:BQ,66,FALSE)),0)))</f>
        <v>0</v>
      </c>
      <c r="N121" s="9">
        <f t="shared" si="4"/>
        <v>0</v>
      </c>
    </row>
    <row r="122" ht="15.75" customHeight="1">
      <c r="A122" s="3">
        <f t="shared" si="1"/>
        <v>91</v>
      </c>
      <c r="B122" s="12" t="s">
        <v>134</v>
      </c>
      <c r="C122" s="3">
        <v>6.4487694E7</v>
      </c>
      <c r="D122" s="4">
        <f>IFERROR(VLOOKUP($C122,BaselinePWR!B:C,2,FALSE),0)</f>
        <v>74133530</v>
      </c>
      <c r="E122" s="5">
        <f>IFERROR(VLOOKUP($C122,BaselinePWR!B:G,6,FALSE),0)</f>
        <v>8896023.6</v>
      </c>
      <c r="F122" s="6">
        <f>IFERROR(VLOOKUP($C122,BaselinePWR!B:H,7,FALSE),0)</f>
        <v>667201.77</v>
      </c>
      <c r="G122" s="7">
        <f t="array" ref="G122">IFS(D122&gt;40000000,(J122+L122+N122),AND(D122&gt;0,D122&lt;40000000),-1,TRUE,-2)</f>
        <v>0</v>
      </c>
      <c r="H122" s="7">
        <f t="array" ref="H122">IFS(G122=-1,-100000000,G122=-2,-200000000,G122&gt;=0,(G122-E122))</f>
        <v>-8896023.6</v>
      </c>
      <c r="I122" s="8">
        <f>(SUM(IFERROR((VLOOKUP($C122,LookupTable!B:BQ,40,FALSE)),0),IFERROR((VLOOKUP($C122,LookupTable!B:BQ,44,FALSE)),0),IFERROR((VLOOKUP($C122,LookupTable!B:BQ,48,FALSE)),0),IFERROR((VLOOKUP($C122,LookupTable!B:BQ,52,FALSE)),0),IFERROR((VLOOKUP($C122,LookupTable!B:BQ,56,FALSE)),0),IFERROR((VLOOKUP($C122,LookupTable!B:BQ,60,FALSE)),0),IFERROR((VLOOKUP($C122,LookupTable!B:BQ,64,FALSE)),0),IFERROR((VLOOKUP($C122,LookupTable!B:BQ,68,FALSE)),0)))</f>
        <v>0</v>
      </c>
      <c r="J122" s="9">
        <f t="shared" si="2"/>
        <v>0</v>
      </c>
      <c r="K122" s="8">
        <f>(SUM(IFERROR((VLOOKUP($C122,LookupTable!B:BQ,39,FALSE)),0),IFERROR((VLOOKUP($C122,LookupTable!B:BQ,43,FALSE)),0),IFERROR((VLOOKUP($C122,LookupTable!B:BQ,47,FALSE)),0),IFERROR((VLOOKUP($C122,LookupTable!B:BQ,51,FALSE)),0),IFERROR((VLOOKUP($C122,LookupTable!B:BQ,55,FALSE)),0),IFERROR((VLOOKUP($C122,LookupTable!B:BQ,59,FALSE)),0),IFERROR((VLOOKUP($C122,LookupTable!B:BQ,63,FALSE)),0),IFERROR((VLOOKUP($C122,LookupTable!B:BQ,67,FALSE)),0)))</f>
        <v>0</v>
      </c>
      <c r="L122" s="9">
        <f t="shared" si="3"/>
        <v>0</v>
      </c>
      <c r="M122" s="8">
        <f>(SUM(IFERROR((VLOOKUP($C122,LookupTable!B:BQ,38,FALSE)),0),IFERROR((VLOOKUP($C122,LookupTable!B:BQ,42,FALSE)),0),IFERROR((VLOOKUP($C122,LookupTable!B:BQ,46,FALSE)),0),IFERROR((VLOOKUP($C122,LookupTable!B:BQ,50,FALSE)),0),IFERROR((VLOOKUP($C122,LookupTable!B:BQ,54,FALSE)),0),IFERROR((VLOOKUP($C122,LookupTable!B:BQ,58,FALSE)),0),IFERROR((VLOOKUP($C122,LookupTable!B:BQ,62,FALSE)),0),IFERROR((VLOOKUP($C122,LookupTable!B:BQ,66,FALSE)),0)))</f>
        <v>0</v>
      </c>
      <c r="N122" s="9">
        <f t="shared" si="4"/>
        <v>0</v>
      </c>
    </row>
    <row r="123" ht="15.75" customHeight="1">
      <c r="A123" s="3">
        <f t="shared" si="1"/>
        <v>91</v>
      </c>
      <c r="B123" s="3" t="s">
        <v>135</v>
      </c>
      <c r="C123" s="3">
        <v>5.1147171E7</v>
      </c>
      <c r="D123" s="4">
        <f>IFERROR(VLOOKUP($C123,BaselinePWR!B:C,2,FALSE),0)</f>
        <v>76621572</v>
      </c>
      <c r="E123" s="5">
        <f>IFERROR(VLOOKUP($C123,BaselinePWR!B:G,6,FALSE),0)</f>
        <v>9194588.64</v>
      </c>
      <c r="F123" s="6">
        <f>IFERROR(VLOOKUP($C123,BaselinePWR!B:H,7,FALSE),0)</f>
        <v>842837.292</v>
      </c>
      <c r="G123" s="7">
        <f t="array" ref="G123">IFS(D123&gt;40000000,(J123+L123+N123),AND(D123&gt;0,D123&lt;40000000),-1,TRUE,-2)</f>
        <v>0</v>
      </c>
      <c r="H123" s="7">
        <f t="array" ref="H123">IFS(G123=-1,-100000000,G123=-2,-200000000,G123&gt;=0,(G123-E123))</f>
        <v>-9194588.64</v>
      </c>
      <c r="I123" s="8">
        <f>(SUM(IFERROR((VLOOKUP($C123,LookupTable!B:BQ,40,FALSE)),0),IFERROR((VLOOKUP($C123,LookupTable!B:BQ,44,FALSE)),0),IFERROR((VLOOKUP($C123,LookupTable!B:BQ,48,FALSE)),0),IFERROR((VLOOKUP($C123,LookupTable!B:BQ,52,FALSE)),0),IFERROR((VLOOKUP($C123,LookupTable!B:BQ,56,FALSE)),0),IFERROR((VLOOKUP($C123,LookupTable!B:BQ,60,FALSE)),0),IFERROR((VLOOKUP($C123,LookupTable!B:BQ,64,FALSE)),0),IFERROR((VLOOKUP($C123,LookupTable!B:BQ,68,FALSE)),0)))</f>
        <v>0</v>
      </c>
      <c r="J123" s="9">
        <f t="shared" si="2"/>
        <v>0</v>
      </c>
      <c r="K123" s="8">
        <f>(SUM(IFERROR((VLOOKUP($C123,LookupTable!B:BQ,39,FALSE)),0),IFERROR((VLOOKUP($C123,LookupTable!B:BQ,43,FALSE)),0),IFERROR((VLOOKUP($C123,LookupTable!B:BQ,47,FALSE)),0),IFERROR((VLOOKUP($C123,LookupTable!B:BQ,51,FALSE)),0),IFERROR((VLOOKUP($C123,LookupTable!B:BQ,55,FALSE)),0),IFERROR((VLOOKUP($C123,LookupTable!B:BQ,59,FALSE)),0),IFERROR((VLOOKUP($C123,LookupTable!B:BQ,63,FALSE)),0),IFERROR((VLOOKUP($C123,LookupTable!B:BQ,67,FALSE)),0)))</f>
        <v>0</v>
      </c>
      <c r="L123" s="9">
        <f t="shared" si="3"/>
        <v>0</v>
      </c>
      <c r="M123" s="8">
        <f>(SUM(IFERROR((VLOOKUP($C123,LookupTable!B:BQ,38,FALSE)),0),IFERROR((VLOOKUP($C123,LookupTable!B:BQ,42,FALSE)),0),IFERROR((VLOOKUP($C123,LookupTable!B:BQ,46,FALSE)),0),IFERROR((VLOOKUP($C123,LookupTable!B:BQ,50,FALSE)),0),IFERROR((VLOOKUP($C123,LookupTable!B:BQ,54,FALSE)),0),IFERROR((VLOOKUP($C123,LookupTable!B:BQ,58,FALSE)),0),IFERROR((VLOOKUP($C123,LookupTable!B:BQ,62,FALSE)),0),IFERROR((VLOOKUP($C123,LookupTable!B:BQ,66,FALSE)),0)))</f>
        <v>0</v>
      </c>
      <c r="N123" s="9">
        <f t="shared" si="4"/>
        <v>0</v>
      </c>
    </row>
    <row r="124" ht="15.75" customHeight="1">
      <c r="A124" s="3">
        <f t="shared" si="1"/>
        <v>91</v>
      </c>
      <c r="B124" s="3" t="s">
        <v>136</v>
      </c>
      <c r="C124" s="3">
        <v>2.2741953E7</v>
      </c>
      <c r="D124" s="4">
        <f>IFERROR(VLOOKUP($C124,BaselinePWR!B:C,2,FALSE),0)</f>
        <v>77435067</v>
      </c>
      <c r="E124" s="5">
        <f>IFERROR(VLOOKUP($C124,BaselinePWR!B:G,6,FALSE),0)</f>
        <v>9292208.04</v>
      </c>
      <c r="F124" s="6">
        <f>IFERROR(VLOOKUP($C124,BaselinePWR!B:H,7,FALSE),0)</f>
        <v>851785.737</v>
      </c>
      <c r="G124" s="7">
        <f t="array" ref="G124">IFS(D124&gt;40000000,(J124+L124+N124),AND(D124&gt;0,D124&lt;40000000),-1,TRUE,-2)</f>
        <v>0</v>
      </c>
      <c r="H124" s="7">
        <f t="array" ref="H124">IFS(G124=-1,-100000000,G124=-2,-200000000,G124&gt;=0,(G124-E124))</f>
        <v>-9292208.04</v>
      </c>
      <c r="I124" s="8">
        <f>(SUM(IFERROR((VLOOKUP($C124,LookupTable!B:BQ,40,FALSE)),0),IFERROR((VLOOKUP($C124,LookupTable!B:BQ,44,FALSE)),0),IFERROR((VLOOKUP($C124,LookupTable!B:BQ,48,FALSE)),0),IFERROR((VLOOKUP($C124,LookupTable!B:BQ,52,FALSE)),0),IFERROR((VLOOKUP($C124,LookupTable!B:BQ,56,FALSE)),0),IFERROR((VLOOKUP($C124,LookupTable!B:BQ,60,FALSE)),0),IFERROR((VLOOKUP($C124,LookupTable!B:BQ,64,FALSE)),0),IFERROR((VLOOKUP($C124,LookupTable!B:BQ,68,FALSE)),0)))</f>
        <v>0</v>
      </c>
      <c r="J124" s="9">
        <f t="shared" si="2"/>
        <v>0</v>
      </c>
      <c r="K124" s="8">
        <f>(SUM(IFERROR((VLOOKUP($C124,LookupTable!B:BQ,39,FALSE)),0),IFERROR((VLOOKUP($C124,LookupTable!B:BQ,43,FALSE)),0),IFERROR((VLOOKUP($C124,LookupTable!B:BQ,47,FALSE)),0),IFERROR((VLOOKUP($C124,LookupTable!B:BQ,51,FALSE)),0),IFERROR((VLOOKUP($C124,LookupTable!B:BQ,55,FALSE)),0),IFERROR((VLOOKUP($C124,LookupTable!B:BQ,59,FALSE)),0),IFERROR((VLOOKUP($C124,LookupTable!B:BQ,63,FALSE)),0),IFERROR((VLOOKUP($C124,LookupTable!B:BQ,67,FALSE)),0)))</f>
        <v>0</v>
      </c>
      <c r="L124" s="9">
        <f t="shared" si="3"/>
        <v>0</v>
      </c>
      <c r="M124" s="8">
        <f>(SUM(IFERROR((VLOOKUP($C124,LookupTable!B:BQ,38,FALSE)),0),IFERROR((VLOOKUP($C124,LookupTable!B:BQ,42,FALSE)),0),IFERROR((VLOOKUP($C124,LookupTable!B:BQ,46,FALSE)),0),IFERROR((VLOOKUP($C124,LookupTable!B:BQ,50,FALSE)),0),IFERROR((VLOOKUP($C124,LookupTable!B:BQ,54,FALSE)),0),IFERROR((VLOOKUP($C124,LookupTable!B:BQ,58,FALSE)),0),IFERROR((VLOOKUP($C124,LookupTable!B:BQ,62,FALSE)),0),IFERROR((VLOOKUP($C124,LookupTable!B:BQ,66,FALSE)),0)))</f>
        <v>0</v>
      </c>
      <c r="N124" s="9">
        <f t="shared" si="4"/>
        <v>0</v>
      </c>
    </row>
    <row r="125" ht="15.75" customHeight="1">
      <c r="A125" s="3">
        <f t="shared" si="1"/>
        <v>91</v>
      </c>
      <c r="B125" s="3" t="s">
        <v>137</v>
      </c>
      <c r="C125" s="3">
        <v>1348151.0</v>
      </c>
      <c r="D125" s="4">
        <f>IFERROR(VLOOKUP($C125,BaselinePWR!B:C,2,FALSE),0)</f>
        <v>89256800</v>
      </c>
      <c r="E125" s="5">
        <f>IFERROR(VLOOKUP($C125,BaselinePWR!B:G,6,FALSE),0)</f>
        <v>14281088</v>
      </c>
      <c r="F125" s="6">
        <f>IFERROR(VLOOKUP($C125,BaselinePWR!B:H,7,FALSE),0)</f>
        <v>1428108.8</v>
      </c>
      <c r="G125" s="7">
        <f t="array" ref="G125">IFS(D125&gt;40000000,(J125+L125+N125),AND(D125&gt;0,D125&lt;40000000),-1,TRUE,-2)</f>
        <v>0</v>
      </c>
      <c r="H125" s="7">
        <f t="array" ref="H125">IFS(G125=-1,-100000000,G125=-2,-200000000,G125&gt;=0,(G125-E125))</f>
        <v>-14281088</v>
      </c>
      <c r="I125" s="8">
        <f>(SUM(IFERROR((VLOOKUP($C125,LookupTable!B:BQ,40,FALSE)),0),IFERROR((VLOOKUP($C125,LookupTable!B:BQ,44,FALSE)),0),IFERROR((VLOOKUP($C125,LookupTable!B:BQ,48,FALSE)),0),IFERROR((VLOOKUP($C125,LookupTable!B:BQ,52,FALSE)),0),IFERROR((VLOOKUP($C125,LookupTable!B:BQ,56,FALSE)),0),IFERROR((VLOOKUP($C125,LookupTable!B:BQ,60,FALSE)),0),IFERROR((VLOOKUP($C125,LookupTable!B:BQ,64,FALSE)),0),IFERROR((VLOOKUP($C125,LookupTable!B:BQ,68,FALSE)),0)))</f>
        <v>0</v>
      </c>
      <c r="J125" s="9">
        <f t="shared" si="2"/>
        <v>0</v>
      </c>
      <c r="K125" s="8">
        <f>(SUM(IFERROR((VLOOKUP($C125,LookupTable!B:BQ,39,FALSE)),0),IFERROR((VLOOKUP($C125,LookupTable!B:BQ,43,FALSE)),0),IFERROR((VLOOKUP($C125,LookupTable!B:BQ,47,FALSE)),0),IFERROR((VLOOKUP($C125,LookupTable!B:BQ,51,FALSE)),0),IFERROR((VLOOKUP($C125,LookupTable!B:BQ,55,FALSE)),0),IFERROR((VLOOKUP($C125,LookupTable!B:BQ,59,FALSE)),0),IFERROR((VLOOKUP($C125,LookupTable!B:BQ,63,FALSE)),0),IFERROR((VLOOKUP($C125,LookupTable!B:BQ,67,FALSE)),0)))</f>
        <v>0</v>
      </c>
      <c r="L125" s="9">
        <f t="shared" si="3"/>
        <v>0</v>
      </c>
      <c r="M125" s="8">
        <f>(SUM(IFERROR((VLOOKUP($C125,LookupTable!B:BQ,38,FALSE)),0),IFERROR((VLOOKUP($C125,LookupTable!B:BQ,42,FALSE)),0),IFERROR((VLOOKUP($C125,LookupTable!B:BQ,46,FALSE)),0),IFERROR((VLOOKUP($C125,LookupTable!B:BQ,50,FALSE)),0),IFERROR((VLOOKUP($C125,LookupTable!B:BQ,54,FALSE)),0),IFERROR((VLOOKUP($C125,LookupTable!B:BQ,58,FALSE)),0),IFERROR((VLOOKUP($C125,LookupTable!B:BQ,62,FALSE)),0),IFERROR((VLOOKUP($C125,LookupTable!B:BQ,66,FALSE)),0)))</f>
        <v>0</v>
      </c>
      <c r="N125" s="9">
        <f t="shared" si="4"/>
        <v>0</v>
      </c>
    </row>
    <row r="126" ht="15.75" customHeight="1">
      <c r="A126" s="3">
        <f t="shared" si="1"/>
        <v>91</v>
      </c>
      <c r="B126" s="3" t="s">
        <v>138</v>
      </c>
      <c r="C126" s="3">
        <v>9.2415813E7</v>
      </c>
      <c r="D126" s="4">
        <f>IFERROR(VLOOKUP($C126,BaselinePWR!B:C,2,FALSE),0)</f>
        <v>96639894</v>
      </c>
      <c r="E126" s="5">
        <f>IFERROR(VLOOKUP($C126,BaselinePWR!B:G,6,FALSE),0)</f>
        <v>15462383.04</v>
      </c>
      <c r="F126" s="6">
        <f>IFERROR(VLOOKUP($C126,BaselinePWR!B:H,7,FALSE),0)</f>
        <v>1739518.092</v>
      </c>
      <c r="G126" s="7">
        <f t="array" ref="G126">IFS(D126&gt;40000000,(J126+L126+N126),AND(D126&gt;0,D126&lt;40000000),-1,TRUE,-2)</f>
        <v>0</v>
      </c>
      <c r="H126" s="7">
        <f t="array" ref="H126">IFS(G126=-1,-100000000,G126=-2,-200000000,G126&gt;=0,(G126-E126))</f>
        <v>-15462383.04</v>
      </c>
      <c r="I126" s="8">
        <f>(SUM(IFERROR((VLOOKUP($C126,LookupTable!B:BQ,40,FALSE)),0),IFERROR((VLOOKUP($C126,LookupTable!B:BQ,44,FALSE)),0),IFERROR((VLOOKUP($C126,LookupTable!B:BQ,48,FALSE)),0),IFERROR((VLOOKUP($C126,LookupTable!B:BQ,52,FALSE)),0),IFERROR((VLOOKUP($C126,LookupTable!B:BQ,56,FALSE)),0),IFERROR((VLOOKUP($C126,LookupTable!B:BQ,60,FALSE)),0),IFERROR((VLOOKUP($C126,LookupTable!B:BQ,64,FALSE)),0),IFERROR((VLOOKUP($C126,LookupTable!B:BQ,68,FALSE)),0)))</f>
        <v>0</v>
      </c>
      <c r="J126" s="9">
        <f t="shared" si="2"/>
        <v>0</v>
      </c>
      <c r="K126" s="8">
        <f>(SUM(IFERROR((VLOOKUP($C126,LookupTable!B:BQ,39,FALSE)),0),IFERROR((VLOOKUP($C126,LookupTable!B:BQ,43,FALSE)),0),IFERROR((VLOOKUP($C126,LookupTable!B:BQ,47,FALSE)),0),IFERROR((VLOOKUP($C126,LookupTable!B:BQ,51,FALSE)),0),IFERROR((VLOOKUP($C126,LookupTable!B:BQ,55,FALSE)),0),IFERROR((VLOOKUP($C126,LookupTable!B:BQ,59,FALSE)),0),IFERROR((VLOOKUP($C126,LookupTable!B:BQ,63,FALSE)),0),IFERROR((VLOOKUP($C126,LookupTable!B:BQ,67,FALSE)),0)))</f>
        <v>0</v>
      </c>
      <c r="L126" s="9">
        <f t="shared" si="3"/>
        <v>0</v>
      </c>
      <c r="M126" s="8">
        <f>(SUM(IFERROR((VLOOKUP($C126,LookupTable!B:BQ,38,FALSE)),0),IFERROR((VLOOKUP($C126,LookupTable!B:BQ,42,FALSE)),0),IFERROR((VLOOKUP($C126,LookupTable!B:BQ,46,FALSE)),0),IFERROR((VLOOKUP($C126,LookupTable!B:BQ,50,FALSE)),0),IFERROR((VLOOKUP($C126,LookupTable!B:BQ,54,FALSE)),0),IFERROR((VLOOKUP($C126,LookupTable!B:BQ,58,FALSE)),0),IFERROR((VLOOKUP($C126,LookupTable!B:BQ,62,FALSE)),0),IFERROR((VLOOKUP($C126,LookupTable!B:BQ,66,FALSE)),0)))</f>
        <v>0</v>
      </c>
      <c r="N126" s="9">
        <f t="shared" si="4"/>
        <v>0</v>
      </c>
    </row>
    <row r="127" ht="15.75" customHeight="1">
      <c r="A127" s="3">
        <f t="shared" si="1"/>
        <v>126</v>
      </c>
      <c r="B127" s="3" t="s">
        <v>139</v>
      </c>
      <c r="C127" s="3">
        <v>6.6286418E7</v>
      </c>
      <c r="D127" s="4">
        <f>IFERROR(VLOOKUP($C127,BaselinePWR!B:C,2,FALSE),0)</f>
        <v>39987514</v>
      </c>
      <c r="E127" s="5">
        <f>IFERROR(VLOOKUP($C127,BaselinePWR!B:G,6,FALSE),0)</f>
        <v>1999375.7</v>
      </c>
      <c r="F127" s="6">
        <f>IFERROR(VLOOKUP($C127,BaselinePWR!B:H,7,FALSE),0)</f>
        <v>199937.57</v>
      </c>
      <c r="G127" s="7">
        <f t="array" ref="G127">IFS(D127&gt;40000000,(J127+L127+N127),AND(D127&gt;0,D127&lt;40000000),-1,TRUE,-2)</f>
        <v>-1</v>
      </c>
      <c r="H127" s="7">
        <f t="array" ref="H127">IFS(G127=-1,-100000000,G127=-2,-200000000,G127&gt;=0,(G127-E127))</f>
        <v>-100000000</v>
      </c>
      <c r="I127" s="8">
        <f>(SUM(IFERROR((VLOOKUP($C127,LookupTable!B:BQ,40,FALSE)),0),IFERROR((VLOOKUP($C127,LookupTable!B:BQ,44,FALSE)),0),IFERROR((VLOOKUP($C127,LookupTable!B:BQ,48,FALSE)),0),IFERROR((VLOOKUP($C127,LookupTable!B:BQ,52,FALSE)),0),IFERROR((VLOOKUP($C127,LookupTable!B:BQ,56,FALSE)),0),IFERROR((VLOOKUP($C127,LookupTable!B:BQ,60,FALSE)),0),IFERROR((VLOOKUP($C127,LookupTable!B:BQ,64,FALSE)),0),IFERROR((VLOOKUP($C127,LookupTable!B:BQ,68,FALSE)),0)))</f>
        <v>32377</v>
      </c>
      <c r="J127" s="9">
        <f t="shared" si="2"/>
        <v>32377</v>
      </c>
      <c r="K127" s="8">
        <f>(SUM(IFERROR((VLOOKUP($C127,LookupTable!B:BQ,39,FALSE)),0),IFERROR((VLOOKUP($C127,LookupTable!B:BQ,43,FALSE)),0),IFERROR((VLOOKUP($C127,LookupTable!B:BQ,47,FALSE)),0),IFERROR((VLOOKUP($C127,LookupTable!B:BQ,51,FALSE)),0),IFERROR((VLOOKUP($C127,LookupTable!B:BQ,55,FALSE)),0),IFERROR((VLOOKUP($C127,LookupTable!B:BQ,59,FALSE)),0),IFERROR((VLOOKUP($C127,LookupTable!B:BQ,63,FALSE)),0),IFERROR((VLOOKUP($C127,LookupTable!B:BQ,67,FALSE)),0)))</f>
        <v>38044</v>
      </c>
      <c r="L127" s="9">
        <f t="shared" si="3"/>
        <v>38044</v>
      </c>
      <c r="M127" s="8">
        <f>(SUM(IFERROR((VLOOKUP($C127,LookupTable!B:BQ,38,FALSE)),0),IFERROR((VLOOKUP($C127,LookupTable!B:BQ,42,FALSE)),0),IFERROR((VLOOKUP($C127,LookupTable!B:BQ,46,FALSE)),0),IFERROR((VLOOKUP($C127,LookupTable!B:BQ,50,FALSE)),0),IFERROR((VLOOKUP($C127,LookupTable!B:BQ,54,FALSE)),0),IFERROR((VLOOKUP($C127,LookupTable!B:BQ,58,FALSE)),0),IFERROR((VLOOKUP($C127,LookupTable!B:BQ,62,FALSE)),0),IFERROR((VLOOKUP($C127,LookupTable!B:BQ,66,FALSE)),0)))</f>
        <v>52518</v>
      </c>
      <c r="N127" s="9">
        <f t="shared" si="4"/>
        <v>52518</v>
      </c>
    </row>
    <row r="128" ht="15.75" customHeight="1">
      <c r="A128" s="3">
        <f t="shared" si="1"/>
        <v>126</v>
      </c>
      <c r="B128" s="3" t="s">
        <v>140</v>
      </c>
      <c r="C128" s="3">
        <v>1.29103445E8</v>
      </c>
      <c r="D128" s="4">
        <f>IFERROR(VLOOKUP($C128,BaselinePWR!B:C,2,FALSE),0)</f>
        <v>39355068</v>
      </c>
      <c r="E128" s="5">
        <f>IFERROR(VLOOKUP($C128,BaselinePWR!B:G,6,FALSE),0)</f>
        <v>1967753.4</v>
      </c>
      <c r="F128" s="6">
        <f>IFERROR(VLOOKUP($C128,BaselinePWR!B:H,7,FALSE),0)</f>
        <v>196775.34</v>
      </c>
      <c r="G128" s="7">
        <f t="array" ref="G128">IFS(D128&gt;40000000,(J128+L128+N128),AND(D128&gt;0,D128&lt;40000000),-1,TRUE,-2)</f>
        <v>-1</v>
      </c>
      <c r="H128" s="7">
        <f t="array" ref="H128">IFS(G128=-1,-100000000,G128=-2,-200000000,G128&gt;=0,(G128-E128))</f>
        <v>-100000000</v>
      </c>
      <c r="I128" s="8">
        <f>(SUM(IFERROR((VLOOKUP($C128,LookupTable!B:BQ,40,FALSE)),0),IFERROR((VLOOKUP($C128,LookupTable!B:BQ,44,FALSE)),0),IFERROR((VLOOKUP($C128,LookupTable!B:BQ,48,FALSE)),0),IFERROR((VLOOKUP($C128,LookupTable!B:BQ,52,FALSE)),0),IFERROR((VLOOKUP($C128,LookupTable!B:BQ,56,FALSE)),0),IFERROR((VLOOKUP($C128,LookupTable!B:BQ,60,FALSE)),0),IFERROR((VLOOKUP($C128,LookupTable!B:BQ,64,FALSE)),0),IFERROR((VLOOKUP($C128,LookupTable!B:BQ,68,FALSE)),0)))</f>
        <v>0</v>
      </c>
      <c r="J128" s="9">
        <f t="shared" si="2"/>
        <v>0</v>
      </c>
      <c r="K128" s="8">
        <f>(SUM(IFERROR((VLOOKUP($C128,LookupTable!B:BQ,39,FALSE)),0),IFERROR((VLOOKUP($C128,LookupTable!B:BQ,43,FALSE)),0),IFERROR((VLOOKUP($C128,LookupTable!B:BQ,47,FALSE)),0),IFERROR((VLOOKUP($C128,LookupTable!B:BQ,51,FALSE)),0),IFERROR((VLOOKUP($C128,LookupTable!B:BQ,55,FALSE)),0),IFERROR((VLOOKUP($C128,LookupTable!B:BQ,59,FALSE)),0),IFERROR((VLOOKUP($C128,LookupTable!B:BQ,63,FALSE)),0),IFERROR((VLOOKUP($C128,LookupTable!B:BQ,67,FALSE)),0)))</f>
        <v>0</v>
      </c>
      <c r="L128" s="9">
        <f t="shared" si="3"/>
        <v>0</v>
      </c>
      <c r="M128" s="8">
        <f>(SUM(IFERROR((VLOOKUP($C128,LookupTable!B:BQ,38,FALSE)),0),IFERROR((VLOOKUP($C128,LookupTable!B:BQ,42,FALSE)),0),IFERROR((VLOOKUP($C128,LookupTable!B:BQ,46,FALSE)),0),IFERROR((VLOOKUP($C128,LookupTable!B:BQ,50,FALSE)),0),IFERROR((VLOOKUP($C128,LookupTable!B:BQ,54,FALSE)),0),IFERROR((VLOOKUP($C128,LookupTable!B:BQ,58,FALSE)),0),IFERROR((VLOOKUP($C128,LookupTable!B:BQ,62,FALSE)),0),IFERROR((VLOOKUP($C128,LookupTable!B:BQ,66,FALSE)),0)))</f>
        <v>0</v>
      </c>
      <c r="N128" s="9">
        <f t="shared" si="4"/>
        <v>0</v>
      </c>
    </row>
    <row r="129" ht="15.75" customHeight="1">
      <c r="A129" s="3">
        <f t="shared" si="1"/>
        <v>126</v>
      </c>
      <c r="B129" s="3" t="s">
        <v>141</v>
      </c>
      <c r="C129" s="3">
        <v>5.0980149E7</v>
      </c>
      <c r="D129" s="4">
        <f>IFERROR(VLOOKUP($C129,BaselinePWR!B:C,2,FALSE),0)</f>
        <v>39754872</v>
      </c>
      <c r="E129" s="5">
        <f>IFERROR(VLOOKUP($C129,BaselinePWR!B:G,6,FALSE),0)</f>
        <v>1987743.6</v>
      </c>
      <c r="F129" s="6">
        <f>IFERROR(VLOOKUP($C129,BaselinePWR!B:H,7,FALSE),0)</f>
        <v>198774.36</v>
      </c>
      <c r="G129" s="7">
        <f t="array" ref="G129">IFS(D129&gt;40000000,(J129+L129+N129),AND(D129&gt;0,D129&lt;40000000),-1,TRUE,-2)</f>
        <v>-1</v>
      </c>
      <c r="H129" s="7">
        <f t="array" ref="H129">IFS(G129=-1,-100000000,G129=-2,-200000000,G129&gt;=0,(G129-E129))</f>
        <v>-100000000</v>
      </c>
      <c r="I129" s="8">
        <f>(SUM(IFERROR((VLOOKUP($C129,LookupTable!B:BQ,40,FALSE)),0),IFERROR((VLOOKUP($C129,LookupTable!B:BQ,44,FALSE)),0),IFERROR((VLOOKUP($C129,LookupTable!B:BQ,48,FALSE)),0),IFERROR((VLOOKUP($C129,LookupTable!B:BQ,52,FALSE)),0),IFERROR((VLOOKUP($C129,LookupTable!B:BQ,56,FALSE)),0),IFERROR((VLOOKUP($C129,LookupTable!B:BQ,60,FALSE)),0),IFERROR((VLOOKUP($C129,LookupTable!B:BQ,64,FALSE)),0),IFERROR((VLOOKUP($C129,LookupTable!B:BQ,68,FALSE)),0)))</f>
        <v>0</v>
      </c>
      <c r="J129" s="9">
        <f t="shared" si="2"/>
        <v>0</v>
      </c>
      <c r="K129" s="8">
        <f>(SUM(IFERROR((VLOOKUP($C129,LookupTable!B:BQ,39,FALSE)),0),IFERROR((VLOOKUP($C129,LookupTable!B:BQ,43,FALSE)),0),IFERROR((VLOOKUP($C129,LookupTable!B:BQ,47,FALSE)),0),IFERROR((VLOOKUP($C129,LookupTable!B:BQ,51,FALSE)),0),IFERROR((VLOOKUP($C129,LookupTable!B:BQ,55,FALSE)),0),IFERROR((VLOOKUP($C129,LookupTable!B:BQ,59,FALSE)),0),IFERROR((VLOOKUP($C129,LookupTable!B:BQ,63,FALSE)),0),IFERROR((VLOOKUP($C129,LookupTable!B:BQ,67,FALSE)),0)))</f>
        <v>0</v>
      </c>
      <c r="L129" s="9">
        <f t="shared" si="3"/>
        <v>0</v>
      </c>
      <c r="M129" s="8">
        <f>(SUM(IFERROR((VLOOKUP($C129,LookupTable!B:BQ,38,FALSE)),0),IFERROR((VLOOKUP($C129,LookupTable!B:BQ,42,FALSE)),0),IFERROR((VLOOKUP($C129,LookupTable!B:BQ,46,FALSE)),0),IFERROR((VLOOKUP($C129,LookupTable!B:BQ,50,FALSE)),0),IFERROR((VLOOKUP($C129,LookupTable!B:BQ,54,FALSE)),0),IFERROR((VLOOKUP($C129,LookupTable!B:BQ,58,FALSE)),0),IFERROR((VLOOKUP($C129,LookupTable!B:BQ,62,FALSE)),0),IFERROR((VLOOKUP($C129,LookupTable!B:BQ,66,FALSE)),0)))</f>
        <v>0</v>
      </c>
      <c r="N129" s="9">
        <f t="shared" si="4"/>
        <v>0</v>
      </c>
    </row>
    <row r="130" ht="15.75" customHeight="1">
      <c r="A130" s="3">
        <f t="shared" si="1"/>
        <v>126</v>
      </c>
      <c r="B130" s="3" t="s">
        <v>142</v>
      </c>
      <c r="C130" s="3">
        <v>4.1962558E7</v>
      </c>
      <c r="D130" s="4">
        <f>IFERROR(VLOOKUP($C130,BaselinePWR!B:C,2,FALSE),0)</f>
        <v>38497714</v>
      </c>
      <c r="E130" s="5">
        <f>IFERROR(VLOOKUP($C130,BaselinePWR!B:G,6,FALSE),0)</f>
        <v>1924885.7</v>
      </c>
      <c r="F130" s="6">
        <f>IFERROR(VLOOKUP($C130,BaselinePWR!B:H,7,FALSE),0)</f>
        <v>192488.57</v>
      </c>
      <c r="G130" s="7">
        <f t="array" ref="G130">IFS(D130&gt;40000000,(J130+L130+N130),AND(D130&gt;0,D130&lt;40000000),-1,TRUE,-2)</f>
        <v>-1</v>
      </c>
      <c r="H130" s="7">
        <f t="array" ref="H130">IFS(G130=-1,-100000000,G130=-2,-200000000,G130&gt;=0,(G130-E130))</f>
        <v>-100000000</v>
      </c>
      <c r="I130" s="8">
        <f>(SUM(IFERROR((VLOOKUP($C130,LookupTable!B:BQ,40,FALSE)),0),IFERROR((VLOOKUP($C130,LookupTable!B:BQ,44,FALSE)),0),IFERROR((VLOOKUP($C130,LookupTable!B:BQ,48,FALSE)),0),IFERROR((VLOOKUP($C130,LookupTable!B:BQ,52,FALSE)),0),IFERROR((VLOOKUP($C130,LookupTable!B:BQ,56,FALSE)),0),IFERROR((VLOOKUP($C130,LookupTable!B:BQ,60,FALSE)),0),IFERROR((VLOOKUP($C130,LookupTable!B:BQ,64,FALSE)),0),IFERROR((VLOOKUP($C130,LookupTable!B:BQ,68,FALSE)),0)))</f>
        <v>27402</v>
      </c>
      <c r="J130" s="9">
        <f t="shared" si="2"/>
        <v>27402</v>
      </c>
      <c r="K130" s="8">
        <f>(SUM(IFERROR((VLOOKUP($C130,LookupTable!B:BQ,39,FALSE)),0),IFERROR((VLOOKUP($C130,LookupTable!B:BQ,43,FALSE)),0),IFERROR((VLOOKUP($C130,LookupTable!B:BQ,47,FALSE)),0),IFERROR((VLOOKUP($C130,LookupTable!B:BQ,51,FALSE)),0),IFERROR((VLOOKUP($C130,LookupTable!B:BQ,55,FALSE)),0),IFERROR((VLOOKUP($C130,LookupTable!B:BQ,59,FALSE)),0),IFERROR((VLOOKUP($C130,LookupTable!B:BQ,63,FALSE)),0),IFERROR((VLOOKUP($C130,LookupTable!B:BQ,67,FALSE)),0)))</f>
        <v>37884</v>
      </c>
      <c r="L130" s="9">
        <f t="shared" si="3"/>
        <v>37884</v>
      </c>
      <c r="M130" s="8">
        <f>(SUM(IFERROR((VLOOKUP($C130,LookupTable!B:BQ,38,FALSE)),0),IFERROR((VLOOKUP($C130,LookupTable!B:BQ,42,FALSE)),0),IFERROR((VLOOKUP($C130,LookupTable!B:BQ,46,FALSE)),0),IFERROR((VLOOKUP($C130,LookupTable!B:BQ,50,FALSE)),0),IFERROR((VLOOKUP($C130,LookupTable!B:BQ,54,FALSE)),0),IFERROR((VLOOKUP($C130,LookupTable!B:BQ,58,FALSE)),0),IFERROR((VLOOKUP($C130,LookupTable!B:BQ,62,FALSE)),0),IFERROR((VLOOKUP($C130,LookupTable!B:BQ,66,FALSE)),0)))</f>
        <v>12843</v>
      </c>
      <c r="N130" s="9">
        <f t="shared" si="4"/>
        <v>12843</v>
      </c>
    </row>
    <row r="131" ht="15.75" customHeight="1">
      <c r="A131" s="3">
        <f t="shared" si="1"/>
        <v>126</v>
      </c>
      <c r="B131" s="3" t="s">
        <v>143</v>
      </c>
      <c r="C131" s="3">
        <v>2.2444381E7</v>
      </c>
      <c r="D131" s="4">
        <f>IFERROR(VLOOKUP($C131,BaselinePWR!B:C,2,FALSE),0)</f>
        <v>38421296</v>
      </c>
      <c r="E131" s="5">
        <f>IFERROR(VLOOKUP($C131,BaselinePWR!B:G,6,FALSE),0)</f>
        <v>1921064.8</v>
      </c>
      <c r="F131" s="6">
        <f>IFERROR(VLOOKUP($C131,BaselinePWR!B:H,7,FALSE),0)</f>
        <v>192106.48</v>
      </c>
      <c r="G131" s="7">
        <f t="array" ref="G131">IFS(D131&gt;40000000,(J131+L131+N131),AND(D131&gt;0,D131&lt;40000000),-1,TRUE,-2)</f>
        <v>-1</v>
      </c>
      <c r="H131" s="7">
        <f t="array" ref="H131">IFS(G131=-1,-100000000,G131=-2,-200000000,G131&gt;=0,(G131-E131))</f>
        <v>-100000000</v>
      </c>
      <c r="I131" s="8">
        <f>(SUM(IFERROR((VLOOKUP($C131,LookupTable!B:BQ,40,FALSE)),0),IFERROR((VLOOKUP($C131,LookupTable!B:BQ,44,FALSE)),0),IFERROR((VLOOKUP($C131,LookupTable!B:BQ,48,FALSE)),0),IFERROR((VLOOKUP($C131,LookupTable!B:BQ,52,FALSE)),0),IFERROR((VLOOKUP($C131,LookupTable!B:BQ,56,FALSE)),0),IFERROR((VLOOKUP($C131,LookupTable!B:BQ,60,FALSE)),0),IFERROR((VLOOKUP($C131,LookupTable!B:BQ,64,FALSE)),0),IFERROR((VLOOKUP($C131,LookupTable!B:BQ,68,FALSE)),0)))</f>
        <v>296</v>
      </c>
      <c r="J131" s="9">
        <f t="shared" si="2"/>
        <v>296</v>
      </c>
      <c r="K131" s="8">
        <f>(SUM(IFERROR((VLOOKUP($C131,LookupTable!B:BQ,39,FALSE)),0),IFERROR((VLOOKUP($C131,LookupTable!B:BQ,43,FALSE)),0),IFERROR((VLOOKUP($C131,LookupTable!B:BQ,47,FALSE)),0),IFERROR((VLOOKUP($C131,LookupTable!B:BQ,51,FALSE)),0),IFERROR((VLOOKUP($C131,LookupTable!B:BQ,55,FALSE)),0),IFERROR((VLOOKUP($C131,LookupTable!B:BQ,59,FALSE)),0),IFERROR((VLOOKUP($C131,LookupTable!B:BQ,63,FALSE)),0),IFERROR((VLOOKUP($C131,LookupTable!B:BQ,67,FALSE)),0)))</f>
        <v>1467</v>
      </c>
      <c r="L131" s="9">
        <f t="shared" si="3"/>
        <v>1467</v>
      </c>
      <c r="M131" s="8">
        <f>(SUM(IFERROR((VLOOKUP($C131,LookupTable!B:BQ,38,FALSE)),0),IFERROR((VLOOKUP($C131,LookupTable!B:BQ,42,FALSE)),0),IFERROR((VLOOKUP($C131,LookupTable!B:BQ,46,FALSE)),0),IFERROR((VLOOKUP($C131,LookupTable!B:BQ,50,FALSE)),0),IFERROR((VLOOKUP($C131,LookupTable!B:BQ,54,FALSE)),0),IFERROR((VLOOKUP($C131,LookupTable!B:BQ,58,FALSE)),0),IFERROR((VLOOKUP($C131,LookupTable!B:BQ,62,FALSE)),0),IFERROR((VLOOKUP($C131,LookupTable!B:BQ,66,FALSE)),0)))</f>
        <v>10339</v>
      </c>
      <c r="N131" s="9">
        <f t="shared" si="4"/>
        <v>10339</v>
      </c>
    </row>
    <row r="132" ht="15.75" customHeight="1">
      <c r="A132" s="3">
        <f t="shared" si="1"/>
        <v>126</v>
      </c>
      <c r="B132" s="3" t="s">
        <v>144</v>
      </c>
      <c r="C132" s="3">
        <v>2.3175991E7</v>
      </c>
      <c r="D132" s="4">
        <f>IFERROR(VLOOKUP($C132,BaselinePWR!B:C,2,FALSE),0)</f>
        <v>37606485</v>
      </c>
      <c r="E132" s="5">
        <f>IFERROR(VLOOKUP($C132,BaselinePWR!B:G,6,FALSE),0)</f>
        <v>1880324.25</v>
      </c>
      <c r="F132" s="6">
        <f>IFERROR(VLOOKUP($C132,BaselinePWR!B:H,7,FALSE),0)</f>
        <v>188032.425</v>
      </c>
      <c r="G132" s="7">
        <f t="array" ref="G132">IFS(D132&gt;40000000,(J132+L132+N132),AND(D132&gt;0,D132&lt;40000000),-1,TRUE,-2)</f>
        <v>-1</v>
      </c>
      <c r="H132" s="7">
        <f t="array" ref="H132">IFS(G132=-1,-100000000,G132=-2,-200000000,G132&gt;=0,(G132-E132))</f>
        <v>-100000000</v>
      </c>
      <c r="I132" s="8">
        <f>(SUM(IFERROR((VLOOKUP($C132,LookupTable!B:BQ,40,FALSE)),0),IFERROR((VLOOKUP($C132,LookupTable!B:BQ,44,FALSE)),0),IFERROR((VLOOKUP($C132,LookupTable!B:BQ,48,FALSE)),0),IFERROR((VLOOKUP($C132,LookupTable!B:BQ,52,FALSE)),0),IFERROR((VLOOKUP($C132,LookupTable!B:BQ,56,FALSE)),0),IFERROR((VLOOKUP($C132,LookupTable!B:BQ,60,FALSE)),0),IFERROR((VLOOKUP($C132,LookupTable!B:BQ,64,FALSE)),0),IFERROR((VLOOKUP($C132,LookupTable!B:BQ,68,FALSE)),0)))</f>
        <v>0</v>
      </c>
      <c r="J132" s="9">
        <f t="shared" si="2"/>
        <v>0</v>
      </c>
      <c r="K132" s="8">
        <f>(SUM(IFERROR((VLOOKUP($C132,LookupTable!B:BQ,39,FALSE)),0),IFERROR((VLOOKUP($C132,LookupTable!B:BQ,43,FALSE)),0),IFERROR((VLOOKUP($C132,LookupTable!B:BQ,47,FALSE)),0),IFERROR((VLOOKUP($C132,LookupTable!B:BQ,51,FALSE)),0),IFERROR((VLOOKUP($C132,LookupTable!B:BQ,55,FALSE)),0),IFERROR((VLOOKUP($C132,LookupTable!B:BQ,59,FALSE)),0),IFERROR((VLOOKUP($C132,LookupTable!B:BQ,63,FALSE)),0),IFERROR((VLOOKUP($C132,LookupTable!B:BQ,67,FALSE)),0)))</f>
        <v>0</v>
      </c>
      <c r="L132" s="9">
        <f t="shared" si="3"/>
        <v>0</v>
      </c>
      <c r="M132" s="8">
        <f>(SUM(IFERROR((VLOOKUP($C132,LookupTable!B:BQ,38,FALSE)),0),IFERROR((VLOOKUP($C132,LookupTable!B:BQ,42,FALSE)),0),IFERROR((VLOOKUP($C132,LookupTable!B:BQ,46,FALSE)),0),IFERROR((VLOOKUP($C132,LookupTable!B:BQ,50,FALSE)),0),IFERROR((VLOOKUP($C132,LookupTable!B:BQ,54,FALSE)),0),IFERROR((VLOOKUP($C132,LookupTable!B:BQ,58,FALSE)),0),IFERROR((VLOOKUP($C132,LookupTable!B:BQ,62,FALSE)),0),IFERROR((VLOOKUP($C132,LookupTable!B:BQ,66,FALSE)),0)))</f>
        <v>0</v>
      </c>
      <c r="N132" s="9">
        <f t="shared" si="4"/>
        <v>0</v>
      </c>
    </row>
    <row r="133" ht="15.75" customHeight="1">
      <c r="A133" s="3">
        <f t="shared" si="1"/>
        <v>126</v>
      </c>
      <c r="B133" s="3" t="s">
        <v>145</v>
      </c>
      <c r="C133" s="3">
        <v>1.14524067E8</v>
      </c>
      <c r="D133" s="4">
        <f>IFERROR(VLOOKUP($C133,BaselinePWR!B:C,2,FALSE),0)</f>
        <v>37615940</v>
      </c>
      <c r="E133" s="5">
        <f>IFERROR(VLOOKUP($C133,BaselinePWR!B:G,6,FALSE),0)</f>
        <v>1880797</v>
      </c>
      <c r="F133" s="6">
        <f>IFERROR(VLOOKUP($C133,BaselinePWR!B:H,7,FALSE),0)</f>
        <v>188079.7</v>
      </c>
      <c r="G133" s="7">
        <f t="array" ref="G133">IFS(D133&gt;40000000,(J133+L133+N133),AND(D133&gt;0,D133&lt;40000000),-1,TRUE,-2)</f>
        <v>-1</v>
      </c>
      <c r="H133" s="7">
        <f t="array" ref="H133">IFS(G133=-1,-100000000,G133=-2,-200000000,G133&gt;=0,(G133-E133))</f>
        <v>-100000000</v>
      </c>
      <c r="I133" s="8">
        <f>(SUM(IFERROR((VLOOKUP($C133,LookupTable!B:BQ,40,FALSE)),0),IFERROR((VLOOKUP($C133,LookupTable!B:BQ,44,FALSE)),0),IFERROR((VLOOKUP($C133,LookupTable!B:BQ,48,FALSE)),0),IFERROR((VLOOKUP($C133,LookupTable!B:BQ,52,FALSE)),0),IFERROR((VLOOKUP($C133,LookupTable!B:BQ,56,FALSE)),0),IFERROR((VLOOKUP($C133,LookupTable!B:BQ,60,FALSE)),0),IFERROR((VLOOKUP($C133,LookupTable!B:BQ,64,FALSE)),0),IFERROR((VLOOKUP($C133,LookupTable!B:BQ,68,FALSE)),0)))</f>
        <v>0</v>
      </c>
      <c r="J133" s="9">
        <f t="shared" si="2"/>
        <v>0</v>
      </c>
      <c r="K133" s="8">
        <f>(SUM(IFERROR((VLOOKUP($C133,LookupTable!B:BQ,39,FALSE)),0),IFERROR((VLOOKUP($C133,LookupTable!B:BQ,43,FALSE)),0),IFERROR((VLOOKUP($C133,LookupTable!B:BQ,47,FALSE)),0),IFERROR((VLOOKUP($C133,LookupTable!B:BQ,51,FALSE)),0),IFERROR((VLOOKUP($C133,LookupTable!B:BQ,55,FALSE)),0),IFERROR((VLOOKUP($C133,LookupTable!B:BQ,59,FALSE)),0),IFERROR((VLOOKUP($C133,LookupTable!B:BQ,63,FALSE)),0),IFERROR((VLOOKUP($C133,LookupTable!B:BQ,67,FALSE)),0)))</f>
        <v>14629</v>
      </c>
      <c r="L133" s="9">
        <f t="shared" si="3"/>
        <v>14629</v>
      </c>
      <c r="M133" s="8">
        <f>(SUM(IFERROR((VLOOKUP($C133,LookupTable!B:BQ,38,FALSE)),0),IFERROR((VLOOKUP($C133,LookupTable!B:BQ,42,FALSE)),0),IFERROR((VLOOKUP($C133,LookupTable!B:BQ,46,FALSE)),0),IFERROR((VLOOKUP($C133,LookupTable!B:BQ,50,FALSE)),0),IFERROR((VLOOKUP($C133,LookupTable!B:BQ,54,FALSE)),0),IFERROR((VLOOKUP($C133,LookupTable!B:BQ,58,FALSE)),0),IFERROR((VLOOKUP($C133,LookupTable!B:BQ,62,FALSE)),0),IFERROR((VLOOKUP($C133,LookupTable!B:BQ,66,FALSE)),0)))</f>
        <v>4824</v>
      </c>
      <c r="N133" s="9">
        <f t="shared" si="4"/>
        <v>4824</v>
      </c>
    </row>
    <row r="134" ht="15.75" customHeight="1">
      <c r="A134" s="3">
        <f t="shared" si="1"/>
        <v>126</v>
      </c>
      <c r="B134" s="3" t="s">
        <v>146</v>
      </c>
      <c r="C134" s="3">
        <v>7.6619564E7</v>
      </c>
      <c r="D134" s="4">
        <f>IFERROR(VLOOKUP($C134,BaselinePWR!B:C,2,FALSE),0)</f>
        <v>36886184</v>
      </c>
      <c r="E134" s="5">
        <f>IFERROR(VLOOKUP($C134,BaselinePWR!B:G,6,FALSE),0)</f>
        <v>1844309.2</v>
      </c>
      <c r="F134" s="6">
        <f>IFERROR(VLOOKUP($C134,BaselinePWR!B:H,7,FALSE),0)</f>
        <v>184430.92</v>
      </c>
      <c r="G134" s="7">
        <f t="array" ref="G134">IFS(D134&gt;40000000,(J134+L134+N134),AND(D134&gt;0,D134&lt;40000000),-1,TRUE,-2)</f>
        <v>-1</v>
      </c>
      <c r="H134" s="7">
        <f t="array" ref="H134">IFS(G134=-1,-100000000,G134=-2,-200000000,G134&gt;=0,(G134-E134))</f>
        <v>-100000000</v>
      </c>
      <c r="I134" s="8">
        <f>(SUM(IFERROR((VLOOKUP($C134,LookupTable!B:BQ,40,FALSE)),0),IFERROR((VLOOKUP($C134,LookupTable!B:BQ,44,FALSE)),0),IFERROR((VLOOKUP($C134,LookupTable!B:BQ,48,FALSE)),0),IFERROR((VLOOKUP($C134,LookupTable!B:BQ,52,FALSE)),0),IFERROR((VLOOKUP($C134,LookupTable!B:BQ,56,FALSE)),0),IFERROR((VLOOKUP($C134,LookupTable!B:BQ,60,FALSE)),0),IFERROR((VLOOKUP($C134,LookupTable!B:BQ,64,FALSE)),0),IFERROR((VLOOKUP($C134,LookupTable!B:BQ,68,FALSE)),0)))</f>
        <v>0</v>
      </c>
      <c r="J134" s="9">
        <f t="shared" si="2"/>
        <v>0</v>
      </c>
      <c r="K134" s="8">
        <f>(SUM(IFERROR((VLOOKUP($C134,LookupTable!B:BQ,39,FALSE)),0),IFERROR((VLOOKUP($C134,LookupTable!B:BQ,43,FALSE)),0),IFERROR((VLOOKUP($C134,LookupTable!B:BQ,47,FALSE)),0),IFERROR((VLOOKUP($C134,LookupTable!B:BQ,51,FALSE)),0),IFERROR((VLOOKUP($C134,LookupTable!B:BQ,55,FALSE)),0),IFERROR((VLOOKUP($C134,LookupTable!B:BQ,59,FALSE)),0),IFERROR((VLOOKUP($C134,LookupTable!B:BQ,63,FALSE)),0),IFERROR((VLOOKUP($C134,LookupTable!B:BQ,67,FALSE)),0)))</f>
        <v>6112</v>
      </c>
      <c r="L134" s="9">
        <f t="shared" si="3"/>
        <v>6112</v>
      </c>
      <c r="M134" s="8">
        <f>(SUM(IFERROR((VLOOKUP($C134,LookupTable!B:BQ,38,FALSE)),0),IFERROR((VLOOKUP($C134,LookupTable!B:BQ,42,FALSE)),0),IFERROR((VLOOKUP($C134,LookupTable!B:BQ,46,FALSE)),0),IFERROR((VLOOKUP($C134,LookupTable!B:BQ,50,FALSE)),0),IFERROR((VLOOKUP($C134,LookupTable!B:BQ,54,FALSE)),0),IFERROR((VLOOKUP($C134,LookupTable!B:BQ,58,FALSE)),0),IFERROR((VLOOKUP($C134,LookupTable!B:BQ,62,FALSE)),0),IFERROR((VLOOKUP($C134,LookupTable!B:BQ,66,FALSE)),0)))</f>
        <v>0</v>
      </c>
      <c r="N134" s="9">
        <f t="shared" si="4"/>
        <v>0</v>
      </c>
    </row>
    <row r="135" ht="15.75" customHeight="1">
      <c r="A135" s="3">
        <f t="shared" si="1"/>
        <v>126</v>
      </c>
      <c r="B135" s="3" t="s">
        <v>147</v>
      </c>
      <c r="C135" s="3">
        <v>4.2837512E7</v>
      </c>
      <c r="D135" s="4">
        <f>IFERROR(VLOOKUP($C135,BaselinePWR!B:C,2,FALSE),0)</f>
        <v>37463871</v>
      </c>
      <c r="E135" s="5">
        <f>IFERROR(VLOOKUP($C135,BaselinePWR!B:G,6,FALSE),0)</f>
        <v>1873193.55</v>
      </c>
      <c r="F135" s="6">
        <f>IFERROR(VLOOKUP($C135,BaselinePWR!B:H,7,FALSE),0)</f>
        <v>187319.355</v>
      </c>
      <c r="G135" s="7">
        <f t="array" ref="G135">IFS(D135&gt;40000000,(J135+L135+N135),AND(D135&gt;0,D135&lt;40000000),-1,TRUE,-2)</f>
        <v>-1</v>
      </c>
      <c r="H135" s="7">
        <f t="array" ref="H135">IFS(G135=-1,-100000000,G135=-2,-200000000,G135&gt;=0,(G135-E135))</f>
        <v>-100000000</v>
      </c>
      <c r="I135" s="8">
        <f>(SUM(IFERROR((VLOOKUP($C135,LookupTable!B:BQ,40,FALSE)),0),IFERROR((VLOOKUP($C135,LookupTable!B:BQ,44,FALSE)),0),IFERROR((VLOOKUP($C135,LookupTable!B:BQ,48,FALSE)),0),IFERROR((VLOOKUP($C135,LookupTable!B:BQ,52,FALSE)),0),IFERROR((VLOOKUP($C135,LookupTable!B:BQ,56,FALSE)),0),IFERROR((VLOOKUP($C135,LookupTable!B:BQ,60,FALSE)),0),IFERROR((VLOOKUP($C135,LookupTable!B:BQ,64,FALSE)),0),IFERROR((VLOOKUP($C135,LookupTable!B:BQ,68,FALSE)),0)))</f>
        <v>0</v>
      </c>
      <c r="J135" s="9">
        <f t="shared" si="2"/>
        <v>0</v>
      </c>
      <c r="K135" s="8">
        <f>(SUM(IFERROR((VLOOKUP($C135,LookupTable!B:BQ,39,FALSE)),0),IFERROR((VLOOKUP($C135,LookupTable!B:BQ,43,FALSE)),0),IFERROR((VLOOKUP($C135,LookupTable!B:BQ,47,FALSE)),0),IFERROR((VLOOKUP($C135,LookupTable!B:BQ,51,FALSE)),0),IFERROR((VLOOKUP($C135,LookupTable!B:BQ,55,FALSE)),0),IFERROR((VLOOKUP($C135,LookupTable!B:BQ,59,FALSE)),0),IFERROR((VLOOKUP($C135,LookupTable!B:BQ,63,FALSE)),0),IFERROR((VLOOKUP($C135,LookupTable!B:BQ,67,FALSE)),0)))</f>
        <v>0</v>
      </c>
      <c r="L135" s="9">
        <f t="shared" si="3"/>
        <v>0</v>
      </c>
      <c r="M135" s="8">
        <f>(SUM(IFERROR((VLOOKUP($C135,LookupTable!B:BQ,38,FALSE)),0),IFERROR((VLOOKUP($C135,LookupTable!B:BQ,42,FALSE)),0),IFERROR((VLOOKUP($C135,LookupTable!B:BQ,46,FALSE)),0),IFERROR((VLOOKUP($C135,LookupTable!B:BQ,50,FALSE)),0),IFERROR((VLOOKUP($C135,LookupTable!B:BQ,54,FALSE)),0),IFERROR((VLOOKUP($C135,LookupTable!B:BQ,58,FALSE)),0),IFERROR((VLOOKUP($C135,LookupTable!B:BQ,62,FALSE)),0),IFERROR((VLOOKUP($C135,LookupTable!B:BQ,66,FALSE)),0)))</f>
        <v>0</v>
      </c>
      <c r="N135" s="9">
        <f t="shared" si="4"/>
        <v>0</v>
      </c>
    </row>
    <row r="136" ht="15.75" customHeight="1">
      <c r="A136" s="3">
        <f t="shared" si="1"/>
        <v>126</v>
      </c>
      <c r="B136" s="3" t="s">
        <v>148</v>
      </c>
      <c r="C136" s="3">
        <v>5.8766896E7</v>
      </c>
      <c r="D136" s="4">
        <f>IFERROR(VLOOKUP($C136,BaselinePWR!B:C,2,FALSE),0)</f>
        <v>35017768</v>
      </c>
      <c r="E136" s="5">
        <f>IFERROR(VLOOKUP($C136,BaselinePWR!B:G,6,FALSE),0)</f>
        <v>1750888.4</v>
      </c>
      <c r="F136" s="6">
        <f>IFERROR(VLOOKUP($C136,BaselinePWR!B:H,7,FALSE),0)</f>
        <v>175088.84</v>
      </c>
      <c r="G136" s="7">
        <f t="array" ref="G136">IFS(D136&gt;40000000,(J136+L136+N136),AND(D136&gt;0,D136&lt;40000000),-1,TRUE,-2)</f>
        <v>-1</v>
      </c>
      <c r="H136" s="7">
        <f t="array" ref="H136">IFS(G136=-1,-100000000,G136=-2,-200000000,G136&gt;=0,(G136-E136))</f>
        <v>-100000000</v>
      </c>
      <c r="I136" s="8">
        <f>(SUM(IFERROR((VLOOKUP($C136,LookupTable!B:BQ,40,FALSE)),0),IFERROR((VLOOKUP($C136,LookupTable!B:BQ,44,FALSE)),0),IFERROR((VLOOKUP($C136,LookupTable!B:BQ,48,FALSE)),0),IFERROR((VLOOKUP($C136,LookupTable!B:BQ,52,FALSE)),0),IFERROR((VLOOKUP($C136,LookupTable!B:BQ,56,FALSE)),0),IFERROR((VLOOKUP($C136,LookupTable!B:BQ,60,FALSE)),0),IFERROR((VLOOKUP($C136,LookupTable!B:BQ,64,FALSE)),0),IFERROR((VLOOKUP($C136,LookupTable!B:BQ,68,FALSE)),0)))</f>
        <v>0</v>
      </c>
      <c r="J136" s="9">
        <f t="shared" si="2"/>
        <v>0</v>
      </c>
      <c r="K136" s="8">
        <f>(SUM(IFERROR((VLOOKUP($C136,LookupTable!B:BQ,39,FALSE)),0),IFERROR((VLOOKUP($C136,LookupTable!B:BQ,43,FALSE)),0),IFERROR((VLOOKUP($C136,LookupTable!B:BQ,47,FALSE)),0),IFERROR((VLOOKUP($C136,LookupTable!B:BQ,51,FALSE)),0),IFERROR((VLOOKUP($C136,LookupTable!B:BQ,55,FALSE)),0),IFERROR((VLOOKUP($C136,LookupTable!B:BQ,59,FALSE)),0),IFERROR((VLOOKUP($C136,LookupTable!B:BQ,63,FALSE)),0),IFERROR((VLOOKUP($C136,LookupTable!B:BQ,67,FALSE)),0)))</f>
        <v>0</v>
      </c>
      <c r="L136" s="9">
        <f t="shared" si="3"/>
        <v>0</v>
      </c>
      <c r="M136" s="8">
        <f>(SUM(IFERROR((VLOOKUP($C136,LookupTable!B:BQ,38,FALSE)),0),IFERROR((VLOOKUP($C136,LookupTable!B:BQ,42,FALSE)),0),IFERROR((VLOOKUP($C136,LookupTable!B:BQ,46,FALSE)),0),IFERROR((VLOOKUP($C136,LookupTable!B:BQ,50,FALSE)),0),IFERROR((VLOOKUP($C136,LookupTable!B:BQ,54,FALSE)),0),IFERROR((VLOOKUP($C136,LookupTable!B:BQ,58,FALSE)),0),IFERROR((VLOOKUP($C136,LookupTable!B:BQ,62,FALSE)),0),IFERROR((VLOOKUP($C136,LookupTable!B:BQ,66,FALSE)),0)))</f>
        <v>281</v>
      </c>
      <c r="N136" s="9">
        <f t="shared" si="4"/>
        <v>281</v>
      </c>
    </row>
    <row r="137" ht="15.75" customHeight="1">
      <c r="A137" s="3">
        <f t="shared" si="1"/>
        <v>126</v>
      </c>
      <c r="B137" s="3" t="s">
        <v>149</v>
      </c>
      <c r="C137" s="3">
        <v>4.488E7</v>
      </c>
      <c r="D137" s="4">
        <f>IFERROR(VLOOKUP($C137,BaselinePWR!B:C,2,FALSE),0)</f>
        <v>35743835</v>
      </c>
      <c r="E137" s="5">
        <f>IFERROR(VLOOKUP($C137,BaselinePWR!B:G,6,FALSE),0)</f>
        <v>1787191.75</v>
      </c>
      <c r="F137" s="6">
        <f>IFERROR(VLOOKUP($C137,BaselinePWR!B:H,7,FALSE),0)</f>
        <v>178719.175</v>
      </c>
      <c r="G137" s="7">
        <f t="array" ref="G137">IFS(D137&gt;40000000,(J137+L137+N137),AND(D137&gt;0,D137&lt;40000000),-1,TRUE,-2)</f>
        <v>-1</v>
      </c>
      <c r="H137" s="7">
        <f t="array" ref="H137">IFS(G137=-1,-100000000,G137=-2,-200000000,G137&gt;=0,(G137-E137))</f>
        <v>-100000000</v>
      </c>
      <c r="I137" s="8">
        <f>(SUM(IFERROR((VLOOKUP($C137,LookupTable!B:BQ,40,FALSE)),0),IFERROR((VLOOKUP($C137,LookupTable!B:BQ,44,FALSE)),0),IFERROR((VLOOKUP($C137,LookupTable!B:BQ,48,FALSE)),0),IFERROR((VLOOKUP($C137,LookupTable!B:BQ,52,FALSE)),0),IFERROR((VLOOKUP($C137,LookupTable!B:BQ,56,FALSE)),0),IFERROR((VLOOKUP($C137,LookupTable!B:BQ,60,FALSE)),0),IFERROR((VLOOKUP($C137,LookupTable!B:BQ,64,FALSE)),0),IFERROR((VLOOKUP($C137,LookupTable!B:BQ,68,FALSE)),0)))</f>
        <v>0</v>
      </c>
      <c r="J137" s="9">
        <f t="shared" si="2"/>
        <v>0</v>
      </c>
      <c r="K137" s="8">
        <f>(SUM(IFERROR((VLOOKUP($C137,LookupTable!B:BQ,39,FALSE)),0),IFERROR((VLOOKUP($C137,LookupTable!B:BQ,43,FALSE)),0),IFERROR((VLOOKUP($C137,LookupTable!B:BQ,47,FALSE)),0),IFERROR((VLOOKUP($C137,LookupTable!B:BQ,51,FALSE)),0),IFERROR((VLOOKUP($C137,LookupTable!B:BQ,55,FALSE)),0),IFERROR((VLOOKUP($C137,LookupTable!B:BQ,59,FALSE)),0),IFERROR((VLOOKUP($C137,LookupTable!B:BQ,63,FALSE)),0),IFERROR((VLOOKUP($C137,LookupTable!B:BQ,67,FALSE)),0)))</f>
        <v>0</v>
      </c>
      <c r="L137" s="9">
        <f t="shared" si="3"/>
        <v>0</v>
      </c>
      <c r="M137" s="8">
        <f>(SUM(IFERROR((VLOOKUP($C137,LookupTable!B:BQ,38,FALSE)),0),IFERROR((VLOOKUP($C137,LookupTable!B:BQ,42,FALSE)),0),IFERROR((VLOOKUP($C137,LookupTable!B:BQ,46,FALSE)),0),IFERROR((VLOOKUP($C137,LookupTable!B:BQ,50,FALSE)),0),IFERROR((VLOOKUP($C137,LookupTable!B:BQ,54,FALSE)),0),IFERROR((VLOOKUP($C137,LookupTable!B:BQ,58,FALSE)),0),IFERROR((VLOOKUP($C137,LookupTable!B:BQ,62,FALSE)),0),IFERROR((VLOOKUP($C137,LookupTable!B:BQ,66,FALSE)),0)))</f>
        <v>0</v>
      </c>
      <c r="N137" s="9">
        <f t="shared" si="4"/>
        <v>0</v>
      </c>
    </row>
    <row r="138" ht="15.75" customHeight="1">
      <c r="A138" s="3">
        <f t="shared" si="1"/>
        <v>126</v>
      </c>
      <c r="B138" s="3" t="s">
        <v>150</v>
      </c>
      <c r="C138" s="3">
        <v>1.14524486E8</v>
      </c>
      <c r="D138" s="4">
        <f>IFERROR(VLOOKUP($C138,BaselinePWR!B:C,2,FALSE),0)</f>
        <v>35638718</v>
      </c>
      <c r="E138" s="5">
        <f>IFERROR(VLOOKUP($C138,BaselinePWR!B:G,6,FALSE),0)</f>
        <v>1781935.9</v>
      </c>
      <c r="F138" s="6">
        <f>IFERROR(VLOOKUP($C138,BaselinePWR!B:H,7,FALSE),0)</f>
        <v>178193.59</v>
      </c>
      <c r="G138" s="7">
        <f t="array" ref="G138">IFS(D138&gt;40000000,(J138+L138+N138),AND(D138&gt;0,D138&lt;40000000),-1,TRUE,-2)</f>
        <v>-1</v>
      </c>
      <c r="H138" s="7">
        <f t="array" ref="H138">IFS(G138=-1,-100000000,G138=-2,-200000000,G138&gt;=0,(G138-E138))</f>
        <v>-100000000</v>
      </c>
      <c r="I138" s="8">
        <f>(SUM(IFERROR((VLOOKUP($C138,LookupTable!B:BQ,40,FALSE)),0),IFERROR((VLOOKUP($C138,LookupTable!B:BQ,44,FALSE)),0),IFERROR((VLOOKUP($C138,LookupTable!B:BQ,48,FALSE)),0),IFERROR((VLOOKUP($C138,LookupTable!B:BQ,52,FALSE)),0),IFERROR((VLOOKUP($C138,LookupTable!B:BQ,56,FALSE)),0),IFERROR((VLOOKUP($C138,LookupTable!B:BQ,60,FALSE)),0),IFERROR((VLOOKUP($C138,LookupTable!B:BQ,64,FALSE)),0),IFERROR((VLOOKUP($C138,LookupTable!B:BQ,68,FALSE)),0)))</f>
        <v>0</v>
      </c>
      <c r="J138" s="9">
        <f t="shared" si="2"/>
        <v>0</v>
      </c>
      <c r="K138" s="8">
        <f>(SUM(IFERROR((VLOOKUP($C138,LookupTable!B:BQ,39,FALSE)),0),IFERROR((VLOOKUP($C138,LookupTable!B:BQ,43,FALSE)),0),IFERROR((VLOOKUP($C138,LookupTable!B:BQ,47,FALSE)),0),IFERROR((VLOOKUP($C138,LookupTable!B:BQ,51,FALSE)),0),IFERROR((VLOOKUP($C138,LookupTable!B:BQ,55,FALSE)),0),IFERROR((VLOOKUP($C138,LookupTable!B:BQ,59,FALSE)),0),IFERROR((VLOOKUP($C138,LookupTable!B:BQ,63,FALSE)),0),IFERROR((VLOOKUP($C138,LookupTable!B:BQ,67,FALSE)),0)))</f>
        <v>0</v>
      </c>
      <c r="L138" s="9">
        <f t="shared" si="3"/>
        <v>0</v>
      </c>
      <c r="M138" s="8">
        <f>(SUM(IFERROR((VLOOKUP($C138,LookupTable!B:BQ,38,FALSE)),0),IFERROR((VLOOKUP($C138,LookupTable!B:BQ,42,FALSE)),0),IFERROR((VLOOKUP($C138,LookupTable!B:BQ,46,FALSE)),0),IFERROR((VLOOKUP($C138,LookupTable!B:BQ,50,FALSE)),0),IFERROR((VLOOKUP($C138,LookupTable!B:BQ,54,FALSE)),0),IFERROR((VLOOKUP($C138,LookupTable!B:BQ,58,FALSE)),0),IFERROR((VLOOKUP($C138,LookupTable!B:BQ,62,FALSE)),0),IFERROR((VLOOKUP($C138,LookupTable!B:BQ,66,FALSE)),0)))</f>
        <v>0</v>
      </c>
      <c r="N138" s="9">
        <f t="shared" si="4"/>
        <v>0</v>
      </c>
    </row>
    <row r="139" ht="15.75" customHeight="1">
      <c r="A139" s="3">
        <f t="shared" si="1"/>
        <v>126</v>
      </c>
      <c r="B139" s="3" t="s">
        <v>151</v>
      </c>
      <c r="C139" s="3">
        <v>4.4525604E7</v>
      </c>
      <c r="D139" s="4">
        <f>IFERROR(VLOOKUP($C139,BaselinePWR!B:C,2,FALSE),0)</f>
        <v>32228821</v>
      </c>
      <c r="E139" s="5">
        <f>IFERROR(VLOOKUP($C139,BaselinePWR!B:G,6,FALSE),0)</f>
        <v>1611441.05</v>
      </c>
      <c r="F139" s="6">
        <f>IFERROR(VLOOKUP($C139,BaselinePWR!B:H,7,FALSE),0)</f>
        <v>161144.105</v>
      </c>
      <c r="G139" s="7">
        <f t="array" ref="G139">IFS(D139&gt;40000000,(J139+L139+N139),AND(D139&gt;0,D139&lt;40000000),-1,TRUE,-2)</f>
        <v>-1</v>
      </c>
      <c r="H139" s="7">
        <f t="array" ref="H139">IFS(G139=-1,-100000000,G139=-2,-200000000,G139&gt;=0,(G139-E139))</f>
        <v>-100000000</v>
      </c>
      <c r="I139" s="8">
        <f>(SUM(IFERROR((VLOOKUP($C139,LookupTable!B:BQ,40,FALSE)),0),IFERROR((VLOOKUP($C139,LookupTable!B:BQ,44,FALSE)),0),IFERROR((VLOOKUP($C139,LookupTable!B:BQ,48,FALSE)),0),IFERROR((VLOOKUP($C139,LookupTable!B:BQ,52,FALSE)),0),IFERROR((VLOOKUP($C139,LookupTable!B:BQ,56,FALSE)),0),IFERROR((VLOOKUP($C139,LookupTable!B:BQ,60,FALSE)),0),IFERROR((VLOOKUP($C139,LookupTable!B:BQ,64,FALSE)),0),IFERROR((VLOOKUP($C139,LookupTable!B:BQ,68,FALSE)),0)))</f>
        <v>16775</v>
      </c>
      <c r="J139" s="9">
        <f t="shared" si="2"/>
        <v>16775</v>
      </c>
      <c r="K139" s="8">
        <f>(SUM(IFERROR((VLOOKUP($C139,LookupTable!B:BQ,39,FALSE)),0),IFERROR((VLOOKUP($C139,LookupTable!B:BQ,43,FALSE)),0),IFERROR((VLOOKUP($C139,LookupTable!B:BQ,47,FALSE)),0),IFERROR((VLOOKUP($C139,LookupTable!B:BQ,51,FALSE)),0),IFERROR((VLOOKUP($C139,LookupTable!B:BQ,55,FALSE)),0),IFERROR((VLOOKUP($C139,LookupTable!B:BQ,59,FALSE)),0),IFERROR((VLOOKUP($C139,LookupTable!B:BQ,63,FALSE)),0),IFERROR((VLOOKUP($C139,LookupTable!B:BQ,67,FALSE)),0)))</f>
        <v>183004</v>
      </c>
      <c r="L139" s="9">
        <f t="shared" si="3"/>
        <v>183004</v>
      </c>
      <c r="M139" s="8">
        <f>(SUM(IFERROR((VLOOKUP($C139,LookupTable!B:BQ,38,FALSE)),0),IFERROR((VLOOKUP($C139,LookupTable!B:BQ,42,FALSE)),0),IFERROR((VLOOKUP($C139,LookupTable!B:BQ,46,FALSE)),0),IFERROR((VLOOKUP($C139,LookupTable!B:BQ,50,FALSE)),0),IFERROR((VLOOKUP($C139,LookupTable!B:BQ,54,FALSE)),0),IFERROR((VLOOKUP($C139,LookupTable!B:BQ,58,FALSE)),0),IFERROR((VLOOKUP($C139,LookupTable!B:BQ,62,FALSE)),0),IFERROR((VLOOKUP($C139,LookupTable!B:BQ,66,FALSE)),0)))</f>
        <v>16408</v>
      </c>
      <c r="N139" s="9">
        <f t="shared" si="4"/>
        <v>16408</v>
      </c>
    </row>
    <row r="140" ht="15.75" customHeight="1">
      <c r="A140" s="3">
        <f t="shared" si="1"/>
        <v>126</v>
      </c>
      <c r="B140" s="3" t="s">
        <v>152</v>
      </c>
      <c r="C140" s="3">
        <v>5.6858677E7</v>
      </c>
      <c r="D140" s="4">
        <f>IFERROR(VLOOKUP($C140,BaselinePWR!B:C,2,FALSE),0)</f>
        <v>33763950</v>
      </c>
      <c r="E140" s="5">
        <f>IFERROR(VLOOKUP($C140,BaselinePWR!B:G,6,FALSE),0)</f>
        <v>1688197.5</v>
      </c>
      <c r="F140" s="6">
        <f>IFERROR(VLOOKUP($C140,BaselinePWR!B:H,7,FALSE),0)</f>
        <v>168819.75</v>
      </c>
      <c r="G140" s="7">
        <f t="array" ref="G140">IFS(D140&gt;40000000,(J140+L140+N140),AND(D140&gt;0,D140&lt;40000000),-1,TRUE,-2)</f>
        <v>-1</v>
      </c>
      <c r="H140" s="7">
        <f t="array" ref="H140">IFS(G140=-1,-100000000,G140=-2,-200000000,G140&gt;=0,(G140-E140))</f>
        <v>-100000000</v>
      </c>
      <c r="I140" s="8">
        <f>(SUM(IFERROR((VLOOKUP($C140,LookupTable!B:BQ,40,FALSE)),0),IFERROR((VLOOKUP($C140,LookupTable!B:BQ,44,FALSE)),0),IFERROR((VLOOKUP($C140,LookupTable!B:BQ,48,FALSE)),0),IFERROR((VLOOKUP($C140,LookupTable!B:BQ,52,FALSE)),0),IFERROR((VLOOKUP($C140,LookupTable!B:BQ,56,FALSE)),0),IFERROR((VLOOKUP($C140,LookupTable!B:BQ,60,FALSE)),0),IFERROR((VLOOKUP($C140,LookupTable!B:BQ,64,FALSE)),0),IFERROR((VLOOKUP($C140,LookupTable!B:BQ,68,FALSE)),0)))</f>
        <v>0</v>
      </c>
      <c r="J140" s="9">
        <f t="shared" si="2"/>
        <v>0</v>
      </c>
      <c r="K140" s="8">
        <f>(SUM(IFERROR((VLOOKUP($C140,LookupTable!B:BQ,39,FALSE)),0),IFERROR((VLOOKUP($C140,LookupTable!B:BQ,43,FALSE)),0),IFERROR((VLOOKUP($C140,LookupTable!B:BQ,47,FALSE)),0),IFERROR((VLOOKUP($C140,LookupTable!B:BQ,51,FALSE)),0),IFERROR((VLOOKUP($C140,LookupTable!B:BQ,55,FALSE)),0),IFERROR((VLOOKUP($C140,LookupTable!B:BQ,59,FALSE)),0),IFERROR((VLOOKUP($C140,LookupTable!B:BQ,63,FALSE)),0),IFERROR((VLOOKUP($C140,LookupTable!B:BQ,67,FALSE)),0)))</f>
        <v>0</v>
      </c>
      <c r="L140" s="9">
        <f t="shared" si="3"/>
        <v>0</v>
      </c>
      <c r="M140" s="8">
        <f>(SUM(IFERROR((VLOOKUP($C140,LookupTable!B:BQ,38,FALSE)),0),IFERROR((VLOOKUP($C140,LookupTable!B:BQ,42,FALSE)),0),IFERROR((VLOOKUP($C140,LookupTable!B:BQ,46,FALSE)),0),IFERROR((VLOOKUP($C140,LookupTable!B:BQ,50,FALSE)),0),IFERROR((VLOOKUP($C140,LookupTable!B:BQ,54,FALSE)),0),IFERROR((VLOOKUP($C140,LookupTable!B:BQ,58,FALSE)),0),IFERROR((VLOOKUP($C140,LookupTable!B:BQ,62,FALSE)),0),IFERROR((VLOOKUP($C140,LookupTable!B:BQ,66,FALSE)),0)))</f>
        <v>0</v>
      </c>
      <c r="N140" s="9">
        <f t="shared" si="4"/>
        <v>0</v>
      </c>
    </row>
    <row r="141" ht="15.75" customHeight="1">
      <c r="A141" s="3">
        <f t="shared" si="1"/>
        <v>126</v>
      </c>
      <c r="B141" s="3" t="s">
        <v>153</v>
      </c>
      <c r="C141" s="3">
        <v>8.7146553E7</v>
      </c>
      <c r="D141" s="4">
        <f>IFERROR(VLOOKUP($C141,BaselinePWR!B:C,2,FALSE),0)</f>
        <v>32250603</v>
      </c>
      <c r="E141" s="5">
        <f>IFERROR(VLOOKUP($C141,BaselinePWR!B:G,6,FALSE),0)</f>
        <v>1612530.15</v>
      </c>
      <c r="F141" s="6">
        <f>IFERROR(VLOOKUP($C141,BaselinePWR!B:H,7,FALSE),0)</f>
        <v>161253.015</v>
      </c>
      <c r="G141" s="7">
        <f t="array" ref="G141">IFS(D141&gt;40000000,(J141+L141+N141),AND(D141&gt;0,D141&lt;40000000),-1,TRUE,-2)</f>
        <v>-1</v>
      </c>
      <c r="H141" s="7">
        <f t="array" ref="H141">IFS(G141=-1,-100000000,G141=-2,-200000000,G141&gt;=0,(G141-E141))</f>
        <v>-100000000</v>
      </c>
      <c r="I141" s="8">
        <f>(SUM(IFERROR((VLOOKUP($C141,LookupTable!B:BQ,40,FALSE)),0),IFERROR((VLOOKUP($C141,LookupTable!B:BQ,44,FALSE)),0),IFERROR((VLOOKUP($C141,LookupTable!B:BQ,48,FALSE)),0),IFERROR((VLOOKUP($C141,LookupTable!B:BQ,52,FALSE)),0),IFERROR((VLOOKUP($C141,LookupTable!B:BQ,56,FALSE)),0),IFERROR((VLOOKUP($C141,LookupTable!B:BQ,60,FALSE)),0),IFERROR((VLOOKUP($C141,LookupTable!B:BQ,64,FALSE)),0),IFERROR((VLOOKUP($C141,LookupTable!B:BQ,68,FALSE)),0)))</f>
        <v>155</v>
      </c>
      <c r="J141" s="9">
        <f t="shared" si="2"/>
        <v>155</v>
      </c>
      <c r="K141" s="8">
        <f>(SUM(IFERROR((VLOOKUP($C141,LookupTable!B:BQ,39,FALSE)),0),IFERROR((VLOOKUP($C141,LookupTable!B:BQ,43,FALSE)),0),IFERROR((VLOOKUP($C141,LookupTable!B:BQ,47,FALSE)),0),IFERROR((VLOOKUP($C141,LookupTable!B:BQ,51,FALSE)),0),IFERROR((VLOOKUP($C141,LookupTable!B:BQ,55,FALSE)),0),IFERROR((VLOOKUP($C141,LookupTable!B:BQ,59,FALSE)),0),IFERROR((VLOOKUP($C141,LookupTable!B:BQ,63,FALSE)),0),IFERROR((VLOOKUP($C141,LookupTable!B:BQ,67,FALSE)),0)))</f>
        <v>3860</v>
      </c>
      <c r="L141" s="9">
        <f t="shared" si="3"/>
        <v>3860</v>
      </c>
      <c r="M141" s="8">
        <f>(SUM(IFERROR((VLOOKUP($C141,LookupTable!B:BQ,38,FALSE)),0),IFERROR((VLOOKUP($C141,LookupTable!B:BQ,42,FALSE)),0),IFERROR((VLOOKUP($C141,LookupTable!B:BQ,46,FALSE)),0),IFERROR((VLOOKUP($C141,LookupTable!B:BQ,50,FALSE)),0),IFERROR((VLOOKUP($C141,LookupTable!B:BQ,54,FALSE)),0),IFERROR((VLOOKUP($C141,LookupTable!B:BQ,58,FALSE)),0),IFERROR((VLOOKUP($C141,LookupTable!B:BQ,62,FALSE)),0),IFERROR((VLOOKUP($C141,LookupTable!B:BQ,66,FALSE)),0)))</f>
        <v>3290</v>
      </c>
      <c r="N141" s="9">
        <f t="shared" si="4"/>
        <v>3290</v>
      </c>
    </row>
    <row r="142" ht="15.75" customHeight="1">
      <c r="A142" s="3">
        <f t="shared" si="1"/>
        <v>126</v>
      </c>
      <c r="B142" s="3" t="s">
        <v>154</v>
      </c>
      <c r="C142" s="3">
        <v>1.42519429E8</v>
      </c>
      <c r="D142" s="4">
        <f>IFERROR(VLOOKUP($C142,BaselinePWR!B:C,2,FALSE),0)</f>
        <v>31043022</v>
      </c>
      <c r="E142" s="5">
        <f>IFERROR(VLOOKUP($C142,BaselinePWR!B:G,6,FALSE),0)</f>
        <v>1552151.1</v>
      </c>
      <c r="F142" s="6">
        <f>IFERROR(VLOOKUP($C142,BaselinePWR!B:H,7,FALSE),0)</f>
        <v>155215.11</v>
      </c>
      <c r="G142" s="7">
        <f t="array" ref="G142">IFS(D142&gt;40000000,(J142+L142+N142),AND(D142&gt;0,D142&lt;40000000),-1,TRUE,-2)</f>
        <v>-1</v>
      </c>
      <c r="H142" s="7">
        <f t="array" ref="H142">IFS(G142=-1,-100000000,G142=-2,-200000000,G142&gt;=0,(G142-E142))</f>
        <v>-100000000</v>
      </c>
      <c r="I142" s="8">
        <f>(SUM(IFERROR((VLOOKUP($C142,LookupTable!B:BQ,40,FALSE)),0),IFERROR((VLOOKUP($C142,LookupTable!B:BQ,44,FALSE)),0),IFERROR((VLOOKUP($C142,LookupTable!B:BQ,48,FALSE)),0),IFERROR((VLOOKUP($C142,LookupTable!B:BQ,52,FALSE)),0),IFERROR((VLOOKUP($C142,LookupTable!B:BQ,56,FALSE)),0),IFERROR((VLOOKUP($C142,LookupTable!B:BQ,60,FALSE)),0),IFERROR((VLOOKUP($C142,LookupTable!B:BQ,64,FALSE)),0),IFERROR((VLOOKUP($C142,LookupTable!B:BQ,68,FALSE)),0)))</f>
        <v>0</v>
      </c>
      <c r="J142" s="9">
        <f t="shared" si="2"/>
        <v>0</v>
      </c>
      <c r="K142" s="8">
        <f>(SUM(IFERROR((VLOOKUP($C142,LookupTable!B:BQ,39,FALSE)),0),IFERROR((VLOOKUP($C142,LookupTable!B:BQ,43,FALSE)),0),IFERROR((VLOOKUP($C142,LookupTable!B:BQ,47,FALSE)),0),IFERROR((VLOOKUP($C142,LookupTable!B:BQ,51,FALSE)),0),IFERROR((VLOOKUP($C142,LookupTable!B:BQ,55,FALSE)),0),IFERROR((VLOOKUP($C142,LookupTable!B:BQ,59,FALSE)),0),IFERROR((VLOOKUP($C142,LookupTable!B:BQ,63,FALSE)),0),IFERROR((VLOOKUP($C142,LookupTable!B:BQ,67,FALSE)),0)))</f>
        <v>0</v>
      </c>
      <c r="L142" s="9">
        <f t="shared" si="3"/>
        <v>0</v>
      </c>
      <c r="M142" s="8">
        <f>(SUM(IFERROR((VLOOKUP($C142,LookupTable!B:BQ,38,FALSE)),0),IFERROR((VLOOKUP($C142,LookupTable!B:BQ,42,FALSE)),0),IFERROR((VLOOKUP($C142,LookupTable!B:BQ,46,FALSE)),0),IFERROR((VLOOKUP($C142,LookupTable!B:BQ,50,FALSE)),0),IFERROR((VLOOKUP($C142,LookupTable!B:BQ,54,FALSE)),0),IFERROR((VLOOKUP($C142,LookupTable!B:BQ,58,FALSE)),0),IFERROR((VLOOKUP($C142,LookupTable!B:BQ,62,FALSE)),0),IFERROR((VLOOKUP($C142,LookupTable!B:BQ,66,FALSE)),0)))</f>
        <v>0</v>
      </c>
      <c r="N142" s="9">
        <f t="shared" si="4"/>
        <v>0</v>
      </c>
    </row>
    <row r="143" ht="15.75" customHeight="1">
      <c r="A143" s="3">
        <f t="shared" si="1"/>
        <v>126</v>
      </c>
      <c r="B143" s="3" t="s">
        <v>155</v>
      </c>
      <c r="C143" s="3">
        <v>7.2300948E7</v>
      </c>
      <c r="D143" s="4">
        <f>IFERROR(VLOOKUP($C143,BaselinePWR!B:C,2,FALSE),0)</f>
        <v>31368971</v>
      </c>
      <c r="E143" s="5">
        <f>IFERROR(VLOOKUP($C143,BaselinePWR!B:G,6,FALSE),0)</f>
        <v>1568448.55</v>
      </c>
      <c r="F143" s="6">
        <f>IFERROR(VLOOKUP($C143,BaselinePWR!B:H,7,FALSE),0)</f>
        <v>156844.855</v>
      </c>
      <c r="G143" s="7">
        <f t="array" ref="G143">IFS(D143&gt;40000000,(J143+L143+N143),AND(D143&gt;0,D143&lt;40000000),-1,TRUE,-2)</f>
        <v>-1</v>
      </c>
      <c r="H143" s="7">
        <f t="array" ref="H143">IFS(G143=-1,-100000000,G143=-2,-200000000,G143&gt;=0,(G143-E143))</f>
        <v>-100000000</v>
      </c>
      <c r="I143" s="8">
        <f>(SUM(IFERROR((VLOOKUP($C143,LookupTable!B:BQ,40,FALSE)),0),IFERROR((VLOOKUP($C143,LookupTable!B:BQ,44,FALSE)),0),IFERROR((VLOOKUP($C143,LookupTable!B:BQ,48,FALSE)),0),IFERROR((VLOOKUP($C143,LookupTable!B:BQ,52,FALSE)),0),IFERROR((VLOOKUP($C143,LookupTable!B:BQ,56,FALSE)),0),IFERROR((VLOOKUP($C143,LookupTable!B:BQ,60,FALSE)),0),IFERROR((VLOOKUP($C143,LookupTable!B:BQ,64,FALSE)),0),IFERROR((VLOOKUP($C143,LookupTable!B:BQ,68,FALSE)),0)))</f>
        <v>0</v>
      </c>
      <c r="J143" s="9">
        <f t="shared" si="2"/>
        <v>0</v>
      </c>
      <c r="K143" s="8">
        <f>(SUM(IFERROR((VLOOKUP($C143,LookupTable!B:BQ,39,FALSE)),0),IFERROR((VLOOKUP($C143,LookupTable!B:BQ,43,FALSE)),0),IFERROR((VLOOKUP($C143,LookupTable!B:BQ,47,FALSE)),0),IFERROR((VLOOKUP($C143,LookupTable!B:BQ,51,FALSE)),0),IFERROR((VLOOKUP($C143,LookupTable!B:BQ,55,FALSE)),0),IFERROR((VLOOKUP($C143,LookupTable!B:BQ,59,FALSE)),0),IFERROR((VLOOKUP($C143,LookupTable!B:BQ,63,FALSE)),0),IFERROR((VLOOKUP($C143,LookupTable!B:BQ,67,FALSE)),0)))</f>
        <v>8724</v>
      </c>
      <c r="L143" s="9">
        <f t="shared" si="3"/>
        <v>8724</v>
      </c>
      <c r="M143" s="8">
        <f>(SUM(IFERROR((VLOOKUP($C143,LookupTable!B:BQ,38,FALSE)),0),IFERROR((VLOOKUP($C143,LookupTable!B:BQ,42,FALSE)),0),IFERROR((VLOOKUP($C143,LookupTable!B:BQ,46,FALSE)),0),IFERROR((VLOOKUP($C143,LookupTable!B:BQ,50,FALSE)),0),IFERROR((VLOOKUP($C143,LookupTable!B:BQ,54,FALSE)),0),IFERROR((VLOOKUP($C143,LookupTable!B:BQ,58,FALSE)),0),IFERROR((VLOOKUP($C143,LookupTable!B:BQ,62,FALSE)),0),IFERROR((VLOOKUP($C143,LookupTable!B:BQ,66,FALSE)),0)))</f>
        <v>3177</v>
      </c>
      <c r="N143" s="9">
        <f t="shared" si="4"/>
        <v>3177</v>
      </c>
    </row>
    <row r="144" ht="15.75" customHeight="1">
      <c r="A144" s="3">
        <f t="shared" si="1"/>
        <v>126</v>
      </c>
      <c r="B144" s="3" t="s">
        <v>156</v>
      </c>
      <c r="C144" s="3">
        <v>2.8222515E7</v>
      </c>
      <c r="D144" s="4">
        <f>IFERROR(VLOOKUP($C144,BaselinePWR!B:C,2,FALSE),0)</f>
        <v>31075024</v>
      </c>
      <c r="E144" s="5">
        <f>IFERROR(VLOOKUP($C144,BaselinePWR!B:G,6,FALSE),0)</f>
        <v>1553751.2</v>
      </c>
      <c r="F144" s="6">
        <f>IFERROR(VLOOKUP($C144,BaselinePWR!B:H,7,FALSE),0)</f>
        <v>155375.12</v>
      </c>
      <c r="G144" s="7">
        <f t="array" ref="G144">IFS(D144&gt;40000000,(J144+L144+N144),AND(D144&gt;0,D144&lt;40000000),-1,TRUE,-2)</f>
        <v>-1</v>
      </c>
      <c r="H144" s="7">
        <f t="array" ref="H144">IFS(G144=-1,-100000000,G144=-2,-200000000,G144&gt;=0,(G144-E144))</f>
        <v>-100000000</v>
      </c>
      <c r="I144" s="8">
        <f>(SUM(IFERROR((VLOOKUP($C144,LookupTable!B:BQ,40,FALSE)),0),IFERROR((VLOOKUP($C144,LookupTable!B:BQ,44,FALSE)),0),IFERROR((VLOOKUP($C144,LookupTable!B:BQ,48,FALSE)),0),IFERROR((VLOOKUP($C144,LookupTable!B:BQ,52,FALSE)),0),IFERROR((VLOOKUP($C144,LookupTable!B:BQ,56,FALSE)),0),IFERROR((VLOOKUP($C144,LookupTable!B:BQ,60,FALSE)),0),IFERROR((VLOOKUP($C144,LookupTable!B:BQ,64,FALSE)),0),IFERROR((VLOOKUP($C144,LookupTable!B:BQ,68,FALSE)),0)))</f>
        <v>0</v>
      </c>
      <c r="J144" s="9">
        <f t="shared" si="2"/>
        <v>0</v>
      </c>
      <c r="K144" s="8">
        <f>(SUM(IFERROR((VLOOKUP($C144,LookupTable!B:BQ,39,FALSE)),0),IFERROR((VLOOKUP($C144,LookupTable!B:BQ,43,FALSE)),0),IFERROR((VLOOKUP($C144,LookupTable!B:BQ,47,FALSE)),0),IFERROR((VLOOKUP($C144,LookupTable!B:BQ,51,FALSE)),0),IFERROR((VLOOKUP($C144,LookupTable!B:BQ,55,FALSE)),0),IFERROR((VLOOKUP($C144,LookupTable!B:BQ,59,FALSE)),0),IFERROR((VLOOKUP($C144,LookupTable!B:BQ,63,FALSE)),0),IFERROR((VLOOKUP($C144,LookupTable!B:BQ,67,FALSE)),0)))</f>
        <v>0</v>
      </c>
      <c r="L144" s="9">
        <f t="shared" si="3"/>
        <v>0</v>
      </c>
      <c r="M144" s="8">
        <f>(SUM(IFERROR((VLOOKUP($C144,LookupTable!B:BQ,38,FALSE)),0),IFERROR((VLOOKUP($C144,LookupTable!B:BQ,42,FALSE)),0),IFERROR((VLOOKUP($C144,LookupTable!B:BQ,46,FALSE)),0),IFERROR((VLOOKUP($C144,LookupTable!B:BQ,50,FALSE)),0),IFERROR((VLOOKUP($C144,LookupTable!B:BQ,54,FALSE)),0),IFERROR((VLOOKUP($C144,LookupTable!B:BQ,58,FALSE)),0),IFERROR((VLOOKUP($C144,LookupTable!B:BQ,62,FALSE)),0),IFERROR((VLOOKUP($C144,LookupTable!B:BQ,66,FALSE)),0)))</f>
        <v>0</v>
      </c>
      <c r="N144" s="9">
        <f t="shared" si="4"/>
        <v>0</v>
      </c>
    </row>
    <row r="145" ht="15.75" customHeight="1">
      <c r="A145" s="3">
        <f t="shared" si="1"/>
        <v>126</v>
      </c>
      <c r="B145" s="3" t="s">
        <v>157</v>
      </c>
      <c r="C145" s="3">
        <v>2812094.0</v>
      </c>
      <c r="D145" s="4">
        <f>IFERROR(VLOOKUP($C145,BaselinePWR!B:C,2,FALSE),0)</f>
        <v>29530946</v>
      </c>
      <c r="E145" s="5">
        <f>IFERROR(VLOOKUP($C145,BaselinePWR!B:G,6,FALSE),0)</f>
        <v>1476547.3</v>
      </c>
      <c r="F145" s="6">
        <f>IFERROR(VLOOKUP($C145,BaselinePWR!B:H,7,FALSE),0)</f>
        <v>147654.73</v>
      </c>
      <c r="G145" s="7">
        <f t="array" ref="G145">IFS(D145&gt;40000000,(J145+L145+N145),AND(D145&gt;0,D145&lt;40000000),-1,TRUE,-2)</f>
        <v>-1</v>
      </c>
      <c r="H145" s="7">
        <f t="array" ref="H145">IFS(G145=-1,-100000000,G145=-2,-200000000,G145&gt;=0,(G145-E145))</f>
        <v>-100000000</v>
      </c>
      <c r="I145" s="8">
        <f>(SUM(IFERROR((VLOOKUP($C145,LookupTable!B:BQ,40,FALSE)),0),IFERROR((VLOOKUP($C145,LookupTable!B:BQ,44,FALSE)),0),IFERROR((VLOOKUP($C145,LookupTable!B:BQ,48,FALSE)),0),IFERROR((VLOOKUP($C145,LookupTable!B:BQ,52,FALSE)),0),IFERROR((VLOOKUP($C145,LookupTable!B:BQ,56,FALSE)),0),IFERROR((VLOOKUP($C145,LookupTable!B:BQ,60,FALSE)),0),IFERROR((VLOOKUP($C145,LookupTable!B:BQ,64,FALSE)),0),IFERROR((VLOOKUP($C145,LookupTable!B:BQ,68,FALSE)),0)))</f>
        <v>0</v>
      </c>
      <c r="J145" s="9">
        <f t="shared" si="2"/>
        <v>0</v>
      </c>
      <c r="K145" s="8">
        <f>(SUM(IFERROR((VLOOKUP($C145,LookupTable!B:BQ,39,FALSE)),0),IFERROR((VLOOKUP($C145,LookupTable!B:BQ,43,FALSE)),0),IFERROR((VLOOKUP($C145,LookupTable!B:BQ,47,FALSE)),0),IFERROR((VLOOKUP($C145,LookupTable!B:BQ,51,FALSE)),0),IFERROR((VLOOKUP($C145,LookupTable!B:BQ,55,FALSE)),0),IFERROR((VLOOKUP($C145,LookupTable!B:BQ,59,FALSE)),0),IFERROR((VLOOKUP($C145,LookupTable!B:BQ,63,FALSE)),0),IFERROR((VLOOKUP($C145,LookupTable!B:BQ,67,FALSE)),0)))</f>
        <v>0</v>
      </c>
      <c r="L145" s="9">
        <f t="shared" si="3"/>
        <v>0</v>
      </c>
      <c r="M145" s="8">
        <f>(SUM(IFERROR((VLOOKUP($C145,LookupTable!B:BQ,38,FALSE)),0),IFERROR((VLOOKUP($C145,LookupTable!B:BQ,42,FALSE)),0),IFERROR((VLOOKUP($C145,LookupTable!B:BQ,46,FALSE)),0),IFERROR((VLOOKUP($C145,LookupTable!B:BQ,50,FALSE)),0),IFERROR((VLOOKUP($C145,LookupTable!B:BQ,54,FALSE)),0),IFERROR((VLOOKUP($C145,LookupTable!B:BQ,58,FALSE)),0),IFERROR((VLOOKUP($C145,LookupTable!B:BQ,62,FALSE)),0),IFERROR((VLOOKUP($C145,LookupTable!B:BQ,66,FALSE)),0)))</f>
        <v>0</v>
      </c>
      <c r="N145" s="9">
        <f t="shared" si="4"/>
        <v>0</v>
      </c>
    </row>
    <row r="146" ht="15.75" customHeight="1">
      <c r="A146" s="3">
        <f t="shared" si="1"/>
        <v>126</v>
      </c>
      <c r="B146" s="3" t="s">
        <v>158</v>
      </c>
      <c r="C146" s="3">
        <v>8980788.0</v>
      </c>
      <c r="D146" s="4">
        <f>IFERROR(VLOOKUP($C146,BaselinePWR!B:C,2,FALSE),0)</f>
        <v>30211769</v>
      </c>
      <c r="E146" s="5">
        <f>IFERROR(VLOOKUP($C146,BaselinePWR!B:G,6,FALSE),0)</f>
        <v>1510588.45</v>
      </c>
      <c r="F146" s="6">
        <f>IFERROR(VLOOKUP($C146,BaselinePWR!B:H,7,FALSE),0)</f>
        <v>151058.845</v>
      </c>
      <c r="G146" s="7">
        <f t="array" ref="G146">IFS(D146&gt;40000000,(J146+L146+N146),AND(D146&gt;0,D146&lt;40000000),-1,TRUE,-2)</f>
        <v>-1</v>
      </c>
      <c r="H146" s="7">
        <f t="array" ref="H146">IFS(G146=-1,-100000000,G146=-2,-200000000,G146&gt;=0,(G146-E146))</f>
        <v>-100000000</v>
      </c>
      <c r="I146" s="8">
        <f>(SUM(IFERROR((VLOOKUP($C146,LookupTable!B:BQ,40,FALSE)),0),IFERROR((VLOOKUP($C146,LookupTable!B:BQ,44,FALSE)),0),IFERROR((VLOOKUP($C146,LookupTable!B:BQ,48,FALSE)),0),IFERROR((VLOOKUP($C146,LookupTable!B:BQ,52,FALSE)),0),IFERROR((VLOOKUP($C146,LookupTable!B:BQ,56,FALSE)),0),IFERROR((VLOOKUP($C146,LookupTable!B:BQ,60,FALSE)),0),IFERROR((VLOOKUP($C146,LookupTable!B:BQ,64,FALSE)),0),IFERROR((VLOOKUP($C146,LookupTable!B:BQ,68,FALSE)),0)))</f>
        <v>0</v>
      </c>
      <c r="J146" s="9">
        <f t="shared" si="2"/>
        <v>0</v>
      </c>
      <c r="K146" s="8">
        <f>(SUM(IFERROR((VLOOKUP($C146,LookupTable!B:BQ,39,FALSE)),0),IFERROR((VLOOKUP($C146,LookupTable!B:BQ,43,FALSE)),0),IFERROR((VLOOKUP($C146,LookupTable!B:BQ,47,FALSE)),0),IFERROR((VLOOKUP($C146,LookupTable!B:BQ,51,FALSE)),0),IFERROR((VLOOKUP($C146,LookupTable!B:BQ,55,FALSE)),0),IFERROR((VLOOKUP($C146,LookupTable!B:BQ,59,FALSE)),0),IFERROR((VLOOKUP($C146,LookupTable!B:BQ,63,FALSE)),0),IFERROR((VLOOKUP($C146,LookupTable!B:BQ,67,FALSE)),0)))</f>
        <v>0</v>
      </c>
      <c r="L146" s="9">
        <f t="shared" si="3"/>
        <v>0</v>
      </c>
      <c r="M146" s="8">
        <f>(SUM(IFERROR((VLOOKUP($C146,LookupTable!B:BQ,38,FALSE)),0),IFERROR((VLOOKUP($C146,LookupTable!B:BQ,42,FALSE)),0),IFERROR((VLOOKUP($C146,LookupTable!B:BQ,46,FALSE)),0),IFERROR((VLOOKUP($C146,LookupTable!B:BQ,50,FALSE)),0),IFERROR((VLOOKUP($C146,LookupTable!B:BQ,54,FALSE)),0),IFERROR((VLOOKUP($C146,LookupTable!B:BQ,58,FALSE)),0),IFERROR((VLOOKUP($C146,LookupTable!B:BQ,62,FALSE)),0),IFERROR((VLOOKUP($C146,LookupTable!B:BQ,66,FALSE)),0)))</f>
        <v>0</v>
      </c>
      <c r="N146" s="9">
        <f t="shared" si="4"/>
        <v>0</v>
      </c>
    </row>
    <row r="147" ht="15.75" customHeight="1">
      <c r="A147" s="3">
        <f t="shared" si="1"/>
        <v>126</v>
      </c>
      <c r="B147" s="3" t="s">
        <v>159</v>
      </c>
      <c r="C147" s="3">
        <v>7.3150299E7</v>
      </c>
      <c r="D147" s="4">
        <f>IFERROR(VLOOKUP($C147,BaselinePWR!B:C,2,FALSE),0)</f>
        <v>34713138</v>
      </c>
      <c r="E147" s="5">
        <f>IFERROR(VLOOKUP($C147,BaselinePWR!B:G,6,FALSE),0)</f>
        <v>1735656.9</v>
      </c>
      <c r="F147" s="6">
        <f>IFERROR(VLOOKUP($C147,BaselinePWR!B:H,7,FALSE),0)</f>
        <v>173565.69</v>
      </c>
      <c r="G147" s="7">
        <f t="array" ref="G147">IFS(D147&gt;40000000,(J147+L147+N147),AND(D147&gt;0,D147&lt;40000000),-1,TRUE,-2)</f>
        <v>-1</v>
      </c>
      <c r="H147" s="7">
        <f t="array" ref="H147">IFS(G147=-1,-100000000,G147=-2,-200000000,G147&gt;=0,(G147-E147))</f>
        <v>-100000000</v>
      </c>
      <c r="I147" s="8">
        <f>(SUM(IFERROR((VLOOKUP($C147,LookupTable!B:BQ,40,FALSE)),0),IFERROR((VLOOKUP($C147,LookupTable!B:BQ,44,FALSE)),0),IFERROR((VLOOKUP($C147,LookupTable!B:BQ,48,FALSE)),0),IFERROR((VLOOKUP($C147,LookupTable!B:BQ,52,FALSE)),0),IFERROR((VLOOKUP($C147,LookupTable!B:BQ,56,FALSE)),0),IFERROR((VLOOKUP($C147,LookupTable!B:BQ,60,FALSE)),0),IFERROR((VLOOKUP($C147,LookupTable!B:BQ,64,FALSE)),0),IFERROR((VLOOKUP($C147,LookupTable!B:BQ,68,FALSE)),0)))</f>
        <v>0</v>
      </c>
      <c r="J147" s="9">
        <f t="shared" si="2"/>
        <v>0</v>
      </c>
      <c r="K147" s="8">
        <f>(SUM(IFERROR((VLOOKUP($C147,LookupTable!B:BQ,39,FALSE)),0),IFERROR((VLOOKUP($C147,LookupTable!B:BQ,43,FALSE)),0),IFERROR((VLOOKUP($C147,LookupTable!B:BQ,47,FALSE)),0),IFERROR((VLOOKUP($C147,LookupTable!B:BQ,51,FALSE)),0),IFERROR((VLOOKUP($C147,LookupTable!B:BQ,55,FALSE)),0),IFERROR((VLOOKUP($C147,LookupTable!B:BQ,59,FALSE)),0),IFERROR((VLOOKUP($C147,LookupTable!B:BQ,63,FALSE)),0),IFERROR((VLOOKUP($C147,LookupTable!B:BQ,67,FALSE)),0)))</f>
        <v>0</v>
      </c>
      <c r="L147" s="9">
        <f t="shared" si="3"/>
        <v>0</v>
      </c>
      <c r="M147" s="8">
        <f>(SUM(IFERROR((VLOOKUP($C147,LookupTable!B:BQ,38,FALSE)),0),IFERROR((VLOOKUP($C147,LookupTable!B:BQ,42,FALSE)),0),IFERROR((VLOOKUP($C147,LookupTable!B:BQ,46,FALSE)),0),IFERROR((VLOOKUP($C147,LookupTable!B:BQ,50,FALSE)),0),IFERROR((VLOOKUP($C147,LookupTable!B:BQ,54,FALSE)),0),IFERROR((VLOOKUP($C147,LookupTable!B:BQ,58,FALSE)),0),IFERROR((VLOOKUP($C147,LookupTable!B:BQ,62,FALSE)),0),IFERROR((VLOOKUP($C147,LookupTable!B:BQ,66,FALSE)),0)))</f>
        <v>0</v>
      </c>
      <c r="N147" s="9">
        <f t="shared" si="4"/>
        <v>0</v>
      </c>
    </row>
    <row r="148" ht="15.75" customHeight="1">
      <c r="A148" s="3">
        <f t="shared" si="1"/>
        <v>126</v>
      </c>
      <c r="B148" s="3" t="s">
        <v>160</v>
      </c>
      <c r="C148" s="3">
        <v>5.0199618E7</v>
      </c>
      <c r="D148" s="4">
        <f>IFERROR(VLOOKUP($C148,BaselinePWR!B:C,2,FALSE),0)</f>
        <v>29454893</v>
      </c>
      <c r="E148" s="5">
        <f>IFERROR(VLOOKUP($C148,BaselinePWR!B:G,6,FALSE),0)</f>
        <v>1472744.65</v>
      </c>
      <c r="F148" s="6">
        <f>IFERROR(VLOOKUP($C148,BaselinePWR!B:H,7,FALSE),0)</f>
        <v>147274.465</v>
      </c>
      <c r="G148" s="7">
        <f t="array" ref="G148">IFS(D148&gt;40000000,(J148+L148+N148),AND(D148&gt;0,D148&lt;40000000),-1,TRUE,-2)</f>
        <v>-1</v>
      </c>
      <c r="H148" s="7">
        <f t="array" ref="H148">IFS(G148=-1,-100000000,G148=-2,-200000000,G148&gt;=0,(G148-E148))</f>
        <v>-100000000</v>
      </c>
      <c r="I148" s="8">
        <f>(SUM(IFERROR((VLOOKUP($C148,LookupTable!B:BQ,40,FALSE)),0),IFERROR((VLOOKUP($C148,LookupTable!B:BQ,44,FALSE)),0),IFERROR((VLOOKUP($C148,LookupTable!B:BQ,48,FALSE)),0),IFERROR((VLOOKUP($C148,LookupTable!B:BQ,52,FALSE)),0),IFERROR((VLOOKUP($C148,LookupTable!B:BQ,56,FALSE)),0),IFERROR((VLOOKUP($C148,LookupTable!B:BQ,60,FALSE)),0),IFERROR((VLOOKUP($C148,LookupTable!B:BQ,64,FALSE)),0),IFERROR((VLOOKUP($C148,LookupTable!B:BQ,68,FALSE)),0)))</f>
        <v>86</v>
      </c>
      <c r="J148" s="9">
        <f t="shared" si="2"/>
        <v>86</v>
      </c>
      <c r="K148" s="8">
        <f>(SUM(IFERROR((VLOOKUP($C148,LookupTable!B:BQ,39,FALSE)),0),IFERROR((VLOOKUP($C148,LookupTable!B:BQ,43,FALSE)),0),IFERROR((VLOOKUP($C148,LookupTable!B:BQ,47,FALSE)),0),IFERROR((VLOOKUP($C148,LookupTable!B:BQ,51,FALSE)),0),IFERROR((VLOOKUP($C148,LookupTable!B:BQ,55,FALSE)),0),IFERROR((VLOOKUP($C148,LookupTable!B:BQ,59,FALSE)),0),IFERROR((VLOOKUP($C148,LookupTable!B:BQ,63,FALSE)),0),IFERROR((VLOOKUP($C148,LookupTable!B:BQ,67,FALSE)),0)))</f>
        <v>176</v>
      </c>
      <c r="L148" s="9">
        <f t="shared" si="3"/>
        <v>176</v>
      </c>
      <c r="M148" s="8">
        <f>(SUM(IFERROR((VLOOKUP($C148,LookupTable!B:BQ,38,FALSE)),0),IFERROR((VLOOKUP($C148,LookupTable!B:BQ,42,FALSE)),0),IFERROR((VLOOKUP($C148,LookupTable!B:BQ,46,FALSE)),0),IFERROR((VLOOKUP($C148,LookupTable!B:BQ,50,FALSE)),0),IFERROR((VLOOKUP($C148,LookupTable!B:BQ,54,FALSE)),0),IFERROR((VLOOKUP($C148,LookupTable!B:BQ,58,FALSE)),0),IFERROR((VLOOKUP($C148,LookupTable!B:BQ,62,FALSE)),0),IFERROR((VLOOKUP($C148,LookupTable!B:BQ,66,FALSE)),0)))</f>
        <v>0</v>
      </c>
      <c r="N148" s="9">
        <f t="shared" si="4"/>
        <v>0</v>
      </c>
    </row>
    <row r="149" ht="15.75" customHeight="1">
      <c r="A149" s="3">
        <f t="shared" si="1"/>
        <v>126</v>
      </c>
      <c r="B149" s="3" t="s">
        <v>161</v>
      </c>
      <c r="C149" s="3">
        <v>7.6486163E7</v>
      </c>
      <c r="D149" s="4">
        <f>IFERROR(VLOOKUP($C149,BaselinePWR!B:C,2,FALSE),0)</f>
        <v>30366462</v>
      </c>
      <c r="E149" s="5">
        <f>IFERROR(VLOOKUP($C149,BaselinePWR!B:G,6,FALSE),0)</f>
        <v>1518323.1</v>
      </c>
      <c r="F149" s="6">
        <f>IFERROR(VLOOKUP($C149,BaselinePWR!B:H,7,FALSE),0)</f>
        <v>151832.31</v>
      </c>
      <c r="G149" s="7">
        <f t="array" ref="G149">IFS(D149&gt;40000000,(J149+L149+N149),AND(D149&gt;0,D149&lt;40000000),-1,TRUE,-2)</f>
        <v>-1</v>
      </c>
      <c r="H149" s="7">
        <f t="array" ref="H149">IFS(G149=-1,-100000000,G149=-2,-200000000,G149&gt;=0,(G149-E149))</f>
        <v>-100000000</v>
      </c>
      <c r="I149" s="8">
        <f>(SUM(IFERROR((VLOOKUP($C149,LookupTable!B:BQ,40,FALSE)),0),IFERROR((VLOOKUP($C149,LookupTable!B:BQ,44,FALSE)),0),IFERROR((VLOOKUP($C149,LookupTable!B:BQ,48,FALSE)),0),IFERROR((VLOOKUP($C149,LookupTable!B:BQ,52,FALSE)),0),IFERROR((VLOOKUP($C149,LookupTable!B:BQ,56,FALSE)),0),IFERROR((VLOOKUP($C149,LookupTable!B:BQ,60,FALSE)),0),IFERROR((VLOOKUP($C149,LookupTable!B:BQ,64,FALSE)),0),IFERROR((VLOOKUP($C149,LookupTable!B:BQ,68,FALSE)),0)))</f>
        <v>0</v>
      </c>
      <c r="J149" s="9">
        <f t="shared" si="2"/>
        <v>0</v>
      </c>
      <c r="K149" s="8">
        <f>(SUM(IFERROR((VLOOKUP($C149,LookupTable!B:BQ,39,FALSE)),0),IFERROR((VLOOKUP($C149,LookupTable!B:BQ,43,FALSE)),0),IFERROR((VLOOKUP($C149,LookupTable!B:BQ,47,FALSE)),0),IFERROR((VLOOKUP($C149,LookupTable!B:BQ,51,FALSE)),0),IFERROR((VLOOKUP($C149,LookupTable!B:BQ,55,FALSE)),0),IFERROR((VLOOKUP($C149,LookupTable!B:BQ,59,FALSE)),0),IFERROR((VLOOKUP($C149,LookupTable!B:BQ,63,FALSE)),0),IFERROR((VLOOKUP($C149,LookupTable!B:BQ,67,FALSE)),0)))</f>
        <v>0</v>
      </c>
      <c r="L149" s="9">
        <f t="shared" si="3"/>
        <v>0</v>
      </c>
      <c r="M149" s="8">
        <f>(SUM(IFERROR((VLOOKUP($C149,LookupTable!B:BQ,38,FALSE)),0),IFERROR((VLOOKUP($C149,LookupTable!B:BQ,42,FALSE)),0),IFERROR((VLOOKUP($C149,LookupTable!B:BQ,46,FALSE)),0),IFERROR((VLOOKUP($C149,LookupTable!B:BQ,50,FALSE)),0),IFERROR((VLOOKUP($C149,LookupTable!B:BQ,54,FALSE)),0),IFERROR((VLOOKUP($C149,LookupTable!B:BQ,58,FALSE)),0),IFERROR((VLOOKUP($C149,LookupTable!B:BQ,62,FALSE)),0),IFERROR((VLOOKUP($C149,LookupTable!B:BQ,66,FALSE)),0)))</f>
        <v>0</v>
      </c>
      <c r="N149" s="9">
        <f t="shared" si="4"/>
        <v>0</v>
      </c>
    </row>
    <row r="150" ht="15.75" customHeight="1">
      <c r="A150" s="3">
        <f t="shared" si="1"/>
        <v>126</v>
      </c>
      <c r="B150" s="3" t="s">
        <v>162</v>
      </c>
      <c r="C150" s="3">
        <v>1.9682247E7</v>
      </c>
      <c r="D150" s="4">
        <f>IFERROR(VLOOKUP($C150,BaselinePWR!B:C,2,FALSE),0)</f>
        <v>29732959</v>
      </c>
      <c r="E150" s="5">
        <f>IFERROR(VLOOKUP($C150,BaselinePWR!B:G,6,FALSE),0)</f>
        <v>1486647.95</v>
      </c>
      <c r="F150" s="6">
        <f>IFERROR(VLOOKUP($C150,BaselinePWR!B:H,7,FALSE),0)</f>
        <v>148664.795</v>
      </c>
      <c r="G150" s="7">
        <f t="array" ref="G150">IFS(D150&gt;40000000,(J150+L150+N150),AND(D150&gt;0,D150&lt;40000000),-1,TRUE,-2)</f>
        <v>-1</v>
      </c>
      <c r="H150" s="7">
        <f t="array" ref="H150">IFS(G150=-1,-100000000,G150=-2,-200000000,G150&gt;=0,(G150-E150))</f>
        <v>-100000000</v>
      </c>
      <c r="I150" s="8">
        <f>(SUM(IFERROR((VLOOKUP($C150,LookupTable!B:BQ,40,FALSE)),0),IFERROR((VLOOKUP($C150,LookupTable!B:BQ,44,FALSE)),0),IFERROR((VLOOKUP($C150,LookupTable!B:BQ,48,FALSE)),0),IFERROR((VLOOKUP($C150,LookupTable!B:BQ,52,FALSE)),0),IFERROR((VLOOKUP($C150,LookupTable!B:BQ,56,FALSE)),0),IFERROR((VLOOKUP($C150,LookupTable!B:BQ,60,FALSE)),0),IFERROR((VLOOKUP($C150,LookupTable!B:BQ,64,FALSE)),0),IFERROR((VLOOKUP($C150,LookupTable!B:BQ,68,FALSE)),0)))</f>
        <v>0</v>
      </c>
      <c r="J150" s="9">
        <f t="shared" si="2"/>
        <v>0</v>
      </c>
      <c r="K150" s="8">
        <f>(SUM(IFERROR((VLOOKUP($C150,LookupTable!B:BQ,39,FALSE)),0),IFERROR((VLOOKUP($C150,LookupTable!B:BQ,43,FALSE)),0),IFERROR((VLOOKUP($C150,LookupTable!B:BQ,47,FALSE)),0),IFERROR((VLOOKUP($C150,LookupTable!B:BQ,51,FALSE)),0),IFERROR((VLOOKUP($C150,LookupTable!B:BQ,55,FALSE)),0),IFERROR((VLOOKUP($C150,LookupTable!B:BQ,59,FALSE)),0),IFERROR((VLOOKUP($C150,LookupTable!B:BQ,63,FALSE)),0),IFERROR((VLOOKUP($C150,LookupTable!B:BQ,67,FALSE)),0)))</f>
        <v>0</v>
      </c>
      <c r="L150" s="9">
        <f t="shared" si="3"/>
        <v>0</v>
      </c>
      <c r="M150" s="8">
        <f>(SUM(IFERROR((VLOOKUP($C150,LookupTable!B:BQ,38,FALSE)),0),IFERROR((VLOOKUP($C150,LookupTable!B:BQ,42,FALSE)),0),IFERROR((VLOOKUP($C150,LookupTable!B:BQ,46,FALSE)),0),IFERROR((VLOOKUP($C150,LookupTable!B:BQ,50,FALSE)),0),IFERROR((VLOOKUP($C150,LookupTable!B:BQ,54,FALSE)),0),IFERROR((VLOOKUP($C150,LookupTable!B:BQ,58,FALSE)),0),IFERROR((VLOOKUP($C150,LookupTable!B:BQ,62,FALSE)),0),IFERROR((VLOOKUP($C150,LookupTable!B:BQ,66,FALSE)),0)))</f>
        <v>0</v>
      </c>
      <c r="N150" s="9">
        <f t="shared" si="4"/>
        <v>0</v>
      </c>
    </row>
    <row r="151" ht="15.75" customHeight="1">
      <c r="A151" s="3">
        <f t="shared" si="1"/>
        <v>126</v>
      </c>
      <c r="B151" s="3" t="s">
        <v>163</v>
      </c>
      <c r="C151" s="3">
        <v>8.7009317E7</v>
      </c>
      <c r="D151" s="4">
        <f>IFERROR(VLOOKUP($C151,BaselinePWR!B:C,2,FALSE),0)</f>
        <v>28920988</v>
      </c>
      <c r="E151" s="5">
        <f>IFERROR(VLOOKUP($C151,BaselinePWR!B:G,6,FALSE),0)</f>
        <v>1446049.4</v>
      </c>
      <c r="F151" s="6">
        <f>IFERROR(VLOOKUP($C151,BaselinePWR!B:H,7,FALSE),0)</f>
        <v>144604.94</v>
      </c>
      <c r="G151" s="7">
        <f t="array" ref="G151">IFS(D151&gt;40000000,(J151+L151+N151),AND(D151&gt;0,D151&lt;40000000),-1,TRUE,-2)</f>
        <v>-1</v>
      </c>
      <c r="H151" s="7">
        <f t="array" ref="H151">IFS(G151=-1,-100000000,G151=-2,-200000000,G151&gt;=0,(G151-E151))</f>
        <v>-100000000</v>
      </c>
      <c r="I151" s="8">
        <f>(SUM(IFERROR((VLOOKUP($C151,LookupTable!B:BQ,40,FALSE)),0),IFERROR((VLOOKUP($C151,LookupTable!B:BQ,44,FALSE)),0),IFERROR((VLOOKUP($C151,LookupTable!B:BQ,48,FALSE)),0),IFERROR((VLOOKUP($C151,LookupTable!B:BQ,52,FALSE)),0),IFERROR((VLOOKUP($C151,LookupTable!B:BQ,56,FALSE)),0),IFERROR((VLOOKUP($C151,LookupTable!B:BQ,60,FALSE)),0),IFERROR((VLOOKUP($C151,LookupTable!B:BQ,64,FALSE)),0),IFERROR((VLOOKUP($C151,LookupTable!B:BQ,68,FALSE)),0)))</f>
        <v>0</v>
      </c>
      <c r="J151" s="9">
        <f t="shared" si="2"/>
        <v>0</v>
      </c>
      <c r="K151" s="8">
        <f>(SUM(IFERROR((VLOOKUP($C151,LookupTable!B:BQ,39,FALSE)),0),IFERROR((VLOOKUP($C151,LookupTable!B:BQ,43,FALSE)),0),IFERROR((VLOOKUP($C151,LookupTable!B:BQ,47,FALSE)),0),IFERROR((VLOOKUP($C151,LookupTable!B:BQ,51,FALSE)),0),IFERROR((VLOOKUP($C151,LookupTable!B:BQ,55,FALSE)),0),IFERROR((VLOOKUP($C151,LookupTable!B:BQ,59,FALSE)),0),IFERROR((VLOOKUP($C151,LookupTable!B:BQ,63,FALSE)),0),IFERROR((VLOOKUP($C151,LookupTable!B:BQ,67,FALSE)),0)))</f>
        <v>0</v>
      </c>
      <c r="L151" s="9">
        <f t="shared" si="3"/>
        <v>0</v>
      </c>
      <c r="M151" s="8">
        <f>(SUM(IFERROR((VLOOKUP($C151,LookupTable!B:BQ,38,FALSE)),0),IFERROR((VLOOKUP($C151,LookupTable!B:BQ,42,FALSE)),0),IFERROR((VLOOKUP($C151,LookupTable!B:BQ,46,FALSE)),0),IFERROR((VLOOKUP($C151,LookupTable!B:BQ,50,FALSE)),0),IFERROR((VLOOKUP($C151,LookupTable!B:BQ,54,FALSE)),0),IFERROR((VLOOKUP($C151,LookupTable!B:BQ,58,FALSE)),0),IFERROR((VLOOKUP($C151,LookupTable!B:BQ,62,FALSE)),0),IFERROR((VLOOKUP($C151,LookupTable!B:BQ,66,FALSE)),0)))</f>
        <v>0</v>
      </c>
      <c r="N151" s="9">
        <f t="shared" si="4"/>
        <v>0</v>
      </c>
    </row>
    <row r="152" ht="15.75" customHeight="1">
      <c r="A152" s="3">
        <f t="shared" si="1"/>
        <v>126</v>
      </c>
      <c r="B152" s="3" t="s">
        <v>164</v>
      </c>
      <c r="C152" s="3">
        <v>5.1031877E7</v>
      </c>
      <c r="D152" s="4">
        <f>IFERROR(VLOOKUP($C152,BaselinePWR!B:C,2,FALSE),0)</f>
        <v>28763435</v>
      </c>
      <c r="E152" s="5">
        <f>IFERROR(VLOOKUP($C152,BaselinePWR!B:G,6,FALSE),0)</f>
        <v>1438171.75</v>
      </c>
      <c r="F152" s="6">
        <f>IFERROR(VLOOKUP($C152,BaselinePWR!B:H,7,FALSE),0)</f>
        <v>143817.175</v>
      </c>
      <c r="G152" s="7">
        <f t="array" ref="G152">IFS(D152&gt;40000000,(J152+L152+N152),AND(D152&gt;0,D152&lt;40000000),-1,TRUE,-2)</f>
        <v>-1</v>
      </c>
      <c r="H152" s="7">
        <f t="array" ref="H152">IFS(G152=-1,-100000000,G152=-2,-200000000,G152&gt;=0,(G152-E152))</f>
        <v>-100000000</v>
      </c>
      <c r="I152" s="8">
        <f>(SUM(IFERROR((VLOOKUP($C152,LookupTable!B:BQ,40,FALSE)),0),IFERROR((VLOOKUP($C152,LookupTable!B:BQ,44,FALSE)),0),IFERROR((VLOOKUP($C152,LookupTable!B:BQ,48,FALSE)),0),IFERROR((VLOOKUP($C152,LookupTable!B:BQ,52,FALSE)),0),IFERROR((VLOOKUP($C152,LookupTable!B:BQ,56,FALSE)),0),IFERROR((VLOOKUP($C152,LookupTable!B:BQ,60,FALSE)),0),IFERROR((VLOOKUP($C152,LookupTable!B:BQ,64,FALSE)),0),IFERROR((VLOOKUP($C152,LookupTable!B:BQ,68,FALSE)),0)))</f>
        <v>0</v>
      </c>
      <c r="J152" s="9">
        <f t="shared" si="2"/>
        <v>0</v>
      </c>
      <c r="K152" s="8">
        <f>(SUM(IFERROR((VLOOKUP($C152,LookupTable!B:BQ,39,FALSE)),0),IFERROR((VLOOKUP($C152,LookupTable!B:BQ,43,FALSE)),0),IFERROR((VLOOKUP($C152,LookupTable!B:BQ,47,FALSE)),0),IFERROR((VLOOKUP($C152,LookupTable!B:BQ,51,FALSE)),0),IFERROR((VLOOKUP($C152,LookupTable!B:BQ,55,FALSE)),0),IFERROR((VLOOKUP($C152,LookupTable!B:BQ,59,FALSE)),0),IFERROR((VLOOKUP($C152,LookupTable!B:BQ,63,FALSE)),0),IFERROR((VLOOKUP($C152,LookupTable!B:BQ,67,FALSE)),0)))</f>
        <v>0</v>
      </c>
      <c r="L152" s="9">
        <f t="shared" si="3"/>
        <v>0</v>
      </c>
      <c r="M152" s="8">
        <f>(SUM(IFERROR((VLOOKUP($C152,LookupTable!B:BQ,38,FALSE)),0),IFERROR((VLOOKUP($C152,LookupTable!B:BQ,42,FALSE)),0),IFERROR((VLOOKUP($C152,LookupTable!B:BQ,46,FALSE)),0),IFERROR((VLOOKUP($C152,LookupTable!B:BQ,50,FALSE)),0),IFERROR((VLOOKUP($C152,LookupTable!B:BQ,54,FALSE)),0),IFERROR((VLOOKUP($C152,LookupTable!B:BQ,58,FALSE)),0),IFERROR((VLOOKUP($C152,LookupTable!B:BQ,62,FALSE)),0),IFERROR((VLOOKUP($C152,LookupTable!B:BQ,66,FALSE)),0)))</f>
        <v>0</v>
      </c>
      <c r="N152" s="9">
        <f t="shared" si="4"/>
        <v>0</v>
      </c>
    </row>
    <row r="153" ht="15.75" customHeight="1">
      <c r="A153" s="3">
        <f t="shared" si="1"/>
        <v>126</v>
      </c>
      <c r="B153" s="3" t="s">
        <v>165</v>
      </c>
      <c r="C153" s="3">
        <v>5.2771377E7</v>
      </c>
      <c r="D153" s="4">
        <f>IFERROR(VLOOKUP($C153,BaselinePWR!B:C,2,FALSE),0)</f>
        <v>28448238</v>
      </c>
      <c r="E153" s="5">
        <f>IFERROR(VLOOKUP($C153,BaselinePWR!B:G,6,FALSE),0)</f>
        <v>1422411.9</v>
      </c>
      <c r="F153" s="6">
        <f>IFERROR(VLOOKUP($C153,BaselinePWR!B:H,7,FALSE),0)</f>
        <v>142241.19</v>
      </c>
      <c r="G153" s="7">
        <f t="array" ref="G153">IFS(D153&gt;40000000,(J153+L153+N153),AND(D153&gt;0,D153&lt;40000000),-1,TRUE,-2)</f>
        <v>-1</v>
      </c>
      <c r="H153" s="7">
        <f t="array" ref="H153">IFS(G153=-1,-100000000,G153=-2,-200000000,G153&gt;=0,(G153-E153))</f>
        <v>-100000000</v>
      </c>
      <c r="I153" s="8">
        <f>(SUM(IFERROR((VLOOKUP($C153,LookupTable!B:BQ,40,FALSE)),0),IFERROR((VLOOKUP($C153,LookupTable!B:BQ,44,FALSE)),0),IFERROR((VLOOKUP($C153,LookupTable!B:BQ,48,FALSE)),0),IFERROR((VLOOKUP($C153,LookupTable!B:BQ,52,FALSE)),0),IFERROR((VLOOKUP($C153,LookupTable!B:BQ,56,FALSE)),0),IFERROR((VLOOKUP($C153,LookupTable!B:BQ,60,FALSE)),0),IFERROR((VLOOKUP($C153,LookupTable!B:BQ,64,FALSE)),0),IFERROR((VLOOKUP($C153,LookupTable!B:BQ,68,FALSE)),0)))</f>
        <v>0</v>
      </c>
      <c r="J153" s="9">
        <f t="shared" si="2"/>
        <v>0</v>
      </c>
      <c r="K153" s="8">
        <f>(SUM(IFERROR((VLOOKUP($C153,LookupTable!B:BQ,39,FALSE)),0),IFERROR((VLOOKUP($C153,LookupTable!B:BQ,43,FALSE)),0),IFERROR((VLOOKUP($C153,LookupTable!B:BQ,47,FALSE)),0),IFERROR((VLOOKUP($C153,LookupTable!B:BQ,51,FALSE)),0),IFERROR((VLOOKUP($C153,LookupTable!B:BQ,55,FALSE)),0),IFERROR((VLOOKUP($C153,LookupTable!B:BQ,59,FALSE)),0),IFERROR((VLOOKUP($C153,LookupTable!B:BQ,63,FALSE)),0),IFERROR((VLOOKUP($C153,LookupTable!B:BQ,67,FALSE)),0)))</f>
        <v>0</v>
      </c>
      <c r="L153" s="9">
        <f t="shared" si="3"/>
        <v>0</v>
      </c>
      <c r="M153" s="8">
        <f>(SUM(IFERROR((VLOOKUP($C153,LookupTable!B:BQ,38,FALSE)),0),IFERROR((VLOOKUP($C153,LookupTable!B:BQ,42,FALSE)),0),IFERROR((VLOOKUP($C153,LookupTable!B:BQ,46,FALSE)),0),IFERROR((VLOOKUP($C153,LookupTable!B:BQ,50,FALSE)),0),IFERROR((VLOOKUP($C153,LookupTable!B:BQ,54,FALSE)),0),IFERROR((VLOOKUP($C153,LookupTable!B:BQ,58,FALSE)),0),IFERROR((VLOOKUP($C153,LookupTable!B:BQ,62,FALSE)),0),IFERROR((VLOOKUP($C153,LookupTable!B:BQ,66,FALSE)),0)))</f>
        <v>0</v>
      </c>
      <c r="N153" s="9">
        <f t="shared" si="4"/>
        <v>0</v>
      </c>
    </row>
    <row r="154" ht="15.75" customHeight="1">
      <c r="A154" s="3">
        <f t="shared" si="1"/>
        <v>126</v>
      </c>
      <c r="B154" s="3" t="s">
        <v>166</v>
      </c>
      <c r="C154" s="3">
        <v>1.5145225E7</v>
      </c>
      <c r="D154" s="4">
        <f>IFERROR(VLOOKUP($C154,BaselinePWR!B:C,2,FALSE),0)</f>
        <v>27129245</v>
      </c>
      <c r="E154" s="5">
        <f>IFERROR(VLOOKUP($C154,BaselinePWR!B:G,6,FALSE),0)</f>
        <v>1356462.25</v>
      </c>
      <c r="F154" s="6">
        <f>IFERROR(VLOOKUP($C154,BaselinePWR!B:H,7,FALSE),0)</f>
        <v>135646.225</v>
      </c>
      <c r="G154" s="7">
        <f t="array" ref="G154">IFS(D154&gt;40000000,(J154+L154+N154),AND(D154&gt;0,D154&lt;40000000),-1,TRUE,-2)</f>
        <v>-1</v>
      </c>
      <c r="H154" s="7">
        <f t="array" ref="H154">IFS(G154=-1,-100000000,G154=-2,-200000000,G154&gt;=0,(G154-E154))</f>
        <v>-100000000</v>
      </c>
      <c r="I154" s="8">
        <f>(SUM(IFERROR((VLOOKUP($C154,LookupTable!B:BQ,40,FALSE)),0),IFERROR((VLOOKUP($C154,LookupTable!B:BQ,44,FALSE)),0),IFERROR((VLOOKUP($C154,LookupTable!B:BQ,48,FALSE)),0),IFERROR((VLOOKUP($C154,LookupTable!B:BQ,52,FALSE)),0),IFERROR((VLOOKUP($C154,LookupTable!B:BQ,56,FALSE)),0),IFERROR((VLOOKUP($C154,LookupTable!B:BQ,60,FALSE)),0),IFERROR((VLOOKUP($C154,LookupTable!B:BQ,64,FALSE)),0),IFERROR((VLOOKUP($C154,LookupTable!B:BQ,68,FALSE)),0)))</f>
        <v>0</v>
      </c>
      <c r="J154" s="9">
        <f t="shared" si="2"/>
        <v>0</v>
      </c>
      <c r="K154" s="8">
        <f>(SUM(IFERROR((VLOOKUP($C154,LookupTable!B:BQ,39,FALSE)),0),IFERROR((VLOOKUP($C154,LookupTable!B:BQ,43,FALSE)),0),IFERROR((VLOOKUP($C154,LookupTable!B:BQ,47,FALSE)),0),IFERROR((VLOOKUP($C154,LookupTable!B:BQ,51,FALSE)),0),IFERROR((VLOOKUP($C154,LookupTable!B:BQ,55,FALSE)),0),IFERROR((VLOOKUP($C154,LookupTable!B:BQ,59,FALSE)),0),IFERROR((VLOOKUP($C154,LookupTable!B:BQ,63,FALSE)),0),IFERROR((VLOOKUP($C154,LookupTable!B:BQ,67,FALSE)),0)))</f>
        <v>0</v>
      </c>
      <c r="L154" s="9">
        <f t="shared" si="3"/>
        <v>0</v>
      </c>
      <c r="M154" s="8">
        <f>(SUM(IFERROR((VLOOKUP($C154,LookupTable!B:BQ,38,FALSE)),0),IFERROR((VLOOKUP($C154,LookupTable!B:BQ,42,FALSE)),0),IFERROR((VLOOKUP($C154,LookupTable!B:BQ,46,FALSE)),0),IFERROR((VLOOKUP($C154,LookupTable!B:BQ,50,FALSE)),0),IFERROR((VLOOKUP($C154,LookupTable!B:BQ,54,FALSE)),0),IFERROR((VLOOKUP($C154,LookupTable!B:BQ,58,FALSE)),0),IFERROR((VLOOKUP($C154,LookupTable!B:BQ,62,FALSE)),0),IFERROR((VLOOKUP($C154,LookupTable!B:BQ,66,FALSE)),0)))</f>
        <v>0</v>
      </c>
      <c r="N154" s="9">
        <f t="shared" si="4"/>
        <v>0</v>
      </c>
    </row>
    <row r="155" ht="15.75" customHeight="1">
      <c r="A155" s="3">
        <f t="shared" si="1"/>
        <v>126</v>
      </c>
      <c r="B155" s="3" t="s">
        <v>167</v>
      </c>
      <c r="C155" s="3">
        <v>1.272888E7</v>
      </c>
      <c r="D155" s="4">
        <f>IFERROR(VLOOKUP($C155,BaselinePWR!B:C,2,FALSE),0)</f>
        <v>27044867</v>
      </c>
      <c r="E155" s="5">
        <f>IFERROR(VLOOKUP($C155,BaselinePWR!B:G,6,FALSE),0)</f>
        <v>1352243.35</v>
      </c>
      <c r="F155" s="6">
        <f>IFERROR(VLOOKUP($C155,BaselinePWR!B:H,7,FALSE),0)</f>
        <v>135224.335</v>
      </c>
      <c r="G155" s="7">
        <f t="array" ref="G155">IFS(D155&gt;40000000,(J155+L155+N155),AND(D155&gt;0,D155&lt;40000000),-1,TRUE,-2)</f>
        <v>-1</v>
      </c>
      <c r="H155" s="7">
        <f t="array" ref="H155">IFS(G155=-1,-100000000,G155=-2,-200000000,G155&gt;=0,(G155-E155))</f>
        <v>-100000000</v>
      </c>
      <c r="I155" s="8">
        <f>(SUM(IFERROR((VLOOKUP($C155,LookupTable!B:BQ,40,FALSE)),0),IFERROR((VLOOKUP($C155,LookupTable!B:BQ,44,FALSE)),0),IFERROR((VLOOKUP($C155,LookupTable!B:BQ,48,FALSE)),0),IFERROR((VLOOKUP($C155,LookupTable!B:BQ,52,FALSE)),0),IFERROR((VLOOKUP($C155,LookupTable!B:BQ,56,FALSE)),0),IFERROR((VLOOKUP($C155,LookupTable!B:BQ,60,FALSE)),0),IFERROR((VLOOKUP($C155,LookupTable!B:BQ,64,FALSE)),0),IFERROR((VLOOKUP($C155,LookupTable!B:BQ,68,FALSE)),0)))</f>
        <v>0</v>
      </c>
      <c r="J155" s="9">
        <f t="shared" si="2"/>
        <v>0</v>
      </c>
      <c r="K155" s="8">
        <f>(SUM(IFERROR((VLOOKUP($C155,LookupTable!B:BQ,39,FALSE)),0),IFERROR((VLOOKUP($C155,LookupTable!B:BQ,43,FALSE)),0),IFERROR((VLOOKUP($C155,LookupTable!B:BQ,47,FALSE)),0),IFERROR((VLOOKUP($C155,LookupTable!B:BQ,51,FALSE)),0),IFERROR((VLOOKUP($C155,LookupTable!B:BQ,55,FALSE)),0),IFERROR((VLOOKUP($C155,LookupTable!B:BQ,59,FALSE)),0),IFERROR((VLOOKUP($C155,LookupTable!B:BQ,63,FALSE)),0),IFERROR((VLOOKUP($C155,LookupTable!B:BQ,67,FALSE)),0)))</f>
        <v>697</v>
      </c>
      <c r="L155" s="9">
        <f t="shared" si="3"/>
        <v>697</v>
      </c>
      <c r="M155" s="8">
        <f>(SUM(IFERROR((VLOOKUP($C155,LookupTable!B:BQ,38,FALSE)),0),IFERROR((VLOOKUP($C155,LookupTable!B:BQ,42,FALSE)),0),IFERROR((VLOOKUP($C155,LookupTable!B:BQ,46,FALSE)),0),IFERROR((VLOOKUP($C155,LookupTable!B:BQ,50,FALSE)),0),IFERROR((VLOOKUP($C155,LookupTable!B:BQ,54,FALSE)),0),IFERROR((VLOOKUP($C155,LookupTable!B:BQ,58,FALSE)),0),IFERROR((VLOOKUP($C155,LookupTable!B:BQ,62,FALSE)),0),IFERROR((VLOOKUP($C155,LookupTable!B:BQ,66,FALSE)),0)))</f>
        <v>0</v>
      </c>
      <c r="N155" s="9">
        <f t="shared" si="4"/>
        <v>0</v>
      </c>
    </row>
    <row r="156" ht="15.75" customHeight="1">
      <c r="A156" s="3">
        <f t="shared" si="1"/>
        <v>126</v>
      </c>
      <c r="B156" s="3" t="s">
        <v>168</v>
      </c>
      <c r="C156" s="3">
        <v>7.6612049E7</v>
      </c>
      <c r="D156" s="4">
        <f>IFERROR(VLOOKUP($C156,BaselinePWR!B:C,2,FALSE),0)</f>
        <v>27239647</v>
      </c>
      <c r="E156" s="5">
        <f>IFERROR(VLOOKUP($C156,BaselinePWR!B:G,6,FALSE),0)</f>
        <v>1361982.35</v>
      </c>
      <c r="F156" s="6">
        <f>IFERROR(VLOOKUP($C156,BaselinePWR!B:H,7,FALSE),0)</f>
        <v>136198.235</v>
      </c>
      <c r="G156" s="7">
        <f t="array" ref="G156">IFS(D156&gt;40000000,(J156+L156+N156),AND(D156&gt;0,D156&lt;40000000),-1,TRUE,-2)</f>
        <v>-1</v>
      </c>
      <c r="H156" s="7">
        <f t="array" ref="H156">IFS(G156=-1,-100000000,G156=-2,-200000000,G156&gt;=0,(G156-E156))</f>
        <v>-100000000</v>
      </c>
      <c r="I156" s="8">
        <f>(SUM(IFERROR((VLOOKUP($C156,LookupTable!B:BQ,40,FALSE)),0),IFERROR((VLOOKUP($C156,LookupTable!B:BQ,44,FALSE)),0),IFERROR((VLOOKUP($C156,LookupTable!B:BQ,48,FALSE)),0),IFERROR((VLOOKUP($C156,LookupTable!B:BQ,52,FALSE)),0),IFERROR((VLOOKUP($C156,LookupTable!B:BQ,56,FALSE)),0),IFERROR((VLOOKUP($C156,LookupTable!B:BQ,60,FALSE)),0),IFERROR((VLOOKUP($C156,LookupTable!B:BQ,64,FALSE)),0),IFERROR((VLOOKUP($C156,LookupTable!B:BQ,68,FALSE)),0)))</f>
        <v>0</v>
      </c>
      <c r="J156" s="9">
        <f t="shared" si="2"/>
        <v>0</v>
      </c>
      <c r="K156" s="8">
        <f>(SUM(IFERROR((VLOOKUP($C156,LookupTable!B:BQ,39,FALSE)),0),IFERROR((VLOOKUP($C156,LookupTable!B:BQ,43,FALSE)),0),IFERROR((VLOOKUP($C156,LookupTable!B:BQ,47,FALSE)),0),IFERROR((VLOOKUP($C156,LookupTable!B:BQ,51,FALSE)),0),IFERROR((VLOOKUP($C156,LookupTable!B:BQ,55,FALSE)),0),IFERROR((VLOOKUP($C156,LookupTable!B:BQ,59,FALSE)),0),IFERROR((VLOOKUP($C156,LookupTable!B:BQ,63,FALSE)),0),IFERROR((VLOOKUP($C156,LookupTable!B:BQ,67,FALSE)),0)))</f>
        <v>0</v>
      </c>
      <c r="L156" s="9">
        <f t="shared" si="3"/>
        <v>0</v>
      </c>
      <c r="M156" s="8">
        <f>(SUM(IFERROR((VLOOKUP($C156,LookupTable!B:BQ,38,FALSE)),0),IFERROR((VLOOKUP($C156,LookupTable!B:BQ,42,FALSE)),0),IFERROR((VLOOKUP($C156,LookupTable!B:BQ,46,FALSE)),0),IFERROR((VLOOKUP($C156,LookupTable!B:BQ,50,FALSE)),0),IFERROR((VLOOKUP($C156,LookupTable!B:BQ,54,FALSE)),0),IFERROR((VLOOKUP($C156,LookupTable!B:BQ,58,FALSE)),0),IFERROR((VLOOKUP($C156,LookupTable!B:BQ,62,FALSE)),0),IFERROR((VLOOKUP($C156,LookupTable!B:BQ,66,FALSE)),0)))</f>
        <v>0</v>
      </c>
      <c r="N156" s="9">
        <f t="shared" si="4"/>
        <v>0</v>
      </c>
    </row>
    <row r="157" ht="15.75" customHeight="1">
      <c r="A157" s="3">
        <f t="shared" si="1"/>
        <v>126</v>
      </c>
      <c r="B157" s="3" t="s">
        <v>169</v>
      </c>
      <c r="C157" s="3">
        <v>8.7102817E7</v>
      </c>
      <c r="D157" s="4">
        <f>IFERROR(VLOOKUP($C157,BaselinePWR!B:C,2,FALSE),0)</f>
        <v>27198044</v>
      </c>
      <c r="E157" s="5">
        <f>IFERROR(VLOOKUP($C157,BaselinePWR!B:G,6,FALSE),0)</f>
        <v>1359902.2</v>
      </c>
      <c r="F157" s="6">
        <f>IFERROR(VLOOKUP($C157,BaselinePWR!B:H,7,FALSE),0)</f>
        <v>135990.22</v>
      </c>
      <c r="G157" s="7">
        <f t="array" ref="G157">IFS(D157&gt;40000000,(J157+L157+N157),AND(D157&gt;0,D157&lt;40000000),-1,TRUE,-2)</f>
        <v>-1</v>
      </c>
      <c r="H157" s="7">
        <f t="array" ref="H157">IFS(G157=-1,-100000000,G157=-2,-200000000,G157&gt;=0,(G157-E157))</f>
        <v>-100000000</v>
      </c>
      <c r="I157" s="8">
        <f>(SUM(IFERROR((VLOOKUP($C157,LookupTable!B:BQ,40,FALSE)),0),IFERROR((VLOOKUP($C157,LookupTable!B:BQ,44,FALSE)),0),IFERROR((VLOOKUP($C157,LookupTable!B:BQ,48,FALSE)),0),IFERROR((VLOOKUP($C157,LookupTable!B:BQ,52,FALSE)),0),IFERROR((VLOOKUP($C157,LookupTable!B:BQ,56,FALSE)),0),IFERROR((VLOOKUP($C157,LookupTable!B:BQ,60,FALSE)),0),IFERROR((VLOOKUP($C157,LookupTable!B:BQ,64,FALSE)),0),IFERROR((VLOOKUP($C157,LookupTable!B:BQ,68,FALSE)),0)))</f>
        <v>0</v>
      </c>
      <c r="J157" s="9">
        <f t="shared" si="2"/>
        <v>0</v>
      </c>
      <c r="K157" s="8">
        <f>(SUM(IFERROR((VLOOKUP($C157,LookupTable!B:BQ,39,FALSE)),0),IFERROR((VLOOKUP($C157,LookupTable!B:BQ,43,FALSE)),0),IFERROR((VLOOKUP($C157,LookupTable!B:BQ,47,FALSE)),0),IFERROR((VLOOKUP($C157,LookupTable!B:BQ,51,FALSE)),0),IFERROR((VLOOKUP($C157,LookupTable!B:BQ,55,FALSE)),0),IFERROR((VLOOKUP($C157,LookupTable!B:BQ,59,FALSE)),0),IFERROR((VLOOKUP($C157,LookupTable!B:BQ,63,FALSE)),0),IFERROR((VLOOKUP($C157,LookupTable!B:BQ,67,FALSE)),0)))</f>
        <v>6932</v>
      </c>
      <c r="L157" s="9">
        <f t="shared" si="3"/>
        <v>6932</v>
      </c>
      <c r="M157" s="8">
        <f>(SUM(IFERROR((VLOOKUP($C157,LookupTable!B:BQ,38,FALSE)),0),IFERROR((VLOOKUP($C157,LookupTable!B:BQ,42,FALSE)),0),IFERROR((VLOOKUP($C157,LookupTable!B:BQ,46,FALSE)),0),IFERROR((VLOOKUP($C157,LookupTable!B:BQ,50,FALSE)),0),IFERROR((VLOOKUP($C157,LookupTable!B:BQ,54,FALSE)),0),IFERROR((VLOOKUP($C157,LookupTable!B:BQ,58,FALSE)),0),IFERROR((VLOOKUP($C157,LookupTable!B:BQ,62,FALSE)),0),IFERROR((VLOOKUP($C157,LookupTable!B:BQ,66,FALSE)),0)))</f>
        <v>554</v>
      </c>
      <c r="N157" s="9">
        <f t="shared" si="4"/>
        <v>554</v>
      </c>
    </row>
    <row r="158" ht="15.75" customHeight="1">
      <c r="A158" s="3">
        <f t="shared" si="1"/>
        <v>126</v>
      </c>
      <c r="B158" s="3" t="s">
        <v>170</v>
      </c>
      <c r="C158" s="3">
        <v>5.1191759E7</v>
      </c>
      <c r="D158" s="4">
        <f>IFERROR(VLOOKUP($C158,BaselinePWR!B:C,2,FALSE),0)</f>
        <v>27001668</v>
      </c>
      <c r="E158" s="5">
        <f>IFERROR(VLOOKUP($C158,BaselinePWR!B:G,6,FALSE),0)</f>
        <v>1350083.4</v>
      </c>
      <c r="F158" s="6">
        <f>IFERROR(VLOOKUP($C158,BaselinePWR!B:H,7,FALSE),0)</f>
        <v>135008.34</v>
      </c>
      <c r="G158" s="7">
        <f t="array" ref="G158">IFS(D158&gt;40000000,(J158+L158+N158),AND(D158&gt;0,D158&lt;40000000),-1,TRUE,-2)</f>
        <v>-1</v>
      </c>
      <c r="H158" s="7">
        <f t="array" ref="H158">IFS(G158=-1,-100000000,G158=-2,-200000000,G158&gt;=0,(G158-E158))</f>
        <v>-100000000</v>
      </c>
      <c r="I158" s="8">
        <f>(SUM(IFERROR((VLOOKUP($C158,LookupTable!B:BQ,40,FALSE)),0),IFERROR((VLOOKUP($C158,LookupTable!B:BQ,44,FALSE)),0),IFERROR((VLOOKUP($C158,LookupTable!B:BQ,48,FALSE)),0),IFERROR((VLOOKUP($C158,LookupTable!B:BQ,52,FALSE)),0),IFERROR((VLOOKUP($C158,LookupTable!B:BQ,56,FALSE)),0),IFERROR((VLOOKUP($C158,LookupTable!B:BQ,60,FALSE)),0),IFERROR((VLOOKUP($C158,LookupTable!B:BQ,64,FALSE)),0),IFERROR((VLOOKUP($C158,LookupTable!B:BQ,68,FALSE)),0)))</f>
        <v>0</v>
      </c>
      <c r="J158" s="9">
        <f t="shared" si="2"/>
        <v>0</v>
      </c>
      <c r="K158" s="8">
        <f>(SUM(IFERROR((VLOOKUP($C158,LookupTable!B:BQ,39,FALSE)),0),IFERROR((VLOOKUP($C158,LookupTable!B:BQ,43,FALSE)),0),IFERROR((VLOOKUP($C158,LookupTable!B:BQ,47,FALSE)),0),IFERROR((VLOOKUP($C158,LookupTable!B:BQ,51,FALSE)),0),IFERROR((VLOOKUP($C158,LookupTable!B:BQ,55,FALSE)),0),IFERROR((VLOOKUP($C158,LookupTable!B:BQ,59,FALSE)),0),IFERROR((VLOOKUP($C158,LookupTable!B:BQ,63,FALSE)),0),IFERROR((VLOOKUP($C158,LookupTable!B:BQ,67,FALSE)),0)))</f>
        <v>0</v>
      </c>
      <c r="L158" s="9">
        <f t="shared" si="3"/>
        <v>0</v>
      </c>
      <c r="M158" s="8">
        <f>(SUM(IFERROR((VLOOKUP($C158,LookupTable!B:BQ,38,FALSE)),0),IFERROR((VLOOKUP($C158,LookupTable!B:BQ,42,FALSE)),0),IFERROR((VLOOKUP($C158,LookupTable!B:BQ,46,FALSE)),0),IFERROR((VLOOKUP($C158,LookupTable!B:BQ,50,FALSE)),0),IFERROR((VLOOKUP($C158,LookupTable!B:BQ,54,FALSE)),0),IFERROR((VLOOKUP($C158,LookupTable!B:BQ,58,FALSE)),0),IFERROR((VLOOKUP($C158,LookupTable!B:BQ,62,FALSE)),0),IFERROR((VLOOKUP($C158,LookupTable!B:BQ,66,FALSE)),0)))</f>
        <v>0</v>
      </c>
      <c r="N158" s="9">
        <f t="shared" si="4"/>
        <v>0</v>
      </c>
    </row>
    <row r="159" ht="15.75" customHeight="1">
      <c r="A159" s="3">
        <f t="shared" si="1"/>
        <v>126</v>
      </c>
      <c r="B159" s="3" t="s">
        <v>171</v>
      </c>
      <c r="C159" s="3">
        <v>1.40983637E8</v>
      </c>
      <c r="D159" s="4">
        <f>IFERROR(VLOOKUP($C159,BaselinePWR!B:C,2,FALSE),0)</f>
        <v>25262966</v>
      </c>
      <c r="E159" s="5">
        <f>IFERROR(VLOOKUP($C159,BaselinePWR!B:G,6,FALSE),0)</f>
        <v>1263148.3</v>
      </c>
      <c r="F159" s="6">
        <f>IFERROR(VLOOKUP($C159,BaselinePWR!B:H,7,FALSE),0)</f>
        <v>126314.83</v>
      </c>
      <c r="G159" s="7">
        <f t="array" ref="G159">IFS(D159&gt;40000000,(J159+L159+N159),AND(D159&gt;0,D159&lt;40000000),-1,TRUE,-2)</f>
        <v>-1</v>
      </c>
      <c r="H159" s="7">
        <f t="array" ref="H159">IFS(G159=-1,-100000000,G159=-2,-200000000,G159&gt;=0,(G159-E159))</f>
        <v>-100000000</v>
      </c>
      <c r="I159" s="8">
        <f>(SUM(IFERROR((VLOOKUP($C159,LookupTable!B:BQ,40,FALSE)),0),IFERROR((VLOOKUP($C159,LookupTable!B:BQ,44,FALSE)),0),IFERROR((VLOOKUP($C159,LookupTable!B:BQ,48,FALSE)),0),IFERROR((VLOOKUP($C159,LookupTable!B:BQ,52,FALSE)),0),IFERROR((VLOOKUP($C159,LookupTable!B:BQ,56,FALSE)),0),IFERROR((VLOOKUP($C159,LookupTable!B:BQ,60,FALSE)),0),IFERROR((VLOOKUP($C159,LookupTable!B:BQ,64,FALSE)),0),IFERROR((VLOOKUP($C159,LookupTable!B:BQ,68,FALSE)),0)))</f>
        <v>0</v>
      </c>
      <c r="J159" s="9">
        <f t="shared" si="2"/>
        <v>0</v>
      </c>
      <c r="K159" s="8">
        <f>(SUM(IFERROR((VLOOKUP($C159,LookupTable!B:BQ,39,FALSE)),0),IFERROR((VLOOKUP($C159,LookupTable!B:BQ,43,FALSE)),0),IFERROR((VLOOKUP($C159,LookupTable!B:BQ,47,FALSE)),0),IFERROR((VLOOKUP($C159,LookupTable!B:BQ,51,FALSE)),0),IFERROR((VLOOKUP($C159,LookupTable!B:BQ,55,FALSE)),0),IFERROR((VLOOKUP($C159,LookupTable!B:BQ,59,FALSE)),0),IFERROR((VLOOKUP($C159,LookupTable!B:BQ,63,FALSE)),0),IFERROR((VLOOKUP($C159,LookupTable!B:BQ,67,FALSE)),0)))</f>
        <v>0</v>
      </c>
      <c r="L159" s="9">
        <f t="shared" si="3"/>
        <v>0</v>
      </c>
      <c r="M159" s="8">
        <f>(SUM(IFERROR((VLOOKUP($C159,LookupTable!B:BQ,38,FALSE)),0),IFERROR((VLOOKUP($C159,LookupTable!B:BQ,42,FALSE)),0),IFERROR((VLOOKUP($C159,LookupTable!B:BQ,46,FALSE)),0),IFERROR((VLOOKUP($C159,LookupTable!B:BQ,50,FALSE)),0),IFERROR((VLOOKUP($C159,LookupTable!B:BQ,54,FALSE)),0),IFERROR((VLOOKUP($C159,LookupTable!B:BQ,58,FALSE)),0),IFERROR((VLOOKUP($C159,LookupTable!B:BQ,62,FALSE)),0),IFERROR((VLOOKUP($C159,LookupTable!B:BQ,66,FALSE)),0)))</f>
        <v>0</v>
      </c>
      <c r="N159" s="9">
        <f t="shared" si="4"/>
        <v>0</v>
      </c>
    </row>
    <row r="160" ht="15.75" customHeight="1">
      <c r="A160" s="3">
        <f t="shared" si="1"/>
        <v>126</v>
      </c>
      <c r="B160" s="3" t="s">
        <v>172</v>
      </c>
      <c r="C160" s="3">
        <v>2.1419556E7</v>
      </c>
      <c r="D160" s="4">
        <f>IFERROR(VLOOKUP($C160,BaselinePWR!B:C,2,FALSE),0)</f>
        <v>26508148</v>
      </c>
      <c r="E160" s="5">
        <f>IFERROR(VLOOKUP($C160,BaselinePWR!B:G,6,FALSE),0)</f>
        <v>1325407.4</v>
      </c>
      <c r="F160" s="6">
        <f>IFERROR(VLOOKUP($C160,BaselinePWR!B:H,7,FALSE),0)</f>
        <v>132540.74</v>
      </c>
      <c r="G160" s="7">
        <f t="array" ref="G160">IFS(D160&gt;40000000,(J160+L160+N160),AND(D160&gt;0,D160&lt;40000000),-1,TRUE,-2)</f>
        <v>-1</v>
      </c>
      <c r="H160" s="7">
        <f t="array" ref="H160">IFS(G160=-1,-100000000,G160=-2,-200000000,G160&gt;=0,(G160-E160))</f>
        <v>-100000000</v>
      </c>
      <c r="I160" s="8">
        <f>(SUM(IFERROR((VLOOKUP($C160,LookupTable!B:BQ,40,FALSE)),0),IFERROR((VLOOKUP($C160,LookupTable!B:BQ,44,FALSE)),0),IFERROR((VLOOKUP($C160,LookupTable!B:BQ,48,FALSE)),0),IFERROR((VLOOKUP($C160,LookupTable!B:BQ,52,FALSE)),0),IFERROR((VLOOKUP($C160,LookupTable!B:BQ,56,FALSE)),0),IFERROR((VLOOKUP($C160,LookupTable!B:BQ,60,FALSE)),0),IFERROR((VLOOKUP($C160,LookupTable!B:BQ,64,FALSE)),0),IFERROR((VLOOKUP($C160,LookupTable!B:BQ,68,FALSE)),0)))</f>
        <v>0</v>
      </c>
      <c r="J160" s="9">
        <f t="shared" si="2"/>
        <v>0</v>
      </c>
      <c r="K160" s="8">
        <f>(SUM(IFERROR((VLOOKUP($C160,LookupTable!B:BQ,39,FALSE)),0),IFERROR((VLOOKUP($C160,LookupTable!B:BQ,43,FALSE)),0),IFERROR((VLOOKUP($C160,LookupTable!B:BQ,47,FALSE)),0),IFERROR((VLOOKUP($C160,LookupTable!B:BQ,51,FALSE)),0),IFERROR((VLOOKUP($C160,LookupTable!B:BQ,55,FALSE)),0),IFERROR((VLOOKUP($C160,LookupTable!B:BQ,59,FALSE)),0),IFERROR((VLOOKUP($C160,LookupTable!B:BQ,63,FALSE)),0),IFERROR((VLOOKUP($C160,LookupTable!B:BQ,67,FALSE)),0)))</f>
        <v>0</v>
      </c>
      <c r="L160" s="9">
        <f t="shared" si="3"/>
        <v>0</v>
      </c>
      <c r="M160" s="8">
        <f>(SUM(IFERROR((VLOOKUP($C160,LookupTable!B:BQ,38,FALSE)),0),IFERROR((VLOOKUP($C160,LookupTable!B:BQ,42,FALSE)),0),IFERROR((VLOOKUP($C160,LookupTable!B:BQ,46,FALSE)),0),IFERROR((VLOOKUP($C160,LookupTable!B:BQ,50,FALSE)),0),IFERROR((VLOOKUP($C160,LookupTable!B:BQ,54,FALSE)),0),IFERROR((VLOOKUP($C160,LookupTable!B:BQ,58,FALSE)),0),IFERROR((VLOOKUP($C160,LookupTable!B:BQ,62,FALSE)),0),IFERROR((VLOOKUP($C160,LookupTable!B:BQ,66,FALSE)),0)))</f>
        <v>0</v>
      </c>
      <c r="N160" s="9">
        <f t="shared" si="4"/>
        <v>0</v>
      </c>
    </row>
    <row r="161" ht="15.75" customHeight="1">
      <c r="A161" s="3">
        <f t="shared" si="1"/>
        <v>126</v>
      </c>
      <c r="B161" s="3" t="s">
        <v>173</v>
      </c>
      <c r="C161" s="3">
        <v>7.8291379E7</v>
      </c>
      <c r="D161" s="4">
        <f>IFERROR(VLOOKUP($C161,BaselinePWR!B:C,2,FALSE),0)</f>
        <v>25963605</v>
      </c>
      <c r="E161" s="5">
        <f>IFERROR(VLOOKUP($C161,BaselinePWR!B:G,6,FALSE),0)</f>
        <v>1298180.25</v>
      </c>
      <c r="F161" s="6">
        <f>IFERROR(VLOOKUP($C161,BaselinePWR!B:H,7,FALSE),0)</f>
        <v>129818.025</v>
      </c>
      <c r="G161" s="7">
        <f t="array" ref="G161">IFS(D161&gt;40000000,(J161+L161+N161),AND(D161&gt;0,D161&lt;40000000),-1,TRUE,-2)</f>
        <v>-1</v>
      </c>
      <c r="H161" s="7">
        <f t="array" ref="H161">IFS(G161=-1,-100000000,G161=-2,-200000000,G161&gt;=0,(G161-E161))</f>
        <v>-100000000</v>
      </c>
      <c r="I161" s="8">
        <f>(SUM(IFERROR((VLOOKUP($C161,LookupTable!B:BQ,40,FALSE)),0),IFERROR((VLOOKUP($C161,LookupTable!B:BQ,44,FALSE)),0),IFERROR((VLOOKUP($C161,LookupTable!B:BQ,48,FALSE)),0),IFERROR((VLOOKUP($C161,LookupTable!B:BQ,52,FALSE)),0),IFERROR((VLOOKUP($C161,LookupTable!B:BQ,56,FALSE)),0),IFERROR((VLOOKUP($C161,LookupTable!B:BQ,60,FALSE)),0),IFERROR((VLOOKUP($C161,LookupTable!B:BQ,64,FALSE)),0),IFERROR((VLOOKUP($C161,LookupTable!B:BQ,68,FALSE)),0)))</f>
        <v>0</v>
      </c>
      <c r="J161" s="9">
        <f t="shared" si="2"/>
        <v>0</v>
      </c>
      <c r="K161" s="8">
        <f>(SUM(IFERROR((VLOOKUP($C161,LookupTable!B:BQ,39,FALSE)),0),IFERROR((VLOOKUP($C161,LookupTable!B:BQ,43,FALSE)),0),IFERROR((VLOOKUP($C161,LookupTable!B:BQ,47,FALSE)),0),IFERROR((VLOOKUP($C161,LookupTable!B:BQ,51,FALSE)),0),IFERROR((VLOOKUP($C161,LookupTable!B:BQ,55,FALSE)),0),IFERROR((VLOOKUP($C161,LookupTable!B:BQ,59,FALSE)),0),IFERROR((VLOOKUP($C161,LookupTable!B:BQ,63,FALSE)),0),IFERROR((VLOOKUP($C161,LookupTable!B:BQ,67,FALSE)),0)))</f>
        <v>0</v>
      </c>
      <c r="L161" s="9">
        <f t="shared" si="3"/>
        <v>0</v>
      </c>
      <c r="M161" s="8">
        <f>(SUM(IFERROR((VLOOKUP($C161,LookupTable!B:BQ,38,FALSE)),0),IFERROR((VLOOKUP($C161,LookupTable!B:BQ,42,FALSE)),0),IFERROR((VLOOKUP($C161,LookupTable!B:BQ,46,FALSE)),0),IFERROR((VLOOKUP($C161,LookupTable!B:BQ,50,FALSE)),0),IFERROR((VLOOKUP($C161,LookupTable!B:BQ,54,FALSE)),0),IFERROR((VLOOKUP($C161,LookupTable!B:BQ,58,FALSE)),0),IFERROR((VLOOKUP($C161,LookupTable!B:BQ,62,FALSE)),0),IFERROR((VLOOKUP($C161,LookupTable!B:BQ,66,FALSE)),0)))</f>
        <v>0</v>
      </c>
      <c r="N161" s="9">
        <f t="shared" si="4"/>
        <v>0</v>
      </c>
    </row>
    <row r="162" ht="15.75" customHeight="1">
      <c r="A162" s="3">
        <f t="shared" si="1"/>
        <v>126</v>
      </c>
      <c r="B162" s="3" t="s">
        <v>174</v>
      </c>
      <c r="C162" s="3">
        <v>2.8598777E7</v>
      </c>
      <c r="D162" s="4">
        <f>IFERROR(VLOOKUP($C162,BaselinePWR!B:C,2,FALSE),0)</f>
        <v>26139429</v>
      </c>
      <c r="E162" s="5">
        <f>IFERROR(VLOOKUP($C162,BaselinePWR!B:G,6,FALSE),0)</f>
        <v>1306971.45</v>
      </c>
      <c r="F162" s="6">
        <f>IFERROR(VLOOKUP($C162,BaselinePWR!B:H,7,FALSE),0)</f>
        <v>130697.145</v>
      </c>
      <c r="G162" s="7">
        <f t="array" ref="G162">IFS(D162&gt;40000000,(J162+L162+N162),AND(D162&gt;0,D162&lt;40000000),-1,TRUE,-2)</f>
        <v>-1</v>
      </c>
      <c r="H162" s="7">
        <f t="array" ref="H162">IFS(G162=-1,-100000000,G162=-2,-200000000,G162&gt;=0,(G162-E162))</f>
        <v>-100000000</v>
      </c>
      <c r="I162" s="8">
        <f>(SUM(IFERROR((VLOOKUP($C162,LookupTable!B:BQ,40,FALSE)),0),IFERROR((VLOOKUP($C162,LookupTable!B:BQ,44,FALSE)),0),IFERROR((VLOOKUP($C162,LookupTable!B:BQ,48,FALSE)),0),IFERROR((VLOOKUP($C162,LookupTable!B:BQ,52,FALSE)),0),IFERROR((VLOOKUP($C162,LookupTable!B:BQ,56,FALSE)),0),IFERROR((VLOOKUP($C162,LookupTable!B:BQ,60,FALSE)),0),IFERROR((VLOOKUP($C162,LookupTable!B:BQ,64,FALSE)),0),IFERROR((VLOOKUP($C162,LookupTable!B:BQ,68,FALSE)),0)))</f>
        <v>0</v>
      </c>
      <c r="J162" s="9">
        <f t="shared" si="2"/>
        <v>0</v>
      </c>
      <c r="K162" s="8">
        <f>(SUM(IFERROR((VLOOKUP($C162,LookupTable!B:BQ,39,FALSE)),0),IFERROR((VLOOKUP($C162,LookupTable!B:BQ,43,FALSE)),0),IFERROR((VLOOKUP($C162,LookupTable!B:BQ,47,FALSE)),0),IFERROR((VLOOKUP($C162,LookupTable!B:BQ,51,FALSE)),0),IFERROR((VLOOKUP($C162,LookupTable!B:BQ,55,FALSE)),0),IFERROR((VLOOKUP($C162,LookupTable!B:BQ,59,FALSE)),0),IFERROR((VLOOKUP($C162,LookupTable!B:BQ,63,FALSE)),0),IFERROR((VLOOKUP($C162,LookupTable!B:BQ,67,FALSE)),0)))</f>
        <v>0</v>
      </c>
      <c r="L162" s="9">
        <f t="shared" si="3"/>
        <v>0</v>
      </c>
      <c r="M162" s="8">
        <f>(SUM(IFERROR((VLOOKUP($C162,LookupTable!B:BQ,38,FALSE)),0),IFERROR((VLOOKUP($C162,LookupTable!B:BQ,42,FALSE)),0),IFERROR((VLOOKUP($C162,LookupTable!B:BQ,46,FALSE)),0),IFERROR((VLOOKUP($C162,LookupTable!B:BQ,50,FALSE)),0),IFERROR((VLOOKUP($C162,LookupTable!B:BQ,54,FALSE)),0),IFERROR((VLOOKUP($C162,LookupTable!B:BQ,58,FALSE)),0),IFERROR((VLOOKUP($C162,LookupTable!B:BQ,62,FALSE)),0),IFERROR((VLOOKUP($C162,LookupTable!B:BQ,66,FALSE)),0)))</f>
        <v>0</v>
      </c>
      <c r="N162" s="9">
        <f t="shared" si="4"/>
        <v>0</v>
      </c>
    </row>
    <row r="163" ht="15.75" customHeight="1">
      <c r="A163" s="3">
        <f t="shared" si="1"/>
        <v>126</v>
      </c>
      <c r="B163" s="3" t="s">
        <v>175</v>
      </c>
      <c r="C163" s="3">
        <v>8.0598582E7</v>
      </c>
      <c r="D163" s="4">
        <f>IFERROR(VLOOKUP($C163,BaselinePWR!B:C,2,FALSE),0)</f>
        <v>25753150</v>
      </c>
      <c r="E163" s="5">
        <f>IFERROR(VLOOKUP($C163,BaselinePWR!B:G,6,FALSE),0)</f>
        <v>1287657.5</v>
      </c>
      <c r="F163" s="6">
        <f>IFERROR(VLOOKUP($C163,BaselinePWR!B:H,7,FALSE),0)</f>
        <v>128765.75</v>
      </c>
      <c r="G163" s="7">
        <f t="array" ref="G163">IFS(D163&gt;40000000,(J163+L163+N163),AND(D163&gt;0,D163&lt;40000000),-1,TRUE,-2)</f>
        <v>-1</v>
      </c>
      <c r="H163" s="7">
        <f t="array" ref="H163">IFS(G163=-1,-100000000,G163=-2,-200000000,G163&gt;=0,(G163-E163))</f>
        <v>-100000000</v>
      </c>
      <c r="I163" s="8">
        <f>(SUM(IFERROR((VLOOKUP($C163,LookupTable!B:BQ,40,FALSE)),0),IFERROR((VLOOKUP($C163,LookupTable!B:BQ,44,FALSE)),0),IFERROR((VLOOKUP($C163,LookupTable!B:BQ,48,FALSE)),0),IFERROR((VLOOKUP($C163,LookupTable!B:BQ,52,FALSE)),0),IFERROR((VLOOKUP($C163,LookupTable!B:BQ,56,FALSE)),0),IFERROR((VLOOKUP($C163,LookupTable!B:BQ,60,FALSE)),0),IFERROR((VLOOKUP($C163,LookupTable!B:BQ,64,FALSE)),0),IFERROR((VLOOKUP($C163,LookupTable!B:BQ,68,FALSE)),0)))</f>
        <v>0</v>
      </c>
      <c r="J163" s="9">
        <f t="shared" si="2"/>
        <v>0</v>
      </c>
      <c r="K163" s="8">
        <f>(SUM(IFERROR((VLOOKUP($C163,LookupTable!B:BQ,39,FALSE)),0),IFERROR((VLOOKUP($C163,LookupTable!B:BQ,43,FALSE)),0),IFERROR((VLOOKUP($C163,LookupTable!B:BQ,47,FALSE)),0),IFERROR((VLOOKUP($C163,LookupTable!B:BQ,51,FALSE)),0),IFERROR((VLOOKUP($C163,LookupTable!B:BQ,55,FALSE)),0),IFERROR((VLOOKUP($C163,LookupTable!B:BQ,59,FALSE)),0),IFERROR((VLOOKUP($C163,LookupTable!B:BQ,63,FALSE)),0),IFERROR((VLOOKUP($C163,LookupTable!B:BQ,67,FALSE)),0)))</f>
        <v>0</v>
      </c>
      <c r="L163" s="9">
        <f t="shared" si="3"/>
        <v>0</v>
      </c>
      <c r="M163" s="8">
        <f>(SUM(IFERROR((VLOOKUP($C163,LookupTable!B:BQ,38,FALSE)),0),IFERROR((VLOOKUP($C163,LookupTable!B:BQ,42,FALSE)),0),IFERROR((VLOOKUP($C163,LookupTable!B:BQ,46,FALSE)),0),IFERROR((VLOOKUP($C163,LookupTable!B:BQ,50,FALSE)),0),IFERROR((VLOOKUP($C163,LookupTable!B:BQ,54,FALSE)),0),IFERROR((VLOOKUP($C163,LookupTable!B:BQ,58,FALSE)),0),IFERROR((VLOOKUP($C163,LookupTable!B:BQ,62,FALSE)),0),IFERROR((VLOOKUP($C163,LookupTable!B:BQ,66,FALSE)),0)))</f>
        <v>0</v>
      </c>
      <c r="N163" s="9">
        <f t="shared" si="4"/>
        <v>0</v>
      </c>
    </row>
    <row r="164" ht="15.75" customHeight="1">
      <c r="A164" s="3">
        <f t="shared" si="1"/>
        <v>126</v>
      </c>
      <c r="B164" s="3" t="s">
        <v>176</v>
      </c>
      <c r="C164" s="3">
        <v>2.6210673E7</v>
      </c>
      <c r="D164" s="4">
        <f>IFERROR(VLOOKUP($C164,BaselinePWR!B:C,2,FALSE),0)</f>
        <v>25792966</v>
      </c>
      <c r="E164" s="5">
        <f>IFERROR(VLOOKUP($C164,BaselinePWR!B:G,6,FALSE),0)</f>
        <v>1289648.3</v>
      </c>
      <c r="F164" s="6">
        <f>IFERROR(VLOOKUP($C164,BaselinePWR!B:H,7,FALSE),0)</f>
        <v>128964.83</v>
      </c>
      <c r="G164" s="7">
        <f t="array" ref="G164">IFS(D164&gt;40000000,(J164+L164+N164),AND(D164&gt;0,D164&lt;40000000),-1,TRUE,-2)</f>
        <v>-1</v>
      </c>
      <c r="H164" s="7">
        <f t="array" ref="H164">IFS(G164=-1,-100000000,G164=-2,-200000000,G164&gt;=0,(G164-E164))</f>
        <v>-100000000</v>
      </c>
      <c r="I164" s="8">
        <f>(SUM(IFERROR((VLOOKUP($C164,LookupTable!B:BQ,40,FALSE)),0),IFERROR((VLOOKUP($C164,LookupTable!B:BQ,44,FALSE)),0),IFERROR((VLOOKUP($C164,LookupTable!B:BQ,48,FALSE)),0),IFERROR((VLOOKUP($C164,LookupTable!B:BQ,52,FALSE)),0),IFERROR((VLOOKUP($C164,LookupTable!B:BQ,56,FALSE)),0),IFERROR((VLOOKUP($C164,LookupTable!B:BQ,60,FALSE)),0),IFERROR((VLOOKUP($C164,LookupTable!B:BQ,64,FALSE)),0),IFERROR((VLOOKUP($C164,LookupTable!B:BQ,68,FALSE)),0)))</f>
        <v>0</v>
      </c>
      <c r="J164" s="9">
        <f t="shared" si="2"/>
        <v>0</v>
      </c>
      <c r="K164" s="8">
        <f>(SUM(IFERROR((VLOOKUP($C164,LookupTable!B:BQ,39,FALSE)),0),IFERROR((VLOOKUP($C164,LookupTable!B:BQ,43,FALSE)),0),IFERROR((VLOOKUP($C164,LookupTable!B:BQ,47,FALSE)),0),IFERROR((VLOOKUP($C164,LookupTable!B:BQ,51,FALSE)),0),IFERROR((VLOOKUP($C164,LookupTable!B:BQ,55,FALSE)),0),IFERROR((VLOOKUP($C164,LookupTable!B:BQ,59,FALSE)),0),IFERROR((VLOOKUP($C164,LookupTable!B:BQ,63,FALSE)),0),IFERROR((VLOOKUP($C164,LookupTable!B:BQ,67,FALSE)),0)))</f>
        <v>0</v>
      </c>
      <c r="L164" s="9">
        <f t="shared" si="3"/>
        <v>0</v>
      </c>
      <c r="M164" s="8">
        <f>(SUM(IFERROR((VLOOKUP($C164,LookupTable!B:BQ,38,FALSE)),0),IFERROR((VLOOKUP($C164,LookupTable!B:BQ,42,FALSE)),0),IFERROR((VLOOKUP($C164,LookupTable!B:BQ,46,FALSE)),0),IFERROR((VLOOKUP($C164,LookupTable!B:BQ,50,FALSE)),0),IFERROR((VLOOKUP($C164,LookupTable!B:BQ,54,FALSE)),0),IFERROR((VLOOKUP($C164,LookupTable!B:BQ,58,FALSE)),0),IFERROR((VLOOKUP($C164,LookupTable!B:BQ,62,FALSE)),0),IFERROR((VLOOKUP($C164,LookupTable!B:BQ,66,FALSE)),0)))</f>
        <v>0</v>
      </c>
      <c r="N164" s="9">
        <f t="shared" si="4"/>
        <v>0</v>
      </c>
    </row>
    <row r="165" ht="15.75" customHeight="1">
      <c r="A165" s="3">
        <f t="shared" si="1"/>
        <v>126</v>
      </c>
      <c r="B165" s="3" t="s">
        <v>177</v>
      </c>
      <c r="C165" s="3">
        <v>2.8467064E7</v>
      </c>
      <c r="D165" s="4">
        <f>IFERROR(VLOOKUP($C165,BaselinePWR!B:C,2,FALSE),0)</f>
        <v>24901278</v>
      </c>
      <c r="E165" s="5">
        <f>IFERROR(VLOOKUP($C165,BaselinePWR!B:G,6,FALSE),0)</f>
        <v>1245063.9</v>
      </c>
      <c r="F165" s="6">
        <f>IFERROR(VLOOKUP($C165,BaselinePWR!B:H,7,FALSE),0)</f>
        <v>124506.39</v>
      </c>
      <c r="G165" s="7">
        <f t="array" ref="G165">IFS(D165&gt;40000000,(J165+L165+N165),AND(D165&gt;0,D165&lt;40000000),-1,TRUE,-2)</f>
        <v>-1</v>
      </c>
      <c r="H165" s="7">
        <f t="array" ref="H165">IFS(G165=-1,-100000000,G165=-2,-200000000,G165&gt;=0,(G165-E165))</f>
        <v>-100000000</v>
      </c>
      <c r="I165" s="8">
        <f>(SUM(IFERROR((VLOOKUP($C165,LookupTable!B:BQ,40,FALSE)),0),IFERROR((VLOOKUP($C165,LookupTable!B:BQ,44,FALSE)),0),IFERROR((VLOOKUP($C165,LookupTable!B:BQ,48,FALSE)),0),IFERROR((VLOOKUP($C165,LookupTable!B:BQ,52,FALSE)),0),IFERROR((VLOOKUP($C165,LookupTable!B:BQ,56,FALSE)),0),IFERROR((VLOOKUP($C165,LookupTable!B:BQ,60,FALSE)),0),IFERROR((VLOOKUP($C165,LookupTable!B:BQ,64,FALSE)),0),IFERROR((VLOOKUP($C165,LookupTable!B:BQ,68,FALSE)),0)))</f>
        <v>0</v>
      </c>
      <c r="J165" s="9">
        <f t="shared" si="2"/>
        <v>0</v>
      </c>
      <c r="K165" s="8">
        <f>(SUM(IFERROR((VLOOKUP($C165,LookupTable!B:BQ,39,FALSE)),0),IFERROR((VLOOKUP($C165,LookupTable!B:BQ,43,FALSE)),0),IFERROR((VLOOKUP($C165,LookupTable!B:BQ,47,FALSE)),0),IFERROR((VLOOKUP($C165,LookupTable!B:BQ,51,FALSE)),0),IFERROR((VLOOKUP($C165,LookupTable!B:BQ,55,FALSE)),0),IFERROR((VLOOKUP($C165,LookupTable!B:BQ,59,FALSE)),0),IFERROR((VLOOKUP($C165,LookupTable!B:BQ,63,FALSE)),0),IFERROR((VLOOKUP($C165,LookupTable!B:BQ,67,FALSE)),0)))</f>
        <v>0</v>
      </c>
      <c r="L165" s="9">
        <f t="shared" si="3"/>
        <v>0</v>
      </c>
      <c r="M165" s="8">
        <f>(SUM(IFERROR((VLOOKUP($C165,LookupTable!B:BQ,38,FALSE)),0),IFERROR((VLOOKUP($C165,LookupTable!B:BQ,42,FALSE)),0),IFERROR((VLOOKUP($C165,LookupTable!B:BQ,46,FALSE)),0),IFERROR((VLOOKUP($C165,LookupTable!B:BQ,50,FALSE)),0),IFERROR((VLOOKUP($C165,LookupTable!B:BQ,54,FALSE)),0),IFERROR((VLOOKUP($C165,LookupTable!B:BQ,58,FALSE)),0),IFERROR((VLOOKUP($C165,LookupTable!B:BQ,62,FALSE)),0),IFERROR((VLOOKUP($C165,LookupTable!B:BQ,66,FALSE)),0)))</f>
        <v>0</v>
      </c>
      <c r="N165" s="9">
        <f t="shared" si="4"/>
        <v>0</v>
      </c>
    </row>
    <row r="166" ht="15.75" customHeight="1">
      <c r="A166" s="3">
        <f t="shared" si="1"/>
        <v>126</v>
      </c>
      <c r="B166" s="3" t="s">
        <v>178</v>
      </c>
      <c r="C166" s="3">
        <v>9.4619696E7</v>
      </c>
      <c r="D166" s="4">
        <f>IFERROR(VLOOKUP($C166,BaselinePWR!B:C,2,FALSE),0)</f>
        <v>24918956</v>
      </c>
      <c r="E166" s="5">
        <f>IFERROR(VLOOKUP($C166,BaselinePWR!B:G,6,FALSE),0)</f>
        <v>1245947.8</v>
      </c>
      <c r="F166" s="6">
        <f>IFERROR(VLOOKUP($C166,BaselinePWR!B:H,7,FALSE),0)</f>
        <v>124594.78</v>
      </c>
      <c r="G166" s="7">
        <f t="array" ref="G166">IFS(D166&gt;40000000,(J166+L166+N166),AND(D166&gt;0,D166&lt;40000000),-1,TRUE,-2)</f>
        <v>-1</v>
      </c>
      <c r="H166" s="7">
        <f t="array" ref="H166">IFS(G166=-1,-100000000,G166=-2,-200000000,G166&gt;=0,(G166-E166))</f>
        <v>-100000000</v>
      </c>
      <c r="I166" s="8">
        <f>(SUM(IFERROR((VLOOKUP($C166,LookupTable!B:BQ,40,FALSE)),0),IFERROR((VLOOKUP($C166,LookupTable!B:BQ,44,FALSE)),0),IFERROR((VLOOKUP($C166,LookupTable!B:BQ,48,FALSE)),0),IFERROR((VLOOKUP($C166,LookupTable!B:BQ,52,FALSE)),0),IFERROR((VLOOKUP($C166,LookupTable!B:BQ,56,FALSE)),0),IFERROR((VLOOKUP($C166,LookupTable!B:BQ,60,FALSE)),0),IFERROR((VLOOKUP($C166,LookupTable!B:BQ,64,FALSE)),0),IFERROR((VLOOKUP($C166,LookupTable!B:BQ,68,FALSE)),0)))</f>
        <v>0</v>
      </c>
      <c r="J166" s="9">
        <f t="shared" si="2"/>
        <v>0</v>
      </c>
      <c r="K166" s="8">
        <f>(SUM(IFERROR((VLOOKUP($C166,LookupTable!B:BQ,39,FALSE)),0),IFERROR((VLOOKUP($C166,LookupTable!B:BQ,43,FALSE)),0),IFERROR((VLOOKUP($C166,LookupTable!B:BQ,47,FALSE)),0),IFERROR((VLOOKUP($C166,LookupTable!B:BQ,51,FALSE)),0),IFERROR((VLOOKUP($C166,LookupTable!B:BQ,55,FALSE)),0),IFERROR((VLOOKUP($C166,LookupTable!B:BQ,59,FALSE)),0),IFERROR((VLOOKUP($C166,LookupTable!B:BQ,63,FALSE)),0),IFERROR((VLOOKUP($C166,LookupTable!B:BQ,67,FALSE)),0)))</f>
        <v>0</v>
      </c>
      <c r="L166" s="9">
        <f t="shared" si="3"/>
        <v>0</v>
      </c>
      <c r="M166" s="8">
        <f>(SUM(IFERROR((VLOOKUP($C166,LookupTable!B:BQ,38,FALSE)),0),IFERROR((VLOOKUP($C166,LookupTable!B:BQ,42,FALSE)),0),IFERROR((VLOOKUP($C166,LookupTable!B:BQ,46,FALSE)),0),IFERROR((VLOOKUP($C166,LookupTable!B:BQ,50,FALSE)),0),IFERROR((VLOOKUP($C166,LookupTable!B:BQ,54,FALSE)),0),IFERROR((VLOOKUP($C166,LookupTable!B:BQ,58,FALSE)),0),IFERROR((VLOOKUP($C166,LookupTable!B:BQ,62,FALSE)),0),IFERROR((VLOOKUP($C166,LookupTable!B:BQ,66,FALSE)),0)))</f>
        <v>0</v>
      </c>
      <c r="N166" s="9">
        <f t="shared" si="4"/>
        <v>0</v>
      </c>
    </row>
    <row r="167" ht="15.75" customHeight="1">
      <c r="A167" s="3">
        <f t="shared" si="1"/>
        <v>126</v>
      </c>
      <c r="B167" s="3" t="s">
        <v>179</v>
      </c>
      <c r="C167" s="3">
        <v>5.1686964E7</v>
      </c>
      <c r="D167" s="4">
        <f>IFERROR(VLOOKUP($C167,BaselinePWR!B:C,2,FALSE),0)</f>
        <v>24619808</v>
      </c>
      <c r="E167" s="5">
        <f>IFERROR(VLOOKUP($C167,BaselinePWR!B:G,6,FALSE),0)</f>
        <v>1230990.4</v>
      </c>
      <c r="F167" s="6">
        <f>IFERROR(VLOOKUP($C167,BaselinePWR!B:H,7,FALSE),0)</f>
        <v>123099.04</v>
      </c>
      <c r="G167" s="7">
        <f t="array" ref="G167">IFS(D167&gt;40000000,(J167+L167+N167),AND(D167&gt;0,D167&lt;40000000),-1,TRUE,-2)</f>
        <v>-1</v>
      </c>
      <c r="H167" s="7">
        <f t="array" ref="H167">IFS(G167=-1,-100000000,G167=-2,-200000000,G167&gt;=0,(G167-E167))</f>
        <v>-100000000</v>
      </c>
      <c r="I167" s="8">
        <f>(SUM(IFERROR((VLOOKUP($C167,LookupTable!B:BQ,40,FALSE)),0),IFERROR((VLOOKUP($C167,LookupTable!B:BQ,44,FALSE)),0),IFERROR((VLOOKUP($C167,LookupTable!B:BQ,48,FALSE)),0),IFERROR((VLOOKUP($C167,LookupTable!B:BQ,52,FALSE)),0),IFERROR((VLOOKUP($C167,LookupTable!B:BQ,56,FALSE)),0),IFERROR((VLOOKUP($C167,LookupTable!B:BQ,60,FALSE)),0),IFERROR((VLOOKUP($C167,LookupTable!B:BQ,64,FALSE)),0),IFERROR((VLOOKUP($C167,LookupTable!B:BQ,68,FALSE)),0)))</f>
        <v>0</v>
      </c>
      <c r="J167" s="9">
        <f t="shared" si="2"/>
        <v>0</v>
      </c>
      <c r="K167" s="8">
        <f>(SUM(IFERROR((VLOOKUP($C167,LookupTable!B:BQ,39,FALSE)),0),IFERROR((VLOOKUP($C167,LookupTable!B:BQ,43,FALSE)),0),IFERROR((VLOOKUP($C167,LookupTable!B:BQ,47,FALSE)),0),IFERROR((VLOOKUP($C167,LookupTable!B:BQ,51,FALSE)),0),IFERROR((VLOOKUP($C167,LookupTable!B:BQ,55,FALSE)),0),IFERROR((VLOOKUP($C167,LookupTable!B:BQ,59,FALSE)),0),IFERROR((VLOOKUP($C167,LookupTable!B:BQ,63,FALSE)),0),IFERROR((VLOOKUP($C167,LookupTable!B:BQ,67,FALSE)),0)))</f>
        <v>0</v>
      </c>
      <c r="L167" s="9">
        <f t="shared" si="3"/>
        <v>0</v>
      </c>
      <c r="M167" s="8">
        <f>(SUM(IFERROR((VLOOKUP($C167,LookupTable!B:BQ,38,FALSE)),0),IFERROR((VLOOKUP($C167,LookupTable!B:BQ,42,FALSE)),0),IFERROR((VLOOKUP($C167,LookupTable!B:BQ,46,FALSE)),0),IFERROR((VLOOKUP($C167,LookupTable!B:BQ,50,FALSE)),0),IFERROR((VLOOKUP($C167,LookupTable!B:BQ,54,FALSE)),0),IFERROR((VLOOKUP($C167,LookupTable!B:BQ,58,FALSE)),0),IFERROR((VLOOKUP($C167,LookupTable!B:BQ,62,FALSE)),0),IFERROR((VLOOKUP($C167,LookupTable!B:BQ,66,FALSE)),0)))</f>
        <v>0</v>
      </c>
      <c r="N167" s="9">
        <f t="shared" si="4"/>
        <v>0</v>
      </c>
    </row>
    <row r="168" ht="15.75" customHeight="1">
      <c r="A168" s="3">
        <f t="shared" si="1"/>
        <v>126</v>
      </c>
      <c r="B168" s="3" t="s">
        <v>180</v>
      </c>
      <c r="C168" s="3">
        <v>8.5608207E7</v>
      </c>
      <c r="D168" s="4">
        <f>IFERROR(VLOOKUP($C168,BaselinePWR!B:C,2,FALSE),0)</f>
        <v>24458149</v>
      </c>
      <c r="E168" s="5">
        <f>IFERROR(VLOOKUP($C168,BaselinePWR!B:G,6,FALSE),0)</f>
        <v>1222907.45</v>
      </c>
      <c r="F168" s="6">
        <f>IFERROR(VLOOKUP($C168,BaselinePWR!B:H,7,FALSE),0)</f>
        <v>122290.745</v>
      </c>
      <c r="G168" s="7">
        <f t="array" ref="G168">IFS(D168&gt;40000000,(J168+L168+N168),AND(D168&gt;0,D168&lt;40000000),-1,TRUE,-2)</f>
        <v>-1</v>
      </c>
      <c r="H168" s="7">
        <f t="array" ref="H168">IFS(G168=-1,-100000000,G168=-2,-200000000,G168&gt;=0,(G168-E168))</f>
        <v>-100000000</v>
      </c>
      <c r="I168" s="8">
        <f>(SUM(IFERROR((VLOOKUP($C168,LookupTable!B:BQ,40,FALSE)),0),IFERROR((VLOOKUP($C168,LookupTable!B:BQ,44,FALSE)),0),IFERROR((VLOOKUP($C168,LookupTable!B:BQ,48,FALSE)),0),IFERROR((VLOOKUP($C168,LookupTable!B:BQ,52,FALSE)),0),IFERROR((VLOOKUP($C168,LookupTable!B:BQ,56,FALSE)),0),IFERROR((VLOOKUP($C168,LookupTable!B:BQ,60,FALSE)),0),IFERROR((VLOOKUP($C168,LookupTable!B:BQ,64,FALSE)),0),IFERROR((VLOOKUP($C168,LookupTable!B:BQ,68,FALSE)),0)))</f>
        <v>176</v>
      </c>
      <c r="J168" s="9">
        <f t="shared" si="2"/>
        <v>176</v>
      </c>
      <c r="K168" s="8">
        <f>(SUM(IFERROR((VLOOKUP($C168,LookupTable!B:BQ,39,FALSE)),0),IFERROR((VLOOKUP($C168,LookupTable!B:BQ,43,FALSE)),0),IFERROR((VLOOKUP($C168,LookupTable!B:BQ,47,FALSE)),0),IFERROR((VLOOKUP($C168,LookupTable!B:BQ,51,FALSE)),0),IFERROR((VLOOKUP($C168,LookupTable!B:BQ,55,FALSE)),0),IFERROR((VLOOKUP($C168,LookupTable!B:BQ,59,FALSE)),0),IFERROR((VLOOKUP($C168,LookupTable!B:BQ,63,FALSE)),0),IFERROR((VLOOKUP($C168,LookupTable!B:BQ,67,FALSE)),0)))</f>
        <v>9467</v>
      </c>
      <c r="L168" s="9">
        <f t="shared" si="3"/>
        <v>9467</v>
      </c>
      <c r="M168" s="8">
        <f>(SUM(IFERROR((VLOOKUP($C168,LookupTable!B:BQ,38,FALSE)),0),IFERROR((VLOOKUP($C168,LookupTable!B:BQ,42,FALSE)),0),IFERROR((VLOOKUP($C168,LookupTable!B:BQ,46,FALSE)),0),IFERROR((VLOOKUP($C168,LookupTable!B:BQ,50,FALSE)),0),IFERROR((VLOOKUP($C168,LookupTable!B:BQ,54,FALSE)),0),IFERROR((VLOOKUP($C168,LookupTable!B:BQ,58,FALSE)),0),IFERROR((VLOOKUP($C168,LookupTable!B:BQ,62,FALSE)),0),IFERROR((VLOOKUP($C168,LookupTable!B:BQ,66,FALSE)),0)))</f>
        <v>478</v>
      </c>
      <c r="N168" s="9">
        <f t="shared" si="4"/>
        <v>478</v>
      </c>
    </row>
    <row r="169" ht="15.75" customHeight="1">
      <c r="A169" s="3">
        <f t="shared" si="1"/>
        <v>126</v>
      </c>
      <c r="B169" s="3" t="s">
        <v>181</v>
      </c>
      <c r="C169" s="3">
        <v>5.09652E7</v>
      </c>
      <c r="D169" s="4">
        <f>IFERROR(VLOOKUP($C169,BaselinePWR!B:C,2,FALSE),0)</f>
        <v>23807461</v>
      </c>
      <c r="E169" s="5">
        <f>IFERROR(VLOOKUP($C169,BaselinePWR!B:G,6,FALSE),0)</f>
        <v>1190373.05</v>
      </c>
      <c r="F169" s="6">
        <f>IFERROR(VLOOKUP($C169,BaselinePWR!B:H,7,FALSE),0)</f>
        <v>119037.305</v>
      </c>
      <c r="G169" s="7">
        <f t="array" ref="G169">IFS(D169&gt;40000000,(J169+L169+N169),AND(D169&gt;0,D169&lt;40000000),-1,TRUE,-2)</f>
        <v>-1</v>
      </c>
      <c r="H169" s="7">
        <f t="array" ref="H169">IFS(G169=-1,-100000000,G169=-2,-200000000,G169&gt;=0,(G169-E169))</f>
        <v>-100000000</v>
      </c>
      <c r="I169" s="8">
        <f>(SUM(IFERROR((VLOOKUP($C169,LookupTable!B:BQ,40,FALSE)),0),IFERROR((VLOOKUP($C169,LookupTable!B:BQ,44,FALSE)),0),IFERROR((VLOOKUP($C169,LookupTable!B:BQ,48,FALSE)),0),IFERROR((VLOOKUP($C169,LookupTable!B:BQ,52,FALSE)),0),IFERROR((VLOOKUP($C169,LookupTable!B:BQ,56,FALSE)),0),IFERROR((VLOOKUP($C169,LookupTable!B:BQ,60,FALSE)),0),IFERROR((VLOOKUP($C169,LookupTable!B:BQ,64,FALSE)),0),IFERROR((VLOOKUP($C169,LookupTable!B:BQ,68,FALSE)),0)))</f>
        <v>0</v>
      </c>
      <c r="J169" s="9">
        <f t="shared" si="2"/>
        <v>0</v>
      </c>
      <c r="K169" s="8">
        <f>(SUM(IFERROR((VLOOKUP($C169,LookupTable!B:BQ,39,FALSE)),0),IFERROR((VLOOKUP($C169,LookupTable!B:BQ,43,FALSE)),0),IFERROR((VLOOKUP($C169,LookupTable!B:BQ,47,FALSE)),0),IFERROR((VLOOKUP($C169,LookupTable!B:BQ,51,FALSE)),0),IFERROR((VLOOKUP($C169,LookupTable!B:BQ,55,FALSE)),0),IFERROR((VLOOKUP($C169,LookupTable!B:BQ,59,FALSE)),0),IFERROR((VLOOKUP($C169,LookupTable!B:BQ,63,FALSE)),0),IFERROR((VLOOKUP($C169,LookupTable!B:BQ,67,FALSE)),0)))</f>
        <v>0</v>
      </c>
      <c r="L169" s="9">
        <f t="shared" si="3"/>
        <v>0</v>
      </c>
      <c r="M169" s="8">
        <f>(SUM(IFERROR((VLOOKUP($C169,LookupTable!B:BQ,38,FALSE)),0),IFERROR((VLOOKUP($C169,LookupTable!B:BQ,42,FALSE)),0),IFERROR((VLOOKUP($C169,LookupTable!B:BQ,46,FALSE)),0),IFERROR((VLOOKUP($C169,LookupTable!B:BQ,50,FALSE)),0),IFERROR((VLOOKUP($C169,LookupTable!B:BQ,54,FALSE)),0),IFERROR((VLOOKUP($C169,LookupTable!B:BQ,58,FALSE)),0),IFERROR((VLOOKUP($C169,LookupTable!B:BQ,62,FALSE)),0),IFERROR((VLOOKUP($C169,LookupTable!B:BQ,66,FALSE)),0)))</f>
        <v>0</v>
      </c>
      <c r="N169" s="9">
        <f t="shared" si="4"/>
        <v>0</v>
      </c>
    </row>
    <row r="170" ht="15.75" customHeight="1">
      <c r="A170" s="3">
        <f t="shared" si="1"/>
        <v>126</v>
      </c>
      <c r="B170" s="3" t="s">
        <v>182</v>
      </c>
      <c r="C170" s="3">
        <v>5.8071322E7</v>
      </c>
      <c r="D170" s="4">
        <f>IFERROR(VLOOKUP($C170,BaselinePWR!B:C,2,FALSE),0)</f>
        <v>23649911</v>
      </c>
      <c r="E170" s="5">
        <f>IFERROR(VLOOKUP($C170,BaselinePWR!B:G,6,FALSE),0)</f>
        <v>1182495.55</v>
      </c>
      <c r="F170" s="6">
        <f>IFERROR(VLOOKUP($C170,BaselinePWR!B:H,7,FALSE),0)</f>
        <v>118249.555</v>
      </c>
      <c r="G170" s="7">
        <f t="array" ref="G170">IFS(D170&gt;40000000,(J170+L170+N170),AND(D170&gt;0,D170&lt;40000000),-1,TRUE,-2)</f>
        <v>-1</v>
      </c>
      <c r="H170" s="7">
        <f t="array" ref="H170">IFS(G170=-1,-100000000,G170=-2,-200000000,G170&gt;=0,(G170-E170))</f>
        <v>-100000000</v>
      </c>
      <c r="I170" s="8">
        <f>(SUM(IFERROR((VLOOKUP($C170,LookupTable!B:BQ,40,FALSE)),0),IFERROR((VLOOKUP($C170,LookupTable!B:BQ,44,FALSE)),0),IFERROR((VLOOKUP($C170,LookupTable!B:BQ,48,FALSE)),0),IFERROR((VLOOKUP($C170,LookupTable!B:BQ,52,FALSE)),0),IFERROR((VLOOKUP($C170,LookupTable!B:BQ,56,FALSE)),0),IFERROR((VLOOKUP($C170,LookupTable!B:BQ,60,FALSE)),0),IFERROR((VLOOKUP($C170,LookupTable!B:BQ,64,FALSE)),0),IFERROR((VLOOKUP($C170,LookupTable!B:BQ,68,FALSE)),0)))</f>
        <v>0</v>
      </c>
      <c r="J170" s="9">
        <f t="shared" si="2"/>
        <v>0</v>
      </c>
      <c r="K170" s="8">
        <f>(SUM(IFERROR((VLOOKUP($C170,LookupTable!B:BQ,39,FALSE)),0),IFERROR((VLOOKUP($C170,LookupTable!B:BQ,43,FALSE)),0),IFERROR((VLOOKUP($C170,LookupTable!B:BQ,47,FALSE)),0),IFERROR((VLOOKUP($C170,LookupTable!B:BQ,51,FALSE)),0),IFERROR((VLOOKUP($C170,LookupTable!B:BQ,55,FALSE)),0),IFERROR((VLOOKUP($C170,LookupTable!B:BQ,59,FALSE)),0),IFERROR((VLOOKUP($C170,LookupTable!B:BQ,63,FALSE)),0),IFERROR((VLOOKUP($C170,LookupTable!B:BQ,67,FALSE)),0)))</f>
        <v>0</v>
      </c>
      <c r="L170" s="9">
        <f t="shared" si="3"/>
        <v>0</v>
      </c>
      <c r="M170" s="8">
        <f>(SUM(IFERROR((VLOOKUP($C170,LookupTable!B:BQ,38,FALSE)),0),IFERROR((VLOOKUP($C170,LookupTable!B:BQ,42,FALSE)),0),IFERROR((VLOOKUP($C170,LookupTable!B:BQ,46,FALSE)),0),IFERROR((VLOOKUP($C170,LookupTable!B:BQ,50,FALSE)),0),IFERROR((VLOOKUP($C170,LookupTable!B:BQ,54,FALSE)),0),IFERROR((VLOOKUP($C170,LookupTable!B:BQ,58,FALSE)),0),IFERROR((VLOOKUP($C170,LookupTable!B:BQ,62,FALSE)),0),IFERROR((VLOOKUP($C170,LookupTable!B:BQ,66,FALSE)),0)))</f>
        <v>0</v>
      </c>
      <c r="N170" s="9">
        <f t="shared" si="4"/>
        <v>0</v>
      </c>
    </row>
    <row r="171" ht="15.75" customHeight="1">
      <c r="A171" s="3">
        <f t="shared" si="1"/>
        <v>126</v>
      </c>
      <c r="B171" s="3" t="s">
        <v>183</v>
      </c>
      <c r="C171" s="3">
        <v>3.0820831E7</v>
      </c>
      <c r="D171" s="4">
        <f>IFERROR(VLOOKUP($C171,BaselinePWR!B:C,2,FALSE),0)</f>
        <v>23383837</v>
      </c>
      <c r="E171" s="5">
        <f>IFERROR(VLOOKUP($C171,BaselinePWR!B:G,6,FALSE),0)</f>
        <v>1169191.85</v>
      </c>
      <c r="F171" s="6">
        <f>IFERROR(VLOOKUP($C171,BaselinePWR!B:H,7,FALSE),0)</f>
        <v>116919.185</v>
      </c>
      <c r="G171" s="7">
        <f t="array" ref="G171">IFS(D171&gt;40000000,(J171+L171+N171),AND(D171&gt;0,D171&lt;40000000),-1,TRUE,-2)</f>
        <v>-1</v>
      </c>
      <c r="H171" s="7">
        <f t="array" ref="H171">IFS(G171=-1,-100000000,G171=-2,-200000000,G171&gt;=0,(G171-E171))</f>
        <v>-100000000</v>
      </c>
      <c r="I171" s="8">
        <f>(SUM(IFERROR((VLOOKUP($C171,LookupTable!B:BQ,40,FALSE)),0),IFERROR((VLOOKUP($C171,LookupTable!B:BQ,44,FALSE)),0),IFERROR((VLOOKUP($C171,LookupTable!B:BQ,48,FALSE)),0),IFERROR((VLOOKUP($C171,LookupTable!B:BQ,52,FALSE)),0),IFERROR((VLOOKUP($C171,LookupTable!B:BQ,56,FALSE)),0),IFERROR((VLOOKUP($C171,LookupTable!B:BQ,60,FALSE)),0),IFERROR((VLOOKUP($C171,LookupTable!B:BQ,64,FALSE)),0),IFERROR((VLOOKUP($C171,LookupTable!B:BQ,68,FALSE)),0)))</f>
        <v>0</v>
      </c>
      <c r="J171" s="9">
        <f t="shared" si="2"/>
        <v>0</v>
      </c>
      <c r="K171" s="8">
        <f>(SUM(IFERROR((VLOOKUP($C171,LookupTable!B:BQ,39,FALSE)),0),IFERROR((VLOOKUP($C171,LookupTable!B:BQ,43,FALSE)),0),IFERROR((VLOOKUP($C171,LookupTable!B:BQ,47,FALSE)),0),IFERROR((VLOOKUP($C171,LookupTable!B:BQ,51,FALSE)),0),IFERROR((VLOOKUP($C171,LookupTable!B:BQ,55,FALSE)),0),IFERROR((VLOOKUP($C171,LookupTable!B:BQ,59,FALSE)),0),IFERROR((VLOOKUP($C171,LookupTable!B:BQ,63,FALSE)),0),IFERROR((VLOOKUP($C171,LookupTable!B:BQ,67,FALSE)),0)))</f>
        <v>0</v>
      </c>
      <c r="L171" s="9">
        <f t="shared" si="3"/>
        <v>0</v>
      </c>
      <c r="M171" s="8">
        <f>(SUM(IFERROR((VLOOKUP($C171,LookupTable!B:BQ,38,FALSE)),0),IFERROR((VLOOKUP($C171,LookupTable!B:BQ,42,FALSE)),0),IFERROR((VLOOKUP($C171,LookupTable!B:BQ,46,FALSE)),0),IFERROR((VLOOKUP($C171,LookupTable!B:BQ,50,FALSE)),0),IFERROR((VLOOKUP($C171,LookupTable!B:BQ,54,FALSE)),0),IFERROR((VLOOKUP($C171,LookupTable!B:BQ,58,FALSE)),0),IFERROR((VLOOKUP($C171,LookupTable!B:BQ,62,FALSE)),0),IFERROR((VLOOKUP($C171,LookupTable!B:BQ,66,FALSE)),0)))</f>
        <v>0</v>
      </c>
      <c r="N171" s="9">
        <f t="shared" si="4"/>
        <v>0</v>
      </c>
    </row>
    <row r="172" ht="15.75" customHeight="1">
      <c r="A172" s="3">
        <f t="shared" si="1"/>
        <v>126</v>
      </c>
      <c r="B172" s="3" t="s">
        <v>184</v>
      </c>
      <c r="C172" s="3">
        <v>1.9791924E7</v>
      </c>
      <c r="D172" s="4">
        <f>IFERROR(VLOOKUP($C172,BaselinePWR!B:C,2,FALSE),0)</f>
        <v>22878492</v>
      </c>
      <c r="E172" s="5">
        <f>IFERROR(VLOOKUP($C172,BaselinePWR!B:G,6,FALSE),0)</f>
        <v>1143924.6</v>
      </c>
      <c r="F172" s="6">
        <f>IFERROR(VLOOKUP($C172,BaselinePWR!B:H,7,FALSE),0)</f>
        <v>114392.46</v>
      </c>
      <c r="G172" s="7">
        <f t="array" ref="G172">IFS(D172&gt;40000000,(J172+L172+N172),AND(D172&gt;0,D172&lt;40000000),-1,TRUE,-2)</f>
        <v>-1</v>
      </c>
      <c r="H172" s="7">
        <f t="array" ref="H172">IFS(G172=-1,-100000000,G172=-2,-200000000,G172&gt;=0,(G172-E172))</f>
        <v>-100000000</v>
      </c>
      <c r="I172" s="8">
        <f>(SUM(IFERROR((VLOOKUP($C172,LookupTable!B:BQ,40,FALSE)),0),IFERROR((VLOOKUP($C172,LookupTable!B:BQ,44,FALSE)),0),IFERROR((VLOOKUP($C172,LookupTable!B:BQ,48,FALSE)),0),IFERROR((VLOOKUP($C172,LookupTable!B:BQ,52,FALSE)),0),IFERROR((VLOOKUP($C172,LookupTable!B:BQ,56,FALSE)),0),IFERROR((VLOOKUP($C172,LookupTable!B:BQ,60,FALSE)),0),IFERROR((VLOOKUP($C172,LookupTable!B:BQ,64,FALSE)),0),IFERROR((VLOOKUP($C172,LookupTable!B:BQ,68,FALSE)),0)))</f>
        <v>0</v>
      </c>
      <c r="J172" s="9">
        <f t="shared" si="2"/>
        <v>0</v>
      </c>
      <c r="K172" s="8">
        <f>(SUM(IFERROR((VLOOKUP($C172,LookupTable!B:BQ,39,FALSE)),0),IFERROR((VLOOKUP($C172,LookupTable!B:BQ,43,FALSE)),0),IFERROR((VLOOKUP($C172,LookupTable!B:BQ,47,FALSE)),0),IFERROR((VLOOKUP($C172,LookupTable!B:BQ,51,FALSE)),0),IFERROR((VLOOKUP($C172,LookupTable!B:BQ,55,FALSE)),0),IFERROR((VLOOKUP($C172,LookupTable!B:BQ,59,FALSE)),0),IFERROR((VLOOKUP($C172,LookupTable!B:BQ,63,FALSE)),0),IFERROR((VLOOKUP($C172,LookupTable!B:BQ,67,FALSE)),0)))</f>
        <v>0</v>
      </c>
      <c r="L172" s="9">
        <f t="shared" si="3"/>
        <v>0</v>
      </c>
      <c r="M172" s="8">
        <f>(SUM(IFERROR((VLOOKUP($C172,LookupTable!B:BQ,38,FALSE)),0),IFERROR((VLOOKUP($C172,LookupTable!B:BQ,42,FALSE)),0),IFERROR((VLOOKUP($C172,LookupTable!B:BQ,46,FALSE)),0),IFERROR((VLOOKUP($C172,LookupTable!B:BQ,50,FALSE)),0),IFERROR((VLOOKUP($C172,LookupTable!B:BQ,54,FALSE)),0),IFERROR((VLOOKUP($C172,LookupTable!B:BQ,58,FALSE)),0),IFERROR((VLOOKUP($C172,LookupTable!B:BQ,62,FALSE)),0),IFERROR((VLOOKUP($C172,LookupTable!B:BQ,66,FALSE)),0)))</f>
        <v>0</v>
      </c>
      <c r="N172" s="9">
        <f t="shared" si="4"/>
        <v>0</v>
      </c>
    </row>
    <row r="173" ht="15.75" customHeight="1">
      <c r="A173" s="3">
        <f t="shared" si="1"/>
        <v>126</v>
      </c>
      <c r="B173" s="3" t="s">
        <v>185</v>
      </c>
      <c r="C173" s="3">
        <v>2.4524149E7</v>
      </c>
      <c r="D173" s="4">
        <f>IFERROR(VLOOKUP($C173,BaselinePWR!B:C,2,FALSE),0)</f>
        <v>22557755</v>
      </c>
      <c r="E173" s="5">
        <f>IFERROR(VLOOKUP($C173,BaselinePWR!B:G,6,FALSE),0)</f>
        <v>1127887.75</v>
      </c>
      <c r="F173" s="6">
        <f>IFERROR(VLOOKUP($C173,BaselinePWR!B:H,7,FALSE),0)</f>
        <v>112788.775</v>
      </c>
      <c r="G173" s="7">
        <f t="array" ref="G173">IFS(D173&gt;40000000,(J173+L173+N173),AND(D173&gt;0,D173&lt;40000000),-1,TRUE,-2)</f>
        <v>-1</v>
      </c>
      <c r="H173" s="7">
        <f t="array" ref="H173">IFS(G173=-1,-100000000,G173=-2,-200000000,G173&gt;=0,(G173-E173))</f>
        <v>-100000000</v>
      </c>
      <c r="I173" s="8">
        <f>(SUM(IFERROR((VLOOKUP($C173,LookupTable!B:BQ,40,FALSE)),0),IFERROR((VLOOKUP($C173,LookupTable!B:BQ,44,FALSE)),0),IFERROR((VLOOKUP($C173,LookupTable!B:BQ,48,FALSE)),0),IFERROR((VLOOKUP($C173,LookupTable!B:BQ,52,FALSE)),0),IFERROR((VLOOKUP($C173,LookupTable!B:BQ,56,FALSE)),0),IFERROR((VLOOKUP($C173,LookupTable!B:BQ,60,FALSE)),0),IFERROR((VLOOKUP($C173,LookupTable!B:BQ,64,FALSE)),0),IFERROR((VLOOKUP($C173,LookupTable!B:BQ,68,FALSE)),0)))</f>
        <v>0</v>
      </c>
      <c r="J173" s="9">
        <f t="shared" si="2"/>
        <v>0</v>
      </c>
      <c r="K173" s="8">
        <f>(SUM(IFERROR((VLOOKUP($C173,LookupTable!B:BQ,39,FALSE)),0),IFERROR((VLOOKUP($C173,LookupTable!B:BQ,43,FALSE)),0),IFERROR((VLOOKUP($C173,LookupTable!B:BQ,47,FALSE)),0),IFERROR((VLOOKUP($C173,LookupTable!B:BQ,51,FALSE)),0),IFERROR((VLOOKUP($C173,LookupTable!B:BQ,55,FALSE)),0),IFERROR((VLOOKUP($C173,LookupTable!B:BQ,59,FALSE)),0),IFERROR((VLOOKUP($C173,LookupTable!B:BQ,63,FALSE)),0),IFERROR((VLOOKUP($C173,LookupTable!B:BQ,67,FALSE)),0)))</f>
        <v>0</v>
      </c>
      <c r="L173" s="9">
        <f t="shared" si="3"/>
        <v>0</v>
      </c>
      <c r="M173" s="8">
        <f>(SUM(IFERROR((VLOOKUP($C173,LookupTable!B:BQ,38,FALSE)),0),IFERROR((VLOOKUP($C173,LookupTable!B:BQ,42,FALSE)),0),IFERROR((VLOOKUP($C173,LookupTable!B:BQ,46,FALSE)),0),IFERROR((VLOOKUP($C173,LookupTable!B:BQ,50,FALSE)),0),IFERROR((VLOOKUP($C173,LookupTable!B:BQ,54,FALSE)),0),IFERROR((VLOOKUP($C173,LookupTable!B:BQ,58,FALSE)),0),IFERROR((VLOOKUP($C173,LookupTable!B:BQ,62,FALSE)),0),IFERROR((VLOOKUP($C173,LookupTable!B:BQ,66,FALSE)),0)))</f>
        <v>0</v>
      </c>
      <c r="N173" s="9">
        <f t="shared" si="4"/>
        <v>0</v>
      </c>
    </row>
    <row r="174" ht="15.75" customHeight="1">
      <c r="A174" s="3">
        <f t="shared" si="1"/>
        <v>126</v>
      </c>
      <c r="B174" s="3" t="s">
        <v>186</v>
      </c>
      <c r="C174" s="3">
        <v>1.0627607E7</v>
      </c>
      <c r="D174" s="4">
        <f>IFERROR(VLOOKUP($C174,BaselinePWR!B:C,2,FALSE),0)</f>
        <v>22875186</v>
      </c>
      <c r="E174" s="5">
        <f>IFERROR(VLOOKUP($C174,BaselinePWR!B:G,6,FALSE),0)</f>
        <v>1143759.3</v>
      </c>
      <c r="F174" s="6">
        <f>IFERROR(VLOOKUP($C174,BaselinePWR!B:H,7,FALSE),0)</f>
        <v>114375.93</v>
      </c>
      <c r="G174" s="7">
        <f t="array" ref="G174">IFS(D174&gt;40000000,(J174+L174+N174),AND(D174&gt;0,D174&lt;40000000),-1,TRUE,-2)</f>
        <v>-1</v>
      </c>
      <c r="H174" s="7">
        <f t="array" ref="H174">IFS(G174=-1,-100000000,G174=-2,-200000000,G174&gt;=0,(G174-E174))</f>
        <v>-100000000</v>
      </c>
      <c r="I174" s="8">
        <f>(SUM(IFERROR((VLOOKUP($C174,LookupTable!B:BQ,40,FALSE)),0),IFERROR((VLOOKUP($C174,LookupTable!B:BQ,44,FALSE)),0),IFERROR((VLOOKUP($C174,LookupTable!B:BQ,48,FALSE)),0),IFERROR((VLOOKUP($C174,LookupTable!B:BQ,52,FALSE)),0),IFERROR((VLOOKUP($C174,LookupTable!B:BQ,56,FALSE)),0),IFERROR((VLOOKUP($C174,LookupTable!B:BQ,60,FALSE)),0),IFERROR((VLOOKUP($C174,LookupTable!B:BQ,64,FALSE)),0),IFERROR((VLOOKUP($C174,LookupTable!B:BQ,68,FALSE)),0)))</f>
        <v>0</v>
      </c>
      <c r="J174" s="9">
        <f t="shared" si="2"/>
        <v>0</v>
      </c>
      <c r="K174" s="8">
        <f>(SUM(IFERROR((VLOOKUP($C174,LookupTable!B:BQ,39,FALSE)),0),IFERROR((VLOOKUP($C174,LookupTable!B:BQ,43,FALSE)),0),IFERROR((VLOOKUP($C174,LookupTable!B:BQ,47,FALSE)),0),IFERROR((VLOOKUP($C174,LookupTable!B:BQ,51,FALSE)),0),IFERROR((VLOOKUP($C174,LookupTable!B:BQ,55,FALSE)),0),IFERROR((VLOOKUP($C174,LookupTable!B:BQ,59,FALSE)),0),IFERROR((VLOOKUP($C174,LookupTable!B:BQ,63,FALSE)),0),IFERROR((VLOOKUP($C174,LookupTable!B:BQ,67,FALSE)),0)))</f>
        <v>0</v>
      </c>
      <c r="L174" s="9">
        <f t="shared" si="3"/>
        <v>0</v>
      </c>
      <c r="M174" s="8">
        <f>(SUM(IFERROR((VLOOKUP($C174,LookupTable!B:BQ,38,FALSE)),0),IFERROR((VLOOKUP($C174,LookupTable!B:BQ,42,FALSE)),0),IFERROR((VLOOKUP($C174,LookupTable!B:BQ,46,FALSE)),0),IFERROR((VLOOKUP($C174,LookupTable!B:BQ,50,FALSE)),0),IFERROR((VLOOKUP($C174,LookupTable!B:BQ,54,FALSE)),0),IFERROR((VLOOKUP($C174,LookupTable!B:BQ,58,FALSE)),0),IFERROR((VLOOKUP($C174,LookupTable!B:BQ,62,FALSE)),0),IFERROR((VLOOKUP($C174,LookupTable!B:BQ,66,FALSE)),0)))</f>
        <v>0</v>
      </c>
      <c r="N174" s="9">
        <f t="shared" si="4"/>
        <v>0</v>
      </c>
    </row>
    <row r="175" ht="15.75" customHeight="1">
      <c r="A175" s="3">
        <f t="shared" si="1"/>
        <v>126</v>
      </c>
      <c r="B175" s="3" t="s">
        <v>187</v>
      </c>
      <c r="C175" s="3">
        <v>1.85687072E8</v>
      </c>
      <c r="D175" s="4">
        <f>IFERROR(VLOOKUP($C175,BaselinePWR!B:C,2,FALSE),0)</f>
        <v>19066216</v>
      </c>
      <c r="E175" s="5">
        <f>IFERROR(VLOOKUP($C175,BaselinePWR!B:G,6,FALSE),0)</f>
        <v>953310.8</v>
      </c>
      <c r="F175" s="6">
        <f>IFERROR(VLOOKUP($C175,BaselinePWR!B:H,7,FALSE),0)</f>
        <v>95331.08</v>
      </c>
      <c r="G175" s="7">
        <f t="array" ref="G175">IFS(D175&gt;40000000,(J175+L175+N175),AND(D175&gt;0,D175&lt;40000000),-1,TRUE,-2)</f>
        <v>-1</v>
      </c>
      <c r="H175" s="7">
        <f t="array" ref="H175">IFS(G175=-1,-100000000,G175=-2,-200000000,G175&gt;=0,(G175-E175))</f>
        <v>-100000000</v>
      </c>
      <c r="I175" s="8">
        <f>(SUM(IFERROR((VLOOKUP($C175,LookupTable!B:BQ,40,FALSE)),0),IFERROR((VLOOKUP($C175,LookupTable!B:BQ,44,FALSE)),0),IFERROR((VLOOKUP($C175,LookupTable!B:BQ,48,FALSE)),0),IFERROR((VLOOKUP($C175,LookupTable!B:BQ,52,FALSE)),0),IFERROR((VLOOKUP($C175,LookupTable!B:BQ,56,FALSE)),0),IFERROR((VLOOKUP($C175,LookupTable!B:BQ,60,FALSE)),0),IFERROR((VLOOKUP($C175,LookupTable!B:BQ,64,FALSE)),0),IFERROR((VLOOKUP($C175,LookupTable!B:BQ,68,FALSE)),0)))</f>
        <v>0</v>
      </c>
      <c r="J175" s="9">
        <f t="shared" si="2"/>
        <v>0</v>
      </c>
      <c r="K175" s="8">
        <f>(SUM(IFERROR((VLOOKUP($C175,LookupTable!B:BQ,39,FALSE)),0),IFERROR((VLOOKUP($C175,LookupTable!B:BQ,43,FALSE)),0),IFERROR((VLOOKUP($C175,LookupTable!B:BQ,47,FALSE)),0),IFERROR((VLOOKUP($C175,LookupTable!B:BQ,51,FALSE)),0),IFERROR((VLOOKUP($C175,LookupTable!B:BQ,55,FALSE)),0),IFERROR((VLOOKUP($C175,LookupTable!B:BQ,59,FALSE)),0),IFERROR((VLOOKUP($C175,LookupTable!B:BQ,63,FALSE)),0),IFERROR((VLOOKUP($C175,LookupTable!B:BQ,67,FALSE)),0)))</f>
        <v>4193</v>
      </c>
      <c r="L175" s="9">
        <f t="shared" si="3"/>
        <v>4193</v>
      </c>
      <c r="M175" s="8">
        <f>(SUM(IFERROR((VLOOKUP($C175,LookupTable!B:BQ,38,FALSE)),0),IFERROR((VLOOKUP($C175,LookupTable!B:BQ,42,FALSE)),0),IFERROR((VLOOKUP($C175,LookupTable!B:BQ,46,FALSE)),0),IFERROR((VLOOKUP($C175,LookupTable!B:BQ,50,FALSE)),0),IFERROR((VLOOKUP($C175,LookupTable!B:BQ,54,FALSE)),0),IFERROR((VLOOKUP($C175,LookupTable!B:BQ,58,FALSE)),0),IFERROR((VLOOKUP($C175,LookupTable!B:BQ,62,FALSE)),0),IFERROR((VLOOKUP($C175,LookupTable!B:BQ,66,FALSE)),0)))</f>
        <v>0</v>
      </c>
      <c r="N175" s="9">
        <f t="shared" si="4"/>
        <v>0</v>
      </c>
    </row>
    <row r="176" ht="15.75" customHeight="1">
      <c r="A176" s="3">
        <f t="shared" si="1"/>
        <v>126</v>
      </c>
      <c r="B176" s="3" t="s">
        <v>188</v>
      </c>
      <c r="C176" s="3">
        <v>1.12582089E8</v>
      </c>
      <c r="D176" s="4">
        <f>IFERROR(VLOOKUP($C176,BaselinePWR!B:C,2,FALSE),0)</f>
        <v>22001453</v>
      </c>
      <c r="E176" s="5">
        <f>IFERROR(VLOOKUP($C176,BaselinePWR!B:G,6,FALSE),0)</f>
        <v>1100072.65</v>
      </c>
      <c r="F176" s="6">
        <f>IFERROR(VLOOKUP($C176,BaselinePWR!B:H,7,FALSE),0)</f>
        <v>110007.265</v>
      </c>
      <c r="G176" s="7">
        <f t="array" ref="G176">IFS(D176&gt;40000000,(J176+L176+N176),AND(D176&gt;0,D176&lt;40000000),-1,TRUE,-2)</f>
        <v>-1</v>
      </c>
      <c r="H176" s="7">
        <f t="array" ref="H176">IFS(G176=-1,-100000000,G176=-2,-200000000,G176&gt;=0,(G176-E176))</f>
        <v>-100000000</v>
      </c>
      <c r="I176" s="8">
        <f>(SUM(IFERROR((VLOOKUP($C176,LookupTable!B:BQ,40,FALSE)),0),IFERROR((VLOOKUP($C176,LookupTable!B:BQ,44,FALSE)),0),IFERROR((VLOOKUP($C176,LookupTable!B:BQ,48,FALSE)),0),IFERROR((VLOOKUP($C176,LookupTable!B:BQ,52,FALSE)),0),IFERROR((VLOOKUP($C176,LookupTable!B:BQ,56,FALSE)),0),IFERROR((VLOOKUP($C176,LookupTable!B:BQ,60,FALSE)),0),IFERROR((VLOOKUP($C176,LookupTable!B:BQ,64,FALSE)),0),IFERROR((VLOOKUP($C176,LookupTable!B:BQ,68,FALSE)),0)))</f>
        <v>0</v>
      </c>
      <c r="J176" s="9">
        <f t="shared" si="2"/>
        <v>0</v>
      </c>
      <c r="K176" s="8">
        <f>(SUM(IFERROR((VLOOKUP($C176,LookupTable!B:BQ,39,FALSE)),0),IFERROR((VLOOKUP($C176,LookupTable!B:BQ,43,FALSE)),0),IFERROR((VLOOKUP($C176,LookupTable!B:BQ,47,FALSE)),0),IFERROR((VLOOKUP($C176,LookupTable!B:BQ,51,FALSE)),0),IFERROR((VLOOKUP($C176,LookupTable!B:BQ,55,FALSE)),0),IFERROR((VLOOKUP($C176,LookupTable!B:BQ,59,FALSE)),0),IFERROR((VLOOKUP($C176,LookupTable!B:BQ,63,FALSE)),0),IFERROR((VLOOKUP($C176,LookupTable!B:BQ,67,FALSE)),0)))</f>
        <v>0</v>
      </c>
      <c r="L176" s="9">
        <f t="shared" si="3"/>
        <v>0</v>
      </c>
      <c r="M176" s="8">
        <f>(SUM(IFERROR((VLOOKUP($C176,LookupTable!B:BQ,38,FALSE)),0),IFERROR((VLOOKUP($C176,LookupTable!B:BQ,42,FALSE)),0),IFERROR((VLOOKUP($C176,LookupTable!B:BQ,46,FALSE)),0),IFERROR((VLOOKUP($C176,LookupTable!B:BQ,50,FALSE)),0),IFERROR((VLOOKUP($C176,LookupTable!B:BQ,54,FALSE)),0),IFERROR((VLOOKUP($C176,LookupTable!B:BQ,58,FALSE)),0),IFERROR((VLOOKUP($C176,LookupTable!B:BQ,62,FALSE)),0),IFERROR((VLOOKUP($C176,LookupTable!B:BQ,66,FALSE)),0)))</f>
        <v>0</v>
      </c>
      <c r="N176" s="9">
        <f t="shared" si="4"/>
        <v>0</v>
      </c>
    </row>
    <row r="177" ht="15.75" customHeight="1">
      <c r="A177" s="3">
        <f t="shared" si="1"/>
        <v>126</v>
      </c>
      <c r="B177" s="3" t="s">
        <v>189</v>
      </c>
      <c r="C177" s="3">
        <v>9.6892995E7</v>
      </c>
      <c r="D177" s="4">
        <f>IFERROR(VLOOKUP($C177,BaselinePWR!B:C,2,FALSE),0)</f>
        <v>21958567</v>
      </c>
      <c r="E177" s="5">
        <f>IFERROR(VLOOKUP($C177,BaselinePWR!B:G,6,FALSE),0)</f>
        <v>1097928.35</v>
      </c>
      <c r="F177" s="6">
        <f>IFERROR(VLOOKUP($C177,BaselinePWR!B:H,7,FALSE),0)</f>
        <v>109792.835</v>
      </c>
      <c r="G177" s="7">
        <f t="array" ref="G177">IFS(D177&gt;40000000,(J177+L177+N177),AND(D177&gt;0,D177&lt;40000000),-1,TRUE,-2)</f>
        <v>-1</v>
      </c>
      <c r="H177" s="7">
        <f t="array" ref="H177">IFS(G177=-1,-100000000,G177=-2,-200000000,G177&gt;=0,(G177-E177))</f>
        <v>-100000000</v>
      </c>
      <c r="I177" s="8">
        <f>(SUM(IFERROR((VLOOKUP($C177,LookupTable!B:BQ,40,FALSE)),0),IFERROR((VLOOKUP($C177,LookupTable!B:BQ,44,FALSE)),0),IFERROR((VLOOKUP($C177,LookupTable!B:BQ,48,FALSE)),0),IFERROR((VLOOKUP($C177,LookupTable!B:BQ,52,FALSE)),0),IFERROR((VLOOKUP($C177,LookupTable!B:BQ,56,FALSE)),0),IFERROR((VLOOKUP($C177,LookupTable!B:BQ,60,FALSE)),0),IFERROR((VLOOKUP($C177,LookupTable!B:BQ,64,FALSE)),0),IFERROR((VLOOKUP($C177,LookupTable!B:BQ,68,FALSE)),0)))</f>
        <v>0</v>
      </c>
      <c r="J177" s="9">
        <f t="shared" si="2"/>
        <v>0</v>
      </c>
      <c r="K177" s="8">
        <f>(SUM(IFERROR((VLOOKUP($C177,LookupTable!B:BQ,39,FALSE)),0),IFERROR((VLOOKUP($C177,LookupTable!B:BQ,43,FALSE)),0),IFERROR((VLOOKUP($C177,LookupTable!B:BQ,47,FALSE)),0),IFERROR((VLOOKUP($C177,LookupTable!B:BQ,51,FALSE)),0),IFERROR((VLOOKUP($C177,LookupTable!B:BQ,55,FALSE)),0),IFERROR((VLOOKUP($C177,LookupTable!B:BQ,59,FALSE)),0),IFERROR((VLOOKUP($C177,LookupTable!B:BQ,63,FALSE)),0),IFERROR((VLOOKUP($C177,LookupTable!B:BQ,67,FALSE)),0)))</f>
        <v>0</v>
      </c>
      <c r="L177" s="9">
        <f t="shared" si="3"/>
        <v>0</v>
      </c>
      <c r="M177" s="8">
        <f>(SUM(IFERROR((VLOOKUP($C177,LookupTable!B:BQ,38,FALSE)),0),IFERROR((VLOOKUP($C177,LookupTable!B:BQ,42,FALSE)),0),IFERROR((VLOOKUP($C177,LookupTable!B:BQ,46,FALSE)),0),IFERROR((VLOOKUP($C177,LookupTable!B:BQ,50,FALSE)),0),IFERROR((VLOOKUP($C177,LookupTable!B:BQ,54,FALSE)),0),IFERROR((VLOOKUP($C177,LookupTable!B:BQ,58,FALSE)),0),IFERROR((VLOOKUP($C177,LookupTable!B:BQ,62,FALSE)),0),IFERROR((VLOOKUP($C177,LookupTable!B:BQ,66,FALSE)),0)))</f>
        <v>0</v>
      </c>
      <c r="N177" s="9">
        <f t="shared" si="4"/>
        <v>0</v>
      </c>
    </row>
    <row r="178" ht="15.75" customHeight="1">
      <c r="A178" s="3">
        <f t="shared" si="1"/>
        <v>126</v>
      </c>
      <c r="B178" s="3" t="s">
        <v>190</v>
      </c>
      <c r="C178" s="3">
        <v>9.8708414E7</v>
      </c>
      <c r="D178" s="4">
        <f>IFERROR(VLOOKUP($C178,BaselinePWR!B:C,2,FALSE),0)</f>
        <v>21961759</v>
      </c>
      <c r="E178" s="5">
        <f>IFERROR(VLOOKUP($C178,BaselinePWR!B:G,6,FALSE),0)</f>
        <v>1098087.95</v>
      </c>
      <c r="F178" s="6">
        <f>IFERROR(VLOOKUP($C178,BaselinePWR!B:H,7,FALSE),0)</f>
        <v>109808.795</v>
      </c>
      <c r="G178" s="7">
        <f t="array" ref="G178">IFS(D178&gt;40000000,(J178+L178+N178),AND(D178&gt;0,D178&lt;40000000),-1,TRUE,-2)</f>
        <v>-1</v>
      </c>
      <c r="H178" s="7">
        <f t="array" ref="H178">IFS(G178=-1,-100000000,G178=-2,-200000000,G178&gt;=0,(G178-E178))</f>
        <v>-100000000</v>
      </c>
      <c r="I178" s="8">
        <f>(SUM(IFERROR((VLOOKUP($C178,LookupTable!B:BQ,40,FALSE)),0),IFERROR((VLOOKUP($C178,LookupTable!B:BQ,44,FALSE)),0),IFERROR((VLOOKUP($C178,LookupTable!B:BQ,48,FALSE)),0),IFERROR((VLOOKUP($C178,LookupTable!B:BQ,52,FALSE)),0),IFERROR((VLOOKUP($C178,LookupTable!B:BQ,56,FALSE)),0),IFERROR((VLOOKUP($C178,LookupTable!B:BQ,60,FALSE)),0),IFERROR((VLOOKUP($C178,LookupTable!B:BQ,64,FALSE)),0),IFERROR((VLOOKUP($C178,LookupTable!B:BQ,68,FALSE)),0)))</f>
        <v>0</v>
      </c>
      <c r="J178" s="9">
        <f t="shared" si="2"/>
        <v>0</v>
      </c>
      <c r="K178" s="8">
        <f>(SUM(IFERROR((VLOOKUP($C178,LookupTable!B:BQ,39,FALSE)),0),IFERROR((VLOOKUP($C178,LookupTable!B:BQ,43,FALSE)),0),IFERROR((VLOOKUP($C178,LookupTable!B:BQ,47,FALSE)),0),IFERROR((VLOOKUP($C178,LookupTable!B:BQ,51,FALSE)),0),IFERROR((VLOOKUP($C178,LookupTable!B:BQ,55,FALSE)),0),IFERROR((VLOOKUP($C178,LookupTable!B:BQ,59,FALSE)),0),IFERROR((VLOOKUP($C178,LookupTable!B:BQ,63,FALSE)),0),IFERROR((VLOOKUP($C178,LookupTable!B:BQ,67,FALSE)),0)))</f>
        <v>0</v>
      </c>
      <c r="L178" s="9">
        <f t="shared" si="3"/>
        <v>0</v>
      </c>
      <c r="M178" s="8">
        <f>(SUM(IFERROR((VLOOKUP($C178,LookupTable!B:BQ,38,FALSE)),0),IFERROR((VLOOKUP($C178,LookupTable!B:BQ,42,FALSE)),0),IFERROR((VLOOKUP($C178,LookupTable!B:BQ,46,FALSE)),0),IFERROR((VLOOKUP($C178,LookupTable!B:BQ,50,FALSE)),0),IFERROR((VLOOKUP($C178,LookupTable!B:BQ,54,FALSE)),0),IFERROR((VLOOKUP($C178,LookupTable!B:BQ,58,FALSE)),0),IFERROR((VLOOKUP($C178,LookupTable!B:BQ,62,FALSE)),0),IFERROR((VLOOKUP($C178,LookupTable!B:BQ,66,FALSE)),0)))</f>
        <v>0</v>
      </c>
      <c r="N178" s="9">
        <f t="shared" si="4"/>
        <v>0</v>
      </c>
    </row>
    <row r="179" ht="15.75" customHeight="1">
      <c r="A179" s="3">
        <f t="shared" si="1"/>
        <v>126</v>
      </c>
      <c r="B179" s="3" t="s">
        <v>191</v>
      </c>
      <c r="C179" s="3">
        <v>1.30003883E8</v>
      </c>
      <c r="D179" s="4">
        <f>IFERROR(VLOOKUP($C179,BaselinePWR!B:C,2,FALSE),0)</f>
        <v>20552266</v>
      </c>
      <c r="E179" s="5">
        <f>IFERROR(VLOOKUP($C179,BaselinePWR!B:G,6,FALSE),0)</f>
        <v>1027613.3</v>
      </c>
      <c r="F179" s="6">
        <f>IFERROR(VLOOKUP($C179,BaselinePWR!B:H,7,FALSE),0)</f>
        <v>102761.33</v>
      </c>
      <c r="G179" s="7">
        <f t="array" ref="G179">IFS(D179&gt;40000000,(J179+L179+N179),AND(D179&gt;0,D179&lt;40000000),-1,TRUE,-2)</f>
        <v>-1</v>
      </c>
      <c r="H179" s="7">
        <f t="array" ref="H179">IFS(G179=-1,-100000000,G179=-2,-200000000,G179&gt;=0,(G179-E179))</f>
        <v>-100000000</v>
      </c>
      <c r="I179" s="8">
        <f>(SUM(IFERROR((VLOOKUP($C179,LookupTable!B:BQ,40,FALSE)),0),IFERROR((VLOOKUP($C179,LookupTable!B:BQ,44,FALSE)),0),IFERROR((VLOOKUP($C179,LookupTable!B:BQ,48,FALSE)),0),IFERROR((VLOOKUP($C179,LookupTable!B:BQ,52,FALSE)),0),IFERROR((VLOOKUP($C179,LookupTable!B:BQ,56,FALSE)),0),IFERROR((VLOOKUP($C179,LookupTable!B:BQ,60,FALSE)),0),IFERROR((VLOOKUP($C179,LookupTable!B:BQ,64,FALSE)),0),IFERROR((VLOOKUP($C179,LookupTable!B:BQ,68,FALSE)),0)))</f>
        <v>0</v>
      </c>
      <c r="J179" s="9">
        <f t="shared" si="2"/>
        <v>0</v>
      </c>
      <c r="K179" s="8">
        <f>(SUM(IFERROR((VLOOKUP($C179,LookupTable!B:BQ,39,FALSE)),0),IFERROR((VLOOKUP($C179,LookupTable!B:BQ,43,FALSE)),0),IFERROR((VLOOKUP($C179,LookupTable!B:BQ,47,FALSE)),0),IFERROR((VLOOKUP($C179,LookupTable!B:BQ,51,FALSE)),0),IFERROR((VLOOKUP($C179,LookupTable!B:BQ,55,FALSE)),0),IFERROR((VLOOKUP($C179,LookupTable!B:BQ,59,FALSE)),0),IFERROR((VLOOKUP($C179,LookupTable!B:BQ,63,FALSE)),0),IFERROR((VLOOKUP($C179,LookupTable!B:BQ,67,FALSE)),0)))</f>
        <v>0</v>
      </c>
      <c r="L179" s="9">
        <f t="shared" si="3"/>
        <v>0</v>
      </c>
      <c r="M179" s="8">
        <f>(SUM(IFERROR((VLOOKUP($C179,LookupTable!B:BQ,38,FALSE)),0),IFERROR((VLOOKUP($C179,LookupTable!B:BQ,42,FALSE)),0),IFERROR((VLOOKUP($C179,LookupTable!B:BQ,46,FALSE)),0),IFERROR((VLOOKUP($C179,LookupTable!B:BQ,50,FALSE)),0),IFERROR((VLOOKUP($C179,LookupTable!B:BQ,54,FALSE)),0),IFERROR((VLOOKUP($C179,LookupTable!B:BQ,58,FALSE)),0),IFERROR((VLOOKUP($C179,LookupTable!B:BQ,62,FALSE)),0),IFERROR((VLOOKUP($C179,LookupTable!B:BQ,66,FALSE)),0)))</f>
        <v>0</v>
      </c>
      <c r="N179" s="9">
        <f t="shared" si="4"/>
        <v>0</v>
      </c>
    </row>
    <row r="180" ht="15.75" customHeight="1">
      <c r="A180" s="3">
        <f t="shared" si="1"/>
        <v>126</v>
      </c>
      <c r="B180" s="3" t="s">
        <v>192</v>
      </c>
      <c r="C180" s="3">
        <v>5.0907279E7</v>
      </c>
      <c r="D180" s="4">
        <f>IFERROR(VLOOKUP($C180,BaselinePWR!B:C,2,FALSE),0)</f>
        <v>21403971</v>
      </c>
      <c r="E180" s="5">
        <f>IFERROR(VLOOKUP($C180,BaselinePWR!B:G,6,FALSE),0)</f>
        <v>1070198.55</v>
      </c>
      <c r="F180" s="6">
        <f>IFERROR(VLOOKUP($C180,BaselinePWR!B:H,7,FALSE),0)</f>
        <v>107019.855</v>
      </c>
      <c r="G180" s="7">
        <f t="array" ref="G180">IFS(D180&gt;40000000,(J180+L180+N180),AND(D180&gt;0,D180&lt;40000000),-1,TRUE,-2)</f>
        <v>-1</v>
      </c>
      <c r="H180" s="7">
        <f t="array" ref="H180">IFS(G180=-1,-100000000,G180=-2,-200000000,G180&gt;=0,(G180-E180))</f>
        <v>-100000000</v>
      </c>
      <c r="I180" s="8">
        <f>(SUM(IFERROR((VLOOKUP($C180,LookupTable!B:BQ,40,FALSE)),0),IFERROR((VLOOKUP($C180,LookupTable!B:BQ,44,FALSE)),0),IFERROR((VLOOKUP($C180,LookupTable!B:BQ,48,FALSE)),0),IFERROR((VLOOKUP($C180,LookupTable!B:BQ,52,FALSE)),0),IFERROR((VLOOKUP($C180,LookupTable!B:BQ,56,FALSE)),0),IFERROR((VLOOKUP($C180,LookupTable!B:BQ,60,FALSE)),0),IFERROR((VLOOKUP($C180,LookupTable!B:BQ,64,FALSE)),0),IFERROR((VLOOKUP($C180,LookupTable!B:BQ,68,FALSE)),0)))</f>
        <v>0</v>
      </c>
      <c r="J180" s="9">
        <f t="shared" si="2"/>
        <v>0</v>
      </c>
      <c r="K180" s="8">
        <f>(SUM(IFERROR((VLOOKUP($C180,LookupTable!B:BQ,39,FALSE)),0),IFERROR((VLOOKUP($C180,LookupTable!B:BQ,43,FALSE)),0),IFERROR((VLOOKUP($C180,LookupTable!B:BQ,47,FALSE)),0),IFERROR((VLOOKUP($C180,LookupTable!B:BQ,51,FALSE)),0),IFERROR((VLOOKUP($C180,LookupTable!B:BQ,55,FALSE)),0),IFERROR((VLOOKUP($C180,LookupTable!B:BQ,59,FALSE)),0),IFERROR((VLOOKUP($C180,LookupTable!B:BQ,63,FALSE)),0),IFERROR((VLOOKUP($C180,LookupTable!B:BQ,67,FALSE)),0)))</f>
        <v>0</v>
      </c>
      <c r="L180" s="9">
        <f t="shared" si="3"/>
        <v>0</v>
      </c>
      <c r="M180" s="8">
        <f>(SUM(IFERROR((VLOOKUP($C180,LookupTable!B:BQ,38,FALSE)),0),IFERROR((VLOOKUP($C180,LookupTable!B:BQ,42,FALSE)),0),IFERROR((VLOOKUP($C180,LookupTable!B:BQ,46,FALSE)),0),IFERROR((VLOOKUP($C180,LookupTable!B:BQ,50,FALSE)),0),IFERROR((VLOOKUP($C180,LookupTable!B:BQ,54,FALSE)),0),IFERROR((VLOOKUP($C180,LookupTable!B:BQ,58,FALSE)),0),IFERROR((VLOOKUP($C180,LookupTable!B:BQ,62,FALSE)),0),IFERROR((VLOOKUP($C180,LookupTable!B:BQ,66,FALSE)),0)))</f>
        <v>0</v>
      </c>
      <c r="N180" s="9">
        <f t="shared" si="4"/>
        <v>0</v>
      </c>
    </row>
    <row r="181" ht="15.75" customHeight="1">
      <c r="A181" s="3">
        <f t="shared" si="1"/>
        <v>126</v>
      </c>
      <c r="B181" s="3" t="s">
        <v>193</v>
      </c>
      <c r="C181" s="3">
        <v>1.5967682E7</v>
      </c>
      <c r="D181" s="4">
        <f>IFERROR(VLOOKUP($C181,BaselinePWR!B:C,2,FALSE),0)</f>
        <v>20816574</v>
      </c>
      <c r="E181" s="5">
        <f>IFERROR(VLOOKUP($C181,BaselinePWR!B:G,6,FALSE),0)</f>
        <v>1040828.7</v>
      </c>
      <c r="F181" s="6">
        <f>IFERROR(VLOOKUP($C181,BaselinePWR!B:H,7,FALSE),0)</f>
        <v>104082.87</v>
      </c>
      <c r="G181" s="7">
        <f t="array" ref="G181">IFS(D181&gt;40000000,(J181+L181+N181),AND(D181&gt;0,D181&lt;40000000),-1,TRUE,-2)</f>
        <v>-1</v>
      </c>
      <c r="H181" s="7">
        <f t="array" ref="H181">IFS(G181=-1,-100000000,G181=-2,-200000000,G181&gt;=0,(G181-E181))</f>
        <v>-100000000</v>
      </c>
      <c r="I181" s="8">
        <f>(SUM(IFERROR((VLOOKUP($C181,LookupTable!B:BQ,40,FALSE)),0),IFERROR((VLOOKUP($C181,LookupTable!B:BQ,44,FALSE)),0),IFERROR((VLOOKUP($C181,LookupTable!B:BQ,48,FALSE)),0),IFERROR((VLOOKUP($C181,LookupTable!B:BQ,52,FALSE)),0),IFERROR((VLOOKUP($C181,LookupTable!B:BQ,56,FALSE)),0),IFERROR((VLOOKUP($C181,LookupTable!B:BQ,60,FALSE)),0),IFERROR((VLOOKUP($C181,LookupTable!B:BQ,64,FALSE)),0),IFERROR((VLOOKUP($C181,LookupTable!B:BQ,68,FALSE)),0)))</f>
        <v>294</v>
      </c>
      <c r="J181" s="9">
        <f t="shared" si="2"/>
        <v>294</v>
      </c>
      <c r="K181" s="8">
        <f>(SUM(IFERROR((VLOOKUP($C181,LookupTable!B:BQ,39,FALSE)),0),IFERROR((VLOOKUP($C181,LookupTable!B:BQ,43,FALSE)),0),IFERROR((VLOOKUP($C181,LookupTable!B:BQ,47,FALSE)),0),IFERROR((VLOOKUP($C181,LookupTable!B:BQ,51,FALSE)),0),IFERROR((VLOOKUP($C181,LookupTable!B:BQ,55,FALSE)),0),IFERROR((VLOOKUP($C181,LookupTable!B:BQ,59,FALSE)),0),IFERROR((VLOOKUP($C181,LookupTable!B:BQ,63,FALSE)),0),IFERROR((VLOOKUP($C181,LookupTable!B:BQ,67,FALSE)),0)))</f>
        <v>1451</v>
      </c>
      <c r="L181" s="9">
        <f t="shared" si="3"/>
        <v>1451</v>
      </c>
      <c r="M181" s="8">
        <f>(SUM(IFERROR((VLOOKUP($C181,LookupTable!B:BQ,38,FALSE)),0),IFERROR((VLOOKUP($C181,LookupTable!B:BQ,42,FALSE)),0),IFERROR((VLOOKUP($C181,LookupTable!B:BQ,46,FALSE)),0),IFERROR((VLOOKUP($C181,LookupTable!B:BQ,50,FALSE)),0),IFERROR((VLOOKUP($C181,LookupTable!B:BQ,54,FALSE)),0),IFERROR((VLOOKUP($C181,LookupTable!B:BQ,58,FALSE)),0),IFERROR((VLOOKUP($C181,LookupTable!B:BQ,62,FALSE)),0),IFERROR((VLOOKUP($C181,LookupTable!B:BQ,66,FALSE)),0)))</f>
        <v>0</v>
      </c>
      <c r="N181" s="9">
        <f t="shared" si="4"/>
        <v>0</v>
      </c>
    </row>
    <row r="182" ht="15.75" customHeight="1">
      <c r="A182" s="3">
        <f t="shared" si="1"/>
        <v>126</v>
      </c>
      <c r="B182" s="3" t="s">
        <v>194</v>
      </c>
      <c r="C182" s="3">
        <v>5.8557051E7</v>
      </c>
      <c r="D182" s="4">
        <f>IFERROR(VLOOKUP($C182,BaselinePWR!B:C,2,FALSE),0)</f>
        <v>19844712</v>
      </c>
      <c r="E182" s="5">
        <f>IFERROR(VLOOKUP($C182,BaselinePWR!B:G,6,FALSE),0)</f>
        <v>992235.6</v>
      </c>
      <c r="F182" s="6">
        <f>IFERROR(VLOOKUP($C182,BaselinePWR!B:H,7,FALSE),0)</f>
        <v>99223.56</v>
      </c>
      <c r="G182" s="7">
        <f t="array" ref="G182">IFS(D182&gt;40000000,(J182+L182+N182),AND(D182&gt;0,D182&lt;40000000),-1,TRUE,-2)</f>
        <v>-1</v>
      </c>
      <c r="H182" s="7">
        <f t="array" ref="H182">IFS(G182=-1,-100000000,G182=-2,-200000000,G182&gt;=0,(G182-E182))</f>
        <v>-100000000</v>
      </c>
      <c r="I182" s="8">
        <f>(SUM(IFERROR((VLOOKUP($C182,LookupTable!B:BQ,40,FALSE)),0),IFERROR((VLOOKUP($C182,LookupTable!B:BQ,44,FALSE)),0),IFERROR((VLOOKUP($C182,LookupTable!B:BQ,48,FALSE)),0),IFERROR((VLOOKUP($C182,LookupTable!B:BQ,52,FALSE)),0),IFERROR((VLOOKUP($C182,LookupTable!B:BQ,56,FALSE)),0),IFERROR((VLOOKUP($C182,LookupTable!B:BQ,60,FALSE)),0),IFERROR((VLOOKUP($C182,LookupTable!B:BQ,64,FALSE)),0),IFERROR((VLOOKUP($C182,LookupTable!B:BQ,68,FALSE)),0)))</f>
        <v>755</v>
      </c>
      <c r="J182" s="9">
        <f t="shared" si="2"/>
        <v>755</v>
      </c>
      <c r="K182" s="8">
        <f>(SUM(IFERROR((VLOOKUP($C182,LookupTable!B:BQ,39,FALSE)),0),IFERROR((VLOOKUP($C182,LookupTable!B:BQ,43,FALSE)),0),IFERROR((VLOOKUP($C182,LookupTable!B:BQ,47,FALSE)),0),IFERROR((VLOOKUP($C182,LookupTable!B:BQ,51,FALSE)),0),IFERROR((VLOOKUP($C182,LookupTable!B:BQ,55,FALSE)),0),IFERROR((VLOOKUP($C182,LookupTable!B:BQ,59,FALSE)),0),IFERROR((VLOOKUP($C182,LookupTable!B:BQ,63,FALSE)),0),IFERROR((VLOOKUP($C182,LookupTable!B:BQ,67,FALSE)),0)))</f>
        <v>790</v>
      </c>
      <c r="L182" s="9">
        <f t="shared" si="3"/>
        <v>790</v>
      </c>
      <c r="M182" s="8">
        <f>(SUM(IFERROR((VLOOKUP($C182,LookupTable!B:BQ,38,FALSE)),0),IFERROR((VLOOKUP($C182,LookupTable!B:BQ,42,FALSE)),0),IFERROR((VLOOKUP($C182,LookupTable!B:BQ,46,FALSE)),0),IFERROR((VLOOKUP($C182,LookupTable!B:BQ,50,FALSE)),0),IFERROR((VLOOKUP($C182,LookupTable!B:BQ,54,FALSE)),0),IFERROR((VLOOKUP($C182,LookupTable!B:BQ,58,FALSE)),0),IFERROR((VLOOKUP($C182,LookupTable!B:BQ,62,FALSE)),0),IFERROR((VLOOKUP($C182,LookupTable!B:BQ,66,FALSE)),0)))</f>
        <v>9497</v>
      </c>
      <c r="N182" s="9">
        <f t="shared" si="4"/>
        <v>9497</v>
      </c>
    </row>
    <row r="183" ht="15.75" customHeight="1">
      <c r="A183" s="3">
        <f t="shared" si="1"/>
        <v>126</v>
      </c>
      <c r="B183" s="3" t="s">
        <v>195</v>
      </c>
      <c r="C183" s="3">
        <v>1.30669833E8</v>
      </c>
      <c r="D183" s="4">
        <f>IFERROR(VLOOKUP($C183,BaselinePWR!B:C,2,FALSE),0)</f>
        <v>18769400</v>
      </c>
      <c r="E183" s="5">
        <f>IFERROR(VLOOKUP($C183,BaselinePWR!B:G,6,FALSE),0)</f>
        <v>938470</v>
      </c>
      <c r="F183" s="6">
        <f>IFERROR(VLOOKUP($C183,BaselinePWR!B:H,7,FALSE),0)</f>
        <v>93847</v>
      </c>
      <c r="G183" s="7">
        <f t="array" ref="G183">IFS(D183&gt;40000000,(J183+L183+N183),AND(D183&gt;0,D183&lt;40000000),-1,TRUE,-2)</f>
        <v>-1</v>
      </c>
      <c r="H183" s="7">
        <f t="array" ref="H183">IFS(G183=-1,-100000000,G183=-2,-200000000,G183&gt;=0,(G183-E183))</f>
        <v>-100000000</v>
      </c>
      <c r="I183" s="8">
        <f>(SUM(IFERROR((VLOOKUP($C183,LookupTable!B:BQ,40,FALSE)),0),IFERROR((VLOOKUP($C183,LookupTable!B:BQ,44,FALSE)),0),IFERROR((VLOOKUP($C183,LookupTable!B:BQ,48,FALSE)),0),IFERROR((VLOOKUP($C183,LookupTable!B:BQ,52,FALSE)),0),IFERROR((VLOOKUP($C183,LookupTable!B:BQ,56,FALSE)),0),IFERROR((VLOOKUP($C183,LookupTable!B:BQ,60,FALSE)),0),IFERROR((VLOOKUP($C183,LookupTable!B:BQ,64,FALSE)),0),IFERROR((VLOOKUP($C183,LookupTable!B:BQ,68,FALSE)),0)))</f>
        <v>0</v>
      </c>
      <c r="J183" s="9">
        <f t="shared" si="2"/>
        <v>0</v>
      </c>
      <c r="K183" s="8">
        <f>(SUM(IFERROR((VLOOKUP($C183,LookupTable!B:BQ,39,FALSE)),0),IFERROR((VLOOKUP($C183,LookupTable!B:BQ,43,FALSE)),0),IFERROR((VLOOKUP($C183,LookupTable!B:BQ,47,FALSE)),0),IFERROR((VLOOKUP($C183,LookupTable!B:BQ,51,FALSE)),0),IFERROR((VLOOKUP($C183,LookupTable!B:BQ,55,FALSE)),0),IFERROR((VLOOKUP($C183,LookupTable!B:BQ,59,FALSE)),0),IFERROR((VLOOKUP($C183,LookupTable!B:BQ,63,FALSE)),0),IFERROR((VLOOKUP($C183,LookupTable!B:BQ,67,FALSE)),0)))</f>
        <v>0</v>
      </c>
      <c r="L183" s="9">
        <f t="shared" si="3"/>
        <v>0</v>
      </c>
      <c r="M183" s="8">
        <f>(SUM(IFERROR((VLOOKUP($C183,LookupTable!B:BQ,38,FALSE)),0),IFERROR((VLOOKUP($C183,LookupTable!B:BQ,42,FALSE)),0),IFERROR((VLOOKUP($C183,LookupTable!B:BQ,46,FALSE)),0),IFERROR((VLOOKUP($C183,LookupTable!B:BQ,50,FALSE)),0),IFERROR((VLOOKUP($C183,LookupTable!B:BQ,54,FALSE)),0),IFERROR((VLOOKUP($C183,LookupTable!B:BQ,58,FALSE)),0),IFERROR((VLOOKUP($C183,LookupTable!B:BQ,62,FALSE)),0),IFERROR((VLOOKUP($C183,LookupTable!B:BQ,66,FALSE)),0)))</f>
        <v>0</v>
      </c>
      <c r="N183" s="9">
        <f t="shared" si="4"/>
        <v>0</v>
      </c>
    </row>
    <row r="184" ht="15.75" customHeight="1">
      <c r="A184" s="3">
        <f t="shared" si="1"/>
        <v>126</v>
      </c>
      <c r="B184" s="3" t="s">
        <v>196</v>
      </c>
      <c r="C184" s="3">
        <v>5.090258E7</v>
      </c>
      <c r="D184" s="4">
        <f>IFERROR(VLOOKUP($C184,BaselinePWR!B:C,2,FALSE),0)</f>
        <v>20064940</v>
      </c>
      <c r="E184" s="5">
        <f>IFERROR(VLOOKUP($C184,BaselinePWR!B:G,6,FALSE),0)</f>
        <v>1003247</v>
      </c>
      <c r="F184" s="6">
        <f>IFERROR(VLOOKUP($C184,BaselinePWR!B:H,7,FALSE),0)</f>
        <v>100324.7</v>
      </c>
      <c r="G184" s="7">
        <f t="array" ref="G184">IFS(D184&gt;40000000,(J184+L184+N184),AND(D184&gt;0,D184&lt;40000000),-1,TRUE,-2)</f>
        <v>-1</v>
      </c>
      <c r="H184" s="7">
        <f t="array" ref="H184">IFS(G184=-1,-100000000,G184=-2,-200000000,G184&gt;=0,(G184-E184))</f>
        <v>-100000000</v>
      </c>
      <c r="I184" s="8">
        <f>(SUM(IFERROR((VLOOKUP($C184,LookupTable!B:BQ,40,FALSE)),0),IFERROR((VLOOKUP($C184,LookupTable!B:BQ,44,FALSE)),0),IFERROR((VLOOKUP($C184,LookupTable!B:BQ,48,FALSE)),0),IFERROR((VLOOKUP($C184,LookupTable!B:BQ,52,FALSE)),0),IFERROR((VLOOKUP($C184,LookupTable!B:BQ,56,FALSE)),0),IFERROR((VLOOKUP($C184,LookupTable!B:BQ,60,FALSE)),0),IFERROR((VLOOKUP($C184,LookupTable!B:BQ,64,FALSE)),0),IFERROR((VLOOKUP($C184,LookupTable!B:BQ,68,FALSE)),0)))</f>
        <v>0</v>
      </c>
      <c r="J184" s="9">
        <f t="shared" si="2"/>
        <v>0</v>
      </c>
      <c r="K184" s="8">
        <f>(SUM(IFERROR((VLOOKUP($C184,LookupTable!B:BQ,39,FALSE)),0),IFERROR((VLOOKUP($C184,LookupTable!B:BQ,43,FALSE)),0),IFERROR((VLOOKUP($C184,LookupTable!B:BQ,47,FALSE)),0),IFERROR((VLOOKUP($C184,LookupTable!B:BQ,51,FALSE)),0),IFERROR((VLOOKUP($C184,LookupTable!B:BQ,55,FALSE)),0),IFERROR((VLOOKUP($C184,LookupTable!B:BQ,59,FALSE)),0),IFERROR((VLOOKUP($C184,LookupTable!B:BQ,63,FALSE)),0),IFERROR((VLOOKUP($C184,LookupTable!B:BQ,67,FALSE)),0)))</f>
        <v>0</v>
      </c>
      <c r="L184" s="9">
        <f t="shared" si="3"/>
        <v>0</v>
      </c>
      <c r="M184" s="8">
        <f>(SUM(IFERROR((VLOOKUP($C184,LookupTable!B:BQ,38,FALSE)),0),IFERROR((VLOOKUP($C184,LookupTable!B:BQ,42,FALSE)),0),IFERROR((VLOOKUP($C184,LookupTable!B:BQ,46,FALSE)),0),IFERROR((VLOOKUP($C184,LookupTable!B:BQ,50,FALSE)),0),IFERROR((VLOOKUP($C184,LookupTable!B:BQ,54,FALSE)),0),IFERROR((VLOOKUP($C184,LookupTable!B:BQ,58,FALSE)),0),IFERROR((VLOOKUP($C184,LookupTable!B:BQ,62,FALSE)),0),IFERROR((VLOOKUP($C184,LookupTable!B:BQ,66,FALSE)),0)))</f>
        <v>0</v>
      </c>
      <c r="N184" s="9">
        <f t="shared" si="4"/>
        <v>0</v>
      </c>
    </row>
    <row r="185" ht="15.75" customHeight="1">
      <c r="A185" s="3">
        <f t="shared" si="1"/>
        <v>126</v>
      </c>
      <c r="B185" s="3" t="s">
        <v>197</v>
      </c>
      <c r="C185" s="3">
        <v>8.9566501E7</v>
      </c>
      <c r="D185" s="4">
        <f>IFERROR(VLOOKUP($C185,BaselinePWR!B:C,2,FALSE),0)</f>
        <v>19246266</v>
      </c>
      <c r="E185" s="5">
        <f>IFERROR(VLOOKUP($C185,BaselinePWR!B:G,6,FALSE),0)</f>
        <v>962313.3</v>
      </c>
      <c r="F185" s="6">
        <f>IFERROR(VLOOKUP($C185,BaselinePWR!B:H,7,FALSE),0)</f>
        <v>96231.33</v>
      </c>
      <c r="G185" s="7">
        <f t="array" ref="G185">IFS(D185&gt;40000000,(J185+L185+N185),AND(D185&gt;0,D185&lt;40000000),-1,TRUE,-2)</f>
        <v>-1</v>
      </c>
      <c r="H185" s="7">
        <f t="array" ref="H185">IFS(G185=-1,-100000000,G185=-2,-200000000,G185&gt;=0,(G185-E185))</f>
        <v>-100000000</v>
      </c>
      <c r="I185" s="8">
        <f>(SUM(IFERROR((VLOOKUP($C185,LookupTable!B:BQ,40,FALSE)),0),IFERROR((VLOOKUP($C185,LookupTable!B:BQ,44,FALSE)),0),IFERROR((VLOOKUP($C185,LookupTable!B:BQ,48,FALSE)),0),IFERROR((VLOOKUP($C185,LookupTable!B:BQ,52,FALSE)),0),IFERROR((VLOOKUP($C185,LookupTable!B:BQ,56,FALSE)),0),IFERROR((VLOOKUP($C185,LookupTable!B:BQ,60,FALSE)),0),IFERROR((VLOOKUP($C185,LookupTable!B:BQ,64,FALSE)),0),IFERROR((VLOOKUP($C185,LookupTable!B:BQ,68,FALSE)),0)))</f>
        <v>0</v>
      </c>
      <c r="J185" s="9">
        <f t="shared" si="2"/>
        <v>0</v>
      </c>
      <c r="K185" s="8">
        <f>(SUM(IFERROR((VLOOKUP($C185,LookupTable!B:BQ,39,FALSE)),0),IFERROR((VLOOKUP($C185,LookupTable!B:BQ,43,FALSE)),0),IFERROR((VLOOKUP($C185,LookupTable!B:BQ,47,FALSE)),0),IFERROR((VLOOKUP($C185,LookupTable!B:BQ,51,FALSE)),0),IFERROR((VLOOKUP($C185,LookupTable!B:BQ,55,FALSE)),0),IFERROR((VLOOKUP($C185,LookupTable!B:BQ,59,FALSE)),0),IFERROR((VLOOKUP($C185,LookupTable!B:BQ,63,FALSE)),0),IFERROR((VLOOKUP($C185,LookupTable!B:BQ,67,FALSE)),0)))</f>
        <v>0</v>
      </c>
      <c r="L185" s="9">
        <f t="shared" si="3"/>
        <v>0</v>
      </c>
      <c r="M185" s="8">
        <f>(SUM(IFERROR((VLOOKUP($C185,LookupTable!B:BQ,38,FALSE)),0),IFERROR((VLOOKUP($C185,LookupTable!B:BQ,42,FALSE)),0),IFERROR((VLOOKUP($C185,LookupTable!B:BQ,46,FALSE)),0),IFERROR((VLOOKUP($C185,LookupTable!B:BQ,50,FALSE)),0),IFERROR((VLOOKUP($C185,LookupTable!B:BQ,54,FALSE)),0),IFERROR((VLOOKUP($C185,LookupTable!B:BQ,58,FALSE)),0),IFERROR((VLOOKUP($C185,LookupTable!B:BQ,62,FALSE)),0),IFERROR((VLOOKUP($C185,LookupTable!B:BQ,66,FALSE)),0)))</f>
        <v>0</v>
      </c>
      <c r="N185" s="9">
        <f t="shared" si="4"/>
        <v>0</v>
      </c>
    </row>
    <row r="186" ht="15.75" customHeight="1">
      <c r="A186" s="3">
        <f t="shared" si="1"/>
        <v>126</v>
      </c>
      <c r="B186" s="3" t="s">
        <v>198</v>
      </c>
      <c r="C186" s="3">
        <v>9.2147066E7</v>
      </c>
      <c r="D186" s="4">
        <f>IFERROR(VLOOKUP($C186,BaselinePWR!B:C,2,FALSE),0)</f>
        <v>19846940</v>
      </c>
      <c r="E186" s="5">
        <f>IFERROR(VLOOKUP($C186,BaselinePWR!B:G,6,FALSE),0)</f>
        <v>992347</v>
      </c>
      <c r="F186" s="6">
        <f>IFERROR(VLOOKUP($C186,BaselinePWR!B:H,7,FALSE),0)</f>
        <v>99234.7</v>
      </c>
      <c r="G186" s="7">
        <f t="array" ref="G186">IFS(D186&gt;40000000,(J186+L186+N186),AND(D186&gt;0,D186&lt;40000000),-1,TRUE,-2)</f>
        <v>-1</v>
      </c>
      <c r="H186" s="7">
        <f t="array" ref="H186">IFS(G186=-1,-100000000,G186=-2,-200000000,G186&gt;=0,(G186-E186))</f>
        <v>-100000000</v>
      </c>
      <c r="I186" s="8">
        <f>(SUM(IFERROR((VLOOKUP($C186,LookupTable!B:BQ,40,FALSE)),0),IFERROR((VLOOKUP($C186,LookupTable!B:BQ,44,FALSE)),0),IFERROR((VLOOKUP($C186,LookupTable!B:BQ,48,FALSE)),0),IFERROR((VLOOKUP($C186,LookupTable!B:BQ,52,FALSE)),0),IFERROR((VLOOKUP($C186,LookupTable!B:BQ,56,FALSE)),0),IFERROR((VLOOKUP($C186,LookupTable!B:BQ,60,FALSE)),0),IFERROR((VLOOKUP($C186,LookupTable!B:BQ,64,FALSE)),0),IFERROR((VLOOKUP($C186,LookupTable!B:BQ,68,FALSE)),0)))</f>
        <v>0</v>
      </c>
      <c r="J186" s="9">
        <f t="shared" si="2"/>
        <v>0</v>
      </c>
      <c r="K186" s="8">
        <f>(SUM(IFERROR((VLOOKUP($C186,LookupTable!B:BQ,39,FALSE)),0),IFERROR((VLOOKUP($C186,LookupTable!B:BQ,43,FALSE)),0),IFERROR((VLOOKUP($C186,LookupTable!B:BQ,47,FALSE)),0),IFERROR((VLOOKUP($C186,LookupTable!B:BQ,51,FALSE)),0),IFERROR((VLOOKUP($C186,LookupTable!B:BQ,55,FALSE)),0),IFERROR((VLOOKUP($C186,LookupTable!B:BQ,59,FALSE)),0),IFERROR((VLOOKUP($C186,LookupTable!B:BQ,63,FALSE)),0),IFERROR((VLOOKUP($C186,LookupTable!B:BQ,67,FALSE)),0)))</f>
        <v>0</v>
      </c>
      <c r="L186" s="9">
        <f t="shared" si="3"/>
        <v>0</v>
      </c>
      <c r="M186" s="8">
        <f>(SUM(IFERROR((VLOOKUP($C186,LookupTable!B:BQ,38,FALSE)),0),IFERROR((VLOOKUP($C186,LookupTable!B:BQ,42,FALSE)),0),IFERROR((VLOOKUP($C186,LookupTable!B:BQ,46,FALSE)),0),IFERROR((VLOOKUP($C186,LookupTable!B:BQ,50,FALSE)),0),IFERROR((VLOOKUP($C186,LookupTable!B:BQ,54,FALSE)),0),IFERROR((VLOOKUP($C186,LookupTable!B:BQ,58,FALSE)),0),IFERROR((VLOOKUP($C186,LookupTable!B:BQ,62,FALSE)),0),IFERROR((VLOOKUP($C186,LookupTable!B:BQ,66,FALSE)),0)))</f>
        <v>0</v>
      </c>
      <c r="N186" s="9">
        <f t="shared" si="4"/>
        <v>0</v>
      </c>
    </row>
    <row r="187" ht="15.75" customHeight="1">
      <c r="A187" s="3">
        <f t="shared" si="1"/>
        <v>126</v>
      </c>
      <c r="B187" s="3" t="s">
        <v>199</v>
      </c>
      <c r="C187" s="3">
        <v>8.6530131E7</v>
      </c>
      <c r="D187" s="4">
        <f>IFERROR(VLOOKUP($C187,BaselinePWR!B:C,2,FALSE),0)</f>
        <v>19022075</v>
      </c>
      <c r="E187" s="5">
        <f>IFERROR(VLOOKUP($C187,BaselinePWR!B:G,6,FALSE),0)</f>
        <v>951103.75</v>
      </c>
      <c r="F187" s="6">
        <f>IFERROR(VLOOKUP($C187,BaselinePWR!B:H,7,FALSE),0)</f>
        <v>95110.375</v>
      </c>
      <c r="G187" s="7">
        <f t="array" ref="G187">IFS(D187&gt;40000000,(J187+L187+N187),AND(D187&gt;0,D187&lt;40000000),-1,TRUE,-2)</f>
        <v>-1</v>
      </c>
      <c r="H187" s="7">
        <f t="array" ref="H187">IFS(G187=-1,-100000000,G187=-2,-200000000,G187&gt;=0,(G187-E187))</f>
        <v>-100000000</v>
      </c>
      <c r="I187" s="8">
        <f>(SUM(IFERROR((VLOOKUP($C187,LookupTable!B:BQ,40,FALSE)),0),IFERROR((VLOOKUP($C187,LookupTable!B:BQ,44,FALSE)),0),IFERROR((VLOOKUP($C187,LookupTable!B:BQ,48,FALSE)),0),IFERROR((VLOOKUP($C187,LookupTable!B:BQ,52,FALSE)),0),IFERROR((VLOOKUP($C187,LookupTable!B:BQ,56,FALSE)),0),IFERROR((VLOOKUP($C187,LookupTable!B:BQ,60,FALSE)),0),IFERROR((VLOOKUP($C187,LookupTable!B:BQ,64,FALSE)),0),IFERROR((VLOOKUP($C187,LookupTable!B:BQ,68,FALSE)),0)))</f>
        <v>96</v>
      </c>
      <c r="J187" s="9">
        <f t="shared" si="2"/>
        <v>96</v>
      </c>
      <c r="K187" s="8">
        <f>(SUM(IFERROR((VLOOKUP($C187,LookupTable!B:BQ,39,FALSE)),0),IFERROR((VLOOKUP($C187,LookupTable!B:BQ,43,FALSE)),0),IFERROR((VLOOKUP($C187,LookupTable!B:BQ,47,FALSE)),0),IFERROR((VLOOKUP($C187,LookupTable!B:BQ,51,FALSE)),0),IFERROR((VLOOKUP($C187,LookupTable!B:BQ,55,FALSE)),0),IFERROR((VLOOKUP($C187,LookupTable!B:BQ,59,FALSE)),0),IFERROR((VLOOKUP($C187,LookupTable!B:BQ,63,FALSE)),0),IFERROR((VLOOKUP($C187,LookupTable!B:BQ,67,FALSE)),0)))</f>
        <v>71</v>
      </c>
      <c r="L187" s="9">
        <f t="shared" si="3"/>
        <v>71</v>
      </c>
      <c r="M187" s="8">
        <f>(SUM(IFERROR((VLOOKUP($C187,LookupTable!B:BQ,38,FALSE)),0),IFERROR((VLOOKUP($C187,LookupTable!B:BQ,42,FALSE)),0),IFERROR((VLOOKUP($C187,LookupTable!B:BQ,46,FALSE)),0),IFERROR((VLOOKUP($C187,LookupTable!B:BQ,50,FALSE)),0),IFERROR((VLOOKUP($C187,LookupTable!B:BQ,54,FALSE)),0),IFERROR((VLOOKUP($C187,LookupTable!B:BQ,58,FALSE)),0),IFERROR((VLOOKUP($C187,LookupTable!B:BQ,62,FALSE)),0),IFERROR((VLOOKUP($C187,LookupTable!B:BQ,66,FALSE)),0)))</f>
        <v>0</v>
      </c>
      <c r="N187" s="9">
        <f t="shared" si="4"/>
        <v>0</v>
      </c>
    </row>
    <row r="188" ht="15.75" customHeight="1">
      <c r="A188" s="3">
        <f t="shared" si="1"/>
        <v>126</v>
      </c>
      <c r="B188" s="3" t="s">
        <v>200</v>
      </c>
      <c r="C188" s="3">
        <v>1.21217453E8</v>
      </c>
      <c r="D188" s="4">
        <f>IFERROR(VLOOKUP($C188,BaselinePWR!B:C,2,FALSE),0)</f>
        <v>16099094</v>
      </c>
      <c r="E188" s="5">
        <f>IFERROR(VLOOKUP($C188,BaselinePWR!B:G,6,FALSE),0)</f>
        <v>804954.7</v>
      </c>
      <c r="F188" s="6">
        <f>IFERROR(VLOOKUP($C188,BaselinePWR!B:H,7,FALSE),0)</f>
        <v>80495.47</v>
      </c>
      <c r="G188" s="7">
        <f t="array" ref="G188">IFS(D188&gt;40000000,(J188+L188+N188),AND(D188&gt;0,D188&lt;40000000),-1,TRUE,-2)</f>
        <v>-1</v>
      </c>
      <c r="H188" s="7">
        <f t="array" ref="H188">IFS(G188=-1,-100000000,G188=-2,-200000000,G188&gt;=0,(G188-E188))</f>
        <v>-100000000</v>
      </c>
      <c r="I188" s="8">
        <f>(SUM(IFERROR((VLOOKUP($C188,LookupTable!B:BQ,40,FALSE)),0),IFERROR((VLOOKUP($C188,LookupTable!B:BQ,44,FALSE)),0),IFERROR((VLOOKUP($C188,LookupTable!B:BQ,48,FALSE)),0),IFERROR((VLOOKUP($C188,LookupTable!B:BQ,52,FALSE)),0),IFERROR((VLOOKUP($C188,LookupTable!B:BQ,56,FALSE)),0),IFERROR((VLOOKUP($C188,LookupTable!B:BQ,60,FALSE)),0),IFERROR((VLOOKUP($C188,LookupTable!B:BQ,64,FALSE)),0),IFERROR((VLOOKUP($C188,LookupTable!B:BQ,68,FALSE)),0)))</f>
        <v>0</v>
      </c>
      <c r="J188" s="9">
        <f t="shared" si="2"/>
        <v>0</v>
      </c>
      <c r="K188" s="8">
        <f>(SUM(IFERROR((VLOOKUP($C188,LookupTable!B:BQ,39,FALSE)),0),IFERROR((VLOOKUP($C188,LookupTable!B:BQ,43,FALSE)),0),IFERROR((VLOOKUP($C188,LookupTable!B:BQ,47,FALSE)),0),IFERROR((VLOOKUP($C188,LookupTable!B:BQ,51,FALSE)),0),IFERROR((VLOOKUP($C188,LookupTable!B:BQ,55,FALSE)),0),IFERROR((VLOOKUP($C188,LookupTable!B:BQ,59,FALSE)),0),IFERROR((VLOOKUP($C188,LookupTable!B:BQ,63,FALSE)),0),IFERROR((VLOOKUP($C188,LookupTable!B:BQ,67,FALSE)),0)))</f>
        <v>0</v>
      </c>
      <c r="L188" s="9">
        <f t="shared" si="3"/>
        <v>0</v>
      </c>
      <c r="M188" s="8">
        <f>(SUM(IFERROR((VLOOKUP($C188,LookupTable!B:BQ,38,FALSE)),0),IFERROR((VLOOKUP($C188,LookupTable!B:BQ,42,FALSE)),0),IFERROR((VLOOKUP($C188,LookupTable!B:BQ,46,FALSE)),0),IFERROR((VLOOKUP($C188,LookupTable!B:BQ,50,FALSE)),0),IFERROR((VLOOKUP($C188,LookupTable!B:BQ,54,FALSE)),0),IFERROR((VLOOKUP($C188,LookupTable!B:BQ,58,FALSE)),0),IFERROR((VLOOKUP($C188,LookupTable!B:BQ,62,FALSE)),0),IFERROR((VLOOKUP($C188,LookupTable!B:BQ,66,FALSE)),0)))</f>
        <v>0</v>
      </c>
      <c r="N188" s="9">
        <f t="shared" si="4"/>
        <v>0</v>
      </c>
    </row>
    <row r="189" ht="15.75" customHeight="1">
      <c r="A189" s="3">
        <f t="shared" si="1"/>
        <v>126</v>
      </c>
      <c r="B189" s="3" t="s">
        <v>201</v>
      </c>
      <c r="C189" s="3">
        <v>7632609.0</v>
      </c>
      <c r="D189" s="4">
        <f>IFERROR(VLOOKUP($C189,BaselinePWR!B:C,2,FALSE),0)</f>
        <v>19085834</v>
      </c>
      <c r="E189" s="5">
        <f>IFERROR(VLOOKUP($C189,BaselinePWR!B:G,6,FALSE),0)</f>
        <v>954291.7</v>
      </c>
      <c r="F189" s="6">
        <f>IFERROR(VLOOKUP($C189,BaselinePWR!B:H,7,FALSE),0)</f>
        <v>95429.17</v>
      </c>
      <c r="G189" s="7">
        <f t="array" ref="G189">IFS(D189&gt;40000000,(J189+L189+N189),AND(D189&gt;0,D189&lt;40000000),-1,TRUE,-2)</f>
        <v>-1</v>
      </c>
      <c r="H189" s="7">
        <f t="array" ref="H189">IFS(G189=-1,-100000000,G189=-2,-200000000,G189&gt;=0,(G189-E189))</f>
        <v>-100000000</v>
      </c>
      <c r="I189" s="8">
        <f>(SUM(IFERROR((VLOOKUP($C189,LookupTable!B:BQ,40,FALSE)),0),IFERROR((VLOOKUP($C189,LookupTable!B:BQ,44,FALSE)),0),IFERROR((VLOOKUP($C189,LookupTable!B:BQ,48,FALSE)),0),IFERROR((VLOOKUP($C189,LookupTable!B:BQ,52,FALSE)),0),IFERROR((VLOOKUP($C189,LookupTable!B:BQ,56,FALSE)),0),IFERROR((VLOOKUP($C189,LookupTable!B:BQ,60,FALSE)),0),IFERROR((VLOOKUP($C189,LookupTable!B:BQ,64,FALSE)),0),IFERROR((VLOOKUP($C189,LookupTable!B:BQ,68,FALSE)),0)))</f>
        <v>0</v>
      </c>
      <c r="J189" s="9">
        <f t="shared" si="2"/>
        <v>0</v>
      </c>
      <c r="K189" s="8">
        <f>(SUM(IFERROR((VLOOKUP($C189,LookupTable!B:BQ,39,FALSE)),0),IFERROR((VLOOKUP($C189,LookupTable!B:BQ,43,FALSE)),0),IFERROR((VLOOKUP($C189,LookupTable!B:BQ,47,FALSE)),0),IFERROR((VLOOKUP($C189,LookupTable!B:BQ,51,FALSE)),0),IFERROR((VLOOKUP($C189,LookupTable!B:BQ,55,FALSE)),0),IFERROR((VLOOKUP($C189,LookupTable!B:BQ,59,FALSE)),0),IFERROR((VLOOKUP($C189,LookupTable!B:BQ,63,FALSE)),0),IFERROR((VLOOKUP($C189,LookupTable!B:BQ,67,FALSE)),0)))</f>
        <v>0</v>
      </c>
      <c r="L189" s="9">
        <f t="shared" si="3"/>
        <v>0</v>
      </c>
      <c r="M189" s="8">
        <f>(SUM(IFERROR((VLOOKUP($C189,LookupTable!B:BQ,38,FALSE)),0),IFERROR((VLOOKUP($C189,LookupTable!B:BQ,42,FALSE)),0),IFERROR((VLOOKUP($C189,LookupTable!B:BQ,46,FALSE)),0),IFERROR((VLOOKUP($C189,LookupTable!B:BQ,50,FALSE)),0),IFERROR((VLOOKUP($C189,LookupTable!B:BQ,54,FALSE)),0),IFERROR((VLOOKUP($C189,LookupTable!B:BQ,58,FALSE)),0),IFERROR((VLOOKUP($C189,LookupTable!B:BQ,62,FALSE)),0),IFERROR((VLOOKUP($C189,LookupTable!B:BQ,66,FALSE)),0)))</f>
        <v>0</v>
      </c>
      <c r="N189" s="9">
        <f t="shared" si="4"/>
        <v>0</v>
      </c>
    </row>
    <row r="190" ht="15.75" customHeight="1">
      <c r="A190" s="3">
        <f t="shared" si="1"/>
        <v>126</v>
      </c>
      <c r="B190" s="3" t="s">
        <v>202</v>
      </c>
      <c r="C190" s="3">
        <v>8.5017037E7</v>
      </c>
      <c r="D190" s="4">
        <f>IFERROR(VLOOKUP($C190,BaselinePWR!B:C,2,FALSE),0)</f>
        <v>18838392</v>
      </c>
      <c r="E190" s="5">
        <f>IFERROR(VLOOKUP($C190,BaselinePWR!B:G,6,FALSE),0)</f>
        <v>941919.6</v>
      </c>
      <c r="F190" s="6">
        <f>IFERROR(VLOOKUP($C190,BaselinePWR!B:H,7,FALSE),0)</f>
        <v>94191.96</v>
      </c>
      <c r="G190" s="7">
        <f t="array" ref="G190">IFS(D190&gt;40000000,(J190+L190+N190),AND(D190&gt;0,D190&lt;40000000),-1,TRUE,-2)</f>
        <v>-1</v>
      </c>
      <c r="H190" s="7">
        <f t="array" ref="H190">IFS(G190=-1,-100000000,G190=-2,-200000000,G190&gt;=0,(G190-E190))</f>
        <v>-100000000</v>
      </c>
      <c r="I190" s="8">
        <f>(SUM(IFERROR((VLOOKUP($C190,LookupTable!B:BQ,40,FALSE)),0),IFERROR((VLOOKUP($C190,LookupTable!B:BQ,44,FALSE)),0),IFERROR((VLOOKUP($C190,LookupTable!B:BQ,48,FALSE)),0),IFERROR((VLOOKUP($C190,LookupTable!B:BQ,52,FALSE)),0),IFERROR((VLOOKUP($C190,LookupTable!B:BQ,56,FALSE)),0),IFERROR((VLOOKUP($C190,LookupTable!B:BQ,60,FALSE)),0),IFERROR((VLOOKUP($C190,LookupTable!B:BQ,64,FALSE)),0),IFERROR((VLOOKUP($C190,LookupTable!B:BQ,68,FALSE)),0)))</f>
        <v>0</v>
      </c>
      <c r="J190" s="9">
        <f t="shared" si="2"/>
        <v>0</v>
      </c>
      <c r="K190" s="8">
        <f>(SUM(IFERROR((VLOOKUP($C190,LookupTable!B:BQ,39,FALSE)),0),IFERROR((VLOOKUP($C190,LookupTable!B:BQ,43,FALSE)),0),IFERROR((VLOOKUP($C190,LookupTable!B:BQ,47,FALSE)),0),IFERROR((VLOOKUP($C190,LookupTable!B:BQ,51,FALSE)),0),IFERROR((VLOOKUP($C190,LookupTable!B:BQ,55,FALSE)),0),IFERROR((VLOOKUP($C190,LookupTable!B:BQ,59,FALSE)),0),IFERROR((VLOOKUP($C190,LookupTable!B:BQ,63,FALSE)),0),IFERROR((VLOOKUP($C190,LookupTable!B:BQ,67,FALSE)),0)))</f>
        <v>0</v>
      </c>
      <c r="L190" s="9">
        <f t="shared" si="3"/>
        <v>0</v>
      </c>
      <c r="M190" s="8">
        <f>(SUM(IFERROR((VLOOKUP($C190,LookupTable!B:BQ,38,FALSE)),0),IFERROR((VLOOKUP($C190,LookupTable!B:BQ,42,FALSE)),0),IFERROR((VLOOKUP($C190,LookupTable!B:BQ,46,FALSE)),0),IFERROR((VLOOKUP($C190,LookupTable!B:BQ,50,FALSE)),0),IFERROR((VLOOKUP($C190,LookupTable!B:BQ,54,FALSE)),0),IFERROR((VLOOKUP($C190,LookupTable!B:BQ,58,FALSE)),0),IFERROR((VLOOKUP($C190,LookupTable!B:BQ,62,FALSE)),0),IFERROR((VLOOKUP($C190,LookupTable!B:BQ,66,FALSE)),0)))</f>
        <v>0</v>
      </c>
      <c r="N190" s="9">
        <f t="shared" si="4"/>
        <v>0</v>
      </c>
    </row>
    <row r="191" ht="15.75" customHeight="1">
      <c r="A191" s="3">
        <f t="shared" si="1"/>
        <v>126</v>
      </c>
      <c r="B191" s="3" t="s">
        <v>203</v>
      </c>
      <c r="C191" s="3">
        <v>5.9952269E7</v>
      </c>
      <c r="D191" s="4">
        <f>IFERROR(VLOOKUP($C191,BaselinePWR!B:C,2,FALSE),0)</f>
        <v>17673355</v>
      </c>
      <c r="E191" s="5">
        <f>IFERROR(VLOOKUP($C191,BaselinePWR!B:G,6,FALSE),0)</f>
        <v>883667.75</v>
      </c>
      <c r="F191" s="6">
        <f>IFERROR(VLOOKUP($C191,BaselinePWR!B:H,7,FALSE),0)</f>
        <v>88366.775</v>
      </c>
      <c r="G191" s="7">
        <f t="array" ref="G191">IFS(D191&gt;40000000,(J191+L191+N191),AND(D191&gt;0,D191&lt;40000000),-1,TRUE,-2)</f>
        <v>-1</v>
      </c>
      <c r="H191" s="7">
        <f t="array" ref="H191">IFS(G191=-1,-100000000,G191=-2,-200000000,G191&gt;=0,(G191-E191))</f>
        <v>-100000000</v>
      </c>
      <c r="I191" s="8">
        <f>(SUM(IFERROR((VLOOKUP($C191,LookupTable!B:BQ,40,FALSE)),0),IFERROR((VLOOKUP($C191,LookupTable!B:BQ,44,FALSE)),0),IFERROR((VLOOKUP($C191,LookupTable!B:BQ,48,FALSE)),0),IFERROR((VLOOKUP($C191,LookupTable!B:BQ,52,FALSE)),0),IFERROR((VLOOKUP($C191,LookupTable!B:BQ,56,FALSE)),0),IFERROR((VLOOKUP($C191,LookupTable!B:BQ,60,FALSE)),0),IFERROR((VLOOKUP($C191,LookupTable!B:BQ,64,FALSE)),0),IFERROR((VLOOKUP($C191,LookupTable!B:BQ,68,FALSE)),0)))</f>
        <v>0</v>
      </c>
      <c r="J191" s="9">
        <f t="shared" si="2"/>
        <v>0</v>
      </c>
      <c r="K191" s="8">
        <f>(SUM(IFERROR((VLOOKUP($C191,LookupTable!B:BQ,39,FALSE)),0),IFERROR((VLOOKUP($C191,LookupTable!B:BQ,43,FALSE)),0),IFERROR((VLOOKUP($C191,LookupTable!B:BQ,47,FALSE)),0),IFERROR((VLOOKUP($C191,LookupTable!B:BQ,51,FALSE)),0),IFERROR((VLOOKUP($C191,LookupTable!B:BQ,55,FALSE)),0),IFERROR((VLOOKUP($C191,LookupTable!B:BQ,59,FALSE)),0),IFERROR((VLOOKUP($C191,LookupTable!B:BQ,63,FALSE)),0),IFERROR((VLOOKUP($C191,LookupTable!B:BQ,67,FALSE)),0)))</f>
        <v>0</v>
      </c>
      <c r="L191" s="9">
        <f t="shared" si="3"/>
        <v>0</v>
      </c>
      <c r="M191" s="8">
        <f>(SUM(IFERROR((VLOOKUP($C191,LookupTable!B:BQ,38,FALSE)),0),IFERROR((VLOOKUP($C191,LookupTable!B:BQ,42,FALSE)),0),IFERROR((VLOOKUP($C191,LookupTable!B:BQ,46,FALSE)),0),IFERROR((VLOOKUP($C191,LookupTable!B:BQ,50,FALSE)),0),IFERROR((VLOOKUP($C191,LookupTable!B:BQ,54,FALSE)),0),IFERROR((VLOOKUP($C191,LookupTable!B:BQ,58,FALSE)),0),IFERROR((VLOOKUP($C191,LookupTable!B:BQ,62,FALSE)),0),IFERROR((VLOOKUP($C191,LookupTable!B:BQ,66,FALSE)),0)))</f>
        <v>0</v>
      </c>
      <c r="N191" s="9">
        <f t="shared" si="4"/>
        <v>0</v>
      </c>
    </row>
    <row r="192" ht="15.75" customHeight="1">
      <c r="A192" s="3">
        <f t="shared" si="1"/>
        <v>126</v>
      </c>
      <c r="B192" s="3" t="s">
        <v>204</v>
      </c>
      <c r="C192" s="3">
        <v>1.22396295E8</v>
      </c>
      <c r="D192" s="4">
        <f>IFERROR(VLOOKUP($C192,BaselinePWR!B:C,2,FALSE),0)</f>
        <v>18593664</v>
      </c>
      <c r="E192" s="5">
        <f>IFERROR(VLOOKUP($C192,BaselinePWR!B:G,6,FALSE),0)</f>
        <v>929683.2</v>
      </c>
      <c r="F192" s="6">
        <f>IFERROR(VLOOKUP($C192,BaselinePWR!B:H,7,FALSE),0)</f>
        <v>92968.32</v>
      </c>
      <c r="G192" s="7">
        <f t="array" ref="G192">IFS(D192&gt;40000000,(J192+L192+N192),AND(D192&gt;0,D192&lt;40000000),-1,TRUE,-2)</f>
        <v>-1</v>
      </c>
      <c r="H192" s="7">
        <f t="array" ref="H192">IFS(G192=-1,-100000000,G192=-2,-200000000,G192&gt;=0,(G192-E192))</f>
        <v>-100000000</v>
      </c>
      <c r="I192" s="8">
        <f>(SUM(IFERROR((VLOOKUP($C192,LookupTable!B:BQ,40,FALSE)),0),IFERROR((VLOOKUP($C192,LookupTable!B:BQ,44,FALSE)),0),IFERROR((VLOOKUP($C192,LookupTable!B:BQ,48,FALSE)),0),IFERROR((VLOOKUP($C192,LookupTable!B:BQ,52,FALSE)),0),IFERROR((VLOOKUP($C192,LookupTable!B:BQ,56,FALSE)),0),IFERROR((VLOOKUP($C192,LookupTable!B:BQ,60,FALSE)),0),IFERROR((VLOOKUP($C192,LookupTable!B:BQ,64,FALSE)),0),IFERROR((VLOOKUP($C192,LookupTable!B:BQ,68,FALSE)),0)))</f>
        <v>0</v>
      </c>
      <c r="J192" s="9">
        <f t="shared" si="2"/>
        <v>0</v>
      </c>
      <c r="K192" s="8">
        <f>(SUM(IFERROR((VLOOKUP($C192,LookupTable!B:BQ,39,FALSE)),0),IFERROR((VLOOKUP($C192,LookupTable!B:BQ,43,FALSE)),0),IFERROR((VLOOKUP($C192,LookupTable!B:BQ,47,FALSE)),0),IFERROR((VLOOKUP($C192,LookupTable!B:BQ,51,FALSE)),0),IFERROR((VLOOKUP($C192,LookupTable!B:BQ,55,FALSE)),0),IFERROR((VLOOKUP($C192,LookupTable!B:BQ,59,FALSE)),0),IFERROR((VLOOKUP($C192,LookupTable!B:BQ,63,FALSE)),0),IFERROR((VLOOKUP($C192,LookupTable!B:BQ,67,FALSE)),0)))</f>
        <v>0</v>
      </c>
      <c r="L192" s="9">
        <f t="shared" si="3"/>
        <v>0</v>
      </c>
      <c r="M192" s="8">
        <f>(SUM(IFERROR((VLOOKUP($C192,LookupTable!B:BQ,38,FALSE)),0),IFERROR((VLOOKUP($C192,LookupTable!B:BQ,42,FALSE)),0),IFERROR((VLOOKUP($C192,LookupTable!B:BQ,46,FALSE)),0),IFERROR((VLOOKUP($C192,LookupTable!B:BQ,50,FALSE)),0),IFERROR((VLOOKUP($C192,LookupTable!B:BQ,54,FALSE)),0),IFERROR((VLOOKUP($C192,LookupTable!B:BQ,58,FALSE)),0),IFERROR((VLOOKUP($C192,LookupTable!B:BQ,62,FALSE)),0),IFERROR((VLOOKUP($C192,LookupTable!B:BQ,66,FALSE)),0)))</f>
        <v>0</v>
      </c>
      <c r="N192" s="9">
        <f t="shared" si="4"/>
        <v>0</v>
      </c>
    </row>
    <row r="193" ht="15.75" customHeight="1">
      <c r="A193" s="3">
        <f t="shared" si="1"/>
        <v>126</v>
      </c>
      <c r="B193" s="3" t="s">
        <v>205</v>
      </c>
      <c r="C193" s="3">
        <v>1.70625569E8</v>
      </c>
      <c r="D193" s="4">
        <f>IFERROR(VLOOKUP($C193,BaselinePWR!B:C,2,FALSE),0)</f>
        <v>18244833</v>
      </c>
      <c r="E193" s="5">
        <f>IFERROR(VLOOKUP($C193,BaselinePWR!B:G,6,FALSE),0)</f>
        <v>912241.65</v>
      </c>
      <c r="F193" s="6">
        <f>IFERROR(VLOOKUP($C193,BaselinePWR!B:H,7,FALSE),0)</f>
        <v>91224.165</v>
      </c>
      <c r="G193" s="7">
        <f t="array" ref="G193">IFS(D193&gt;40000000,(J193+L193+N193),AND(D193&gt;0,D193&lt;40000000),-1,TRUE,-2)</f>
        <v>-1</v>
      </c>
      <c r="H193" s="7">
        <f t="array" ref="H193">IFS(G193=-1,-100000000,G193=-2,-200000000,G193&gt;=0,(G193-E193))</f>
        <v>-100000000</v>
      </c>
      <c r="I193" s="8">
        <f>(SUM(IFERROR((VLOOKUP($C193,LookupTable!B:BQ,40,FALSE)),0),IFERROR((VLOOKUP($C193,LookupTable!B:BQ,44,FALSE)),0),IFERROR((VLOOKUP($C193,LookupTable!B:BQ,48,FALSE)),0),IFERROR((VLOOKUP($C193,LookupTable!B:BQ,52,FALSE)),0),IFERROR((VLOOKUP($C193,LookupTable!B:BQ,56,FALSE)),0),IFERROR((VLOOKUP($C193,LookupTable!B:BQ,60,FALSE)),0),IFERROR((VLOOKUP($C193,LookupTable!B:BQ,64,FALSE)),0),IFERROR((VLOOKUP($C193,LookupTable!B:BQ,68,FALSE)),0)))</f>
        <v>0</v>
      </c>
      <c r="J193" s="9">
        <f t="shared" si="2"/>
        <v>0</v>
      </c>
      <c r="K193" s="8">
        <f>(SUM(IFERROR((VLOOKUP($C193,LookupTable!B:BQ,39,FALSE)),0),IFERROR((VLOOKUP($C193,LookupTable!B:BQ,43,FALSE)),0),IFERROR((VLOOKUP($C193,LookupTable!B:BQ,47,FALSE)),0),IFERROR((VLOOKUP($C193,LookupTable!B:BQ,51,FALSE)),0),IFERROR((VLOOKUP($C193,LookupTable!B:BQ,55,FALSE)),0),IFERROR((VLOOKUP($C193,LookupTable!B:BQ,59,FALSE)),0),IFERROR((VLOOKUP($C193,LookupTable!B:BQ,63,FALSE)),0),IFERROR((VLOOKUP($C193,LookupTable!B:BQ,67,FALSE)),0)))</f>
        <v>0</v>
      </c>
      <c r="L193" s="9">
        <f t="shared" si="3"/>
        <v>0</v>
      </c>
      <c r="M193" s="8">
        <f>(SUM(IFERROR((VLOOKUP($C193,LookupTable!B:BQ,38,FALSE)),0),IFERROR((VLOOKUP($C193,LookupTable!B:BQ,42,FALSE)),0),IFERROR((VLOOKUP($C193,LookupTable!B:BQ,46,FALSE)),0),IFERROR((VLOOKUP($C193,LookupTable!B:BQ,50,FALSE)),0),IFERROR((VLOOKUP($C193,LookupTable!B:BQ,54,FALSE)),0),IFERROR((VLOOKUP($C193,LookupTable!B:BQ,58,FALSE)),0),IFERROR((VLOOKUP($C193,LookupTable!B:BQ,62,FALSE)),0),IFERROR((VLOOKUP($C193,LookupTable!B:BQ,66,FALSE)),0)))</f>
        <v>0</v>
      </c>
      <c r="N193" s="9">
        <f t="shared" si="4"/>
        <v>0</v>
      </c>
    </row>
    <row r="194" ht="15.75" customHeight="1">
      <c r="A194" s="3">
        <f t="shared" si="1"/>
        <v>126</v>
      </c>
      <c r="B194" s="3" t="s">
        <v>206</v>
      </c>
      <c r="C194" s="3">
        <v>4.4375089E7</v>
      </c>
      <c r="D194" s="4">
        <f>IFERROR(VLOOKUP($C194,BaselinePWR!B:C,2,FALSE),0)</f>
        <v>18224836</v>
      </c>
      <c r="E194" s="5">
        <f>IFERROR(VLOOKUP($C194,BaselinePWR!B:G,6,FALSE),0)</f>
        <v>911241.8</v>
      </c>
      <c r="F194" s="6">
        <f>IFERROR(VLOOKUP($C194,BaselinePWR!B:H,7,FALSE),0)</f>
        <v>91124.18</v>
      </c>
      <c r="G194" s="7">
        <f t="array" ref="G194">IFS(D194&gt;40000000,(J194+L194+N194),AND(D194&gt;0,D194&lt;40000000),-1,TRUE,-2)</f>
        <v>-1</v>
      </c>
      <c r="H194" s="7">
        <f t="array" ref="H194">IFS(G194=-1,-100000000,G194=-2,-200000000,G194&gt;=0,(G194-E194))</f>
        <v>-100000000</v>
      </c>
      <c r="I194" s="8">
        <f>(SUM(IFERROR((VLOOKUP($C194,LookupTable!B:BQ,40,FALSE)),0),IFERROR((VLOOKUP($C194,LookupTable!B:BQ,44,FALSE)),0),IFERROR((VLOOKUP($C194,LookupTable!B:BQ,48,FALSE)),0),IFERROR((VLOOKUP($C194,LookupTable!B:BQ,52,FALSE)),0),IFERROR((VLOOKUP($C194,LookupTable!B:BQ,56,FALSE)),0),IFERROR((VLOOKUP($C194,LookupTable!B:BQ,60,FALSE)),0),IFERROR((VLOOKUP($C194,LookupTable!B:BQ,64,FALSE)),0),IFERROR((VLOOKUP($C194,LookupTable!B:BQ,68,FALSE)),0)))</f>
        <v>0</v>
      </c>
      <c r="J194" s="9">
        <f t="shared" si="2"/>
        <v>0</v>
      </c>
      <c r="K194" s="8">
        <f>(SUM(IFERROR((VLOOKUP($C194,LookupTable!B:BQ,39,FALSE)),0),IFERROR((VLOOKUP($C194,LookupTable!B:BQ,43,FALSE)),0),IFERROR((VLOOKUP($C194,LookupTable!B:BQ,47,FALSE)),0),IFERROR((VLOOKUP($C194,LookupTable!B:BQ,51,FALSE)),0),IFERROR((VLOOKUP($C194,LookupTable!B:BQ,55,FALSE)),0),IFERROR((VLOOKUP($C194,LookupTable!B:BQ,59,FALSE)),0),IFERROR((VLOOKUP($C194,LookupTable!B:BQ,63,FALSE)),0),IFERROR((VLOOKUP($C194,LookupTable!B:BQ,67,FALSE)),0)))</f>
        <v>0</v>
      </c>
      <c r="L194" s="9">
        <f t="shared" si="3"/>
        <v>0</v>
      </c>
      <c r="M194" s="8">
        <f>(SUM(IFERROR((VLOOKUP($C194,LookupTable!B:BQ,38,FALSE)),0),IFERROR((VLOOKUP($C194,LookupTable!B:BQ,42,FALSE)),0),IFERROR((VLOOKUP($C194,LookupTable!B:BQ,46,FALSE)),0),IFERROR((VLOOKUP($C194,LookupTable!B:BQ,50,FALSE)),0),IFERROR((VLOOKUP($C194,LookupTable!B:BQ,54,FALSE)),0),IFERROR((VLOOKUP($C194,LookupTable!B:BQ,58,FALSE)),0),IFERROR((VLOOKUP($C194,LookupTable!B:BQ,62,FALSE)),0),IFERROR((VLOOKUP($C194,LookupTable!B:BQ,66,FALSE)),0)))</f>
        <v>0</v>
      </c>
      <c r="N194" s="9">
        <f t="shared" si="4"/>
        <v>0</v>
      </c>
    </row>
    <row r="195" ht="15.75" customHeight="1">
      <c r="A195" s="3">
        <f t="shared" si="1"/>
        <v>126</v>
      </c>
      <c r="B195" s="3" t="s">
        <v>207</v>
      </c>
      <c r="C195" s="3">
        <v>9.4147584E7</v>
      </c>
      <c r="D195" s="4">
        <f>IFERROR(VLOOKUP($C195,BaselinePWR!B:C,2,FALSE),0)</f>
        <v>17263176</v>
      </c>
      <c r="E195" s="5">
        <f>IFERROR(VLOOKUP($C195,BaselinePWR!B:G,6,FALSE),0)</f>
        <v>863158.8</v>
      </c>
      <c r="F195" s="6">
        <f>IFERROR(VLOOKUP($C195,BaselinePWR!B:H,7,FALSE),0)</f>
        <v>86315.88</v>
      </c>
      <c r="G195" s="7">
        <f t="array" ref="G195">IFS(D195&gt;40000000,(J195+L195+N195),AND(D195&gt;0,D195&lt;40000000),-1,TRUE,-2)</f>
        <v>-1</v>
      </c>
      <c r="H195" s="7">
        <f t="array" ref="H195">IFS(G195=-1,-100000000,G195=-2,-200000000,G195&gt;=0,(G195-E195))</f>
        <v>-100000000</v>
      </c>
      <c r="I195" s="8">
        <f>(SUM(IFERROR((VLOOKUP($C195,LookupTable!B:BQ,40,FALSE)),0),IFERROR((VLOOKUP($C195,LookupTable!B:BQ,44,FALSE)),0),IFERROR((VLOOKUP($C195,LookupTable!B:BQ,48,FALSE)),0),IFERROR((VLOOKUP($C195,LookupTable!B:BQ,52,FALSE)),0),IFERROR((VLOOKUP($C195,LookupTable!B:BQ,56,FALSE)),0),IFERROR((VLOOKUP($C195,LookupTable!B:BQ,60,FALSE)),0),IFERROR((VLOOKUP($C195,LookupTable!B:BQ,64,FALSE)),0),IFERROR((VLOOKUP($C195,LookupTable!B:BQ,68,FALSE)),0)))</f>
        <v>0</v>
      </c>
      <c r="J195" s="9">
        <f t="shared" si="2"/>
        <v>0</v>
      </c>
      <c r="K195" s="8">
        <f>(SUM(IFERROR((VLOOKUP($C195,LookupTable!B:BQ,39,FALSE)),0),IFERROR((VLOOKUP($C195,LookupTable!B:BQ,43,FALSE)),0),IFERROR((VLOOKUP($C195,LookupTable!B:BQ,47,FALSE)),0),IFERROR((VLOOKUP($C195,LookupTable!B:BQ,51,FALSE)),0),IFERROR((VLOOKUP($C195,LookupTable!B:BQ,55,FALSE)),0),IFERROR((VLOOKUP($C195,LookupTable!B:BQ,59,FALSE)),0),IFERROR((VLOOKUP($C195,LookupTable!B:BQ,63,FALSE)),0),IFERROR((VLOOKUP($C195,LookupTable!B:BQ,67,FALSE)),0)))</f>
        <v>0</v>
      </c>
      <c r="L195" s="9">
        <f t="shared" si="3"/>
        <v>0</v>
      </c>
      <c r="M195" s="8">
        <f>(SUM(IFERROR((VLOOKUP($C195,LookupTable!B:BQ,38,FALSE)),0),IFERROR((VLOOKUP($C195,LookupTable!B:BQ,42,FALSE)),0),IFERROR((VLOOKUP($C195,LookupTable!B:BQ,46,FALSE)),0),IFERROR((VLOOKUP($C195,LookupTable!B:BQ,50,FALSE)),0),IFERROR((VLOOKUP($C195,LookupTable!B:BQ,54,FALSE)),0),IFERROR((VLOOKUP($C195,LookupTable!B:BQ,58,FALSE)),0),IFERROR((VLOOKUP($C195,LookupTable!B:BQ,62,FALSE)),0),IFERROR((VLOOKUP($C195,LookupTable!B:BQ,66,FALSE)),0)))</f>
        <v>0</v>
      </c>
      <c r="N195" s="9">
        <f t="shared" si="4"/>
        <v>0</v>
      </c>
    </row>
    <row r="196" ht="15.75" customHeight="1">
      <c r="A196" s="3">
        <f t="shared" si="1"/>
        <v>126</v>
      </c>
      <c r="B196" s="3" t="s">
        <v>208</v>
      </c>
      <c r="C196" s="3">
        <v>5.1005711E7</v>
      </c>
      <c r="D196" s="4">
        <f>IFERROR(VLOOKUP($C196,BaselinePWR!B:C,2,FALSE),0)</f>
        <v>19080709</v>
      </c>
      <c r="E196" s="5">
        <f>IFERROR(VLOOKUP($C196,BaselinePWR!B:G,6,FALSE),0)</f>
        <v>954035.45</v>
      </c>
      <c r="F196" s="6">
        <f>IFERROR(VLOOKUP($C196,BaselinePWR!B:H,7,FALSE),0)</f>
        <v>95403.545</v>
      </c>
      <c r="G196" s="7">
        <f t="array" ref="G196">IFS(D196&gt;40000000,(J196+L196+N196),AND(D196&gt;0,D196&lt;40000000),-1,TRUE,-2)</f>
        <v>-1</v>
      </c>
      <c r="H196" s="7">
        <f t="array" ref="H196">IFS(G196=-1,-100000000,G196=-2,-200000000,G196&gt;=0,(G196-E196))</f>
        <v>-100000000</v>
      </c>
      <c r="I196" s="8">
        <f>(SUM(IFERROR((VLOOKUP($C196,LookupTable!B:BQ,40,FALSE)),0),IFERROR((VLOOKUP($C196,LookupTable!B:BQ,44,FALSE)),0),IFERROR((VLOOKUP($C196,LookupTable!B:BQ,48,FALSE)),0),IFERROR((VLOOKUP($C196,LookupTable!B:BQ,52,FALSE)),0),IFERROR((VLOOKUP($C196,LookupTable!B:BQ,56,FALSE)),0),IFERROR((VLOOKUP($C196,LookupTable!B:BQ,60,FALSE)),0),IFERROR((VLOOKUP($C196,LookupTable!B:BQ,64,FALSE)),0),IFERROR((VLOOKUP($C196,LookupTable!B:BQ,68,FALSE)),0)))</f>
        <v>0</v>
      </c>
      <c r="J196" s="9">
        <f t="shared" si="2"/>
        <v>0</v>
      </c>
      <c r="K196" s="8">
        <f>(SUM(IFERROR((VLOOKUP($C196,LookupTable!B:BQ,39,FALSE)),0),IFERROR((VLOOKUP($C196,LookupTable!B:BQ,43,FALSE)),0),IFERROR((VLOOKUP($C196,LookupTable!B:BQ,47,FALSE)),0),IFERROR((VLOOKUP($C196,LookupTable!B:BQ,51,FALSE)),0),IFERROR((VLOOKUP($C196,LookupTable!B:BQ,55,FALSE)),0),IFERROR((VLOOKUP($C196,LookupTable!B:BQ,59,FALSE)),0),IFERROR((VLOOKUP($C196,LookupTable!B:BQ,63,FALSE)),0),IFERROR((VLOOKUP($C196,LookupTable!B:BQ,67,FALSE)),0)))</f>
        <v>0</v>
      </c>
      <c r="L196" s="9">
        <f t="shared" si="3"/>
        <v>0</v>
      </c>
      <c r="M196" s="8">
        <f>(SUM(IFERROR((VLOOKUP($C196,LookupTable!B:BQ,38,FALSE)),0),IFERROR((VLOOKUP($C196,LookupTable!B:BQ,42,FALSE)),0),IFERROR((VLOOKUP($C196,LookupTable!B:BQ,46,FALSE)),0),IFERROR((VLOOKUP($C196,LookupTable!B:BQ,50,FALSE)),0),IFERROR((VLOOKUP($C196,LookupTable!B:BQ,54,FALSE)),0),IFERROR((VLOOKUP($C196,LookupTable!B:BQ,58,FALSE)),0),IFERROR((VLOOKUP($C196,LookupTable!B:BQ,62,FALSE)),0),IFERROR((VLOOKUP($C196,LookupTable!B:BQ,66,FALSE)),0)))</f>
        <v>0</v>
      </c>
      <c r="N196" s="9">
        <f t="shared" si="4"/>
        <v>0</v>
      </c>
    </row>
    <row r="197" ht="15.75" customHeight="1">
      <c r="A197" s="3">
        <f t="shared" si="1"/>
        <v>126</v>
      </c>
      <c r="B197" s="3" t="s">
        <v>209</v>
      </c>
      <c r="C197" s="3">
        <v>8.7273687E7</v>
      </c>
      <c r="D197" s="4">
        <f>IFERROR(VLOOKUP($C197,BaselinePWR!B:C,2,FALSE),0)</f>
        <v>17417761</v>
      </c>
      <c r="E197" s="5">
        <f>IFERROR(VLOOKUP($C197,BaselinePWR!B:G,6,FALSE),0)</f>
        <v>870888.05</v>
      </c>
      <c r="F197" s="6">
        <f>IFERROR(VLOOKUP($C197,BaselinePWR!B:H,7,FALSE),0)</f>
        <v>87088.805</v>
      </c>
      <c r="G197" s="7">
        <f t="array" ref="G197">IFS(D197&gt;40000000,(J197+L197+N197),AND(D197&gt;0,D197&lt;40000000),-1,TRUE,-2)</f>
        <v>-1</v>
      </c>
      <c r="H197" s="7">
        <f t="array" ref="H197">IFS(G197=-1,-100000000,G197=-2,-200000000,G197&gt;=0,(G197-E197))</f>
        <v>-100000000</v>
      </c>
      <c r="I197" s="8">
        <f>(SUM(IFERROR((VLOOKUP($C197,LookupTable!B:BQ,40,FALSE)),0),IFERROR((VLOOKUP($C197,LookupTable!B:BQ,44,FALSE)),0),IFERROR((VLOOKUP($C197,LookupTable!B:BQ,48,FALSE)),0),IFERROR((VLOOKUP($C197,LookupTable!B:BQ,52,FALSE)),0),IFERROR((VLOOKUP($C197,LookupTable!B:BQ,56,FALSE)),0),IFERROR((VLOOKUP($C197,LookupTable!B:BQ,60,FALSE)),0),IFERROR((VLOOKUP($C197,LookupTable!B:BQ,64,FALSE)),0),IFERROR((VLOOKUP($C197,LookupTable!B:BQ,68,FALSE)),0)))</f>
        <v>0</v>
      </c>
      <c r="J197" s="9">
        <f t="shared" si="2"/>
        <v>0</v>
      </c>
      <c r="K197" s="8">
        <f>(SUM(IFERROR((VLOOKUP($C197,LookupTable!B:BQ,39,FALSE)),0),IFERROR((VLOOKUP($C197,LookupTable!B:BQ,43,FALSE)),0),IFERROR((VLOOKUP($C197,LookupTable!B:BQ,47,FALSE)),0),IFERROR((VLOOKUP($C197,LookupTable!B:BQ,51,FALSE)),0),IFERROR((VLOOKUP($C197,LookupTable!B:BQ,55,FALSE)),0),IFERROR((VLOOKUP($C197,LookupTable!B:BQ,59,FALSE)),0),IFERROR((VLOOKUP($C197,LookupTable!B:BQ,63,FALSE)),0),IFERROR((VLOOKUP($C197,LookupTable!B:BQ,67,FALSE)),0)))</f>
        <v>0</v>
      </c>
      <c r="L197" s="9">
        <f t="shared" si="3"/>
        <v>0</v>
      </c>
      <c r="M197" s="8">
        <f>(SUM(IFERROR((VLOOKUP($C197,LookupTable!B:BQ,38,FALSE)),0),IFERROR((VLOOKUP($C197,LookupTable!B:BQ,42,FALSE)),0),IFERROR((VLOOKUP($C197,LookupTable!B:BQ,46,FALSE)),0),IFERROR((VLOOKUP($C197,LookupTable!B:BQ,50,FALSE)),0),IFERROR((VLOOKUP($C197,LookupTable!B:BQ,54,FALSE)),0),IFERROR((VLOOKUP($C197,LookupTable!B:BQ,58,FALSE)),0),IFERROR((VLOOKUP($C197,LookupTable!B:BQ,62,FALSE)),0),IFERROR((VLOOKUP($C197,LookupTable!B:BQ,66,FALSE)),0)))</f>
        <v>30</v>
      </c>
      <c r="N197" s="9">
        <f t="shared" si="4"/>
        <v>30</v>
      </c>
    </row>
    <row r="198" ht="15.75" customHeight="1">
      <c r="A198" s="3">
        <f t="shared" si="1"/>
        <v>126</v>
      </c>
      <c r="B198" s="3" t="s">
        <v>210</v>
      </c>
      <c r="C198" s="3">
        <v>7.1182041E7</v>
      </c>
      <c r="D198" s="4">
        <f>IFERROR(VLOOKUP($C198,BaselinePWR!B:C,2,FALSE),0)</f>
        <v>17475670</v>
      </c>
      <c r="E198" s="5">
        <f>IFERROR(VLOOKUP($C198,BaselinePWR!B:G,6,FALSE),0)</f>
        <v>873783.5</v>
      </c>
      <c r="F198" s="6">
        <f>IFERROR(VLOOKUP($C198,BaselinePWR!B:H,7,FALSE),0)</f>
        <v>87378.35</v>
      </c>
      <c r="G198" s="7">
        <f t="array" ref="G198">IFS(D198&gt;40000000,(J198+L198+N198),AND(D198&gt;0,D198&lt;40000000),-1,TRUE,-2)</f>
        <v>-1</v>
      </c>
      <c r="H198" s="7">
        <f t="array" ref="H198">IFS(G198=-1,-100000000,G198=-2,-200000000,G198&gt;=0,(G198-E198))</f>
        <v>-100000000</v>
      </c>
      <c r="I198" s="8">
        <f>(SUM(IFERROR((VLOOKUP($C198,LookupTable!B:BQ,40,FALSE)),0),IFERROR((VLOOKUP($C198,LookupTable!B:BQ,44,FALSE)),0),IFERROR((VLOOKUP($C198,LookupTable!B:BQ,48,FALSE)),0),IFERROR((VLOOKUP($C198,LookupTable!B:BQ,52,FALSE)),0),IFERROR((VLOOKUP($C198,LookupTable!B:BQ,56,FALSE)),0),IFERROR((VLOOKUP($C198,LookupTable!B:BQ,60,FALSE)),0),IFERROR((VLOOKUP($C198,LookupTable!B:BQ,64,FALSE)),0),IFERROR((VLOOKUP($C198,LookupTable!B:BQ,68,FALSE)),0)))</f>
        <v>0</v>
      </c>
      <c r="J198" s="9">
        <f t="shared" si="2"/>
        <v>0</v>
      </c>
      <c r="K198" s="8">
        <f>(SUM(IFERROR((VLOOKUP($C198,LookupTable!B:BQ,39,FALSE)),0),IFERROR((VLOOKUP($C198,LookupTable!B:BQ,43,FALSE)),0),IFERROR((VLOOKUP($C198,LookupTable!B:BQ,47,FALSE)),0),IFERROR((VLOOKUP($C198,LookupTable!B:BQ,51,FALSE)),0),IFERROR((VLOOKUP($C198,LookupTable!B:BQ,55,FALSE)),0),IFERROR((VLOOKUP($C198,LookupTable!B:BQ,59,FALSE)),0),IFERROR((VLOOKUP($C198,LookupTable!B:BQ,63,FALSE)),0),IFERROR((VLOOKUP($C198,LookupTable!B:BQ,67,FALSE)),0)))</f>
        <v>0</v>
      </c>
      <c r="L198" s="9">
        <f t="shared" si="3"/>
        <v>0</v>
      </c>
      <c r="M198" s="8">
        <f>(SUM(IFERROR((VLOOKUP($C198,LookupTable!B:BQ,38,FALSE)),0),IFERROR((VLOOKUP($C198,LookupTable!B:BQ,42,FALSE)),0),IFERROR((VLOOKUP($C198,LookupTable!B:BQ,46,FALSE)),0),IFERROR((VLOOKUP($C198,LookupTable!B:BQ,50,FALSE)),0),IFERROR((VLOOKUP($C198,LookupTable!B:BQ,54,FALSE)),0),IFERROR((VLOOKUP($C198,LookupTable!B:BQ,58,FALSE)),0),IFERROR((VLOOKUP($C198,LookupTable!B:BQ,62,FALSE)),0),IFERROR((VLOOKUP($C198,LookupTable!B:BQ,66,FALSE)),0)))</f>
        <v>0</v>
      </c>
      <c r="N198" s="9">
        <f t="shared" si="4"/>
        <v>0</v>
      </c>
    </row>
    <row r="199" ht="15.75" customHeight="1">
      <c r="A199" s="3">
        <f t="shared" si="1"/>
        <v>126</v>
      </c>
      <c r="B199" s="3" t="s">
        <v>211</v>
      </c>
      <c r="C199" s="3">
        <v>1.71162935E8</v>
      </c>
      <c r="D199" s="4">
        <f>IFERROR(VLOOKUP($C199,BaselinePWR!B:C,2,FALSE),0)</f>
        <v>16977894</v>
      </c>
      <c r="E199" s="5">
        <f>IFERROR(VLOOKUP($C199,BaselinePWR!B:G,6,FALSE),0)</f>
        <v>848894.7</v>
      </c>
      <c r="F199" s="6">
        <f>IFERROR(VLOOKUP($C199,BaselinePWR!B:H,7,FALSE),0)</f>
        <v>84889.47</v>
      </c>
      <c r="G199" s="7">
        <f t="array" ref="G199">IFS(D199&gt;40000000,(J199+L199+N199),AND(D199&gt;0,D199&lt;40000000),-1,TRUE,-2)</f>
        <v>-1</v>
      </c>
      <c r="H199" s="7">
        <f t="array" ref="H199">IFS(G199=-1,-100000000,G199=-2,-200000000,G199&gt;=0,(G199-E199))</f>
        <v>-100000000</v>
      </c>
      <c r="I199" s="8">
        <f>(SUM(IFERROR((VLOOKUP($C199,LookupTable!B:BQ,40,FALSE)),0),IFERROR((VLOOKUP($C199,LookupTable!B:BQ,44,FALSE)),0),IFERROR((VLOOKUP($C199,LookupTable!B:BQ,48,FALSE)),0),IFERROR((VLOOKUP($C199,LookupTable!B:BQ,52,FALSE)),0),IFERROR((VLOOKUP($C199,LookupTable!B:BQ,56,FALSE)),0),IFERROR((VLOOKUP($C199,LookupTable!B:BQ,60,FALSE)),0),IFERROR((VLOOKUP($C199,LookupTable!B:BQ,64,FALSE)),0),IFERROR((VLOOKUP($C199,LookupTable!B:BQ,68,FALSE)),0)))</f>
        <v>0</v>
      </c>
      <c r="J199" s="9">
        <f t="shared" si="2"/>
        <v>0</v>
      </c>
      <c r="K199" s="8">
        <f>(SUM(IFERROR((VLOOKUP($C199,LookupTable!B:BQ,39,FALSE)),0),IFERROR((VLOOKUP($C199,LookupTable!B:BQ,43,FALSE)),0),IFERROR((VLOOKUP($C199,LookupTable!B:BQ,47,FALSE)),0),IFERROR((VLOOKUP($C199,LookupTable!B:BQ,51,FALSE)),0),IFERROR((VLOOKUP($C199,LookupTable!B:BQ,55,FALSE)),0),IFERROR((VLOOKUP($C199,LookupTable!B:BQ,59,FALSE)),0),IFERROR((VLOOKUP($C199,LookupTable!B:BQ,63,FALSE)),0),IFERROR((VLOOKUP($C199,LookupTable!B:BQ,67,FALSE)),0)))</f>
        <v>0</v>
      </c>
      <c r="L199" s="9">
        <f t="shared" si="3"/>
        <v>0</v>
      </c>
      <c r="M199" s="8">
        <f>(SUM(IFERROR((VLOOKUP($C199,LookupTable!B:BQ,38,FALSE)),0),IFERROR((VLOOKUP($C199,LookupTable!B:BQ,42,FALSE)),0),IFERROR((VLOOKUP($C199,LookupTable!B:BQ,46,FALSE)),0),IFERROR((VLOOKUP($C199,LookupTable!B:BQ,50,FALSE)),0),IFERROR((VLOOKUP($C199,LookupTable!B:BQ,54,FALSE)),0),IFERROR((VLOOKUP($C199,LookupTable!B:BQ,58,FALSE)),0),IFERROR((VLOOKUP($C199,LookupTable!B:BQ,62,FALSE)),0),IFERROR((VLOOKUP($C199,LookupTable!B:BQ,66,FALSE)),0)))</f>
        <v>0</v>
      </c>
      <c r="N199" s="9">
        <f t="shared" si="4"/>
        <v>0</v>
      </c>
    </row>
    <row r="200" ht="15.75" customHeight="1">
      <c r="A200" s="3">
        <f t="shared" si="1"/>
        <v>126</v>
      </c>
      <c r="B200" s="3" t="s">
        <v>212</v>
      </c>
      <c r="C200" s="3">
        <v>1.71162406E8</v>
      </c>
      <c r="D200" s="4">
        <f>IFERROR(VLOOKUP($C200,BaselinePWR!B:C,2,FALSE),0)</f>
        <v>16751570</v>
      </c>
      <c r="E200" s="5">
        <f>IFERROR(VLOOKUP($C200,BaselinePWR!B:G,6,FALSE),0)</f>
        <v>837578.5</v>
      </c>
      <c r="F200" s="6">
        <f>IFERROR(VLOOKUP($C200,BaselinePWR!B:H,7,FALSE),0)</f>
        <v>83757.85</v>
      </c>
      <c r="G200" s="7">
        <f t="array" ref="G200">IFS(D200&gt;40000000,(J200+L200+N200),AND(D200&gt;0,D200&lt;40000000),-1,TRUE,-2)</f>
        <v>-1</v>
      </c>
      <c r="H200" s="7">
        <f t="array" ref="H200">IFS(G200=-1,-100000000,G200=-2,-200000000,G200&gt;=0,(G200-E200))</f>
        <v>-100000000</v>
      </c>
      <c r="I200" s="8">
        <f>(SUM(IFERROR((VLOOKUP($C200,LookupTable!B:BQ,40,FALSE)),0),IFERROR((VLOOKUP($C200,LookupTable!B:BQ,44,FALSE)),0),IFERROR((VLOOKUP($C200,LookupTable!B:BQ,48,FALSE)),0),IFERROR((VLOOKUP($C200,LookupTable!B:BQ,52,FALSE)),0),IFERROR((VLOOKUP($C200,LookupTable!B:BQ,56,FALSE)),0),IFERROR((VLOOKUP($C200,LookupTable!B:BQ,60,FALSE)),0),IFERROR((VLOOKUP($C200,LookupTable!B:BQ,64,FALSE)),0),IFERROR((VLOOKUP($C200,LookupTable!B:BQ,68,FALSE)),0)))</f>
        <v>0</v>
      </c>
      <c r="J200" s="9">
        <f t="shared" si="2"/>
        <v>0</v>
      </c>
      <c r="K200" s="8">
        <f>(SUM(IFERROR((VLOOKUP($C200,LookupTable!B:BQ,39,FALSE)),0),IFERROR((VLOOKUP($C200,LookupTable!B:BQ,43,FALSE)),0),IFERROR((VLOOKUP($C200,LookupTable!B:BQ,47,FALSE)),0),IFERROR((VLOOKUP($C200,LookupTable!B:BQ,51,FALSE)),0),IFERROR((VLOOKUP($C200,LookupTable!B:BQ,55,FALSE)),0),IFERROR((VLOOKUP($C200,LookupTable!B:BQ,59,FALSE)),0),IFERROR((VLOOKUP($C200,LookupTable!B:BQ,63,FALSE)),0),IFERROR((VLOOKUP($C200,LookupTable!B:BQ,67,FALSE)),0)))</f>
        <v>0</v>
      </c>
      <c r="L200" s="9">
        <f t="shared" si="3"/>
        <v>0</v>
      </c>
      <c r="M200" s="8">
        <f>(SUM(IFERROR((VLOOKUP($C200,LookupTable!B:BQ,38,FALSE)),0),IFERROR((VLOOKUP($C200,LookupTable!B:BQ,42,FALSE)),0),IFERROR((VLOOKUP($C200,LookupTable!B:BQ,46,FALSE)),0),IFERROR((VLOOKUP($C200,LookupTable!B:BQ,50,FALSE)),0),IFERROR((VLOOKUP($C200,LookupTable!B:BQ,54,FALSE)),0),IFERROR((VLOOKUP($C200,LookupTable!B:BQ,58,FALSE)),0),IFERROR((VLOOKUP($C200,LookupTable!B:BQ,62,FALSE)),0),IFERROR((VLOOKUP($C200,LookupTable!B:BQ,66,FALSE)),0)))</f>
        <v>0</v>
      </c>
      <c r="N200" s="9">
        <f t="shared" si="4"/>
        <v>0</v>
      </c>
    </row>
    <row r="201" ht="15.75" customHeight="1">
      <c r="A201" s="3">
        <f t="shared" si="1"/>
        <v>126</v>
      </c>
      <c r="B201" s="3" t="s">
        <v>213</v>
      </c>
      <c r="C201" s="3">
        <v>4.3145101E7</v>
      </c>
      <c r="D201" s="4">
        <f>IFERROR(VLOOKUP($C201,BaselinePWR!B:C,2,FALSE),0)</f>
        <v>17391357</v>
      </c>
      <c r="E201" s="5">
        <f>IFERROR(VLOOKUP($C201,BaselinePWR!B:G,6,FALSE),0)</f>
        <v>869567.85</v>
      </c>
      <c r="F201" s="6">
        <f>IFERROR(VLOOKUP($C201,BaselinePWR!B:H,7,FALSE),0)</f>
        <v>86956.785</v>
      </c>
      <c r="G201" s="7">
        <f t="array" ref="G201">IFS(D201&gt;40000000,(J201+L201+N201),AND(D201&gt;0,D201&lt;40000000),-1,TRUE,-2)</f>
        <v>-1</v>
      </c>
      <c r="H201" s="7">
        <f t="array" ref="H201">IFS(G201=-1,-100000000,G201=-2,-200000000,G201&gt;=0,(G201-E201))</f>
        <v>-100000000</v>
      </c>
      <c r="I201" s="8">
        <f>(SUM(IFERROR((VLOOKUP($C201,LookupTable!B:BQ,40,FALSE)),0),IFERROR((VLOOKUP($C201,LookupTable!B:BQ,44,FALSE)),0),IFERROR((VLOOKUP($C201,LookupTable!B:BQ,48,FALSE)),0),IFERROR((VLOOKUP($C201,LookupTable!B:BQ,52,FALSE)),0),IFERROR((VLOOKUP($C201,LookupTable!B:BQ,56,FALSE)),0),IFERROR((VLOOKUP($C201,LookupTable!B:BQ,60,FALSE)),0),IFERROR((VLOOKUP($C201,LookupTable!B:BQ,64,FALSE)),0),IFERROR((VLOOKUP($C201,LookupTable!B:BQ,68,FALSE)),0)))</f>
        <v>0</v>
      </c>
      <c r="J201" s="9">
        <f t="shared" si="2"/>
        <v>0</v>
      </c>
      <c r="K201" s="8">
        <f>(SUM(IFERROR((VLOOKUP($C201,LookupTable!B:BQ,39,FALSE)),0),IFERROR((VLOOKUP($C201,LookupTable!B:BQ,43,FALSE)),0),IFERROR((VLOOKUP($C201,LookupTable!B:BQ,47,FALSE)),0),IFERROR((VLOOKUP($C201,LookupTable!B:BQ,51,FALSE)),0),IFERROR((VLOOKUP($C201,LookupTable!B:BQ,55,FALSE)),0),IFERROR((VLOOKUP($C201,LookupTable!B:BQ,59,FALSE)),0),IFERROR((VLOOKUP($C201,LookupTable!B:BQ,63,FALSE)),0),IFERROR((VLOOKUP($C201,LookupTable!B:BQ,67,FALSE)),0)))</f>
        <v>0</v>
      </c>
      <c r="L201" s="9">
        <f t="shared" si="3"/>
        <v>0</v>
      </c>
      <c r="M201" s="8">
        <f>(SUM(IFERROR((VLOOKUP($C201,LookupTable!B:BQ,38,FALSE)),0),IFERROR((VLOOKUP($C201,LookupTable!B:BQ,42,FALSE)),0),IFERROR((VLOOKUP($C201,LookupTable!B:BQ,46,FALSE)),0),IFERROR((VLOOKUP($C201,LookupTable!B:BQ,50,FALSE)),0),IFERROR((VLOOKUP($C201,LookupTable!B:BQ,54,FALSE)),0),IFERROR((VLOOKUP($C201,LookupTable!B:BQ,58,FALSE)),0),IFERROR((VLOOKUP($C201,LookupTable!B:BQ,62,FALSE)),0),IFERROR((VLOOKUP($C201,LookupTable!B:BQ,66,FALSE)),0)))</f>
        <v>0</v>
      </c>
      <c r="N201" s="9">
        <f t="shared" si="4"/>
        <v>0</v>
      </c>
    </row>
    <row r="202" ht="15.75" customHeight="1">
      <c r="A202" s="3">
        <f t="shared" si="1"/>
        <v>126</v>
      </c>
      <c r="B202" s="3" t="s">
        <v>214</v>
      </c>
      <c r="C202" s="3">
        <v>5.0945675E7</v>
      </c>
      <c r="D202" s="4">
        <f>IFERROR(VLOOKUP($C202,BaselinePWR!B:C,2,FALSE),0)</f>
        <v>14684476</v>
      </c>
      <c r="E202" s="5">
        <f>IFERROR(VLOOKUP($C202,BaselinePWR!B:G,6,FALSE),0)</f>
        <v>734223.8</v>
      </c>
      <c r="F202" s="6">
        <f>IFERROR(VLOOKUP($C202,BaselinePWR!B:H,7,FALSE),0)</f>
        <v>73422.38</v>
      </c>
      <c r="G202" s="7">
        <f t="array" ref="G202">IFS(D202&gt;40000000,(J202+L202+N202),AND(D202&gt;0,D202&lt;40000000),-1,TRUE,-2)</f>
        <v>-1</v>
      </c>
      <c r="H202" s="7">
        <f t="array" ref="H202">IFS(G202=-1,-100000000,G202=-2,-200000000,G202&gt;=0,(G202-E202))</f>
        <v>-100000000</v>
      </c>
      <c r="I202" s="8">
        <f>(SUM(IFERROR((VLOOKUP($C202,LookupTable!B:BQ,40,FALSE)),0),IFERROR((VLOOKUP($C202,LookupTable!B:BQ,44,FALSE)),0),IFERROR((VLOOKUP($C202,LookupTable!B:BQ,48,FALSE)),0),IFERROR((VLOOKUP($C202,LookupTable!B:BQ,52,FALSE)),0),IFERROR((VLOOKUP($C202,LookupTable!B:BQ,56,FALSE)),0),IFERROR((VLOOKUP($C202,LookupTable!B:BQ,60,FALSE)),0),IFERROR((VLOOKUP($C202,LookupTable!B:BQ,64,FALSE)),0),IFERROR((VLOOKUP($C202,LookupTable!B:BQ,68,FALSE)),0)))</f>
        <v>0</v>
      </c>
      <c r="J202" s="9">
        <f t="shared" si="2"/>
        <v>0</v>
      </c>
      <c r="K202" s="8">
        <f>(SUM(IFERROR((VLOOKUP($C202,LookupTable!B:BQ,39,FALSE)),0),IFERROR((VLOOKUP($C202,LookupTable!B:BQ,43,FALSE)),0),IFERROR((VLOOKUP($C202,LookupTable!B:BQ,47,FALSE)),0),IFERROR((VLOOKUP($C202,LookupTable!B:BQ,51,FALSE)),0),IFERROR((VLOOKUP($C202,LookupTable!B:BQ,55,FALSE)),0),IFERROR((VLOOKUP($C202,LookupTable!B:BQ,59,FALSE)),0),IFERROR((VLOOKUP($C202,LookupTable!B:BQ,63,FALSE)),0),IFERROR((VLOOKUP($C202,LookupTable!B:BQ,67,FALSE)),0)))</f>
        <v>0</v>
      </c>
      <c r="L202" s="9">
        <f t="shared" si="3"/>
        <v>0</v>
      </c>
      <c r="M202" s="8">
        <f>(SUM(IFERROR((VLOOKUP($C202,LookupTable!B:BQ,38,FALSE)),0),IFERROR((VLOOKUP($C202,LookupTable!B:BQ,42,FALSE)),0),IFERROR((VLOOKUP($C202,LookupTable!B:BQ,46,FALSE)),0),IFERROR((VLOOKUP($C202,LookupTable!B:BQ,50,FALSE)),0),IFERROR((VLOOKUP($C202,LookupTable!B:BQ,54,FALSE)),0),IFERROR((VLOOKUP($C202,LookupTable!B:BQ,58,FALSE)),0),IFERROR((VLOOKUP($C202,LookupTable!B:BQ,62,FALSE)),0),IFERROR((VLOOKUP($C202,LookupTable!B:BQ,66,FALSE)),0)))</f>
        <v>0</v>
      </c>
      <c r="N202" s="9">
        <f t="shared" si="4"/>
        <v>0</v>
      </c>
    </row>
    <row r="203" ht="15.75" customHeight="1">
      <c r="A203" s="3">
        <f t="shared" si="1"/>
        <v>126</v>
      </c>
      <c r="B203" s="3" t="s">
        <v>215</v>
      </c>
      <c r="C203" s="3">
        <v>5.8557434E7</v>
      </c>
      <c r="D203" s="4">
        <f>IFERROR(VLOOKUP($C203,BaselinePWR!B:C,2,FALSE),0)</f>
        <v>17075939</v>
      </c>
      <c r="E203" s="5">
        <f>IFERROR(VLOOKUP($C203,BaselinePWR!B:G,6,FALSE),0)</f>
        <v>853796.95</v>
      </c>
      <c r="F203" s="6">
        <f>IFERROR(VLOOKUP($C203,BaselinePWR!B:H,7,FALSE),0)</f>
        <v>85379.695</v>
      </c>
      <c r="G203" s="7">
        <f t="array" ref="G203">IFS(D203&gt;40000000,(J203+L203+N203),AND(D203&gt;0,D203&lt;40000000),-1,TRUE,-2)</f>
        <v>-1</v>
      </c>
      <c r="H203" s="7">
        <f t="array" ref="H203">IFS(G203=-1,-100000000,G203=-2,-200000000,G203&gt;=0,(G203-E203))</f>
        <v>-100000000</v>
      </c>
      <c r="I203" s="8">
        <f>(SUM(IFERROR((VLOOKUP($C203,LookupTable!B:BQ,40,FALSE)),0),IFERROR((VLOOKUP($C203,LookupTable!B:BQ,44,FALSE)),0),IFERROR((VLOOKUP($C203,LookupTable!B:BQ,48,FALSE)),0),IFERROR((VLOOKUP($C203,LookupTable!B:BQ,52,FALSE)),0),IFERROR((VLOOKUP($C203,LookupTable!B:BQ,56,FALSE)),0),IFERROR((VLOOKUP($C203,LookupTable!B:BQ,60,FALSE)),0),IFERROR((VLOOKUP($C203,LookupTable!B:BQ,64,FALSE)),0),IFERROR((VLOOKUP($C203,LookupTable!B:BQ,68,FALSE)),0)))</f>
        <v>85735</v>
      </c>
      <c r="J203" s="9">
        <f t="shared" si="2"/>
        <v>85735</v>
      </c>
      <c r="K203" s="8">
        <f>(SUM(IFERROR((VLOOKUP($C203,LookupTable!B:BQ,39,FALSE)),0),IFERROR((VLOOKUP($C203,LookupTable!B:BQ,43,FALSE)),0),IFERROR((VLOOKUP($C203,LookupTable!B:BQ,47,FALSE)),0),IFERROR((VLOOKUP($C203,LookupTable!B:BQ,51,FALSE)),0),IFERROR((VLOOKUP($C203,LookupTable!B:BQ,55,FALSE)),0),IFERROR((VLOOKUP($C203,LookupTable!B:BQ,59,FALSE)),0),IFERROR((VLOOKUP($C203,LookupTable!B:BQ,63,FALSE)),0),IFERROR((VLOOKUP($C203,LookupTable!B:BQ,67,FALSE)),0)))</f>
        <v>191938</v>
      </c>
      <c r="L203" s="9">
        <f t="shared" si="3"/>
        <v>191938</v>
      </c>
      <c r="M203" s="8">
        <f>(SUM(IFERROR((VLOOKUP($C203,LookupTable!B:BQ,38,FALSE)),0),IFERROR((VLOOKUP($C203,LookupTable!B:BQ,42,FALSE)),0),IFERROR((VLOOKUP($C203,LookupTable!B:BQ,46,FALSE)),0),IFERROR((VLOOKUP($C203,LookupTable!B:BQ,50,FALSE)),0),IFERROR((VLOOKUP($C203,LookupTable!B:BQ,54,FALSE)),0),IFERROR((VLOOKUP($C203,LookupTable!B:BQ,58,FALSE)),0),IFERROR((VLOOKUP($C203,LookupTable!B:BQ,62,FALSE)),0),IFERROR((VLOOKUP($C203,LookupTable!B:BQ,66,FALSE)),0)))</f>
        <v>97449</v>
      </c>
      <c r="N203" s="9">
        <f t="shared" si="4"/>
        <v>97449</v>
      </c>
    </row>
    <row r="204" ht="15.75" customHeight="1">
      <c r="A204" s="3">
        <f t="shared" si="1"/>
        <v>126</v>
      </c>
      <c r="B204" s="3" t="s">
        <v>216</v>
      </c>
      <c r="C204" s="3">
        <v>6.6639234E7</v>
      </c>
      <c r="D204" s="4">
        <f>IFERROR(VLOOKUP($C204,BaselinePWR!B:C,2,FALSE),0)</f>
        <v>15839739</v>
      </c>
      <c r="E204" s="5">
        <f>IFERROR(VLOOKUP($C204,BaselinePWR!B:G,6,FALSE),0)</f>
        <v>791986.95</v>
      </c>
      <c r="F204" s="6">
        <f>IFERROR(VLOOKUP($C204,BaselinePWR!B:H,7,FALSE),0)</f>
        <v>79198.695</v>
      </c>
      <c r="G204" s="7">
        <f t="array" ref="G204">IFS(D204&gt;40000000,(J204+L204+N204),AND(D204&gt;0,D204&lt;40000000),-1,TRUE,-2)</f>
        <v>-1</v>
      </c>
      <c r="H204" s="7">
        <f t="array" ref="H204">IFS(G204=-1,-100000000,G204=-2,-200000000,G204&gt;=0,(G204-E204))</f>
        <v>-100000000</v>
      </c>
      <c r="I204" s="8">
        <f>(SUM(IFERROR((VLOOKUP($C204,LookupTable!B:BQ,40,FALSE)),0),IFERROR((VLOOKUP($C204,LookupTable!B:BQ,44,FALSE)),0),IFERROR((VLOOKUP($C204,LookupTable!B:BQ,48,FALSE)),0),IFERROR((VLOOKUP($C204,LookupTable!B:BQ,52,FALSE)),0),IFERROR((VLOOKUP($C204,LookupTable!B:BQ,56,FALSE)),0),IFERROR((VLOOKUP($C204,LookupTable!B:BQ,60,FALSE)),0),IFERROR((VLOOKUP($C204,LookupTable!B:BQ,64,FALSE)),0),IFERROR((VLOOKUP($C204,LookupTable!B:BQ,68,FALSE)),0)))</f>
        <v>244</v>
      </c>
      <c r="J204" s="9">
        <f t="shared" si="2"/>
        <v>244</v>
      </c>
      <c r="K204" s="8">
        <f>(SUM(IFERROR((VLOOKUP($C204,LookupTable!B:BQ,39,FALSE)),0),IFERROR((VLOOKUP($C204,LookupTable!B:BQ,43,FALSE)),0),IFERROR((VLOOKUP($C204,LookupTable!B:BQ,47,FALSE)),0),IFERROR((VLOOKUP($C204,LookupTable!B:BQ,51,FALSE)),0),IFERROR((VLOOKUP($C204,LookupTable!B:BQ,55,FALSE)),0),IFERROR((VLOOKUP($C204,LookupTable!B:BQ,59,FALSE)),0),IFERROR((VLOOKUP($C204,LookupTable!B:BQ,63,FALSE)),0),IFERROR((VLOOKUP($C204,LookupTable!B:BQ,67,FALSE)),0)))</f>
        <v>1093</v>
      </c>
      <c r="L204" s="9">
        <f t="shared" si="3"/>
        <v>1093</v>
      </c>
      <c r="M204" s="8">
        <f>(SUM(IFERROR((VLOOKUP($C204,LookupTable!B:BQ,38,FALSE)),0),IFERROR((VLOOKUP($C204,LookupTable!B:BQ,42,FALSE)),0),IFERROR((VLOOKUP($C204,LookupTable!B:BQ,46,FALSE)),0),IFERROR((VLOOKUP($C204,LookupTable!B:BQ,50,FALSE)),0),IFERROR((VLOOKUP($C204,LookupTable!B:BQ,54,FALSE)),0),IFERROR((VLOOKUP($C204,LookupTable!B:BQ,58,FALSE)),0),IFERROR((VLOOKUP($C204,LookupTable!B:BQ,62,FALSE)),0),IFERROR((VLOOKUP($C204,LookupTable!B:BQ,66,FALSE)),0)))</f>
        <v>0</v>
      </c>
      <c r="N204" s="9">
        <f t="shared" si="4"/>
        <v>0</v>
      </c>
    </row>
    <row r="205" ht="15.75" customHeight="1">
      <c r="A205" s="3">
        <f t="shared" si="1"/>
        <v>126</v>
      </c>
      <c r="B205" s="3" t="s">
        <v>217</v>
      </c>
      <c r="C205" s="3">
        <v>1.12277459E8</v>
      </c>
      <c r="D205" s="4">
        <f>IFERROR(VLOOKUP($C205,BaselinePWR!B:C,2,FALSE),0)</f>
        <v>15155445</v>
      </c>
      <c r="E205" s="5">
        <f>IFERROR(VLOOKUP($C205,BaselinePWR!B:G,6,FALSE),0)</f>
        <v>757772.25</v>
      </c>
      <c r="F205" s="6">
        <f>IFERROR(VLOOKUP($C205,BaselinePWR!B:H,7,FALSE),0)</f>
        <v>75777.225</v>
      </c>
      <c r="G205" s="7">
        <f t="array" ref="G205">IFS(D205&gt;40000000,(J205+L205+N205),AND(D205&gt;0,D205&lt;40000000),-1,TRUE,-2)</f>
        <v>-1</v>
      </c>
      <c r="H205" s="7">
        <f t="array" ref="H205">IFS(G205=-1,-100000000,G205=-2,-200000000,G205&gt;=0,(G205-E205))</f>
        <v>-100000000</v>
      </c>
      <c r="I205" s="8">
        <f>(SUM(IFERROR((VLOOKUP($C205,LookupTable!B:BQ,40,FALSE)),0),IFERROR((VLOOKUP($C205,LookupTable!B:BQ,44,FALSE)),0),IFERROR((VLOOKUP($C205,LookupTable!B:BQ,48,FALSE)),0),IFERROR((VLOOKUP($C205,LookupTable!B:BQ,52,FALSE)),0),IFERROR((VLOOKUP($C205,LookupTable!B:BQ,56,FALSE)),0),IFERROR((VLOOKUP($C205,LookupTable!B:BQ,60,FALSE)),0),IFERROR((VLOOKUP($C205,LookupTable!B:BQ,64,FALSE)),0),IFERROR((VLOOKUP($C205,LookupTable!B:BQ,68,FALSE)),0)))</f>
        <v>0</v>
      </c>
      <c r="J205" s="9">
        <f t="shared" si="2"/>
        <v>0</v>
      </c>
      <c r="K205" s="8">
        <f>(SUM(IFERROR((VLOOKUP($C205,LookupTable!B:BQ,39,FALSE)),0),IFERROR((VLOOKUP($C205,LookupTable!B:BQ,43,FALSE)),0),IFERROR((VLOOKUP($C205,LookupTable!B:BQ,47,FALSE)),0),IFERROR((VLOOKUP($C205,LookupTable!B:BQ,51,FALSE)),0),IFERROR((VLOOKUP($C205,LookupTable!B:BQ,55,FALSE)),0),IFERROR((VLOOKUP($C205,LookupTable!B:BQ,59,FALSE)),0),IFERROR((VLOOKUP($C205,LookupTable!B:BQ,63,FALSE)),0),IFERROR((VLOOKUP($C205,LookupTable!B:BQ,67,FALSE)),0)))</f>
        <v>0</v>
      </c>
      <c r="L205" s="9">
        <f t="shared" si="3"/>
        <v>0</v>
      </c>
      <c r="M205" s="8">
        <f>(SUM(IFERROR((VLOOKUP($C205,LookupTable!B:BQ,38,FALSE)),0),IFERROR((VLOOKUP($C205,LookupTable!B:BQ,42,FALSE)),0),IFERROR((VLOOKUP($C205,LookupTable!B:BQ,46,FALSE)),0),IFERROR((VLOOKUP($C205,LookupTable!B:BQ,50,FALSE)),0),IFERROR((VLOOKUP($C205,LookupTable!B:BQ,54,FALSE)),0),IFERROR((VLOOKUP($C205,LookupTable!B:BQ,58,FALSE)),0),IFERROR((VLOOKUP($C205,LookupTable!B:BQ,62,FALSE)),0),IFERROR((VLOOKUP($C205,LookupTable!B:BQ,66,FALSE)),0)))</f>
        <v>0</v>
      </c>
      <c r="N205" s="9">
        <f t="shared" si="4"/>
        <v>0</v>
      </c>
    </row>
    <row r="206" ht="15.75" customHeight="1">
      <c r="A206" s="3">
        <f t="shared" si="1"/>
        <v>126</v>
      </c>
      <c r="B206" s="3" t="s">
        <v>218</v>
      </c>
      <c r="C206" s="3">
        <v>8.95298E7</v>
      </c>
      <c r="D206" s="4">
        <f>IFERROR(VLOOKUP($C206,BaselinePWR!B:C,2,FALSE),0)</f>
        <v>16319261</v>
      </c>
      <c r="E206" s="5">
        <f>IFERROR(VLOOKUP($C206,BaselinePWR!B:G,6,FALSE),0)</f>
        <v>815963.05</v>
      </c>
      <c r="F206" s="6">
        <f>IFERROR(VLOOKUP($C206,BaselinePWR!B:H,7,FALSE),0)</f>
        <v>81596.305</v>
      </c>
      <c r="G206" s="7">
        <f t="array" ref="G206">IFS(D206&gt;40000000,(J206+L206+N206),AND(D206&gt;0,D206&lt;40000000),-1,TRUE,-2)</f>
        <v>-1</v>
      </c>
      <c r="H206" s="7">
        <f t="array" ref="H206">IFS(G206=-1,-100000000,G206=-2,-200000000,G206&gt;=0,(G206-E206))</f>
        <v>-100000000</v>
      </c>
      <c r="I206" s="8">
        <f>(SUM(IFERROR((VLOOKUP($C206,LookupTable!B:BQ,40,FALSE)),0),IFERROR((VLOOKUP($C206,LookupTable!B:BQ,44,FALSE)),0),IFERROR((VLOOKUP($C206,LookupTable!B:BQ,48,FALSE)),0),IFERROR((VLOOKUP($C206,LookupTable!B:BQ,52,FALSE)),0),IFERROR((VLOOKUP($C206,LookupTable!B:BQ,56,FALSE)),0),IFERROR((VLOOKUP($C206,LookupTable!B:BQ,60,FALSE)),0),IFERROR((VLOOKUP($C206,LookupTable!B:BQ,64,FALSE)),0),IFERROR((VLOOKUP($C206,LookupTable!B:BQ,68,FALSE)),0)))</f>
        <v>0</v>
      </c>
      <c r="J206" s="9">
        <f t="shared" si="2"/>
        <v>0</v>
      </c>
      <c r="K206" s="8">
        <f>(SUM(IFERROR((VLOOKUP($C206,LookupTable!B:BQ,39,FALSE)),0),IFERROR((VLOOKUP($C206,LookupTable!B:BQ,43,FALSE)),0),IFERROR((VLOOKUP($C206,LookupTable!B:BQ,47,FALSE)),0),IFERROR((VLOOKUP($C206,LookupTable!B:BQ,51,FALSE)),0),IFERROR((VLOOKUP($C206,LookupTable!B:BQ,55,FALSE)),0),IFERROR((VLOOKUP($C206,LookupTable!B:BQ,59,FALSE)),0),IFERROR((VLOOKUP($C206,LookupTable!B:BQ,63,FALSE)),0),IFERROR((VLOOKUP($C206,LookupTable!B:BQ,67,FALSE)),0)))</f>
        <v>0</v>
      </c>
      <c r="L206" s="9">
        <f t="shared" si="3"/>
        <v>0</v>
      </c>
      <c r="M206" s="8">
        <f>(SUM(IFERROR((VLOOKUP($C206,LookupTable!B:BQ,38,FALSE)),0),IFERROR((VLOOKUP($C206,LookupTable!B:BQ,42,FALSE)),0),IFERROR((VLOOKUP($C206,LookupTable!B:BQ,46,FALSE)),0),IFERROR((VLOOKUP($C206,LookupTable!B:BQ,50,FALSE)),0),IFERROR((VLOOKUP($C206,LookupTable!B:BQ,54,FALSE)),0),IFERROR((VLOOKUP($C206,LookupTable!B:BQ,58,FALSE)),0),IFERROR((VLOOKUP($C206,LookupTable!B:BQ,62,FALSE)),0),IFERROR((VLOOKUP($C206,LookupTable!B:BQ,66,FALSE)),0)))</f>
        <v>0</v>
      </c>
      <c r="N206" s="9">
        <f t="shared" si="4"/>
        <v>0</v>
      </c>
    </row>
    <row r="207" ht="15.75" customHeight="1">
      <c r="A207" s="3">
        <f t="shared" si="1"/>
        <v>126</v>
      </c>
      <c r="B207" s="3" t="s">
        <v>219</v>
      </c>
      <c r="C207" s="3">
        <v>6.7792586E7</v>
      </c>
      <c r="D207" s="4">
        <f>IFERROR(VLOOKUP($C207,BaselinePWR!B:C,2,FALSE),0)</f>
        <v>16878394</v>
      </c>
      <c r="E207" s="5">
        <f>IFERROR(VLOOKUP($C207,BaselinePWR!B:G,6,FALSE),0)</f>
        <v>843919.7</v>
      </c>
      <c r="F207" s="6">
        <f>IFERROR(VLOOKUP($C207,BaselinePWR!B:H,7,FALSE),0)</f>
        <v>84391.97</v>
      </c>
      <c r="G207" s="7">
        <f t="array" ref="G207">IFS(D207&gt;40000000,(J207+L207+N207),AND(D207&gt;0,D207&lt;40000000),-1,TRUE,-2)</f>
        <v>-1</v>
      </c>
      <c r="H207" s="7">
        <f t="array" ref="H207">IFS(G207=-1,-100000000,G207=-2,-200000000,G207&gt;=0,(G207-E207))</f>
        <v>-100000000</v>
      </c>
      <c r="I207" s="8">
        <f>(SUM(IFERROR((VLOOKUP($C207,LookupTable!B:BQ,40,FALSE)),0),IFERROR((VLOOKUP($C207,LookupTable!B:BQ,44,FALSE)),0),IFERROR((VLOOKUP($C207,LookupTable!B:BQ,48,FALSE)),0),IFERROR((VLOOKUP($C207,LookupTable!B:BQ,52,FALSE)),0),IFERROR((VLOOKUP($C207,LookupTable!B:BQ,56,FALSE)),0),IFERROR((VLOOKUP($C207,LookupTable!B:BQ,60,FALSE)),0),IFERROR((VLOOKUP($C207,LookupTable!B:BQ,64,FALSE)),0),IFERROR((VLOOKUP($C207,LookupTable!B:BQ,68,FALSE)),0)))</f>
        <v>0</v>
      </c>
      <c r="J207" s="9">
        <f t="shared" si="2"/>
        <v>0</v>
      </c>
      <c r="K207" s="8">
        <f>(SUM(IFERROR((VLOOKUP($C207,LookupTable!B:BQ,39,FALSE)),0),IFERROR((VLOOKUP($C207,LookupTable!B:BQ,43,FALSE)),0),IFERROR((VLOOKUP($C207,LookupTable!B:BQ,47,FALSE)),0),IFERROR((VLOOKUP($C207,LookupTable!B:BQ,51,FALSE)),0),IFERROR((VLOOKUP($C207,LookupTable!B:BQ,55,FALSE)),0),IFERROR((VLOOKUP($C207,LookupTable!B:BQ,59,FALSE)),0),IFERROR((VLOOKUP($C207,LookupTable!B:BQ,63,FALSE)),0),IFERROR((VLOOKUP($C207,LookupTable!B:BQ,67,FALSE)),0)))</f>
        <v>0</v>
      </c>
      <c r="L207" s="9">
        <f t="shared" si="3"/>
        <v>0</v>
      </c>
      <c r="M207" s="8">
        <f>(SUM(IFERROR((VLOOKUP($C207,LookupTable!B:BQ,38,FALSE)),0),IFERROR((VLOOKUP($C207,LookupTable!B:BQ,42,FALSE)),0),IFERROR((VLOOKUP($C207,LookupTable!B:BQ,46,FALSE)),0),IFERROR((VLOOKUP($C207,LookupTable!B:BQ,50,FALSE)),0),IFERROR((VLOOKUP($C207,LookupTable!B:BQ,54,FALSE)),0),IFERROR((VLOOKUP($C207,LookupTable!B:BQ,58,FALSE)),0),IFERROR((VLOOKUP($C207,LookupTable!B:BQ,62,FALSE)),0),IFERROR((VLOOKUP($C207,LookupTable!B:BQ,66,FALSE)),0)))</f>
        <v>0</v>
      </c>
      <c r="N207" s="9">
        <f t="shared" si="4"/>
        <v>0</v>
      </c>
    </row>
    <row r="208" ht="15.75" customHeight="1">
      <c r="A208" s="3">
        <f t="shared" si="1"/>
        <v>126</v>
      </c>
      <c r="B208" s="3" t="s">
        <v>220</v>
      </c>
      <c r="C208" s="3">
        <v>1.06397133E8</v>
      </c>
      <c r="D208" s="4">
        <f>IFERROR(VLOOKUP($C208,BaselinePWR!B:C,2,FALSE),0)</f>
        <v>16668931</v>
      </c>
      <c r="E208" s="5">
        <f>IFERROR(VLOOKUP($C208,BaselinePWR!B:G,6,FALSE),0)</f>
        <v>833446.55</v>
      </c>
      <c r="F208" s="6">
        <f>IFERROR(VLOOKUP($C208,BaselinePWR!B:H,7,FALSE),0)</f>
        <v>83344.655</v>
      </c>
      <c r="G208" s="7">
        <f t="array" ref="G208">IFS(D208&gt;40000000,(J208+L208+N208),AND(D208&gt;0,D208&lt;40000000),-1,TRUE,-2)</f>
        <v>-1</v>
      </c>
      <c r="H208" s="7">
        <f t="array" ref="H208">IFS(G208=-1,-100000000,G208=-2,-200000000,G208&gt;=0,(G208-E208))</f>
        <v>-100000000</v>
      </c>
      <c r="I208" s="8">
        <f>(SUM(IFERROR((VLOOKUP($C208,LookupTable!B:BQ,40,FALSE)),0),IFERROR((VLOOKUP($C208,LookupTable!B:BQ,44,FALSE)),0),IFERROR((VLOOKUP($C208,LookupTable!B:BQ,48,FALSE)),0),IFERROR((VLOOKUP($C208,LookupTable!B:BQ,52,FALSE)),0),IFERROR((VLOOKUP($C208,LookupTable!B:BQ,56,FALSE)),0),IFERROR((VLOOKUP($C208,LookupTable!B:BQ,60,FALSE)),0),IFERROR((VLOOKUP($C208,LookupTable!B:BQ,64,FALSE)),0),IFERROR((VLOOKUP($C208,LookupTable!B:BQ,68,FALSE)),0)))</f>
        <v>0</v>
      </c>
      <c r="J208" s="9">
        <f t="shared" si="2"/>
        <v>0</v>
      </c>
      <c r="K208" s="8">
        <f>(SUM(IFERROR((VLOOKUP($C208,LookupTable!B:BQ,39,FALSE)),0),IFERROR((VLOOKUP($C208,LookupTable!B:BQ,43,FALSE)),0),IFERROR((VLOOKUP($C208,LookupTable!B:BQ,47,FALSE)),0),IFERROR((VLOOKUP($C208,LookupTable!B:BQ,51,FALSE)),0),IFERROR((VLOOKUP($C208,LookupTable!B:BQ,55,FALSE)),0),IFERROR((VLOOKUP($C208,LookupTable!B:BQ,59,FALSE)),0),IFERROR((VLOOKUP($C208,LookupTable!B:BQ,63,FALSE)),0),IFERROR((VLOOKUP($C208,LookupTable!B:BQ,67,FALSE)),0)))</f>
        <v>0</v>
      </c>
      <c r="L208" s="9">
        <f t="shared" si="3"/>
        <v>0</v>
      </c>
      <c r="M208" s="8">
        <f>(SUM(IFERROR((VLOOKUP($C208,LookupTable!B:BQ,38,FALSE)),0),IFERROR((VLOOKUP($C208,LookupTable!B:BQ,42,FALSE)),0),IFERROR((VLOOKUP($C208,LookupTable!B:BQ,46,FALSE)),0),IFERROR((VLOOKUP($C208,LookupTable!B:BQ,50,FALSE)),0),IFERROR((VLOOKUP($C208,LookupTable!B:BQ,54,FALSE)),0),IFERROR((VLOOKUP($C208,LookupTable!B:BQ,58,FALSE)),0),IFERROR((VLOOKUP($C208,LookupTable!B:BQ,62,FALSE)),0),IFERROR((VLOOKUP($C208,LookupTable!B:BQ,66,FALSE)),0)))</f>
        <v>0</v>
      </c>
      <c r="N208" s="9">
        <f t="shared" si="4"/>
        <v>0</v>
      </c>
    </row>
    <row r="209" ht="15.75" customHeight="1">
      <c r="A209" s="3">
        <f t="shared" si="1"/>
        <v>126</v>
      </c>
      <c r="B209" s="3" t="s">
        <v>221</v>
      </c>
      <c r="C209" s="3">
        <v>8.2578096E7</v>
      </c>
      <c r="D209" s="4">
        <f>IFERROR(VLOOKUP($C209,BaselinePWR!B:C,2,FALSE),0)</f>
        <v>16618740</v>
      </c>
      <c r="E209" s="5">
        <f>IFERROR(VLOOKUP($C209,BaselinePWR!B:G,6,FALSE),0)</f>
        <v>830937</v>
      </c>
      <c r="F209" s="6">
        <f>IFERROR(VLOOKUP($C209,BaselinePWR!B:H,7,FALSE),0)</f>
        <v>83093.7</v>
      </c>
      <c r="G209" s="7">
        <f t="array" ref="G209">IFS(D209&gt;40000000,(J209+L209+N209),AND(D209&gt;0,D209&lt;40000000),-1,TRUE,-2)</f>
        <v>-1</v>
      </c>
      <c r="H209" s="7">
        <f t="array" ref="H209">IFS(G209=-1,-100000000,G209=-2,-200000000,G209&gt;=0,(G209-E209))</f>
        <v>-100000000</v>
      </c>
      <c r="I209" s="8">
        <f>(SUM(IFERROR((VLOOKUP($C209,LookupTable!B:BQ,40,FALSE)),0),IFERROR((VLOOKUP($C209,LookupTable!B:BQ,44,FALSE)),0),IFERROR((VLOOKUP($C209,LookupTable!B:BQ,48,FALSE)),0),IFERROR((VLOOKUP($C209,LookupTable!B:BQ,52,FALSE)),0),IFERROR((VLOOKUP($C209,LookupTable!B:BQ,56,FALSE)),0),IFERROR((VLOOKUP($C209,LookupTable!B:BQ,60,FALSE)),0),IFERROR((VLOOKUP($C209,LookupTable!B:BQ,64,FALSE)),0),IFERROR((VLOOKUP($C209,LookupTable!B:BQ,68,FALSE)),0)))</f>
        <v>0</v>
      </c>
      <c r="J209" s="9">
        <f t="shared" si="2"/>
        <v>0</v>
      </c>
      <c r="K209" s="8">
        <f>(SUM(IFERROR((VLOOKUP($C209,LookupTable!B:BQ,39,FALSE)),0),IFERROR((VLOOKUP($C209,LookupTable!B:BQ,43,FALSE)),0),IFERROR((VLOOKUP($C209,LookupTable!B:BQ,47,FALSE)),0),IFERROR((VLOOKUP($C209,LookupTable!B:BQ,51,FALSE)),0),IFERROR((VLOOKUP($C209,LookupTable!B:BQ,55,FALSE)),0),IFERROR((VLOOKUP($C209,LookupTable!B:BQ,59,FALSE)),0),IFERROR((VLOOKUP($C209,LookupTable!B:BQ,63,FALSE)),0),IFERROR((VLOOKUP($C209,LookupTable!B:BQ,67,FALSE)),0)))</f>
        <v>0</v>
      </c>
      <c r="L209" s="9">
        <f t="shared" si="3"/>
        <v>0</v>
      </c>
      <c r="M209" s="8">
        <f>(SUM(IFERROR((VLOOKUP($C209,LookupTable!B:BQ,38,FALSE)),0),IFERROR((VLOOKUP($C209,LookupTable!B:BQ,42,FALSE)),0),IFERROR((VLOOKUP($C209,LookupTable!B:BQ,46,FALSE)),0),IFERROR((VLOOKUP($C209,LookupTable!B:BQ,50,FALSE)),0),IFERROR((VLOOKUP($C209,LookupTable!B:BQ,54,FALSE)),0),IFERROR((VLOOKUP($C209,LookupTable!B:BQ,58,FALSE)),0),IFERROR((VLOOKUP($C209,LookupTable!B:BQ,62,FALSE)),0),IFERROR((VLOOKUP($C209,LookupTable!B:BQ,66,FALSE)),0)))</f>
        <v>0</v>
      </c>
      <c r="N209" s="9">
        <f t="shared" si="4"/>
        <v>0</v>
      </c>
    </row>
    <row r="210" ht="15.75" customHeight="1">
      <c r="A210" s="3">
        <f t="shared" si="1"/>
        <v>126</v>
      </c>
      <c r="B210" s="3" t="s">
        <v>222</v>
      </c>
      <c r="C210" s="3">
        <v>1.71179326E8</v>
      </c>
      <c r="D210" s="4">
        <f>IFERROR(VLOOKUP($C210,BaselinePWR!B:C,2,FALSE),0)</f>
        <v>16529317</v>
      </c>
      <c r="E210" s="5">
        <f>IFERROR(VLOOKUP($C210,BaselinePWR!B:G,6,FALSE),0)</f>
        <v>826465.85</v>
      </c>
      <c r="F210" s="6">
        <f>IFERROR(VLOOKUP($C210,BaselinePWR!B:H,7,FALSE),0)</f>
        <v>82646.585</v>
      </c>
      <c r="G210" s="7">
        <f t="array" ref="G210">IFS(D210&gt;40000000,(J210+L210+N210),AND(D210&gt;0,D210&lt;40000000),-1,TRUE,-2)</f>
        <v>-1</v>
      </c>
      <c r="H210" s="7">
        <f t="array" ref="H210">IFS(G210=-1,-100000000,G210=-2,-200000000,G210&gt;=0,(G210-E210))</f>
        <v>-100000000</v>
      </c>
      <c r="I210" s="8">
        <f>(SUM(IFERROR((VLOOKUP($C210,LookupTable!B:BQ,40,FALSE)),0),IFERROR((VLOOKUP($C210,LookupTable!B:BQ,44,FALSE)),0),IFERROR((VLOOKUP($C210,LookupTable!B:BQ,48,FALSE)),0),IFERROR((VLOOKUP($C210,LookupTable!B:BQ,52,FALSE)),0),IFERROR((VLOOKUP($C210,LookupTable!B:BQ,56,FALSE)),0),IFERROR((VLOOKUP($C210,LookupTable!B:BQ,60,FALSE)),0),IFERROR((VLOOKUP($C210,LookupTable!B:BQ,64,FALSE)),0),IFERROR((VLOOKUP($C210,LookupTable!B:BQ,68,FALSE)),0)))</f>
        <v>0</v>
      </c>
      <c r="J210" s="9">
        <f t="shared" si="2"/>
        <v>0</v>
      </c>
      <c r="K210" s="8">
        <f>(SUM(IFERROR((VLOOKUP($C210,LookupTable!B:BQ,39,FALSE)),0),IFERROR((VLOOKUP($C210,LookupTable!B:BQ,43,FALSE)),0),IFERROR((VLOOKUP($C210,LookupTable!B:BQ,47,FALSE)),0),IFERROR((VLOOKUP($C210,LookupTable!B:BQ,51,FALSE)),0),IFERROR((VLOOKUP($C210,LookupTable!B:BQ,55,FALSE)),0),IFERROR((VLOOKUP($C210,LookupTable!B:BQ,59,FALSE)),0),IFERROR((VLOOKUP($C210,LookupTable!B:BQ,63,FALSE)),0),IFERROR((VLOOKUP($C210,LookupTable!B:BQ,67,FALSE)),0)))</f>
        <v>0</v>
      </c>
      <c r="L210" s="9">
        <f t="shared" si="3"/>
        <v>0</v>
      </c>
      <c r="M210" s="8">
        <f>(SUM(IFERROR((VLOOKUP($C210,LookupTable!B:BQ,38,FALSE)),0),IFERROR((VLOOKUP($C210,LookupTable!B:BQ,42,FALSE)),0),IFERROR((VLOOKUP($C210,LookupTable!B:BQ,46,FALSE)),0),IFERROR((VLOOKUP($C210,LookupTable!B:BQ,50,FALSE)),0),IFERROR((VLOOKUP($C210,LookupTable!B:BQ,54,FALSE)),0),IFERROR((VLOOKUP($C210,LookupTable!B:BQ,58,FALSE)),0),IFERROR((VLOOKUP($C210,LookupTable!B:BQ,62,FALSE)),0),IFERROR((VLOOKUP($C210,LookupTable!B:BQ,66,FALSE)),0)))</f>
        <v>0</v>
      </c>
      <c r="N210" s="9">
        <f t="shared" si="4"/>
        <v>0</v>
      </c>
    </row>
    <row r="211" ht="15.75" customHeight="1">
      <c r="A211" s="3">
        <f t="shared" si="1"/>
        <v>126</v>
      </c>
      <c r="B211" s="3" t="s">
        <v>223</v>
      </c>
      <c r="C211" s="3">
        <v>1.09209916E8</v>
      </c>
      <c r="D211" s="4">
        <f>IFERROR(VLOOKUP($C211,BaselinePWR!B:C,2,FALSE),0)</f>
        <v>16496900</v>
      </c>
      <c r="E211" s="5">
        <f>IFERROR(VLOOKUP($C211,BaselinePWR!B:G,6,FALSE),0)</f>
        <v>824845</v>
      </c>
      <c r="F211" s="6">
        <f>IFERROR(VLOOKUP($C211,BaselinePWR!B:H,7,FALSE),0)</f>
        <v>82484.5</v>
      </c>
      <c r="G211" s="7">
        <f t="array" ref="G211">IFS(D211&gt;40000000,(J211+L211+N211),AND(D211&gt;0,D211&lt;40000000),-1,TRUE,-2)</f>
        <v>-1</v>
      </c>
      <c r="H211" s="7">
        <f t="array" ref="H211">IFS(G211=-1,-100000000,G211=-2,-200000000,G211&gt;=0,(G211-E211))</f>
        <v>-100000000</v>
      </c>
      <c r="I211" s="8">
        <f>(SUM(IFERROR((VLOOKUP($C211,LookupTable!B:BQ,40,FALSE)),0),IFERROR((VLOOKUP($C211,LookupTable!B:BQ,44,FALSE)),0),IFERROR((VLOOKUP($C211,LookupTable!B:BQ,48,FALSE)),0),IFERROR((VLOOKUP($C211,LookupTable!B:BQ,52,FALSE)),0),IFERROR((VLOOKUP($C211,LookupTable!B:BQ,56,FALSE)),0),IFERROR((VLOOKUP($C211,LookupTable!B:BQ,60,FALSE)),0),IFERROR((VLOOKUP($C211,LookupTable!B:BQ,64,FALSE)),0),IFERROR((VLOOKUP($C211,LookupTable!B:BQ,68,FALSE)),0)))</f>
        <v>0</v>
      </c>
      <c r="J211" s="9">
        <f t="shared" si="2"/>
        <v>0</v>
      </c>
      <c r="K211" s="8">
        <f>(SUM(IFERROR((VLOOKUP($C211,LookupTable!B:BQ,39,FALSE)),0),IFERROR((VLOOKUP($C211,LookupTable!B:BQ,43,FALSE)),0),IFERROR((VLOOKUP($C211,LookupTable!B:BQ,47,FALSE)),0),IFERROR((VLOOKUP($C211,LookupTable!B:BQ,51,FALSE)),0),IFERROR((VLOOKUP($C211,LookupTable!B:BQ,55,FALSE)),0),IFERROR((VLOOKUP($C211,LookupTable!B:BQ,59,FALSE)),0),IFERROR((VLOOKUP($C211,LookupTable!B:BQ,63,FALSE)),0),IFERROR((VLOOKUP($C211,LookupTable!B:BQ,67,FALSE)),0)))</f>
        <v>0</v>
      </c>
      <c r="L211" s="9">
        <f t="shared" si="3"/>
        <v>0</v>
      </c>
      <c r="M211" s="8">
        <f>(SUM(IFERROR((VLOOKUP($C211,LookupTable!B:BQ,38,FALSE)),0),IFERROR((VLOOKUP($C211,LookupTable!B:BQ,42,FALSE)),0),IFERROR((VLOOKUP($C211,LookupTable!B:BQ,46,FALSE)),0),IFERROR((VLOOKUP($C211,LookupTable!B:BQ,50,FALSE)),0),IFERROR((VLOOKUP($C211,LookupTable!B:BQ,54,FALSE)),0),IFERROR((VLOOKUP($C211,LookupTable!B:BQ,58,FALSE)),0),IFERROR((VLOOKUP($C211,LookupTable!B:BQ,62,FALSE)),0),IFERROR((VLOOKUP($C211,LookupTable!B:BQ,66,FALSE)),0)))</f>
        <v>0</v>
      </c>
      <c r="N211" s="9">
        <f t="shared" si="4"/>
        <v>0</v>
      </c>
    </row>
    <row r="212" ht="15.75" customHeight="1">
      <c r="A212" s="3">
        <f t="shared" si="1"/>
        <v>126</v>
      </c>
      <c r="B212" s="3" t="s">
        <v>224</v>
      </c>
      <c r="C212" s="3">
        <v>8.5973793E7</v>
      </c>
      <c r="D212" s="4">
        <f>IFERROR(VLOOKUP($C212,BaselinePWR!B:C,2,FALSE),0)</f>
        <v>16029789</v>
      </c>
      <c r="E212" s="5">
        <f>IFERROR(VLOOKUP($C212,BaselinePWR!B:G,6,FALSE),0)</f>
        <v>801489.45</v>
      </c>
      <c r="F212" s="6">
        <f>IFERROR(VLOOKUP($C212,BaselinePWR!B:H,7,FALSE),0)</f>
        <v>80148.945</v>
      </c>
      <c r="G212" s="7">
        <f t="array" ref="G212">IFS(D212&gt;40000000,(J212+L212+N212),AND(D212&gt;0,D212&lt;40000000),-1,TRUE,-2)</f>
        <v>-1</v>
      </c>
      <c r="H212" s="7">
        <f t="array" ref="H212">IFS(G212=-1,-100000000,G212=-2,-200000000,G212&gt;=0,(G212-E212))</f>
        <v>-100000000</v>
      </c>
      <c r="I212" s="8">
        <f>(SUM(IFERROR((VLOOKUP($C212,LookupTable!B:BQ,40,FALSE)),0),IFERROR((VLOOKUP($C212,LookupTable!B:BQ,44,FALSE)),0),IFERROR((VLOOKUP($C212,LookupTable!B:BQ,48,FALSE)),0),IFERROR((VLOOKUP($C212,LookupTable!B:BQ,52,FALSE)),0),IFERROR((VLOOKUP($C212,LookupTable!B:BQ,56,FALSE)),0),IFERROR((VLOOKUP($C212,LookupTable!B:BQ,60,FALSE)),0),IFERROR((VLOOKUP($C212,LookupTable!B:BQ,64,FALSE)),0),IFERROR((VLOOKUP($C212,LookupTable!B:BQ,68,FALSE)),0)))</f>
        <v>0</v>
      </c>
      <c r="J212" s="9">
        <f t="shared" si="2"/>
        <v>0</v>
      </c>
      <c r="K212" s="8">
        <f>(SUM(IFERROR((VLOOKUP($C212,LookupTable!B:BQ,39,FALSE)),0),IFERROR((VLOOKUP($C212,LookupTable!B:BQ,43,FALSE)),0),IFERROR((VLOOKUP($C212,LookupTable!B:BQ,47,FALSE)),0),IFERROR((VLOOKUP($C212,LookupTable!B:BQ,51,FALSE)),0),IFERROR((VLOOKUP($C212,LookupTable!B:BQ,55,FALSE)),0),IFERROR((VLOOKUP($C212,LookupTable!B:BQ,59,FALSE)),0),IFERROR((VLOOKUP($C212,LookupTable!B:BQ,63,FALSE)),0),IFERROR((VLOOKUP($C212,LookupTable!B:BQ,67,FALSE)),0)))</f>
        <v>0</v>
      </c>
      <c r="L212" s="9">
        <f t="shared" si="3"/>
        <v>0</v>
      </c>
      <c r="M212" s="8">
        <f>(SUM(IFERROR((VLOOKUP($C212,LookupTable!B:BQ,38,FALSE)),0),IFERROR((VLOOKUP($C212,LookupTable!B:BQ,42,FALSE)),0),IFERROR((VLOOKUP($C212,LookupTable!B:BQ,46,FALSE)),0),IFERROR((VLOOKUP($C212,LookupTable!B:BQ,50,FALSE)),0),IFERROR((VLOOKUP($C212,LookupTable!B:BQ,54,FALSE)),0),IFERROR((VLOOKUP($C212,LookupTable!B:BQ,58,FALSE)),0),IFERROR((VLOOKUP($C212,LookupTable!B:BQ,62,FALSE)),0),IFERROR((VLOOKUP($C212,LookupTable!B:BQ,66,FALSE)),0)))</f>
        <v>0</v>
      </c>
      <c r="N212" s="9">
        <f t="shared" si="4"/>
        <v>0</v>
      </c>
    </row>
    <row r="213" ht="15.75" customHeight="1">
      <c r="A213" s="3">
        <f t="shared" si="1"/>
        <v>126</v>
      </c>
      <c r="B213" s="3" t="s">
        <v>225</v>
      </c>
      <c r="C213" s="3">
        <v>1.09209659E8</v>
      </c>
      <c r="D213" s="4">
        <f>IFERROR(VLOOKUP($C213,BaselinePWR!B:C,2,FALSE),0)</f>
        <v>16162493</v>
      </c>
      <c r="E213" s="5">
        <f>IFERROR(VLOOKUP($C213,BaselinePWR!B:G,6,FALSE),0)</f>
        <v>808124.65</v>
      </c>
      <c r="F213" s="6">
        <f>IFERROR(VLOOKUP($C213,BaselinePWR!B:H,7,FALSE),0)</f>
        <v>80812.465</v>
      </c>
      <c r="G213" s="7">
        <f t="array" ref="G213">IFS(D213&gt;40000000,(J213+L213+N213),AND(D213&gt;0,D213&lt;40000000),-1,TRUE,-2)</f>
        <v>-1</v>
      </c>
      <c r="H213" s="7">
        <f t="array" ref="H213">IFS(G213=-1,-100000000,G213=-2,-200000000,G213&gt;=0,(G213-E213))</f>
        <v>-100000000</v>
      </c>
      <c r="I213" s="8">
        <f>(SUM(IFERROR((VLOOKUP($C213,LookupTable!B:BQ,40,FALSE)),0),IFERROR((VLOOKUP($C213,LookupTable!B:BQ,44,FALSE)),0),IFERROR((VLOOKUP($C213,LookupTable!B:BQ,48,FALSE)),0),IFERROR((VLOOKUP($C213,LookupTable!B:BQ,52,FALSE)),0),IFERROR((VLOOKUP($C213,LookupTable!B:BQ,56,FALSE)),0),IFERROR((VLOOKUP($C213,LookupTable!B:BQ,60,FALSE)),0),IFERROR((VLOOKUP($C213,LookupTable!B:BQ,64,FALSE)),0),IFERROR((VLOOKUP($C213,LookupTable!B:BQ,68,FALSE)),0)))</f>
        <v>0</v>
      </c>
      <c r="J213" s="9">
        <f t="shared" si="2"/>
        <v>0</v>
      </c>
      <c r="K213" s="8">
        <f>(SUM(IFERROR((VLOOKUP($C213,LookupTable!B:BQ,39,FALSE)),0),IFERROR((VLOOKUP($C213,LookupTable!B:BQ,43,FALSE)),0),IFERROR((VLOOKUP($C213,LookupTable!B:BQ,47,FALSE)),0),IFERROR((VLOOKUP($C213,LookupTable!B:BQ,51,FALSE)),0),IFERROR((VLOOKUP($C213,LookupTable!B:BQ,55,FALSE)),0),IFERROR((VLOOKUP($C213,LookupTable!B:BQ,59,FALSE)),0),IFERROR((VLOOKUP($C213,LookupTable!B:BQ,63,FALSE)),0),IFERROR((VLOOKUP($C213,LookupTable!B:BQ,67,FALSE)),0)))</f>
        <v>0</v>
      </c>
      <c r="L213" s="9">
        <f t="shared" si="3"/>
        <v>0</v>
      </c>
      <c r="M213" s="8">
        <f>(SUM(IFERROR((VLOOKUP($C213,LookupTable!B:BQ,38,FALSE)),0),IFERROR((VLOOKUP($C213,LookupTable!B:BQ,42,FALSE)),0),IFERROR((VLOOKUP($C213,LookupTable!B:BQ,46,FALSE)),0),IFERROR((VLOOKUP($C213,LookupTable!B:BQ,50,FALSE)),0),IFERROR((VLOOKUP($C213,LookupTable!B:BQ,54,FALSE)),0),IFERROR((VLOOKUP($C213,LookupTable!B:BQ,58,FALSE)),0),IFERROR((VLOOKUP($C213,LookupTable!B:BQ,62,FALSE)),0),IFERROR((VLOOKUP($C213,LookupTable!B:BQ,66,FALSE)),0)))</f>
        <v>0</v>
      </c>
      <c r="N213" s="9">
        <f t="shared" si="4"/>
        <v>0</v>
      </c>
    </row>
    <row r="214" ht="15.75" customHeight="1">
      <c r="A214" s="3">
        <f t="shared" si="1"/>
        <v>126</v>
      </c>
      <c r="B214" s="3" t="s">
        <v>226</v>
      </c>
      <c r="C214" s="3">
        <v>7.1912596E7</v>
      </c>
      <c r="D214" s="4">
        <f>IFERROR(VLOOKUP($C214,BaselinePWR!B:C,2,FALSE),0)</f>
        <v>16038210</v>
      </c>
      <c r="E214" s="5">
        <f>IFERROR(VLOOKUP($C214,BaselinePWR!B:G,6,FALSE),0)</f>
        <v>801910.5</v>
      </c>
      <c r="F214" s="6">
        <f>IFERROR(VLOOKUP($C214,BaselinePWR!B:H,7,FALSE),0)</f>
        <v>80191.05</v>
      </c>
      <c r="G214" s="7">
        <f t="array" ref="G214">IFS(D214&gt;40000000,(J214+L214+N214),AND(D214&gt;0,D214&lt;40000000),-1,TRUE,-2)</f>
        <v>-1</v>
      </c>
      <c r="H214" s="7">
        <f t="array" ref="H214">IFS(G214=-1,-100000000,G214=-2,-200000000,G214&gt;=0,(G214-E214))</f>
        <v>-100000000</v>
      </c>
      <c r="I214" s="8">
        <f>(SUM(IFERROR((VLOOKUP($C214,LookupTable!B:BQ,40,FALSE)),0),IFERROR((VLOOKUP($C214,LookupTable!B:BQ,44,FALSE)),0),IFERROR((VLOOKUP($C214,LookupTable!B:BQ,48,FALSE)),0),IFERROR((VLOOKUP($C214,LookupTable!B:BQ,52,FALSE)),0),IFERROR((VLOOKUP($C214,LookupTable!B:BQ,56,FALSE)),0),IFERROR((VLOOKUP($C214,LookupTable!B:BQ,60,FALSE)),0),IFERROR((VLOOKUP($C214,LookupTable!B:BQ,64,FALSE)),0),IFERROR((VLOOKUP($C214,LookupTable!B:BQ,68,FALSE)),0)))</f>
        <v>0</v>
      </c>
      <c r="J214" s="9">
        <f t="shared" si="2"/>
        <v>0</v>
      </c>
      <c r="K214" s="8">
        <f>(SUM(IFERROR((VLOOKUP($C214,LookupTable!B:BQ,39,FALSE)),0),IFERROR((VLOOKUP($C214,LookupTable!B:BQ,43,FALSE)),0),IFERROR((VLOOKUP($C214,LookupTable!B:BQ,47,FALSE)),0),IFERROR((VLOOKUP($C214,LookupTable!B:BQ,51,FALSE)),0),IFERROR((VLOOKUP($C214,LookupTable!B:BQ,55,FALSE)),0),IFERROR((VLOOKUP($C214,LookupTable!B:BQ,59,FALSE)),0),IFERROR((VLOOKUP($C214,LookupTable!B:BQ,63,FALSE)),0),IFERROR((VLOOKUP($C214,LookupTable!B:BQ,67,FALSE)),0)))</f>
        <v>0</v>
      </c>
      <c r="L214" s="9">
        <f t="shared" si="3"/>
        <v>0</v>
      </c>
      <c r="M214" s="8">
        <f>(SUM(IFERROR((VLOOKUP($C214,LookupTable!B:BQ,38,FALSE)),0),IFERROR((VLOOKUP($C214,LookupTable!B:BQ,42,FALSE)),0),IFERROR((VLOOKUP($C214,LookupTable!B:BQ,46,FALSE)),0),IFERROR((VLOOKUP($C214,LookupTable!B:BQ,50,FALSE)),0),IFERROR((VLOOKUP($C214,LookupTable!B:BQ,54,FALSE)),0),IFERROR((VLOOKUP($C214,LookupTable!B:BQ,58,FALSE)),0),IFERROR((VLOOKUP($C214,LookupTable!B:BQ,62,FALSE)),0),IFERROR((VLOOKUP($C214,LookupTable!B:BQ,66,FALSE)),0)))</f>
        <v>0</v>
      </c>
      <c r="N214" s="9">
        <f t="shared" si="4"/>
        <v>0</v>
      </c>
    </row>
    <row r="215" ht="15.75" customHeight="1">
      <c r="A215" s="3">
        <f t="shared" si="1"/>
        <v>126</v>
      </c>
      <c r="B215" s="3" t="s">
        <v>227</v>
      </c>
      <c r="C215" s="3">
        <v>7.7556179E7</v>
      </c>
      <c r="D215" s="4">
        <f>IFERROR(VLOOKUP($C215,BaselinePWR!B:C,2,FALSE),0)</f>
        <v>16021798</v>
      </c>
      <c r="E215" s="5">
        <f>IFERROR(VLOOKUP($C215,BaselinePWR!B:G,6,FALSE),0)</f>
        <v>801089.9</v>
      </c>
      <c r="F215" s="6">
        <f>IFERROR(VLOOKUP($C215,BaselinePWR!B:H,7,FALSE),0)</f>
        <v>80108.99</v>
      </c>
      <c r="G215" s="7">
        <f t="array" ref="G215">IFS(D215&gt;40000000,(J215+L215+N215),AND(D215&gt;0,D215&lt;40000000),-1,TRUE,-2)</f>
        <v>-1</v>
      </c>
      <c r="H215" s="7">
        <f t="array" ref="H215">IFS(G215=-1,-100000000,G215=-2,-200000000,G215&gt;=0,(G215-E215))</f>
        <v>-100000000</v>
      </c>
      <c r="I215" s="8">
        <f>(SUM(IFERROR((VLOOKUP($C215,LookupTable!B:BQ,40,FALSE)),0),IFERROR((VLOOKUP($C215,LookupTable!B:BQ,44,FALSE)),0),IFERROR((VLOOKUP($C215,LookupTable!B:BQ,48,FALSE)),0),IFERROR((VLOOKUP($C215,LookupTable!B:BQ,52,FALSE)),0),IFERROR((VLOOKUP($C215,LookupTable!B:BQ,56,FALSE)),0),IFERROR((VLOOKUP($C215,LookupTable!B:BQ,60,FALSE)),0),IFERROR((VLOOKUP($C215,LookupTable!B:BQ,64,FALSE)),0),IFERROR((VLOOKUP($C215,LookupTable!B:BQ,68,FALSE)),0)))</f>
        <v>0</v>
      </c>
      <c r="J215" s="9">
        <f t="shared" si="2"/>
        <v>0</v>
      </c>
      <c r="K215" s="8">
        <f>(SUM(IFERROR((VLOOKUP($C215,LookupTable!B:BQ,39,FALSE)),0),IFERROR((VLOOKUP($C215,LookupTable!B:BQ,43,FALSE)),0),IFERROR((VLOOKUP($C215,LookupTable!B:BQ,47,FALSE)),0),IFERROR((VLOOKUP($C215,LookupTable!B:BQ,51,FALSE)),0),IFERROR((VLOOKUP($C215,LookupTable!B:BQ,55,FALSE)),0),IFERROR((VLOOKUP($C215,LookupTable!B:BQ,59,FALSE)),0),IFERROR((VLOOKUP($C215,LookupTable!B:BQ,63,FALSE)),0),IFERROR((VLOOKUP($C215,LookupTable!B:BQ,67,FALSE)),0)))</f>
        <v>0</v>
      </c>
      <c r="L215" s="9">
        <f t="shared" si="3"/>
        <v>0</v>
      </c>
      <c r="M215" s="8">
        <f>(SUM(IFERROR((VLOOKUP($C215,LookupTable!B:BQ,38,FALSE)),0),IFERROR((VLOOKUP($C215,LookupTable!B:BQ,42,FALSE)),0),IFERROR((VLOOKUP($C215,LookupTable!B:BQ,46,FALSE)),0),IFERROR((VLOOKUP($C215,LookupTable!B:BQ,50,FALSE)),0),IFERROR((VLOOKUP($C215,LookupTable!B:BQ,54,FALSE)),0),IFERROR((VLOOKUP($C215,LookupTable!B:BQ,58,FALSE)),0),IFERROR((VLOOKUP($C215,LookupTable!B:BQ,62,FALSE)),0),IFERROR((VLOOKUP($C215,LookupTable!B:BQ,66,FALSE)),0)))</f>
        <v>0</v>
      </c>
      <c r="N215" s="9">
        <f t="shared" si="4"/>
        <v>0</v>
      </c>
    </row>
    <row r="216" ht="15.75" customHeight="1">
      <c r="A216" s="3">
        <f t="shared" si="1"/>
        <v>126</v>
      </c>
      <c r="B216" s="3" t="s">
        <v>228</v>
      </c>
      <c r="C216" s="3">
        <v>6.1792648E7</v>
      </c>
      <c r="D216" s="4">
        <f>IFERROR(VLOOKUP($C216,BaselinePWR!B:C,2,FALSE),0)</f>
        <v>15553409</v>
      </c>
      <c r="E216" s="5">
        <f>IFERROR(VLOOKUP($C216,BaselinePWR!B:G,6,FALSE),0)</f>
        <v>777670.45</v>
      </c>
      <c r="F216" s="6">
        <f>IFERROR(VLOOKUP($C216,BaselinePWR!B:H,7,FALSE),0)</f>
        <v>77767.045</v>
      </c>
      <c r="G216" s="7">
        <f t="array" ref="G216">IFS(D216&gt;40000000,(J216+L216+N216),AND(D216&gt;0,D216&lt;40000000),-1,TRUE,-2)</f>
        <v>-1</v>
      </c>
      <c r="H216" s="7">
        <f t="array" ref="H216">IFS(G216=-1,-100000000,G216=-2,-200000000,G216&gt;=0,(G216-E216))</f>
        <v>-100000000</v>
      </c>
      <c r="I216" s="8">
        <f>(SUM(IFERROR((VLOOKUP($C216,LookupTable!B:BQ,40,FALSE)),0),IFERROR((VLOOKUP($C216,LookupTable!B:BQ,44,FALSE)),0),IFERROR((VLOOKUP($C216,LookupTable!B:BQ,48,FALSE)),0),IFERROR((VLOOKUP($C216,LookupTable!B:BQ,52,FALSE)),0),IFERROR((VLOOKUP($C216,LookupTable!B:BQ,56,FALSE)),0),IFERROR((VLOOKUP($C216,LookupTable!B:BQ,60,FALSE)),0),IFERROR((VLOOKUP($C216,LookupTable!B:BQ,64,FALSE)),0),IFERROR((VLOOKUP($C216,LookupTable!B:BQ,68,FALSE)),0)))</f>
        <v>9739</v>
      </c>
      <c r="J216" s="9">
        <f t="shared" si="2"/>
        <v>9739</v>
      </c>
      <c r="K216" s="8">
        <f>(SUM(IFERROR((VLOOKUP($C216,LookupTable!B:BQ,39,FALSE)),0),IFERROR((VLOOKUP($C216,LookupTable!B:BQ,43,FALSE)),0),IFERROR((VLOOKUP($C216,LookupTable!B:BQ,47,FALSE)),0),IFERROR((VLOOKUP($C216,LookupTable!B:BQ,51,FALSE)),0),IFERROR((VLOOKUP($C216,LookupTable!B:BQ,55,FALSE)),0),IFERROR((VLOOKUP($C216,LookupTable!B:BQ,59,FALSE)),0),IFERROR((VLOOKUP($C216,LookupTable!B:BQ,63,FALSE)),0),IFERROR((VLOOKUP($C216,LookupTable!B:BQ,67,FALSE)),0)))</f>
        <v>35461</v>
      </c>
      <c r="L216" s="9">
        <f t="shared" si="3"/>
        <v>35461</v>
      </c>
      <c r="M216" s="8">
        <f>(SUM(IFERROR((VLOOKUP($C216,LookupTable!B:BQ,38,FALSE)),0),IFERROR((VLOOKUP($C216,LookupTable!B:BQ,42,FALSE)),0),IFERROR((VLOOKUP($C216,LookupTable!B:BQ,46,FALSE)),0),IFERROR((VLOOKUP($C216,LookupTable!B:BQ,50,FALSE)),0),IFERROR((VLOOKUP($C216,LookupTable!B:BQ,54,FALSE)),0),IFERROR((VLOOKUP($C216,LookupTable!B:BQ,58,FALSE)),0),IFERROR((VLOOKUP($C216,LookupTable!B:BQ,62,FALSE)),0),IFERROR((VLOOKUP($C216,LookupTable!B:BQ,66,FALSE)),0)))</f>
        <v>8872</v>
      </c>
      <c r="N216" s="9">
        <f t="shared" si="4"/>
        <v>8872</v>
      </c>
    </row>
    <row r="217" ht="15.75" customHeight="1">
      <c r="A217" s="3">
        <f t="shared" si="1"/>
        <v>126</v>
      </c>
      <c r="B217" s="3" t="s">
        <v>229</v>
      </c>
      <c r="C217" s="3">
        <v>1.50821782E8</v>
      </c>
      <c r="D217" s="4">
        <f>IFERROR(VLOOKUP($C217,BaselinePWR!B:C,2,FALSE),0)</f>
        <v>15626438</v>
      </c>
      <c r="E217" s="5">
        <f>IFERROR(VLOOKUP($C217,BaselinePWR!B:G,6,FALSE),0)</f>
        <v>781321.9</v>
      </c>
      <c r="F217" s="6">
        <f>IFERROR(VLOOKUP($C217,BaselinePWR!B:H,7,FALSE),0)</f>
        <v>78132.19</v>
      </c>
      <c r="G217" s="7">
        <f t="array" ref="G217">IFS(D217&gt;40000000,(J217+L217+N217),AND(D217&gt;0,D217&lt;40000000),-1,TRUE,-2)</f>
        <v>-1</v>
      </c>
      <c r="H217" s="7">
        <f t="array" ref="H217">IFS(G217=-1,-100000000,G217=-2,-200000000,G217&gt;=0,(G217-E217))</f>
        <v>-100000000</v>
      </c>
      <c r="I217" s="8">
        <f>(SUM(IFERROR((VLOOKUP($C217,LookupTable!B:BQ,40,FALSE)),0),IFERROR((VLOOKUP($C217,LookupTable!B:BQ,44,FALSE)),0),IFERROR((VLOOKUP($C217,LookupTable!B:BQ,48,FALSE)),0),IFERROR((VLOOKUP($C217,LookupTable!B:BQ,52,FALSE)),0),IFERROR((VLOOKUP($C217,LookupTable!B:BQ,56,FALSE)),0),IFERROR((VLOOKUP($C217,LookupTable!B:BQ,60,FALSE)),0),IFERROR((VLOOKUP($C217,LookupTable!B:BQ,64,FALSE)),0),IFERROR((VLOOKUP($C217,LookupTable!B:BQ,68,FALSE)),0)))</f>
        <v>0</v>
      </c>
      <c r="J217" s="9">
        <f t="shared" si="2"/>
        <v>0</v>
      </c>
      <c r="K217" s="8">
        <f>(SUM(IFERROR((VLOOKUP($C217,LookupTable!B:BQ,39,FALSE)),0),IFERROR((VLOOKUP($C217,LookupTable!B:BQ,43,FALSE)),0),IFERROR((VLOOKUP($C217,LookupTable!B:BQ,47,FALSE)),0),IFERROR((VLOOKUP($C217,LookupTable!B:BQ,51,FALSE)),0),IFERROR((VLOOKUP($C217,LookupTable!B:BQ,55,FALSE)),0),IFERROR((VLOOKUP($C217,LookupTable!B:BQ,59,FALSE)),0),IFERROR((VLOOKUP($C217,LookupTable!B:BQ,63,FALSE)),0),IFERROR((VLOOKUP($C217,LookupTable!B:BQ,67,FALSE)),0)))</f>
        <v>0</v>
      </c>
      <c r="L217" s="9">
        <f t="shared" si="3"/>
        <v>0</v>
      </c>
      <c r="M217" s="8">
        <f>(SUM(IFERROR((VLOOKUP($C217,LookupTable!B:BQ,38,FALSE)),0),IFERROR((VLOOKUP($C217,LookupTable!B:BQ,42,FALSE)),0),IFERROR((VLOOKUP($C217,LookupTable!B:BQ,46,FALSE)),0),IFERROR((VLOOKUP($C217,LookupTable!B:BQ,50,FALSE)),0),IFERROR((VLOOKUP($C217,LookupTable!B:BQ,54,FALSE)),0),IFERROR((VLOOKUP($C217,LookupTable!B:BQ,58,FALSE)),0),IFERROR((VLOOKUP($C217,LookupTable!B:BQ,62,FALSE)),0),IFERROR((VLOOKUP($C217,LookupTable!B:BQ,66,FALSE)),0)))</f>
        <v>0</v>
      </c>
      <c r="N217" s="9">
        <f t="shared" si="4"/>
        <v>0</v>
      </c>
    </row>
    <row r="218" ht="15.75" customHeight="1">
      <c r="A218" s="3">
        <f t="shared" si="1"/>
        <v>126</v>
      </c>
      <c r="B218" s="3" t="s">
        <v>230</v>
      </c>
      <c r="C218" s="3">
        <v>1.1074236E8</v>
      </c>
      <c r="D218" s="4">
        <f>IFERROR(VLOOKUP($C218,BaselinePWR!B:C,2,FALSE),0)</f>
        <v>15490159</v>
      </c>
      <c r="E218" s="5">
        <f>IFERROR(VLOOKUP($C218,BaselinePWR!B:G,6,FALSE),0)</f>
        <v>774507.95</v>
      </c>
      <c r="F218" s="6">
        <f>IFERROR(VLOOKUP($C218,BaselinePWR!B:H,7,FALSE),0)</f>
        <v>77450.795</v>
      </c>
      <c r="G218" s="7">
        <f t="array" ref="G218">IFS(D218&gt;40000000,(J218+L218+N218),AND(D218&gt;0,D218&lt;40000000),-1,TRUE,-2)</f>
        <v>-1</v>
      </c>
      <c r="H218" s="7">
        <f t="array" ref="H218">IFS(G218=-1,-100000000,G218=-2,-200000000,G218&gt;=0,(G218-E218))</f>
        <v>-100000000</v>
      </c>
      <c r="I218" s="8">
        <f>(SUM(IFERROR((VLOOKUP($C218,LookupTable!B:BQ,40,FALSE)),0),IFERROR((VLOOKUP($C218,LookupTable!B:BQ,44,FALSE)),0),IFERROR((VLOOKUP($C218,LookupTable!B:BQ,48,FALSE)),0),IFERROR((VLOOKUP($C218,LookupTable!B:BQ,52,FALSE)),0),IFERROR((VLOOKUP($C218,LookupTable!B:BQ,56,FALSE)),0),IFERROR((VLOOKUP($C218,LookupTable!B:BQ,60,FALSE)),0),IFERROR((VLOOKUP($C218,LookupTable!B:BQ,64,FALSE)),0),IFERROR((VLOOKUP($C218,LookupTable!B:BQ,68,FALSE)),0)))</f>
        <v>0</v>
      </c>
      <c r="J218" s="9">
        <f t="shared" si="2"/>
        <v>0</v>
      </c>
      <c r="K218" s="8">
        <f>(SUM(IFERROR((VLOOKUP($C218,LookupTable!B:BQ,39,FALSE)),0),IFERROR((VLOOKUP($C218,LookupTable!B:BQ,43,FALSE)),0),IFERROR((VLOOKUP($C218,LookupTable!B:BQ,47,FALSE)),0),IFERROR((VLOOKUP($C218,LookupTable!B:BQ,51,FALSE)),0),IFERROR((VLOOKUP($C218,LookupTable!B:BQ,55,FALSE)),0),IFERROR((VLOOKUP($C218,LookupTable!B:BQ,59,FALSE)),0),IFERROR((VLOOKUP($C218,LookupTable!B:BQ,63,FALSE)),0),IFERROR((VLOOKUP($C218,LookupTable!B:BQ,67,FALSE)),0)))</f>
        <v>0</v>
      </c>
      <c r="L218" s="9">
        <f t="shared" si="3"/>
        <v>0</v>
      </c>
      <c r="M218" s="8">
        <f>(SUM(IFERROR((VLOOKUP($C218,LookupTable!B:BQ,38,FALSE)),0),IFERROR((VLOOKUP($C218,LookupTable!B:BQ,42,FALSE)),0),IFERROR((VLOOKUP($C218,LookupTable!B:BQ,46,FALSE)),0),IFERROR((VLOOKUP($C218,LookupTable!B:BQ,50,FALSE)),0),IFERROR((VLOOKUP($C218,LookupTable!B:BQ,54,FALSE)),0),IFERROR((VLOOKUP($C218,LookupTable!B:BQ,58,FALSE)),0),IFERROR((VLOOKUP($C218,LookupTable!B:BQ,62,FALSE)),0),IFERROR((VLOOKUP($C218,LookupTable!B:BQ,66,FALSE)),0)))</f>
        <v>0</v>
      </c>
      <c r="N218" s="9">
        <f t="shared" si="4"/>
        <v>0</v>
      </c>
    </row>
    <row r="219" ht="15.75" customHeight="1">
      <c r="A219" s="3">
        <f t="shared" si="1"/>
        <v>126</v>
      </c>
      <c r="B219" s="3" t="s">
        <v>231</v>
      </c>
      <c r="C219" s="3">
        <v>1.57995643E8</v>
      </c>
      <c r="D219" s="4">
        <f>IFERROR(VLOOKUP($C219,BaselinePWR!B:C,2,FALSE),0)</f>
        <v>15510775</v>
      </c>
      <c r="E219" s="5">
        <f>IFERROR(VLOOKUP($C219,BaselinePWR!B:G,6,FALSE),0)</f>
        <v>775538.75</v>
      </c>
      <c r="F219" s="6">
        <f>IFERROR(VLOOKUP($C219,BaselinePWR!B:H,7,FALSE),0)</f>
        <v>77553.875</v>
      </c>
      <c r="G219" s="7">
        <f t="array" ref="G219">IFS(D219&gt;40000000,(J219+L219+N219),AND(D219&gt;0,D219&lt;40000000),-1,TRUE,-2)</f>
        <v>-1</v>
      </c>
      <c r="H219" s="7">
        <f t="array" ref="H219">IFS(G219=-1,-100000000,G219=-2,-200000000,G219&gt;=0,(G219-E219))</f>
        <v>-100000000</v>
      </c>
      <c r="I219" s="8">
        <f>(SUM(IFERROR((VLOOKUP($C219,LookupTable!B:BQ,40,FALSE)),0),IFERROR((VLOOKUP($C219,LookupTable!B:BQ,44,FALSE)),0),IFERROR((VLOOKUP($C219,LookupTable!B:BQ,48,FALSE)),0),IFERROR((VLOOKUP($C219,LookupTable!B:BQ,52,FALSE)),0),IFERROR((VLOOKUP($C219,LookupTable!B:BQ,56,FALSE)),0),IFERROR((VLOOKUP($C219,LookupTable!B:BQ,60,FALSE)),0),IFERROR((VLOOKUP($C219,LookupTable!B:BQ,64,FALSE)),0),IFERROR((VLOOKUP($C219,LookupTable!B:BQ,68,FALSE)),0)))</f>
        <v>0</v>
      </c>
      <c r="J219" s="9">
        <f t="shared" si="2"/>
        <v>0</v>
      </c>
      <c r="K219" s="8">
        <f>(SUM(IFERROR((VLOOKUP($C219,LookupTable!B:BQ,39,FALSE)),0),IFERROR((VLOOKUP($C219,LookupTable!B:BQ,43,FALSE)),0),IFERROR((VLOOKUP($C219,LookupTable!B:BQ,47,FALSE)),0),IFERROR((VLOOKUP($C219,LookupTable!B:BQ,51,FALSE)),0),IFERROR((VLOOKUP($C219,LookupTable!B:BQ,55,FALSE)),0),IFERROR((VLOOKUP($C219,LookupTable!B:BQ,59,FALSE)),0),IFERROR((VLOOKUP($C219,LookupTable!B:BQ,63,FALSE)),0),IFERROR((VLOOKUP($C219,LookupTable!B:BQ,67,FALSE)),0)))</f>
        <v>0</v>
      </c>
      <c r="L219" s="9">
        <f t="shared" si="3"/>
        <v>0</v>
      </c>
      <c r="M219" s="8">
        <f>(SUM(IFERROR((VLOOKUP($C219,LookupTable!B:BQ,38,FALSE)),0),IFERROR((VLOOKUP($C219,LookupTable!B:BQ,42,FALSE)),0),IFERROR((VLOOKUP($C219,LookupTable!B:BQ,46,FALSE)),0),IFERROR((VLOOKUP($C219,LookupTable!B:BQ,50,FALSE)),0),IFERROR((VLOOKUP($C219,LookupTable!B:BQ,54,FALSE)),0),IFERROR((VLOOKUP($C219,LookupTable!B:BQ,58,FALSE)),0),IFERROR((VLOOKUP($C219,LookupTable!B:BQ,62,FALSE)),0),IFERROR((VLOOKUP($C219,LookupTable!B:BQ,66,FALSE)),0)))</f>
        <v>0</v>
      </c>
      <c r="N219" s="9">
        <f t="shared" si="4"/>
        <v>0</v>
      </c>
    </row>
    <row r="220" ht="15.75" customHeight="1">
      <c r="A220" s="3">
        <f t="shared" si="1"/>
        <v>126</v>
      </c>
      <c r="B220" s="3" t="s">
        <v>232</v>
      </c>
      <c r="C220" s="3">
        <v>1.43228851E8</v>
      </c>
      <c r="D220" s="4">
        <f>IFERROR(VLOOKUP($C220,BaselinePWR!B:C,2,FALSE),0)</f>
        <v>15461795</v>
      </c>
      <c r="E220" s="5">
        <f>IFERROR(VLOOKUP($C220,BaselinePWR!B:G,6,FALSE),0)</f>
        <v>773089.75</v>
      </c>
      <c r="F220" s="6">
        <f>IFERROR(VLOOKUP($C220,BaselinePWR!B:H,7,FALSE),0)</f>
        <v>77308.975</v>
      </c>
      <c r="G220" s="7">
        <f t="array" ref="G220">IFS(D220&gt;40000000,(J220+L220+N220),AND(D220&gt;0,D220&lt;40000000),-1,TRUE,-2)</f>
        <v>-1</v>
      </c>
      <c r="H220" s="7">
        <f t="array" ref="H220">IFS(G220=-1,-100000000,G220=-2,-200000000,G220&gt;=0,(G220-E220))</f>
        <v>-100000000</v>
      </c>
      <c r="I220" s="8">
        <f>(SUM(IFERROR((VLOOKUP($C220,LookupTable!B:BQ,40,FALSE)),0),IFERROR((VLOOKUP($C220,LookupTable!B:BQ,44,FALSE)),0),IFERROR((VLOOKUP($C220,LookupTable!B:BQ,48,FALSE)),0),IFERROR((VLOOKUP($C220,LookupTable!B:BQ,52,FALSE)),0),IFERROR((VLOOKUP($C220,LookupTable!B:BQ,56,FALSE)),0),IFERROR((VLOOKUP($C220,LookupTable!B:BQ,60,FALSE)),0),IFERROR((VLOOKUP($C220,LookupTable!B:BQ,64,FALSE)),0),IFERROR((VLOOKUP($C220,LookupTable!B:BQ,68,FALSE)),0)))</f>
        <v>0</v>
      </c>
      <c r="J220" s="9">
        <f t="shared" si="2"/>
        <v>0</v>
      </c>
      <c r="K220" s="8">
        <f>(SUM(IFERROR((VLOOKUP($C220,LookupTable!B:BQ,39,FALSE)),0),IFERROR((VLOOKUP($C220,LookupTable!B:BQ,43,FALSE)),0),IFERROR((VLOOKUP($C220,LookupTable!B:BQ,47,FALSE)),0),IFERROR((VLOOKUP($C220,LookupTable!B:BQ,51,FALSE)),0),IFERROR((VLOOKUP($C220,LookupTable!B:BQ,55,FALSE)),0),IFERROR((VLOOKUP($C220,LookupTable!B:BQ,59,FALSE)),0),IFERROR((VLOOKUP($C220,LookupTable!B:BQ,63,FALSE)),0),IFERROR((VLOOKUP($C220,LookupTable!B:BQ,67,FALSE)),0)))</f>
        <v>0</v>
      </c>
      <c r="L220" s="9">
        <f t="shared" si="3"/>
        <v>0</v>
      </c>
      <c r="M220" s="8">
        <f>(SUM(IFERROR((VLOOKUP($C220,LookupTable!B:BQ,38,FALSE)),0),IFERROR((VLOOKUP($C220,LookupTable!B:BQ,42,FALSE)),0),IFERROR((VLOOKUP($C220,LookupTable!B:BQ,46,FALSE)),0),IFERROR((VLOOKUP($C220,LookupTable!B:BQ,50,FALSE)),0),IFERROR((VLOOKUP($C220,LookupTable!B:BQ,54,FALSE)),0),IFERROR((VLOOKUP($C220,LookupTable!B:BQ,58,FALSE)),0),IFERROR((VLOOKUP($C220,LookupTable!B:BQ,62,FALSE)),0),IFERROR((VLOOKUP($C220,LookupTable!B:BQ,66,FALSE)),0)))</f>
        <v>0</v>
      </c>
      <c r="N220" s="9">
        <f t="shared" si="4"/>
        <v>0</v>
      </c>
    </row>
    <row r="221" ht="15.75" customHeight="1">
      <c r="A221" s="3">
        <f t="shared" si="1"/>
        <v>126</v>
      </c>
      <c r="B221" s="3" t="s">
        <v>233</v>
      </c>
      <c r="C221" s="3">
        <v>1.37498899E8</v>
      </c>
      <c r="D221" s="4">
        <f>IFERROR(VLOOKUP($C221,BaselinePWR!B:C,2,FALSE),0)</f>
        <v>15223642</v>
      </c>
      <c r="E221" s="5">
        <f>IFERROR(VLOOKUP($C221,BaselinePWR!B:G,6,FALSE),0)</f>
        <v>761182.1</v>
      </c>
      <c r="F221" s="6">
        <f>IFERROR(VLOOKUP($C221,BaselinePWR!B:H,7,FALSE),0)</f>
        <v>76118.21</v>
      </c>
      <c r="G221" s="7">
        <f t="array" ref="G221">IFS(D221&gt;40000000,(J221+L221+N221),AND(D221&gt;0,D221&lt;40000000),-1,TRUE,-2)</f>
        <v>-1</v>
      </c>
      <c r="H221" s="7">
        <f t="array" ref="H221">IFS(G221=-1,-100000000,G221=-2,-200000000,G221&gt;=0,(G221-E221))</f>
        <v>-100000000</v>
      </c>
      <c r="I221" s="8">
        <f>(SUM(IFERROR((VLOOKUP($C221,LookupTable!B:BQ,40,FALSE)),0),IFERROR((VLOOKUP($C221,LookupTable!B:BQ,44,FALSE)),0),IFERROR((VLOOKUP($C221,LookupTable!B:BQ,48,FALSE)),0),IFERROR((VLOOKUP($C221,LookupTable!B:BQ,52,FALSE)),0),IFERROR((VLOOKUP($C221,LookupTable!B:BQ,56,FALSE)),0),IFERROR((VLOOKUP($C221,LookupTable!B:BQ,60,FALSE)),0),IFERROR((VLOOKUP($C221,LookupTable!B:BQ,64,FALSE)),0),IFERROR((VLOOKUP($C221,LookupTable!B:BQ,68,FALSE)),0)))</f>
        <v>0</v>
      </c>
      <c r="J221" s="9">
        <f t="shared" si="2"/>
        <v>0</v>
      </c>
      <c r="K221" s="8">
        <f>(SUM(IFERROR((VLOOKUP($C221,LookupTable!B:BQ,39,FALSE)),0),IFERROR((VLOOKUP($C221,LookupTable!B:BQ,43,FALSE)),0),IFERROR((VLOOKUP($C221,LookupTable!B:BQ,47,FALSE)),0),IFERROR((VLOOKUP($C221,LookupTable!B:BQ,51,FALSE)),0),IFERROR((VLOOKUP($C221,LookupTable!B:BQ,55,FALSE)),0),IFERROR((VLOOKUP($C221,LookupTable!B:BQ,59,FALSE)),0),IFERROR((VLOOKUP($C221,LookupTable!B:BQ,63,FALSE)),0),IFERROR((VLOOKUP($C221,LookupTable!B:BQ,67,FALSE)),0)))</f>
        <v>14</v>
      </c>
      <c r="L221" s="9">
        <f t="shared" si="3"/>
        <v>14</v>
      </c>
      <c r="M221" s="8">
        <f>(SUM(IFERROR((VLOOKUP($C221,LookupTable!B:BQ,38,FALSE)),0),IFERROR((VLOOKUP($C221,LookupTable!B:BQ,42,FALSE)),0),IFERROR((VLOOKUP($C221,LookupTable!B:BQ,46,FALSE)),0),IFERROR((VLOOKUP($C221,LookupTable!B:BQ,50,FALSE)),0),IFERROR((VLOOKUP($C221,LookupTable!B:BQ,54,FALSE)),0),IFERROR((VLOOKUP($C221,LookupTable!B:BQ,58,FALSE)),0),IFERROR((VLOOKUP($C221,LookupTable!B:BQ,62,FALSE)),0),IFERROR((VLOOKUP($C221,LookupTable!B:BQ,66,FALSE)),0)))</f>
        <v>504</v>
      </c>
      <c r="N221" s="9">
        <f t="shared" si="4"/>
        <v>504</v>
      </c>
    </row>
    <row r="222" ht="15.75" customHeight="1">
      <c r="A222" s="3">
        <f t="shared" si="1"/>
        <v>126</v>
      </c>
      <c r="B222" s="3" t="s">
        <v>234</v>
      </c>
      <c r="C222" s="3">
        <v>9.1471719E7</v>
      </c>
      <c r="D222" s="4">
        <f>IFERROR(VLOOKUP($C222,BaselinePWR!B:C,2,FALSE),0)</f>
        <v>15107932</v>
      </c>
      <c r="E222" s="5">
        <f>IFERROR(VLOOKUP($C222,BaselinePWR!B:G,6,FALSE),0)</f>
        <v>755396.6</v>
      </c>
      <c r="F222" s="6">
        <f>IFERROR(VLOOKUP($C222,BaselinePWR!B:H,7,FALSE),0)</f>
        <v>75539.66</v>
      </c>
      <c r="G222" s="7">
        <f t="array" ref="G222">IFS(D222&gt;40000000,(J222+L222+N222),AND(D222&gt;0,D222&lt;40000000),-1,TRUE,-2)</f>
        <v>-1</v>
      </c>
      <c r="H222" s="7">
        <f t="array" ref="H222">IFS(G222=-1,-100000000,G222=-2,-200000000,G222&gt;=0,(G222-E222))</f>
        <v>-100000000</v>
      </c>
      <c r="I222" s="8">
        <f>(SUM(IFERROR((VLOOKUP($C222,LookupTable!B:BQ,40,FALSE)),0),IFERROR((VLOOKUP($C222,LookupTable!B:BQ,44,FALSE)),0),IFERROR((VLOOKUP($C222,LookupTable!B:BQ,48,FALSE)),0),IFERROR((VLOOKUP($C222,LookupTable!B:BQ,52,FALSE)),0),IFERROR((VLOOKUP($C222,LookupTable!B:BQ,56,FALSE)),0),IFERROR((VLOOKUP($C222,LookupTable!B:BQ,60,FALSE)),0),IFERROR((VLOOKUP($C222,LookupTable!B:BQ,64,FALSE)),0),IFERROR((VLOOKUP($C222,LookupTable!B:BQ,68,FALSE)),0)))</f>
        <v>0</v>
      </c>
      <c r="J222" s="9">
        <f t="shared" si="2"/>
        <v>0</v>
      </c>
      <c r="K222" s="8">
        <f>(SUM(IFERROR((VLOOKUP($C222,LookupTable!B:BQ,39,FALSE)),0),IFERROR((VLOOKUP($C222,LookupTable!B:BQ,43,FALSE)),0),IFERROR((VLOOKUP($C222,LookupTable!B:BQ,47,FALSE)),0),IFERROR((VLOOKUP($C222,LookupTable!B:BQ,51,FALSE)),0),IFERROR((VLOOKUP($C222,LookupTable!B:BQ,55,FALSE)),0),IFERROR((VLOOKUP($C222,LookupTable!B:BQ,59,FALSE)),0),IFERROR((VLOOKUP($C222,LookupTable!B:BQ,63,FALSE)),0),IFERROR((VLOOKUP($C222,LookupTable!B:BQ,67,FALSE)),0)))</f>
        <v>0</v>
      </c>
      <c r="L222" s="9">
        <f t="shared" si="3"/>
        <v>0</v>
      </c>
      <c r="M222" s="8">
        <f>(SUM(IFERROR((VLOOKUP($C222,LookupTable!B:BQ,38,FALSE)),0),IFERROR((VLOOKUP($C222,LookupTable!B:BQ,42,FALSE)),0),IFERROR((VLOOKUP($C222,LookupTable!B:BQ,46,FALSE)),0),IFERROR((VLOOKUP($C222,LookupTable!B:BQ,50,FALSE)),0),IFERROR((VLOOKUP($C222,LookupTable!B:BQ,54,FALSE)),0),IFERROR((VLOOKUP($C222,LookupTable!B:BQ,58,FALSE)),0),IFERROR((VLOOKUP($C222,LookupTable!B:BQ,62,FALSE)),0),IFERROR((VLOOKUP($C222,LookupTable!B:BQ,66,FALSE)),0)))</f>
        <v>0</v>
      </c>
      <c r="N222" s="9">
        <f t="shared" si="4"/>
        <v>0</v>
      </c>
    </row>
    <row r="223" ht="15.75" customHeight="1">
      <c r="A223" s="3">
        <f t="shared" si="1"/>
        <v>126</v>
      </c>
      <c r="B223" s="3" t="s">
        <v>235</v>
      </c>
      <c r="C223" s="3">
        <v>9.93711E7</v>
      </c>
      <c r="D223" s="4">
        <f>IFERROR(VLOOKUP($C223,BaselinePWR!B:C,2,FALSE),0)</f>
        <v>15317832</v>
      </c>
      <c r="E223" s="5">
        <f>IFERROR(VLOOKUP($C223,BaselinePWR!B:G,6,FALSE),0)</f>
        <v>765891.6</v>
      </c>
      <c r="F223" s="6">
        <f>IFERROR(VLOOKUP($C223,BaselinePWR!B:H,7,FALSE),0)</f>
        <v>76589.16</v>
      </c>
      <c r="G223" s="7">
        <f t="array" ref="G223">IFS(D223&gt;40000000,(J223+L223+N223),AND(D223&gt;0,D223&lt;40000000),-1,TRUE,-2)</f>
        <v>-1</v>
      </c>
      <c r="H223" s="7">
        <f t="array" ref="H223">IFS(G223=-1,-100000000,G223=-2,-200000000,G223&gt;=0,(G223-E223))</f>
        <v>-100000000</v>
      </c>
      <c r="I223" s="8">
        <f>(SUM(IFERROR((VLOOKUP($C223,LookupTable!B:BQ,40,FALSE)),0),IFERROR((VLOOKUP($C223,LookupTable!B:BQ,44,FALSE)),0),IFERROR((VLOOKUP($C223,LookupTable!B:BQ,48,FALSE)),0),IFERROR((VLOOKUP($C223,LookupTable!B:BQ,52,FALSE)),0),IFERROR((VLOOKUP($C223,LookupTable!B:BQ,56,FALSE)),0),IFERROR((VLOOKUP($C223,LookupTable!B:BQ,60,FALSE)),0),IFERROR((VLOOKUP($C223,LookupTable!B:BQ,64,FALSE)),0),IFERROR((VLOOKUP($C223,LookupTable!B:BQ,68,FALSE)),0)))</f>
        <v>0</v>
      </c>
      <c r="J223" s="9">
        <f t="shared" si="2"/>
        <v>0</v>
      </c>
      <c r="K223" s="8">
        <f>(SUM(IFERROR((VLOOKUP($C223,LookupTable!B:BQ,39,FALSE)),0),IFERROR((VLOOKUP($C223,LookupTable!B:BQ,43,FALSE)),0),IFERROR((VLOOKUP($C223,LookupTable!B:BQ,47,FALSE)),0),IFERROR((VLOOKUP($C223,LookupTable!B:BQ,51,FALSE)),0),IFERROR((VLOOKUP($C223,LookupTable!B:BQ,55,FALSE)),0),IFERROR((VLOOKUP($C223,LookupTable!B:BQ,59,FALSE)),0),IFERROR((VLOOKUP($C223,LookupTable!B:BQ,63,FALSE)),0),IFERROR((VLOOKUP($C223,LookupTable!B:BQ,67,FALSE)),0)))</f>
        <v>0</v>
      </c>
      <c r="L223" s="9">
        <f t="shared" si="3"/>
        <v>0</v>
      </c>
      <c r="M223" s="8">
        <f>(SUM(IFERROR((VLOOKUP($C223,LookupTable!B:BQ,38,FALSE)),0),IFERROR((VLOOKUP($C223,LookupTable!B:BQ,42,FALSE)),0),IFERROR((VLOOKUP($C223,LookupTable!B:BQ,46,FALSE)),0),IFERROR((VLOOKUP($C223,LookupTable!B:BQ,50,FALSE)),0),IFERROR((VLOOKUP($C223,LookupTable!B:BQ,54,FALSE)),0),IFERROR((VLOOKUP($C223,LookupTable!B:BQ,58,FALSE)),0),IFERROR((VLOOKUP($C223,LookupTable!B:BQ,62,FALSE)),0),IFERROR((VLOOKUP($C223,LookupTable!B:BQ,66,FALSE)),0)))</f>
        <v>0</v>
      </c>
      <c r="N223" s="9">
        <f t="shared" si="4"/>
        <v>0</v>
      </c>
    </row>
    <row r="224" ht="15.75" customHeight="1">
      <c r="A224" s="3">
        <f t="shared" si="1"/>
        <v>126</v>
      </c>
      <c r="B224" s="3" t="s">
        <v>236</v>
      </c>
      <c r="C224" s="3">
        <v>1.50680957E8</v>
      </c>
      <c r="D224" s="4">
        <f>IFERROR(VLOOKUP($C224,BaselinePWR!B:C,2,FALSE),0)</f>
        <v>15279794</v>
      </c>
      <c r="E224" s="5">
        <f>IFERROR(VLOOKUP($C224,BaselinePWR!B:G,6,FALSE),0)</f>
        <v>763989.7</v>
      </c>
      <c r="F224" s="6">
        <f>IFERROR(VLOOKUP($C224,BaselinePWR!B:H,7,FALSE),0)</f>
        <v>76398.97</v>
      </c>
      <c r="G224" s="7">
        <f t="array" ref="G224">IFS(D224&gt;40000000,(J224+L224+N224),AND(D224&gt;0,D224&lt;40000000),-1,TRUE,-2)</f>
        <v>-1</v>
      </c>
      <c r="H224" s="7">
        <f t="array" ref="H224">IFS(G224=-1,-100000000,G224=-2,-200000000,G224&gt;=0,(G224-E224))</f>
        <v>-100000000</v>
      </c>
      <c r="I224" s="8">
        <f>(SUM(IFERROR((VLOOKUP($C224,LookupTable!B:BQ,40,FALSE)),0),IFERROR((VLOOKUP($C224,LookupTable!B:BQ,44,FALSE)),0),IFERROR((VLOOKUP($C224,LookupTable!B:BQ,48,FALSE)),0),IFERROR((VLOOKUP($C224,LookupTable!B:BQ,52,FALSE)),0),IFERROR((VLOOKUP($C224,LookupTable!B:BQ,56,FALSE)),0),IFERROR((VLOOKUP($C224,LookupTable!B:BQ,60,FALSE)),0),IFERROR((VLOOKUP($C224,LookupTable!B:BQ,64,FALSE)),0),IFERROR((VLOOKUP($C224,LookupTable!B:BQ,68,FALSE)),0)))</f>
        <v>0</v>
      </c>
      <c r="J224" s="9">
        <f t="shared" si="2"/>
        <v>0</v>
      </c>
      <c r="K224" s="8">
        <f>(SUM(IFERROR((VLOOKUP($C224,LookupTable!B:BQ,39,FALSE)),0),IFERROR((VLOOKUP($C224,LookupTable!B:BQ,43,FALSE)),0),IFERROR((VLOOKUP($C224,LookupTable!B:BQ,47,FALSE)),0),IFERROR((VLOOKUP($C224,LookupTable!B:BQ,51,FALSE)),0),IFERROR((VLOOKUP($C224,LookupTable!B:BQ,55,FALSE)),0),IFERROR((VLOOKUP($C224,LookupTable!B:BQ,59,FALSE)),0),IFERROR((VLOOKUP($C224,LookupTable!B:BQ,63,FALSE)),0),IFERROR((VLOOKUP($C224,LookupTable!B:BQ,67,FALSE)),0)))</f>
        <v>0</v>
      </c>
      <c r="L224" s="9">
        <f t="shared" si="3"/>
        <v>0</v>
      </c>
      <c r="M224" s="8">
        <f>(SUM(IFERROR((VLOOKUP($C224,LookupTable!B:BQ,38,FALSE)),0),IFERROR((VLOOKUP($C224,LookupTable!B:BQ,42,FALSE)),0),IFERROR((VLOOKUP($C224,LookupTable!B:BQ,46,FALSE)),0),IFERROR((VLOOKUP($C224,LookupTable!B:BQ,50,FALSE)),0),IFERROR((VLOOKUP($C224,LookupTable!B:BQ,54,FALSE)),0),IFERROR((VLOOKUP($C224,LookupTable!B:BQ,58,FALSE)),0),IFERROR((VLOOKUP($C224,LookupTable!B:BQ,62,FALSE)),0),IFERROR((VLOOKUP($C224,LookupTable!B:BQ,66,FALSE)),0)))</f>
        <v>0</v>
      </c>
      <c r="N224" s="9">
        <f t="shared" si="4"/>
        <v>0</v>
      </c>
    </row>
    <row r="225" ht="15.75" customHeight="1">
      <c r="A225" s="3">
        <f t="shared" si="1"/>
        <v>126</v>
      </c>
      <c r="B225" s="3" t="s">
        <v>237</v>
      </c>
      <c r="C225" s="3">
        <v>1.32152698E8</v>
      </c>
      <c r="D225" s="4">
        <f>IFERROR(VLOOKUP($C225,BaselinePWR!B:C,2,FALSE),0)</f>
        <v>14991837</v>
      </c>
      <c r="E225" s="5">
        <f>IFERROR(VLOOKUP($C225,BaselinePWR!B:G,6,FALSE),0)</f>
        <v>749591.85</v>
      </c>
      <c r="F225" s="6">
        <f>IFERROR(VLOOKUP($C225,BaselinePWR!B:H,7,FALSE),0)</f>
        <v>74959.185</v>
      </c>
      <c r="G225" s="7">
        <f t="array" ref="G225">IFS(D225&gt;40000000,(J225+L225+N225),AND(D225&gt;0,D225&lt;40000000),-1,TRUE,-2)</f>
        <v>-1</v>
      </c>
      <c r="H225" s="7">
        <f t="array" ref="H225">IFS(G225=-1,-100000000,G225=-2,-200000000,G225&gt;=0,(G225-E225))</f>
        <v>-100000000</v>
      </c>
      <c r="I225" s="8">
        <f>(SUM(IFERROR((VLOOKUP($C225,LookupTable!B:BQ,40,FALSE)),0),IFERROR((VLOOKUP($C225,LookupTable!B:BQ,44,FALSE)),0),IFERROR((VLOOKUP($C225,LookupTable!B:BQ,48,FALSE)),0),IFERROR((VLOOKUP($C225,LookupTable!B:BQ,52,FALSE)),0),IFERROR((VLOOKUP($C225,LookupTable!B:BQ,56,FALSE)),0),IFERROR((VLOOKUP($C225,LookupTable!B:BQ,60,FALSE)),0),IFERROR((VLOOKUP($C225,LookupTable!B:BQ,64,FALSE)),0),IFERROR((VLOOKUP($C225,LookupTable!B:BQ,68,FALSE)),0)))</f>
        <v>0</v>
      </c>
      <c r="J225" s="9">
        <f t="shared" si="2"/>
        <v>0</v>
      </c>
      <c r="K225" s="8">
        <f>(SUM(IFERROR((VLOOKUP($C225,LookupTable!B:BQ,39,FALSE)),0),IFERROR((VLOOKUP($C225,LookupTable!B:BQ,43,FALSE)),0),IFERROR((VLOOKUP($C225,LookupTable!B:BQ,47,FALSE)),0),IFERROR((VLOOKUP($C225,LookupTable!B:BQ,51,FALSE)),0),IFERROR((VLOOKUP($C225,LookupTable!B:BQ,55,FALSE)),0),IFERROR((VLOOKUP($C225,LookupTable!B:BQ,59,FALSE)),0),IFERROR((VLOOKUP($C225,LookupTable!B:BQ,63,FALSE)),0),IFERROR((VLOOKUP($C225,LookupTable!B:BQ,67,FALSE)),0)))</f>
        <v>0</v>
      </c>
      <c r="L225" s="9">
        <f t="shared" si="3"/>
        <v>0</v>
      </c>
      <c r="M225" s="8">
        <f>(SUM(IFERROR((VLOOKUP($C225,LookupTable!B:BQ,38,FALSE)),0),IFERROR((VLOOKUP($C225,LookupTable!B:BQ,42,FALSE)),0),IFERROR((VLOOKUP($C225,LookupTable!B:BQ,46,FALSE)),0),IFERROR((VLOOKUP($C225,LookupTable!B:BQ,50,FALSE)),0),IFERROR((VLOOKUP($C225,LookupTable!B:BQ,54,FALSE)),0),IFERROR((VLOOKUP($C225,LookupTable!B:BQ,58,FALSE)),0),IFERROR((VLOOKUP($C225,LookupTable!B:BQ,62,FALSE)),0),IFERROR((VLOOKUP($C225,LookupTable!B:BQ,66,FALSE)),0)))</f>
        <v>0</v>
      </c>
      <c r="N225" s="9">
        <f t="shared" si="4"/>
        <v>0</v>
      </c>
    </row>
    <row r="226" ht="15.75" customHeight="1">
      <c r="A226" s="3">
        <f t="shared" si="1"/>
        <v>126</v>
      </c>
      <c r="B226" s="3" t="s">
        <v>238</v>
      </c>
      <c r="C226" s="3">
        <v>2.2496548E7</v>
      </c>
      <c r="D226" s="4">
        <f>IFERROR(VLOOKUP($C226,BaselinePWR!B:C,2,FALSE),0)</f>
        <v>14363842</v>
      </c>
      <c r="E226" s="5">
        <f>IFERROR(VLOOKUP($C226,BaselinePWR!B:G,6,FALSE),0)</f>
        <v>718192.1</v>
      </c>
      <c r="F226" s="6">
        <f>IFERROR(VLOOKUP($C226,BaselinePWR!B:H,7,FALSE),0)</f>
        <v>71819.21</v>
      </c>
      <c r="G226" s="7">
        <f t="array" ref="G226">IFS(D226&gt;40000000,(J226+L226+N226),AND(D226&gt;0,D226&lt;40000000),-1,TRUE,-2)</f>
        <v>-1</v>
      </c>
      <c r="H226" s="7">
        <f t="array" ref="H226">IFS(G226=-1,-100000000,G226=-2,-200000000,G226&gt;=0,(G226-E226))</f>
        <v>-100000000</v>
      </c>
      <c r="I226" s="8">
        <f>(SUM(IFERROR((VLOOKUP($C226,LookupTable!B:BQ,40,FALSE)),0),IFERROR((VLOOKUP($C226,LookupTable!B:BQ,44,FALSE)),0),IFERROR((VLOOKUP($C226,LookupTable!B:BQ,48,FALSE)),0),IFERROR((VLOOKUP($C226,LookupTable!B:BQ,52,FALSE)),0),IFERROR((VLOOKUP($C226,LookupTable!B:BQ,56,FALSE)),0),IFERROR((VLOOKUP($C226,LookupTable!B:BQ,60,FALSE)),0),IFERROR((VLOOKUP($C226,LookupTable!B:BQ,64,FALSE)),0),IFERROR((VLOOKUP($C226,LookupTable!B:BQ,68,FALSE)),0)))</f>
        <v>0</v>
      </c>
      <c r="J226" s="9">
        <f t="shared" si="2"/>
        <v>0</v>
      </c>
      <c r="K226" s="8">
        <f>(SUM(IFERROR((VLOOKUP($C226,LookupTable!B:BQ,39,FALSE)),0),IFERROR((VLOOKUP($C226,LookupTable!B:BQ,43,FALSE)),0),IFERROR((VLOOKUP($C226,LookupTable!B:BQ,47,FALSE)),0),IFERROR((VLOOKUP($C226,LookupTable!B:BQ,51,FALSE)),0),IFERROR((VLOOKUP($C226,LookupTable!B:BQ,55,FALSE)),0),IFERROR((VLOOKUP($C226,LookupTable!B:BQ,59,FALSE)),0),IFERROR((VLOOKUP($C226,LookupTable!B:BQ,63,FALSE)),0),IFERROR((VLOOKUP($C226,LookupTable!B:BQ,67,FALSE)),0)))</f>
        <v>0</v>
      </c>
      <c r="L226" s="9">
        <f t="shared" si="3"/>
        <v>0</v>
      </c>
      <c r="M226" s="8">
        <f>(SUM(IFERROR((VLOOKUP($C226,LookupTable!B:BQ,38,FALSE)),0),IFERROR((VLOOKUP($C226,LookupTable!B:BQ,42,FALSE)),0),IFERROR((VLOOKUP($C226,LookupTable!B:BQ,46,FALSE)),0),IFERROR((VLOOKUP($C226,LookupTable!B:BQ,50,FALSE)),0),IFERROR((VLOOKUP($C226,LookupTable!B:BQ,54,FALSE)),0),IFERROR((VLOOKUP($C226,LookupTable!B:BQ,58,FALSE)),0),IFERROR((VLOOKUP($C226,LookupTable!B:BQ,62,FALSE)),0),IFERROR((VLOOKUP($C226,LookupTable!B:BQ,66,FALSE)),0)))</f>
        <v>0</v>
      </c>
      <c r="N226" s="9">
        <f t="shared" si="4"/>
        <v>0</v>
      </c>
    </row>
    <row r="227" ht="15.75" customHeight="1">
      <c r="A227" s="3">
        <f t="shared" si="1"/>
        <v>126</v>
      </c>
      <c r="B227" s="3" t="s">
        <v>239</v>
      </c>
      <c r="C227" s="3">
        <v>1.17058016E8</v>
      </c>
      <c r="D227" s="4">
        <f>IFERROR(VLOOKUP($C227,BaselinePWR!B:C,2,FALSE),0)</f>
        <v>14394933</v>
      </c>
      <c r="E227" s="5">
        <f>IFERROR(VLOOKUP($C227,BaselinePWR!B:G,6,FALSE),0)</f>
        <v>719746.65</v>
      </c>
      <c r="F227" s="6">
        <f>IFERROR(VLOOKUP($C227,BaselinePWR!B:H,7,FALSE),0)</f>
        <v>71974.665</v>
      </c>
      <c r="G227" s="7">
        <f t="array" ref="G227">IFS(D227&gt;40000000,(J227+L227+N227),AND(D227&gt;0,D227&lt;40000000),-1,TRUE,-2)</f>
        <v>-1</v>
      </c>
      <c r="H227" s="7">
        <f t="array" ref="H227">IFS(G227=-1,-100000000,G227=-2,-200000000,G227&gt;=0,(G227-E227))</f>
        <v>-100000000</v>
      </c>
      <c r="I227" s="8">
        <f>(SUM(IFERROR((VLOOKUP($C227,LookupTable!B:BQ,40,FALSE)),0),IFERROR((VLOOKUP($C227,LookupTable!B:BQ,44,FALSE)),0),IFERROR((VLOOKUP($C227,LookupTable!B:BQ,48,FALSE)),0),IFERROR((VLOOKUP($C227,LookupTable!B:BQ,52,FALSE)),0),IFERROR((VLOOKUP($C227,LookupTable!B:BQ,56,FALSE)),0),IFERROR((VLOOKUP($C227,LookupTable!B:BQ,60,FALSE)),0),IFERROR((VLOOKUP($C227,LookupTable!B:BQ,64,FALSE)),0),IFERROR((VLOOKUP($C227,LookupTable!B:BQ,68,FALSE)),0)))</f>
        <v>0</v>
      </c>
      <c r="J227" s="9">
        <f t="shared" si="2"/>
        <v>0</v>
      </c>
      <c r="K227" s="8">
        <f>(SUM(IFERROR((VLOOKUP($C227,LookupTable!B:BQ,39,FALSE)),0),IFERROR((VLOOKUP($C227,LookupTable!B:BQ,43,FALSE)),0),IFERROR((VLOOKUP($C227,LookupTable!B:BQ,47,FALSE)),0),IFERROR((VLOOKUP($C227,LookupTable!B:BQ,51,FALSE)),0),IFERROR((VLOOKUP($C227,LookupTable!B:BQ,55,FALSE)),0),IFERROR((VLOOKUP($C227,LookupTable!B:BQ,59,FALSE)),0),IFERROR((VLOOKUP($C227,LookupTable!B:BQ,63,FALSE)),0),IFERROR((VLOOKUP($C227,LookupTable!B:BQ,67,FALSE)),0)))</f>
        <v>0</v>
      </c>
      <c r="L227" s="9">
        <f t="shared" si="3"/>
        <v>0</v>
      </c>
      <c r="M227" s="8">
        <f>(SUM(IFERROR((VLOOKUP($C227,LookupTable!B:BQ,38,FALSE)),0),IFERROR((VLOOKUP($C227,LookupTable!B:BQ,42,FALSE)),0),IFERROR((VLOOKUP($C227,LookupTable!B:BQ,46,FALSE)),0),IFERROR((VLOOKUP($C227,LookupTable!B:BQ,50,FALSE)),0),IFERROR((VLOOKUP($C227,LookupTable!B:BQ,54,FALSE)),0),IFERROR((VLOOKUP($C227,LookupTable!B:BQ,58,FALSE)),0),IFERROR((VLOOKUP($C227,LookupTable!B:BQ,62,FALSE)),0),IFERROR((VLOOKUP($C227,LookupTable!B:BQ,66,FALSE)),0)))</f>
        <v>0</v>
      </c>
      <c r="N227" s="9">
        <f t="shared" si="4"/>
        <v>0</v>
      </c>
    </row>
    <row r="228" ht="15.75" customHeight="1">
      <c r="A228" s="3">
        <f t="shared" si="1"/>
        <v>126</v>
      </c>
      <c r="B228" s="3" t="s">
        <v>240</v>
      </c>
      <c r="C228" s="3">
        <v>2.2047812E7</v>
      </c>
      <c r="D228" s="4">
        <f>IFERROR(VLOOKUP($C228,BaselinePWR!B:C,2,FALSE),0)</f>
        <v>12846424</v>
      </c>
      <c r="E228" s="5">
        <f>IFERROR(VLOOKUP($C228,BaselinePWR!B:G,6,FALSE),0)</f>
        <v>642321.2</v>
      </c>
      <c r="F228" s="6">
        <f>IFERROR(VLOOKUP($C228,BaselinePWR!B:H,7,FALSE),0)</f>
        <v>64232.12</v>
      </c>
      <c r="G228" s="7">
        <f t="array" ref="G228">IFS(D228&gt;40000000,(J228+L228+N228),AND(D228&gt;0,D228&lt;40000000),-1,TRUE,-2)</f>
        <v>-1</v>
      </c>
      <c r="H228" s="7">
        <f t="array" ref="H228">IFS(G228=-1,-100000000,G228=-2,-200000000,G228&gt;=0,(G228-E228))</f>
        <v>-100000000</v>
      </c>
      <c r="I228" s="8">
        <f>(SUM(IFERROR((VLOOKUP($C228,LookupTable!B:BQ,40,FALSE)),0),IFERROR((VLOOKUP($C228,LookupTable!B:BQ,44,FALSE)),0),IFERROR((VLOOKUP($C228,LookupTable!B:BQ,48,FALSE)),0),IFERROR((VLOOKUP($C228,LookupTable!B:BQ,52,FALSE)),0),IFERROR((VLOOKUP($C228,LookupTable!B:BQ,56,FALSE)),0),IFERROR((VLOOKUP($C228,LookupTable!B:BQ,60,FALSE)),0),IFERROR((VLOOKUP($C228,LookupTable!B:BQ,64,FALSE)),0),IFERROR((VLOOKUP($C228,LookupTable!B:BQ,68,FALSE)),0)))</f>
        <v>0</v>
      </c>
      <c r="J228" s="9">
        <f t="shared" si="2"/>
        <v>0</v>
      </c>
      <c r="K228" s="8">
        <f>(SUM(IFERROR((VLOOKUP($C228,LookupTable!B:BQ,39,FALSE)),0),IFERROR((VLOOKUP($C228,LookupTable!B:BQ,43,FALSE)),0),IFERROR((VLOOKUP($C228,LookupTable!B:BQ,47,FALSE)),0),IFERROR((VLOOKUP($C228,LookupTable!B:BQ,51,FALSE)),0),IFERROR((VLOOKUP($C228,LookupTable!B:BQ,55,FALSE)),0),IFERROR((VLOOKUP($C228,LookupTable!B:BQ,59,FALSE)),0),IFERROR((VLOOKUP($C228,LookupTable!B:BQ,63,FALSE)),0),IFERROR((VLOOKUP($C228,LookupTable!B:BQ,67,FALSE)),0)))</f>
        <v>0</v>
      </c>
      <c r="L228" s="9">
        <f t="shared" si="3"/>
        <v>0</v>
      </c>
      <c r="M228" s="8">
        <f>(SUM(IFERROR((VLOOKUP($C228,LookupTable!B:BQ,38,FALSE)),0),IFERROR((VLOOKUP($C228,LookupTable!B:BQ,42,FALSE)),0),IFERROR((VLOOKUP($C228,LookupTable!B:BQ,46,FALSE)),0),IFERROR((VLOOKUP($C228,LookupTable!B:BQ,50,FALSE)),0),IFERROR((VLOOKUP($C228,LookupTable!B:BQ,54,FALSE)),0),IFERROR((VLOOKUP($C228,LookupTable!B:BQ,58,FALSE)),0),IFERROR((VLOOKUP($C228,LookupTable!B:BQ,62,FALSE)),0),IFERROR((VLOOKUP($C228,LookupTable!B:BQ,66,FALSE)),0)))</f>
        <v>0</v>
      </c>
      <c r="N228" s="9">
        <f t="shared" si="4"/>
        <v>0</v>
      </c>
    </row>
    <row r="229" ht="15.75" customHeight="1">
      <c r="A229" s="3">
        <f t="shared" si="1"/>
        <v>126</v>
      </c>
      <c r="B229" s="3" t="s">
        <v>241</v>
      </c>
      <c r="C229" s="3">
        <v>1.4577734E8</v>
      </c>
      <c r="D229" s="4">
        <f>IFERROR(VLOOKUP($C229,BaselinePWR!B:C,2,FALSE),0)</f>
        <v>13874553</v>
      </c>
      <c r="E229" s="5">
        <f>IFERROR(VLOOKUP($C229,BaselinePWR!B:G,6,FALSE),0)</f>
        <v>693727.65</v>
      </c>
      <c r="F229" s="6">
        <f>IFERROR(VLOOKUP($C229,BaselinePWR!B:H,7,FALSE),0)</f>
        <v>69372.765</v>
      </c>
      <c r="G229" s="7">
        <f t="array" ref="G229">IFS(D229&gt;40000000,(J229+L229+N229),AND(D229&gt;0,D229&lt;40000000),-1,TRUE,-2)</f>
        <v>-1</v>
      </c>
      <c r="H229" s="7">
        <f t="array" ref="H229">IFS(G229=-1,-100000000,G229=-2,-200000000,G229&gt;=0,(G229-E229))</f>
        <v>-100000000</v>
      </c>
      <c r="I229" s="8">
        <f>(SUM(IFERROR((VLOOKUP($C229,LookupTable!B:BQ,40,FALSE)),0),IFERROR((VLOOKUP($C229,LookupTable!B:BQ,44,FALSE)),0),IFERROR((VLOOKUP($C229,LookupTable!B:BQ,48,FALSE)),0),IFERROR((VLOOKUP($C229,LookupTable!B:BQ,52,FALSE)),0),IFERROR((VLOOKUP($C229,LookupTable!B:BQ,56,FALSE)),0),IFERROR((VLOOKUP($C229,LookupTable!B:BQ,60,FALSE)),0),IFERROR((VLOOKUP($C229,LookupTable!B:BQ,64,FALSE)),0),IFERROR((VLOOKUP($C229,LookupTable!B:BQ,68,FALSE)),0)))</f>
        <v>0</v>
      </c>
      <c r="J229" s="9">
        <f t="shared" si="2"/>
        <v>0</v>
      </c>
      <c r="K229" s="8">
        <f>(SUM(IFERROR((VLOOKUP($C229,LookupTable!B:BQ,39,FALSE)),0),IFERROR((VLOOKUP($C229,LookupTable!B:BQ,43,FALSE)),0),IFERROR((VLOOKUP($C229,LookupTable!B:BQ,47,FALSE)),0),IFERROR((VLOOKUP($C229,LookupTable!B:BQ,51,FALSE)),0),IFERROR((VLOOKUP($C229,LookupTable!B:BQ,55,FALSE)),0),IFERROR((VLOOKUP($C229,LookupTable!B:BQ,59,FALSE)),0),IFERROR((VLOOKUP($C229,LookupTable!B:BQ,63,FALSE)),0),IFERROR((VLOOKUP($C229,LookupTable!B:BQ,67,FALSE)),0)))</f>
        <v>0</v>
      </c>
      <c r="L229" s="9">
        <f t="shared" si="3"/>
        <v>0</v>
      </c>
      <c r="M229" s="8">
        <f>(SUM(IFERROR((VLOOKUP($C229,LookupTable!B:BQ,38,FALSE)),0),IFERROR((VLOOKUP($C229,LookupTable!B:BQ,42,FALSE)),0),IFERROR((VLOOKUP($C229,LookupTable!B:BQ,46,FALSE)),0),IFERROR((VLOOKUP($C229,LookupTable!B:BQ,50,FALSE)),0),IFERROR((VLOOKUP($C229,LookupTable!B:BQ,54,FALSE)),0),IFERROR((VLOOKUP($C229,LookupTable!B:BQ,58,FALSE)),0),IFERROR((VLOOKUP($C229,LookupTable!B:BQ,62,FALSE)),0),IFERROR((VLOOKUP($C229,LookupTable!B:BQ,66,FALSE)),0)))</f>
        <v>0</v>
      </c>
      <c r="N229" s="9">
        <f t="shared" si="4"/>
        <v>0</v>
      </c>
    </row>
    <row r="230" ht="15.75" customHeight="1">
      <c r="A230" s="3">
        <f t="shared" si="1"/>
        <v>126</v>
      </c>
      <c r="B230" s="3" t="s">
        <v>242</v>
      </c>
      <c r="C230" s="3">
        <v>3.949986E7</v>
      </c>
      <c r="D230" s="4">
        <f>IFERROR(VLOOKUP($C230,BaselinePWR!B:C,2,FALSE),0)</f>
        <v>13420024</v>
      </c>
      <c r="E230" s="5">
        <f>IFERROR(VLOOKUP($C230,BaselinePWR!B:G,6,FALSE),0)</f>
        <v>671001.2</v>
      </c>
      <c r="F230" s="6">
        <f>IFERROR(VLOOKUP($C230,BaselinePWR!B:H,7,FALSE),0)</f>
        <v>67100.12</v>
      </c>
      <c r="G230" s="7">
        <f t="array" ref="G230">IFS(D230&gt;40000000,(J230+L230+N230),AND(D230&gt;0,D230&lt;40000000),-1,TRUE,-2)</f>
        <v>-1</v>
      </c>
      <c r="H230" s="7">
        <f t="array" ref="H230">IFS(G230=-1,-100000000,G230=-2,-200000000,G230&gt;=0,(G230-E230))</f>
        <v>-100000000</v>
      </c>
      <c r="I230" s="8">
        <f>(SUM(IFERROR((VLOOKUP($C230,LookupTable!B:BQ,40,FALSE)),0),IFERROR((VLOOKUP($C230,LookupTable!B:BQ,44,FALSE)),0),IFERROR((VLOOKUP($C230,LookupTable!B:BQ,48,FALSE)),0),IFERROR((VLOOKUP($C230,LookupTable!B:BQ,52,FALSE)),0),IFERROR((VLOOKUP($C230,LookupTable!B:BQ,56,FALSE)),0),IFERROR((VLOOKUP($C230,LookupTable!B:BQ,60,FALSE)),0),IFERROR((VLOOKUP($C230,LookupTable!B:BQ,64,FALSE)),0),IFERROR((VLOOKUP($C230,LookupTable!B:BQ,68,FALSE)),0)))</f>
        <v>290</v>
      </c>
      <c r="J230" s="9">
        <f t="shared" si="2"/>
        <v>290</v>
      </c>
      <c r="K230" s="8">
        <f>(SUM(IFERROR((VLOOKUP($C230,LookupTable!B:BQ,39,FALSE)),0),IFERROR((VLOOKUP($C230,LookupTable!B:BQ,43,FALSE)),0),IFERROR((VLOOKUP($C230,LookupTable!B:BQ,47,FALSE)),0),IFERROR((VLOOKUP($C230,LookupTable!B:BQ,51,FALSE)),0),IFERROR((VLOOKUP($C230,LookupTable!B:BQ,55,FALSE)),0),IFERROR((VLOOKUP($C230,LookupTable!B:BQ,59,FALSE)),0),IFERROR((VLOOKUP($C230,LookupTable!B:BQ,63,FALSE)),0),IFERROR((VLOOKUP($C230,LookupTable!B:BQ,67,FALSE)),0)))</f>
        <v>1297</v>
      </c>
      <c r="L230" s="9">
        <f t="shared" si="3"/>
        <v>1297</v>
      </c>
      <c r="M230" s="8">
        <f>(SUM(IFERROR((VLOOKUP($C230,LookupTable!B:BQ,38,FALSE)),0),IFERROR((VLOOKUP($C230,LookupTable!B:BQ,42,FALSE)),0),IFERROR((VLOOKUP($C230,LookupTable!B:BQ,46,FALSE)),0),IFERROR((VLOOKUP($C230,LookupTable!B:BQ,50,FALSE)),0),IFERROR((VLOOKUP($C230,LookupTable!B:BQ,54,FALSE)),0),IFERROR((VLOOKUP($C230,LookupTable!B:BQ,58,FALSE)),0),IFERROR((VLOOKUP($C230,LookupTable!B:BQ,62,FALSE)),0),IFERROR((VLOOKUP($C230,LookupTable!B:BQ,66,FALSE)),0)))</f>
        <v>0</v>
      </c>
      <c r="N230" s="9">
        <f t="shared" si="4"/>
        <v>0</v>
      </c>
    </row>
    <row r="231" ht="15.75" customHeight="1">
      <c r="A231" s="3">
        <f t="shared" si="1"/>
        <v>126</v>
      </c>
      <c r="B231" s="3" t="s">
        <v>243</v>
      </c>
      <c r="C231" s="3">
        <v>5.4653005E7</v>
      </c>
      <c r="D231" s="4">
        <f>IFERROR(VLOOKUP($C231,BaselinePWR!B:C,2,FALSE),0)</f>
        <v>13512402</v>
      </c>
      <c r="E231" s="5">
        <f>IFERROR(VLOOKUP($C231,BaselinePWR!B:G,6,FALSE),0)</f>
        <v>675620.1</v>
      </c>
      <c r="F231" s="6">
        <f>IFERROR(VLOOKUP($C231,BaselinePWR!B:H,7,FALSE),0)</f>
        <v>67562.01</v>
      </c>
      <c r="G231" s="7">
        <f t="array" ref="G231">IFS(D231&gt;40000000,(J231+L231+N231),AND(D231&gt;0,D231&lt;40000000),-1,TRUE,-2)</f>
        <v>-1</v>
      </c>
      <c r="H231" s="7">
        <f t="array" ref="H231">IFS(G231=-1,-100000000,G231=-2,-200000000,G231&gt;=0,(G231-E231))</f>
        <v>-100000000</v>
      </c>
      <c r="I231" s="8">
        <f>(SUM(IFERROR((VLOOKUP($C231,LookupTable!B:BQ,40,FALSE)),0),IFERROR((VLOOKUP($C231,LookupTable!B:BQ,44,FALSE)),0),IFERROR((VLOOKUP($C231,LookupTable!B:BQ,48,FALSE)),0),IFERROR((VLOOKUP($C231,LookupTable!B:BQ,52,FALSE)),0),IFERROR((VLOOKUP($C231,LookupTable!B:BQ,56,FALSE)),0),IFERROR((VLOOKUP($C231,LookupTable!B:BQ,60,FALSE)),0),IFERROR((VLOOKUP($C231,LookupTable!B:BQ,64,FALSE)),0),IFERROR((VLOOKUP($C231,LookupTable!B:BQ,68,FALSE)),0)))</f>
        <v>0</v>
      </c>
      <c r="J231" s="9">
        <f t="shared" si="2"/>
        <v>0</v>
      </c>
      <c r="K231" s="8">
        <f>(SUM(IFERROR((VLOOKUP($C231,LookupTable!B:BQ,39,FALSE)),0),IFERROR((VLOOKUP($C231,LookupTable!B:BQ,43,FALSE)),0),IFERROR((VLOOKUP($C231,LookupTable!B:BQ,47,FALSE)),0),IFERROR((VLOOKUP($C231,LookupTable!B:BQ,51,FALSE)),0),IFERROR((VLOOKUP($C231,LookupTable!B:BQ,55,FALSE)),0),IFERROR((VLOOKUP($C231,LookupTable!B:BQ,59,FALSE)),0),IFERROR((VLOOKUP($C231,LookupTable!B:BQ,63,FALSE)),0),IFERROR((VLOOKUP($C231,LookupTable!B:BQ,67,FALSE)),0)))</f>
        <v>0</v>
      </c>
      <c r="L231" s="9">
        <f t="shared" si="3"/>
        <v>0</v>
      </c>
      <c r="M231" s="8">
        <f>(SUM(IFERROR((VLOOKUP($C231,LookupTable!B:BQ,38,FALSE)),0),IFERROR((VLOOKUP($C231,LookupTable!B:BQ,42,FALSE)),0),IFERROR((VLOOKUP($C231,LookupTable!B:BQ,46,FALSE)),0),IFERROR((VLOOKUP($C231,LookupTable!B:BQ,50,FALSE)),0),IFERROR((VLOOKUP($C231,LookupTable!B:BQ,54,FALSE)),0),IFERROR((VLOOKUP($C231,LookupTable!B:BQ,58,FALSE)),0),IFERROR((VLOOKUP($C231,LookupTable!B:BQ,62,FALSE)),0),IFERROR((VLOOKUP($C231,LookupTable!B:BQ,66,FALSE)),0)))</f>
        <v>0</v>
      </c>
      <c r="N231" s="9">
        <f t="shared" si="4"/>
        <v>0</v>
      </c>
    </row>
    <row r="232" ht="15.75" customHeight="1">
      <c r="A232" s="3">
        <f t="shared" si="1"/>
        <v>126</v>
      </c>
      <c r="B232" s="3" t="s">
        <v>244</v>
      </c>
      <c r="C232" s="3">
        <v>1.39713066E8</v>
      </c>
      <c r="D232" s="4">
        <f>IFERROR(VLOOKUP($C232,BaselinePWR!B:C,2,FALSE),0)</f>
        <v>13034805</v>
      </c>
      <c r="E232" s="5">
        <f>IFERROR(VLOOKUP($C232,BaselinePWR!B:G,6,FALSE),0)</f>
        <v>651740.25</v>
      </c>
      <c r="F232" s="6">
        <f>IFERROR(VLOOKUP($C232,BaselinePWR!B:H,7,FALSE),0)</f>
        <v>65174.025</v>
      </c>
      <c r="G232" s="7">
        <f t="array" ref="G232">IFS(D232&gt;40000000,(J232+L232+N232),AND(D232&gt;0,D232&lt;40000000),-1,TRUE,-2)</f>
        <v>-1</v>
      </c>
      <c r="H232" s="7">
        <f t="array" ref="H232">IFS(G232=-1,-100000000,G232=-2,-200000000,G232&gt;=0,(G232-E232))</f>
        <v>-100000000</v>
      </c>
      <c r="I232" s="8">
        <f>(SUM(IFERROR((VLOOKUP($C232,LookupTable!B:BQ,40,FALSE)),0),IFERROR((VLOOKUP($C232,LookupTable!B:BQ,44,FALSE)),0),IFERROR((VLOOKUP($C232,LookupTable!B:BQ,48,FALSE)),0),IFERROR((VLOOKUP($C232,LookupTable!B:BQ,52,FALSE)),0),IFERROR((VLOOKUP($C232,LookupTable!B:BQ,56,FALSE)),0),IFERROR((VLOOKUP($C232,LookupTable!B:BQ,60,FALSE)),0),IFERROR((VLOOKUP($C232,LookupTable!B:BQ,64,FALSE)),0),IFERROR((VLOOKUP($C232,LookupTable!B:BQ,68,FALSE)),0)))</f>
        <v>0</v>
      </c>
      <c r="J232" s="9">
        <f t="shared" si="2"/>
        <v>0</v>
      </c>
      <c r="K232" s="8">
        <f>(SUM(IFERROR((VLOOKUP($C232,LookupTable!B:BQ,39,FALSE)),0),IFERROR((VLOOKUP($C232,LookupTable!B:BQ,43,FALSE)),0),IFERROR((VLOOKUP($C232,LookupTable!B:BQ,47,FALSE)),0),IFERROR((VLOOKUP($C232,LookupTable!B:BQ,51,FALSE)),0),IFERROR((VLOOKUP($C232,LookupTable!B:BQ,55,FALSE)),0),IFERROR((VLOOKUP($C232,LookupTable!B:BQ,59,FALSE)),0),IFERROR((VLOOKUP($C232,LookupTable!B:BQ,63,FALSE)),0),IFERROR((VLOOKUP($C232,LookupTable!B:BQ,67,FALSE)),0)))</f>
        <v>0</v>
      </c>
      <c r="L232" s="9">
        <f t="shared" si="3"/>
        <v>0</v>
      </c>
      <c r="M232" s="8">
        <f>(SUM(IFERROR((VLOOKUP($C232,LookupTable!B:BQ,38,FALSE)),0),IFERROR((VLOOKUP($C232,LookupTable!B:BQ,42,FALSE)),0),IFERROR((VLOOKUP($C232,LookupTable!B:BQ,46,FALSE)),0),IFERROR((VLOOKUP($C232,LookupTable!B:BQ,50,FALSE)),0),IFERROR((VLOOKUP($C232,LookupTable!B:BQ,54,FALSE)),0),IFERROR((VLOOKUP($C232,LookupTable!B:BQ,58,FALSE)),0),IFERROR((VLOOKUP($C232,LookupTable!B:BQ,62,FALSE)),0),IFERROR((VLOOKUP($C232,LookupTable!B:BQ,66,FALSE)),0)))</f>
        <v>0</v>
      </c>
      <c r="N232" s="9">
        <f t="shared" si="4"/>
        <v>0</v>
      </c>
    </row>
    <row r="233" ht="15.75" customHeight="1">
      <c r="A233" s="3">
        <f t="shared" si="1"/>
        <v>126</v>
      </c>
      <c r="B233" s="3" t="s">
        <v>245</v>
      </c>
      <c r="C233" s="3">
        <v>7.0902036E7</v>
      </c>
      <c r="D233" s="4">
        <f>IFERROR(VLOOKUP($C233,BaselinePWR!B:C,2,FALSE),0)</f>
        <v>12336129</v>
      </c>
      <c r="E233" s="5">
        <f>IFERROR(VLOOKUP($C233,BaselinePWR!B:G,6,FALSE),0)</f>
        <v>616806.45</v>
      </c>
      <c r="F233" s="6">
        <f>IFERROR(VLOOKUP($C233,BaselinePWR!B:H,7,FALSE),0)</f>
        <v>61680.645</v>
      </c>
      <c r="G233" s="7">
        <f t="array" ref="G233">IFS(D233&gt;40000000,(J233+L233+N233),AND(D233&gt;0,D233&lt;40000000),-1,TRUE,-2)</f>
        <v>-1</v>
      </c>
      <c r="H233" s="7">
        <f t="array" ref="H233">IFS(G233=-1,-100000000,G233=-2,-200000000,G233&gt;=0,(G233-E233))</f>
        <v>-100000000</v>
      </c>
      <c r="I233" s="8">
        <f>(SUM(IFERROR((VLOOKUP($C233,LookupTable!B:BQ,40,FALSE)),0),IFERROR((VLOOKUP($C233,LookupTable!B:BQ,44,FALSE)),0),IFERROR((VLOOKUP($C233,LookupTable!B:BQ,48,FALSE)),0),IFERROR((VLOOKUP($C233,LookupTable!B:BQ,52,FALSE)),0),IFERROR((VLOOKUP($C233,LookupTable!B:BQ,56,FALSE)),0),IFERROR((VLOOKUP($C233,LookupTable!B:BQ,60,FALSE)),0),IFERROR((VLOOKUP($C233,LookupTable!B:BQ,64,FALSE)),0),IFERROR((VLOOKUP($C233,LookupTable!B:BQ,68,FALSE)),0)))</f>
        <v>0</v>
      </c>
      <c r="J233" s="9">
        <f t="shared" si="2"/>
        <v>0</v>
      </c>
      <c r="K233" s="8">
        <f>(SUM(IFERROR((VLOOKUP($C233,LookupTable!B:BQ,39,FALSE)),0),IFERROR((VLOOKUP($C233,LookupTable!B:BQ,43,FALSE)),0),IFERROR((VLOOKUP($C233,LookupTable!B:BQ,47,FALSE)),0),IFERROR((VLOOKUP($C233,LookupTable!B:BQ,51,FALSE)),0),IFERROR((VLOOKUP($C233,LookupTable!B:BQ,55,FALSE)),0),IFERROR((VLOOKUP($C233,LookupTable!B:BQ,59,FALSE)),0),IFERROR((VLOOKUP($C233,LookupTable!B:BQ,63,FALSE)),0),IFERROR((VLOOKUP($C233,LookupTable!B:BQ,67,FALSE)),0)))</f>
        <v>0</v>
      </c>
      <c r="L233" s="9">
        <f t="shared" si="3"/>
        <v>0</v>
      </c>
      <c r="M233" s="8">
        <f>(SUM(IFERROR((VLOOKUP($C233,LookupTable!B:BQ,38,FALSE)),0),IFERROR((VLOOKUP($C233,LookupTable!B:BQ,42,FALSE)),0),IFERROR((VLOOKUP($C233,LookupTable!B:BQ,46,FALSE)),0),IFERROR((VLOOKUP($C233,LookupTable!B:BQ,50,FALSE)),0),IFERROR((VLOOKUP($C233,LookupTable!B:BQ,54,FALSE)),0),IFERROR((VLOOKUP($C233,LookupTable!B:BQ,58,FALSE)),0),IFERROR((VLOOKUP($C233,LookupTable!B:BQ,62,FALSE)),0),IFERROR((VLOOKUP($C233,LookupTable!B:BQ,66,FALSE)),0)))</f>
        <v>0</v>
      </c>
      <c r="N233" s="9">
        <f t="shared" si="4"/>
        <v>0</v>
      </c>
    </row>
    <row r="234" ht="15.75" customHeight="1">
      <c r="A234" s="3">
        <f t="shared" si="1"/>
        <v>126</v>
      </c>
      <c r="B234" s="3" t="s">
        <v>246</v>
      </c>
      <c r="C234" s="3">
        <v>1.9327076E7</v>
      </c>
      <c r="D234" s="4">
        <f>IFERROR(VLOOKUP($C234,BaselinePWR!B:C,2,FALSE),0)</f>
        <v>11231049</v>
      </c>
      <c r="E234" s="5">
        <f>IFERROR(VLOOKUP($C234,BaselinePWR!B:G,6,FALSE),0)</f>
        <v>561552.45</v>
      </c>
      <c r="F234" s="6">
        <f>IFERROR(VLOOKUP($C234,BaselinePWR!B:H,7,FALSE),0)</f>
        <v>56155.245</v>
      </c>
      <c r="G234" s="7">
        <f t="array" ref="G234">IFS(D234&gt;40000000,(J234+L234+N234),AND(D234&gt;0,D234&lt;40000000),-1,TRUE,-2)</f>
        <v>-1</v>
      </c>
      <c r="H234" s="7">
        <f t="array" ref="H234">IFS(G234=-1,-100000000,G234=-2,-200000000,G234&gt;=0,(G234-E234))</f>
        <v>-100000000</v>
      </c>
      <c r="I234" s="8">
        <f>(SUM(IFERROR((VLOOKUP($C234,LookupTable!B:BQ,40,FALSE)),0),IFERROR((VLOOKUP($C234,LookupTable!B:BQ,44,FALSE)),0),IFERROR((VLOOKUP($C234,LookupTable!B:BQ,48,FALSE)),0),IFERROR((VLOOKUP($C234,LookupTable!B:BQ,52,FALSE)),0),IFERROR((VLOOKUP($C234,LookupTable!B:BQ,56,FALSE)),0),IFERROR((VLOOKUP($C234,LookupTable!B:BQ,60,FALSE)),0),IFERROR((VLOOKUP($C234,LookupTable!B:BQ,64,FALSE)),0),IFERROR((VLOOKUP($C234,LookupTable!B:BQ,68,FALSE)),0)))</f>
        <v>0</v>
      </c>
      <c r="J234" s="9">
        <f t="shared" si="2"/>
        <v>0</v>
      </c>
      <c r="K234" s="8">
        <f>(SUM(IFERROR((VLOOKUP($C234,LookupTable!B:BQ,39,FALSE)),0),IFERROR((VLOOKUP($C234,LookupTable!B:BQ,43,FALSE)),0),IFERROR((VLOOKUP($C234,LookupTable!B:BQ,47,FALSE)),0),IFERROR((VLOOKUP($C234,LookupTable!B:BQ,51,FALSE)),0),IFERROR((VLOOKUP($C234,LookupTable!B:BQ,55,FALSE)),0),IFERROR((VLOOKUP($C234,LookupTable!B:BQ,59,FALSE)),0),IFERROR((VLOOKUP($C234,LookupTable!B:BQ,63,FALSE)),0),IFERROR((VLOOKUP($C234,LookupTable!B:BQ,67,FALSE)),0)))</f>
        <v>0</v>
      </c>
      <c r="L234" s="9">
        <f t="shared" si="3"/>
        <v>0</v>
      </c>
      <c r="M234" s="8">
        <f>(SUM(IFERROR((VLOOKUP($C234,LookupTable!B:BQ,38,FALSE)),0),IFERROR((VLOOKUP($C234,LookupTable!B:BQ,42,FALSE)),0),IFERROR((VLOOKUP($C234,LookupTable!B:BQ,46,FALSE)),0),IFERROR((VLOOKUP($C234,LookupTable!B:BQ,50,FALSE)),0),IFERROR((VLOOKUP($C234,LookupTable!B:BQ,54,FALSE)),0),IFERROR((VLOOKUP($C234,LookupTable!B:BQ,58,FALSE)),0),IFERROR((VLOOKUP($C234,LookupTable!B:BQ,62,FALSE)),0),IFERROR((VLOOKUP($C234,LookupTable!B:BQ,66,FALSE)),0)))</f>
        <v>0</v>
      </c>
      <c r="N234" s="9">
        <f t="shared" si="4"/>
        <v>0</v>
      </c>
    </row>
    <row r="235" ht="15.75" customHeight="1">
      <c r="A235" s="3">
        <f t="shared" si="1"/>
        <v>126</v>
      </c>
      <c r="B235" s="3" t="s">
        <v>247</v>
      </c>
      <c r="C235" s="3">
        <v>5.1161064E7</v>
      </c>
      <c r="D235" s="4">
        <f>IFERROR(VLOOKUP($C235,BaselinePWR!B:C,2,FALSE),0)</f>
        <v>11245965</v>
      </c>
      <c r="E235" s="5">
        <f>IFERROR(VLOOKUP($C235,BaselinePWR!B:G,6,FALSE),0)</f>
        <v>562298.25</v>
      </c>
      <c r="F235" s="6">
        <f>IFERROR(VLOOKUP($C235,BaselinePWR!B:H,7,FALSE),0)</f>
        <v>56229.825</v>
      </c>
      <c r="G235" s="7">
        <f t="array" ref="G235">IFS(D235&gt;40000000,(J235+L235+N235),AND(D235&gt;0,D235&lt;40000000),-1,TRUE,-2)</f>
        <v>-1</v>
      </c>
      <c r="H235" s="7">
        <f t="array" ref="H235">IFS(G235=-1,-100000000,G235=-2,-200000000,G235&gt;=0,(G235-E235))</f>
        <v>-100000000</v>
      </c>
      <c r="I235" s="8">
        <f>(SUM(IFERROR((VLOOKUP($C235,LookupTable!B:BQ,40,FALSE)),0),IFERROR((VLOOKUP($C235,LookupTable!B:BQ,44,FALSE)),0),IFERROR((VLOOKUP($C235,LookupTable!B:BQ,48,FALSE)),0),IFERROR((VLOOKUP($C235,LookupTable!B:BQ,52,FALSE)),0),IFERROR((VLOOKUP($C235,LookupTable!B:BQ,56,FALSE)),0),IFERROR((VLOOKUP($C235,LookupTable!B:BQ,60,FALSE)),0),IFERROR((VLOOKUP($C235,LookupTable!B:BQ,64,FALSE)),0),IFERROR((VLOOKUP($C235,LookupTable!B:BQ,68,FALSE)),0)))</f>
        <v>0</v>
      </c>
      <c r="J235" s="9">
        <f t="shared" si="2"/>
        <v>0</v>
      </c>
      <c r="K235" s="8">
        <f>(SUM(IFERROR((VLOOKUP($C235,LookupTable!B:BQ,39,FALSE)),0),IFERROR((VLOOKUP($C235,LookupTable!B:BQ,43,FALSE)),0),IFERROR((VLOOKUP($C235,LookupTable!B:BQ,47,FALSE)),0),IFERROR((VLOOKUP($C235,LookupTable!B:BQ,51,FALSE)),0),IFERROR((VLOOKUP($C235,LookupTable!B:BQ,55,FALSE)),0),IFERROR((VLOOKUP($C235,LookupTable!B:BQ,59,FALSE)),0),IFERROR((VLOOKUP($C235,LookupTable!B:BQ,63,FALSE)),0),IFERROR((VLOOKUP($C235,LookupTable!B:BQ,67,FALSE)),0)))</f>
        <v>0</v>
      </c>
      <c r="L235" s="9">
        <f t="shared" si="3"/>
        <v>0</v>
      </c>
      <c r="M235" s="8">
        <f>(SUM(IFERROR((VLOOKUP($C235,LookupTable!B:BQ,38,FALSE)),0),IFERROR((VLOOKUP($C235,LookupTable!B:BQ,42,FALSE)),0),IFERROR((VLOOKUP($C235,LookupTable!B:BQ,46,FALSE)),0),IFERROR((VLOOKUP($C235,LookupTable!B:BQ,50,FALSE)),0),IFERROR((VLOOKUP($C235,LookupTable!B:BQ,54,FALSE)),0),IFERROR((VLOOKUP($C235,LookupTable!B:BQ,58,FALSE)),0),IFERROR((VLOOKUP($C235,LookupTable!B:BQ,62,FALSE)),0),IFERROR((VLOOKUP($C235,LookupTable!B:BQ,66,FALSE)),0)))</f>
        <v>0</v>
      </c>
      <c r="N235" s="9">
        <f t="shared" si="4"/>
        <v>0</v>
      </c>
    </row>
    <row r="236" ht="15.75" customHeight="1">
      <c r="A236" s="3">
        <f t="shared" si="1"/>
        <v>126</v>
      </c>
      <c r="B236" s="3" t="s">
        <v>248</v>
      </c>
      <c r="C236" s="3">
        <v>5.6075232E7</v>
      </c>
      <c r="D236" s="4">
        <f>IFERROR(VLOOKUP($C236,BaselinePWR!B:C,2,FALSE),0)</f>
        <v>12699123</v>
      </c>
      <c r="E236" s="5">
        <f>IFERROR(VLOOKUP($C236,BaselinePWR!B:G,6,FALSE),0)</f>
        <v>634956.15</v>
      </c>
      <c r="F236" s="6">
        <f>IFERROR(VLOOKUP($C236,BaselinePWR!B:H,7,FALSE),0)</f>
        <v>63495.615</v>
      </c>
      <c r="G236" s="7">
        <f t="array" ref="G236">IFS(D236&gt;40000000,(J236+L236+N236),AND(D236&gt;0,D236&lt;40000000),-1,TRUE,-2)</f>
        <v>-1</v>
      </c>
      <c r="H236" s="7">
        <f t="array" ref="H236">IFS(G236=-1,-100000000,G236=-2,-200000000,G236&gt;=0,(G236-E236))</f>
        <v>-100000000</v>
      </c>
      <c r="I236" s="8">
        <f>(SUM(IFERROR((VLOOKUP($C236,LookupTable!B:BQ,40,FALSE)),0),IFERROR((VLOOKUP($C236,LookupTable!B:BQ,44,FALSE)),0),IFERROR((VLOOKUP($C236,LookupTable!B:BQ,48,FALSE)),0),IFERROR((VLOOKUP($C236,LookupTable!B:BQ,52,FALSE)),0),IFERROR((VLOOKUP($C236,LookupTable!B:BQ,56,FALSE)),0),IFERROR((VLOOKUP($C236,LookupTable!B:BQ,60,FALSE)),0),IFERROR((VLOOKUP($C236,LookupTable!B:BQ,64,FALSE)),0),IFERROR((VLOOKUP($C236,LookupTable!B:BQ,68,FALSE)),0)))</f>
        <v>0</v>
      </c>
      <c r="J236" s="9">
        <f t="shared" si="2"/>
        <v>0</v>
      </c>
      <c r="K236" s="8">
        <f>(SUM(IFERROR((VLOOKUP($C236,LookupTable!B:BQ,39,FALSE)),0),IFERROR((VLOOKUP($C236,LookupTable!B:BQ,43,FALSE)),0),IFERROR((VLOOKUP($C236,LookupTable!B:BQ,47,FALSE)),0),IFERROR((VLOOKUP($C236,LookupTable!B:BQ,51,FALSE)),0),IFERROR((VLOOKUP($C236,LookupTable!B:BQ,55,FALSE)),0),IFERROR((VLOOKUP($C236,LookupTable!B:BQ,59,FALSE)),0),IFERROR((VLOOKUP($C236,LookupTable!B:BQ,63,FALSE)),0),IFERROR((VLOOKUP($C236,LookupTable!B:BQ,67,FALSE)),0)))</f>
        <v>0</v>
      </c>
      <c r="L236" s="9">
        <f t="shared" si="3"/>
        <v>0</v>
      </c>
      <c r="M236" s="8">
        <f>(SUM(IFERROR((VLOOKUP($C236,LookupTable!B:BQ,38,FALSE)),0),IFERROR((VLOOKUP($C236,LookupTable!B:BQ,42,FALSE)),0),IFERROR((VLOOKUP($C236,LookupTable!B:BQ,46,FALSE)),0),IFERROR((VLOOKUP($C236,LookupTable!B:BQ,50,FALSE)),0),IFERROR((VLOOKUP($C236,LookupTable!B:BQ,54,FALSE)),0),IFERROR((VLOOKUP($C236,LookupTable!B:BQ,58,FALSE)),0),IFERROR((VLOOKUP($C236,LookupTable!B:BQ,62,FALSE)),0),IFERROR((VLOOKUP($C236,LookupTable!B:BQ,66,FALSE)),0)))</f>
        <v>0</v>
      </c>
      <c r="N236" s="9">
        <f t="shared" si="4"/>
        <v>0</v>
      </c>
    </row>
    <row r="237" ht="15.75" customHeight="1">
      <c r="A237" s="3">
        <f t="shared" si="1"/>
        <v>126</v>
      </c>
      <c r="B237" s="3" t="s">
        <v>249</v>
      </c>
      <c r="C237" s="3">
        <v>5.2535298E7</v>
      </c>
      <c r="D237" s="4">
        <f>IFERROR(VLOOKUP($C237,BaselinePWR!B:C,2,FALSE),0)</f>
        <v>12353457</v>
      </c>
      <c r="E237" s="5">
        <f>IFERROR(VLOOKUP($C237,BaselinePWR!B:G,6,FALSE),0)</f>
        <v>617672.85</v>
      </c>
      <c r="F237" s="6">
        <f>IFERROR(VLOOKUP($C237,BaselinePWR!B:H,7,FALSE),0)</f>
        <v>61767.285</v>
      </c>
      <c r="G237" s="7">
        <f t="array" ref="G237">IFS(D237&gt;40000000,(J237+L237+N237),AND(D237&gt;0,D237&lt;40000000),-1,TRUE,-2)</f>
        <v>-1</v>
      </c>
      <c r="H237" s="7">
        <f t="array" ref="H237">IFS(G237=-1,-100000000,G237=-2,-200000000,G237&gt;=0,(G237-E237))</f>
        <v>-100000000</v>
      </c>
      <c r="I237" s="8">
        <f>(SUM(IFERROR((VLOOKUP($C237,LookupTable!B:BQ,40,FALSE)),0),IFERROR((VLOOKUP($C237,LookupTable!B:BQ,44,FALSE)),0),IFERROR((VLOOKUP($C237,LookupTable!B:BQ,48,FALSE)),0),IFERROR((VLOOKUP($C237,LookupTable!B:BQ,52,FALSE)),0),IFERROR((VLOOKUP($C237,LookupTable!B:BQ,56,FALSE)),0),IFERROR((VLOOKUP($C237,LookupTable!B:BQ,60,FALSE)),0),IFERROR((VLOOKUP($C237,LookupTable!B:BQ,64,FALSE)),0),IFERROR((VLOOKUP($C237,LookupTable!B:BQ,68,FALSE)),0)))</f>
        <v>0</v>
      </c>
      <c r="J237" s="9">
        <f t="shared" si="2"/>
        <v>0</v>
      </c>
      <c r="K237" s="8">
        <f>(SUM(IFERROR((VLOOKUP($C237,LookupTable!B:BQ,39,FALSE)),0),IFERROR((VLOOKUP($C237,LookupTable!B:BQ,43,FALSE)),0),IFERROR((VLOOKUP($C237,LookupTable!B:BQ,47,FALSE)),0),IFERROR((VLOOKUP($C237,LookupTable!B:BQ,51,FALSE)),0),IFERROR((VLOOKUP($C237,LookupTable!B:BQ,55,FALSE)),0),IFERROR((VLOOKUP($C237,LookupTable!B:BQ,59,FALSE)),0),IFERROR((VLOOKUP($C237,LookupTable!B:BQ,63,FALSE)),0),IFERROR((VLOOKUP($C237,LookupTable!B:BQ,67,FALSE)),0)))</f>
        <v>0</v>
      </c>
      <c r="L237" s="9">
        <f t="shared" si="3"/>
        <v>0</v>
      </c>
      <c r="M237" s="8">
        <f>(SUM(IFERROR((VLOOKUP($C237,LookupTable!B:BQ,38,FALSE)),0),IFERROR((VLOOKUP($C237,LookupTable!B:BQ,42,FALSE)),0),IFERROR((VLOOKUP($C237,LookupTable!B:BQ,46,FALSE)),0),IFERROR((VLOOKUP($C237,LookupTable!B:BQ,50,FALSE)),0),IFERROR((VLOOKUP($C237,LookupTable!B:BQ,54,FALSE)),0),IFERROR((VLOOKUP($C237,LookupTable!B:BQ,58,FALSE)),0),IFERROR((VLOOKUP($C237,LookupTable!B:BQ,62,FALSE)),0),IFERROR((VLOOKUP($C237,LookupTable!B:BQ,66,FALSE)),0)))</f>
        <v>0</v>
      </c>
      <c r="N237" s="9">
        <f t="shared" si="4"/>
        <v>0</v>
      </c>
    </row>
    <row r="238" ht="15.75" customHeight="1">
      <c r="A238" s="3">
        <f t="shared" si="1"/>
        <v>126</v>
      </c>
      <c r="B238" s="3" t="s">
        <v>250</v>
      </c>
      <c r="C238" s="3">
        <v>8.3401811E7</v>
      </c>
      <c r="D238" s="4">
        <f>IFERROR(VLOOKUP($C238,BaselinePWR!B:C,2,FALSE),0)</f>
        <v>11884756</v>
      </c>
      <c r="E238" s="5">
        <f>IFERROR(VLOOKUP($C238,BaselinePWR!B:G,6,FALSE),0)</f>
        <v>594237.8</v>
      </c>
      <c r="F238" s="6">
        <f>IFERROR(VLOOKUP($C238,BaselinePWR!B:H,7,FALSE),0)</f>
        <v>59423.78</v>
      </c>
      <c r="G238" s="7">
        <f t="array" ref="G238">IFS(D238&gt;40000000,(J238+L238+N238),AND(D238&gt;0,D238&lt;40000000),-1,TRUE,-2)</f>
        <v>-1</v>
      </c>
      <c r="H238" s="7">
        <f t="array" ref="H238">IFS(G238=-1,-100000000,G238=-2,-200000000,G238&gt;=0,(G238-E238))</f>
        <v>-100000000</v>
      </c>
      <c r="I238" s="8">
        <f>(SUM(IFERROR((VLOOKUP($C238,LookupTable!B:BQ,40,FALSE)),0),IFERROR((VLOOKUP($C238,LookupTable!B:BQ,44,FALSE)),0),IFERROR((VLOOKUP($C238,LookupTable!B:BQ,48,FALSE)),0),IFERROR((VLOOKUP($C238,LookupTable!B:BQ,52,FALSE)),0),IFERROR((VLOOKUP($C238,LookupTable!B:BQ,56,FALSE)),0),IFERROR((VLOOKUP($C238,LookupTable!B:BQ,60,FALSE)),0),IFERROR((VLOOKUP($C238,LookupTable!B:BQ,64,FALSE)),0),IFERROR((VLOOKUP($C238,LookupTable!B:BQ,68,FALSE)),0)))</f>
        <v>0</v>
      </c>
      <c r="J238" s="9">
        <f t="shared" si="2"/>
        <v>0</v>
      </c>
      <c r="K238" s="8">
        <f>(SUM(IFERROR((VLOOKUP($C238,LookupTable!B:BQ,39,FALSE)),0),IFERROR((VLOOKUP($C238,LookupTable!B:BQ,43,FALSE)),0),IFERROR((VLOOKUP($C238,LookupTable!B:BQ,47,FALSE)),0),IFERROR((VLOOKUP($C238,LookupTable!B:BQ,51,FALSE)),0),IFERROR((VLOOKUP($C238,LookupTable!B:BQ,55,FALSE)),0),IFERROR((VLOOKUP($C238,LookupTable!B:BQ,59,FALSE)),0),IFERROR((VLOOKUP($C238,LookupTable!B:BQ,63,FALSE)),0),IFERROR((VLOOKUP($C238,LookupTable!B:BQ,67,FALSE)),0)))</f>
        <v>0</v>
      </c>
      <c r="L238" s="9">
        <f t="shared" si="3"/>
        <v>0</v>
      </c>
      <c r="M238" s="8">
        <f>(SUM(IFERROR((VLOOKUP($C238,LookupTable!B:BQ,38,FALSE)),0),IFERROR((VLOOKUP($C238,LookupTable!B:BQ,42,FALSE)),0),IFERROR((VLOOKUP($C238,LookupTable!B:BQ,46,FALSE)),0),IFERROR((VLOOKUP($C238,LookupTable!B:BQ,50,FALSE)),0),IFERROR((VLOOKUP($C238,LookupTable!B:BQ,54,FALSE)),0),IFERROR((VLOOKUP($C238,LookupTable!B:BQ,58,FALSE)),0),IFERROR((VLOOKUP($C238,LookupTable!B:BQ,62,FALSE)),0),IFERROR((VLOOKUP($C238,LookupTable!B:BQ,66,FALSE)),0)))</f>
        <v>0</v>
      </c>
      <c r="N238" s="9">
        <f t="shared" si="4"/>
        <v>0</v>
      </c>
    </row>
    <row r="239" ht="15.75" customHeight="1">
      <c r="A239" s="3">
        <f t="shared" si="1"/>
        <v>126</v>
      </c>
      <c r="B239" s="3" t="s">
        <v>251</v>
      </c>
      <c r="C239" s="3">
        <v>1.267791E7</v>
      </c>
      <c r="D239" s="4">
        <f>IFERROR(VLOOKUP($C239,BaselinePWR!B:C,2,FALSE),0)</f>
        <v>10448821</v>
      </c>
      <c r="E239" s="5">
        <f>IFERROR(VLOOKUP($C239,BaselinePWR!B:G,6,FALSE),0)</f>
        <v>522441.05</v>
      </c>
      <c r="F239" s="6">
        <f>IFERROR(VLOOKUP($C239,BaselinePWR!B:H,7,FALSE),0)</f>
        <v>52244.105</v>
      </c>
      <c r="G239" s="7">
        <f t="array" ref="G239">IFS(D239&gt;40000000,(J239+L239+N239),AND(D239&gt;0,D239&lt;40000000),-1,TRUE,-2)</f>
        <v>-1</v>
      </c>
      <c r="H239" s="7">
        <f t="array" ref="H239">IFS(G239=-1,-100000000,G239=-2,-200000000,G239&gt;=0,(G239-E239))</f>
        <v>-100000000</v>
      </c>
      <c r="I239" s="8">
        <f>(SUM(IFERROR((VLOOKUP($C239,LookupTable!B:BQ,40,FALSE)),0),IFERROR((VLOOKUP($C239,LookupTable!B:BQ,44,FALSE)),0),IFERROR((VLOOKUP($C239,LookupTable!B:BQ,48,FALSE)),0),IFERROR((VLOOKUP($C239,LookupTable!B:BQ,52,FALSE)),0),IFERROR((VLOOKUP($C239,LookupTable!B:BQ,56,FALSE)),0),IFERROR((VLOOKUP($C239,LookupTable!B:BQ,60,FALSE)),0),IFERROR((VLOOKUP($C239,LookupTable!B:BQ,64,FALSE)),0),IFERROR((VLOOKUP($C239,LookupTable!B:BQ,68,FALSE)),0)))</f>
        <v>0</v>
      </c>
      <c r="J239" s="9">
        <f t="shared" si="2"/>
        <v>0</v>
      </c>
      <c r="K239" s="8">
        <f>(SUM(IFERROR((VLOOKUP($C239,LookupTable!B:BQ,39,FALSE)),0),IFERROR((VLOOKUP($C239,LookupTable!B:BQ,43,FALSE)),0),IFERROR((VLOOKUP($C239,LookupTable!B:BQ,47,FALSE)),0),IFERROR((VLOOKUP($C239,LookupTable!B:BQ,51,FALSE)),0),IFERROR((VLOOKUP($C239,LookupTable!B:BQ,55,FALSE)),0),IFERROR((VLOOKUP($C239,LookupTable!B:BQ,59,FALSE)),0),IFERROR((VLOOKUP($C239,LookupTable!B:BQ,63,FALSE)),0),IFERROR((VLOOKUP($C239,LookupTable!B:BQ,67,FALSE)),0)))</f>
        <v>1511</v>
      </c>
      <c r="L239" s="9">
        <f t="shared" si="3"/>
        <v>1511</v>
      </c>
      <c r="M239" s="8">
        <f>(SUM(IFERROR((VLOOKUP($C239,LookupTable!B:BQ,38,FALSE)),0),IFERROR((VLOOKUP($C239,LookupTable!B:BQ,42,FALSE)),0),IFERROR((VLOOKUP($C239,LookupTable!B:BQ,46,FALSE)),0),IFERROR((VLOOKUP($C239,LookupTable!B:BQ,50,FALSE)),0),IFERROR((VLOOKUP($C239,LookupTable!B:BQ,54,FALSE)),0),IFERROR((VLOOKUP($C239,LookupTable!B:BQ,58,FALSE)),0),IFERROR((VLOOKUP($C239,LookupTable!B:BQ,62,FALSE)),0),IFERROR((VLOOKUP($C239,LookupTable!B:BQ,66,FALSE)),0)))</f>
        <v>1422</v>
      </c>
      <c r="N239" s="9">
        <f t="shared" si="4"/>
        <v>1422</v>
      </c>
    </row>
    <row r="240" ht="15.75" customHeight="1">
      <c r="A240" s="3">
        <f t="shared" si="1"/>
        <v>126</v>
      </c>
      <c r="B240" s="3" t="s">
        <v>252</v>
      </c>
      <c r="C240" s="3">
        <v>1.4299138E7</v>
      </c>
      <c r="D240" s="4">
        <f>IFERROR(VLOOKUP($C240,BaselinePWR!B:C,2,FALSE),0)</f>
        <v>11716573</v>
      </c>
      <c r="E240" s="5">
        <f>IFERROR(VLOOKUP($C240,BaselinePWR!B:G,6,FALSE),0)</f>
        <v>585828.65</v>
      </c>
      <c r="F240" s="6">
        <f>IFERROR(VLOOKUP($C240,BaselinePWR!B:H,7,FALSE),0)</f>
        <v>58582.865</v>
      </c>
      <c r="G240" s="7">
        <f t="array" ref="G240">IFS(D240&gt;40000000,(J240+L240+N240),AND(D240&gt;0,D240&lt;40000000),-1,TRUE,-2)</f>
        <v>-1</v>
      </c>
      <c r="H240" s="7">
        <f t="array" ref="H240">IFS(G240=-1,-100000000,G240=-2,-200000000,G240&gt;=0,(G240-E240))</f>
        <v>-100000000</v>
      </c>
      <c r="I240" s="8">
        <f>(SUM(IFERROR((VLOOKUP($C240,LookupTable!B:BQ,40,FALSE)),0),IFERROR((VLOOKUP($C240,LookupTable!B:BQ,44,FALSE)),0),IFERROR((VLOOKUP($C240,LookupTable!B:BQ,48,FALSE)),0),IFERROR((VLOOKUP($C240,LookupTable!B:BQ,52,FALSE)),0),IFERROR((VLOOKUP($C240,LookupTable!B:BQ,56,FALSE)),0),IFERROR((VLOOKUP($C240,LookupTable!B:BQ,60,FALSE)),0),IFERROR((VLOOKUP($C240,LookupTable!B:BQ,64,FALSE)),0),IFERROR((VLOOKUP($C240,LookupTable!B:BQ,68,FALSE)),0)))</f>
        <v>0</v>
      </c>
      <c r="J240" s="9">
        <f t="shared" si="2"/>
        <v>0</v>
      </c>
      <c r="K240" s="8">
        <f>(SUM(IFERROR((VLOOKUP($C240,LookupTable!B:BQ,39,FALSE)),0),IFERROR((VLOOKUP($C240,LookupTable!B:BQ,43,FALSE)),0),IFERROR((VLOOKUP($C240,LookupTable!B:BQ,47,FALSE)),0),IFERROR((VLOOKUP($C240,LookupTable!B:BQ,51,FALSE)),0),IFERROR((VLOOKUP($C240,LookupTable!B:BQ,55,FALSE)),0),IFERROR((VLOOKUP($C240,LookupTable!B:BQ,59,FALSE)),0),IFERROR((VLOOKUP($C240,LookupTable!B:BQ,63,FALSE)),0),IFERROR((VLOOKUP($C240,LookupTable!B:BQ,67,FALSE)),0)))</f>
        <v>0</v>
      </c>
      <c r="L240" s="9">
        <f t="shared" si="3"/>
        <v>0</v>
      </c>
      <c r="M240" s="8">
        <f>(SUM(IFERROR((VLOOKUP($C240,LookupTable!B:BQ,38,FALSE)),0),IFERROR((VLOOKUP($C240,LookupTable!B:BQ,42,FALSE)),0),IFERROR((VLOOKUP($C240,LookupTable!B:BQ,46,FALSE)),0),IFERROR((VLOOKUP($C240,LookupTable!B:BQ,50,FALSE)),0),IFERROR((VLOOKUP($C240,LookupTable!B:BQ,54,FALSE)),0),IFERROR((VLOOKUP($C240,LookupTable!B:BQ,58,FALSE)),0),IFERROR((VLOOKUP($C240,LookupTable!B:BQ,62,FALSE)),0),IFERROR((VLOOKUP($C240,LookupTable!B:BQ,66,FALSE)),0)))</f>
        <v>0</v>
      </c>
      <c r="N240" s="9">
        <f t="shared" si="4"/>
        <v>0</v>
      </c>
    </row>
    <row r="241" ht="15.75" customHeight="1">
      <c r="A241" s="3">
        <f t="shared" si="1"/>
        <v>126</v>
      </c>
      <c r="B241" s="3" t="s">
        <v>253</v>
      </c>
      <c r="C241" s="3">
        <v>9.4970561E7</v>
      </c>
      <c r="D241" s="4">
        <f>IFERROR(VLOOKUP($C241,BaselinePWR!B:C,2,FALSE),0)</f>
        <v>11554782</v>
      </c>
      <c r="E241" s="5">
        <f>IFERROR(VLOOKUP($C241,BaselinePWR!B:G,6,FALSE),0)</f>
        <v>577739.1</v>
      </c>
      <c r="F241" s="6">
        <f>IFERROR(VLOOKUP($C241,BaselinePWR!B:H,7,FALSE),0)</f>
        <v>57773.91</v>
      </c>
      <c r="G241" s="7">
        <f t="array" ref="G241">IFS(D241&gt;40000000,(J241+L241+N241),AND(D241&gt;0,D241&lt;40000000),-1,TRUE,-2)</f>
        <v>-1</v>
      </c>
      <c r="H241" s="7">
        <f t="array" ref="H241">IFS(G241=-1,-100000000,G241=-2,-200000000,G241&gt;=0,(G241-E241))</f>
        <v>-100000000</v>
      </c>
      <c r="I241" s="8">
        <f>(SUM(IFERROR((VLOOKUP($C241,LookupTable!B:BQ,40,FALSE)),0),IFERROR((VLOOKUP($C241,LookupTable!B:BQ,44,FALSE)),0),IFERROR((VLOOKUP($C241,LookupTable!B:BQ,48,FALSE)),0),IFERROR((VLOOKUP($C241,LookupTable!B:BQ,52,FALSE)),0),IFERROR((VLOOKUP($C241,LookupTable!B:BQ,56,FALSE)),0),IFERROR((VLOOKUP($C241,LookupTable!B:BQ,60,FALSE)),0),IFERROR((VLOOKUP($C241,LookupTable!B:BQ,64,FALSE)),0),IFERROR((VLOOKUP($C241,LookupTable!B:BQ,68,FALSE)),0)))</f>
        <v>0</v>
      </c>
      <c r="J241" s="9">
        <f t="shared" si="2"/>
        <v>0</v>
      </c>
      <c r="K241" s="8">
        <f>(SUM(IFERROR((VLOOKUP($C241,LookupTable!B:BQ,39,FALSE)),0),IFERROR((VLOOKUP($C241,LookupTable!B:BQ,43,FALSE)),0),IFERROR((VLOOKUP($C241,LookupTable!B:BQ,47,FALSE)),0),IFERROR((VLOOKUP($C241,LookupTable!B:BQ,51,FALSE)),0),IFERROR((VLOOKUP($C241,LookupTable!B:BQ,55,FALSE)),0),IFERROR((VLOOKUP($C241,LookupTable!B:BQ,59,FALSE)),0),IFERROR((VLOOKUP($C241,LookupTable!B:BQ,63,FALSE)),0),IFERROR((VLOOKUP($C241,LookupTable!B:BQ,67,FALSE)),0)))</f>
        <v>0</v>
      </c>
      <c r="L241" s="9">
        <f t="shared" si="3"/>
        <v>0</v>
      </c>
      <c r="M241" s="8">
        <f>(SUM(IFERROR((VLOOKUP($C241,LookupTable!B:BQ,38,FALSE)),0),IFERROR((VLOOKUP($C241,LookupTable!B:BQ,42,FALSE)),0),IFERROR((VLOOKUP($C241,LookupTable!B:BQ,46,FALSE)),0),IFERROR((VLOOKUP($C241,LookupTable!B:BQ,50,FALSE)),0),IFERROR((VLOOKUP($C241,LookupTable!B:BQ,54,FALSE)),0),IFERROR((VLOOKUP($C241,LookupTable!B:BQ,58,FALSE)),0),IFERROR((VLOOKUP($C241,LookupTable!B:BQ,62,FALSE)),0),IFERROR((VLOOKUP($C241,LookupTable!B:BQ,66,FALSE)),0)))</f>
        <v>0</v>
      </c>
      <c r="N241" s="9">
        <f t="shared" si="4"/>
        <v>0</v>
      </c>
    </row>
    <row r="242" ht="15.75" customHeight="1">
      <c r="A242" s="3">
        <f t="shared" si="1"/>
        <v>126</v>
      </c>
      <c r="B242" s="3" t="s">
        <v>254</v>
      </c>
      <c r="C242" s="3">
        <v>9.6892318E7</v>
      </c>
      <c r="D242" s="4">
        <f>IFERROR(VLOOKUP($C242,BaselinePWR!B:C,2,FALSE),0)</f>
        <v>9262948</v>
      </c>
      <c r="E242" s="5">
        <f>IFERROR(VLOOKUP($C242,BaselinePWR!B:G,6,FALSE),0)</f>
        <v>463147.4</v>
      </c>
      <c r="F242" s="6">
        <f>IFERROR(VLOOKUP($C242,BaselinePWR!B:H,7,FALSE),0)</f>
        <v>46314.74</v>
      </c>
      <c r="G242" s="7">
        <f t="array" ref="G242">IFS(D242&gt;40000000,(J242+L242+N242),AND(D242&gt;0,D242&lt;40000000),-1,TRUE,-2)</f>
        <v>-1</v>
      </c>
      <c r="H242" s="7">
        <f t="array" ref="H242">IFS(G242=-1,-100000000,G242=-2,-200000000,G242&gt;=0,(G242-E242))</f>
        <v>-100000000</v>
      </c>
      <c r="I242" s="8">
        <f>(SUM(IFERROR((VLOOKUP($C242,LookupTable!B:BQ,40,FALSE)),0),IFERROR((VLOOKUP($C242,LookupTable!B:BQ,44,FALSE)),0),IFERROR((VLOOKUP($C242,LookupTable!B:BQ,48,FALSE)),0),IFERROR((VLOOKUP($C242,LookupTable!B:BQ,52,FALSE)),0),IFERROR((VLOOKUP($C242,LookupTable!B:BQ,56,FALSE)),0),IFERROR((VLOOKUP($C242,LookupTable!B:BQ,60,FALSE)),0),IFERROR((VLOOKUP($C242,LookupTable!B:BQ,64,FALSE)),0),IFERROR((VLOOKUP($C242,LookupTable!B:BQ,68,FALSE)),0)))</f>
        <v>0</v>
      </c>
      <c r="J242" s="9">
        <f t="shared" si="2"/>
        <v>0</v>
      </c>
      <c r="K242" s="8">
        <f>(SUM(IFERROR((VLOOKUP($C242,LookupTable!B:BQ,39,FALSE)),0),IFERROR((VLOOKUP($C242,LookupTable!B:BQ,43,FALSE)),0),IFERROR((VLOOKUP($C242,LookupTable!B:BQ,47,FALSE)),0),IFERROR((VLOOKUP($C242,LookupTable!B:BQ,51,FALSE)),0),IFERROR((VLOOKUP($C242,LookupTable!B:BQ,55,FALSE)),0),IFERROR((VLOOKUP($C242,LookupTable!B:BQ,59,FALSE)),0),IFERROR((VLOOKUP($C242,LookupTable!B:BQ,63,FALSE)),0),IFERROR((VLOOKUP($C242,LookupTable!B:BQ,67,FALSE)),0)))</f>
        <v>0</v>
      </c>
      <c r="L242" s="9">
        <f t="shared" si="3"/>
        <v>0</v>
      </c>
      <c r="M242" s="8">
        <f>(SUM(IFERROR((VLOOKUP($C242,LookupTable!B:BQ,38,FALSE)),0),IFERROR((VLOOKUP($C242,LookupTable!B:BQ,42,FALSE)),0),IFERROR((VLOOKUP($C242,LookupTable!B:BQ,46,FALSE)),0),IFERROR((VLOOKUP($C242,LookupTable!B:BQ,50,FALSE)),0),IFERROR((VLOOKUP($C242,LookupTable!B:BQ,54,FALSE)),0),IFERROR((VLOOKUP($C242,LookupTable!B:BQ,58,FALSE)),0),IFERROR((VLOOKUP($C242,LookupTable!B:BQ,62,FALSE)),0),IFERROR((VLOOKUP($C242,LookupTable!B:BQ,66,FALSE)),0)))</f>
        <v>0</v>
      </c>
      <c r="N242" s="9">
        <f t="shared" si="4"/>
        <v>0</v>
      </c>
    </row>
    <row r="243" ht="15.75" customHeight="1">
      <c r="A243" s="3">
        <f t="shared" si="1"/>
        <v>126</v>
      </c>
      <c r="B243" s="3" t="s">
        <v>255</v>
      </c>
      <c r="C243" s="3">
        <v>9346851.0</v>
      </c>
      <c r="D243" s="4">
        <f>IFERROR(VLOOKUP($C243,BaselinePWR!B:C,2,FALSE),0)</f>
        <v>11171955</v>
      </c>
      <c r="E243" s="5">
        <f>IFERROR(VLOOKUP($C243,BaselinePWR!B:G,6,FALSE),0)</f>
        <v>558597.75</v>
      </c>
      <c r="F243" s="6">
        <f>IFERROR(VLOOKUP($C243,BaselinePWR!B:H,7,FALSE),0)</f>
        <v>55859.775</v>
      </c>
      <c r="G243" s="7">
        <f t="array" ref="G243">IFS(D243&gt;40000000,(J243+L243+N243),AND(D243&gt;0,D243&lt;40000000),-1,TRUE,-2)</f>
        <v>-1</v>
      </c>
      <c r="H243" s="7">
        <f t="array" ref="H243">IFS(G243=-1,-100000000,G243=-2,-200000000,G243&gt;=0,(G243-E243))</f>
        <v>-100000000</v>
      </c>
      <c r="I243" s="8">
        <f>(SUM(IFERROR((VLOOKUP($C243,LookupTable!B:BQ,40,FALSE)),0),IFERROR((VLOOKUP($C243,LookupTable!B:BQ,44,FALSE)),0),IFERROR((VLOOKUP($C243,LookupTable!B:BQ,48,FALSE)),0),IFERROR((VLOOKUP($C243,LookupTable!B:BQ,52,FALSE)),0),IFERROR((VLOOKUP($C243,LookupTable!B:BQ,56,FALSE)),0),IFERROR((VLOOKUP($C243,LookupTable!B:BQ,60,FALSE)),0),IFERROR((VLOOKUP($C243,LookupTable!B:BQ,64,FALSE)),0),IFERROR((VLOOKUP($C243,LookupTable!B:BQ,68,FALSE)),0)))</f>
        <v>0</v>
      </c>
      <c r="J243" s="9">
        <f t="shared" si="2"/>
        <v>0</v>
      </c>
      <c r="K243" s="8">
        <f>(SUM(IFERROR((VLOOKUP($C243,LookupTable!B:BQ,39,FALSE)),0),IFERROR((VLOOKUP($C243,LookupTable!B:BQ,43,FALSE)),0),IFERROR((VLOOKUP($C243,LookupTable!B:BQ,47,FALSE)),0),IFERROR((VLOOKUP($C243,LookupTable!B:BQ,51,FALSE)),0),IFERROR((VLOOKUP($C243,LookupTable!B:BQ,55,FALSE)),0),IFERROR((VLOOKUP($C243,LookupTable!B:BQ,59,FALSE)),0),IFERROR((VLOOKUP($C243,LookupTable!B:BQ,63,FALSE)),0),IFERROR((VLOOKUP($C243,LookupTable!B:BQ,67,FALSE)),0)))</f>
        <v>0</v>
      </c>
      <c r="L243" s="9">
        <f t="shared" si="3"/>
        <v>0</v>
      </c>
      <c r="M243" s="8">
        <f>(SUM(IFERROR((VLOOKUP($C243,LookupTable!B:BQ,38,FALSE)),0),IFERROR((VLOOKUP($C243,LookupTable!B:BQ,42,FALSE)),0),IFERROR((VLOOKUP($C243,LookupTable!B:BQ,46,FALSE)),0),IFERROR((VLOOKUP($C243,LookupTable!B:BQ,50,FALSE)),0),IFERROR((VLOOKUP($C243,LookupTable!B:BQ,54,FALSE)),0),IFERROR((VLOOKUP($C243,LookupTable!B:BQ,58,FALSE)),0),IFERROR((VLOOKUP($C243,LookupTable!B:BQ,62,FALSE)),0),IFERROR((VLOOKUP($C243,LookupTable!B:BQ,66,FALSE)),0)))</f>
        <v>0</v>
      </c>
      <c r="N243" s="9">
        <f t="shared" si="4"/>
        <v>0</v>
      </c>
    </row>
    <row r="244" ht="15.75" customHeight="1">
      <c r="A244" s="3">
        <f t="shared" si="1"/>
        <v>126</v>
      </c>
      <c r="B244" s="3" t="s">
        <v>256</v>
      </c>
      <c r="C244" s="3">
        <v>4.0412839E7</v>
      </c>
      <c r="D244" s="4">
        <f>IFERROR(VLOOKUP($C244,BaselinePWR!B:C,2,FALSE),0)</f>
        <v>10792766</v>
      </c>
      <c r="E244" s="5">
        <f>IFERROR(VLOOKUP($C244,BaselinePWR!B:G,6,FALSE),0)</f>
        <v>539638.3</v>
      </c>
      <c r="F244" s="6">
        <f>IFERROR(VLOOKUP($C244,BaselinePWR!B:H,7,FALSE),0)</f>
        <v>53963.83</v>
      </c>
      <c r="G244" s="7">
        <f t="array" ref="G244">IFS(D244&gt;40000000,(J244+L244+N244),AND(D244&gt;0,D244&lt;40000000),-1,TRUE,-2)</f>
        <v>-1</v>
      </c>
      <c r="H244" s="7">
        <f t="array" ref="H244">IFS(G244=-1,-100000000,G244=-2,-200000000,G244&gt;=0,(G244-E244))</f>
        <v>-100000000</v>
      </c>
      <c r="I244" s="8">
        <f>(SUM(IFERROR((VLOOKUP($C244,LookupTable!B:BQ,40,FALSE)),0),IFERROR((VLOOKUP($C244,LookupTable!B:BQ,44,FALSE)),0),IFERROR((VLOOKUP($C244,LookupTable!B:BQ,48,FALSE)),0),IFERROR((VLOOKUP($C244,LookupTable!B:BQ,52,FALSE)),0),IFERROR((VLOOKUP($C244,LookupTable!B:BQ,56,FALSE)),0),IFERROR((VLOOKUP($C244,LookupTable!B:BQ,60,FALSE)),0),IFERROR((VLOOKUP($C244,LookupTable!B:BQ,64,FALSE)),0),IFERROR((VLOOKUP($C244,LookupTable!B:BQ,68,FALSE)),0)))</f>
        <v>0</v>
      </c>
      <c r="J244" s="9">
        <f t="shared" si="2"/>
        <v>0</v>
      </c>
      <c r="K244" s="8">
        <f>(SUM(IFERROR((VLOOKUP($C244,LookupTable!B:BQ,39,FALSE)),0),IFERROR((VLOOKUP($C244,LookupTable!B:BQ,43,FALSE)),0),IFERROR((VLOOKUP($C244,LookupTable!B:BQ,47,FALSE)),0),IFERROR((VLOOKUP($C244,LookupTable!B:BQ,51,FALSE)),0),IFERROR((VLOOKUP($C244,LookupTable!B:BQ,55,FALSE)),0),IFERROR((VLOOKUP($C244,LookupTable!B:BQ,59,FALSE)),0),IFERROR((VLOOKUP($C244,LookupTable!B:BQ,63,FALSE)),0),IFERROR((VLOOKUP($C244,LookupTable!B:BQ,67,FALSE)),0)))</f>
        <v>0</v>
      </c>
      <c r="L244" s="9">
        <f t="shared" si="3"/>
        <v>0</v>
      </c>
      <c r="M244" s="8">
        <f>(SUM(IFERROR((VLOOKUP($C244,LookupTable!B:BQ,38,FALSE)),0),IFERROR((VLOOKUP($C244,LookupTable!B:BQ,42,FALSE)),0),IFERROR((VLOOKUP($C244,LookupTable!B:BQ,46,FALSE)),0),IFERROR((VLOOKUP($C244,LookupTable!B:BQ,50,FALSE)),0),IFERROR((VLOOKUP($C244,LookupTable!B:BQ,54,FALSE)),0),IFERROR((VLOOKUP($C244,LookupTable!B:BQ,58,FALSE)),0),IFERROR((VLOOKUP($C244,LookupTable!B:BQ,62,FALSE)),0),IFERROR((VLOOKUP($C244,LookupTable!B:BQ,66,FALSE)),0)))</f>
        <v>0</v>
      </c>
      <c r="N244" s="9">
        <f t="shared" si="4"/>
        <v>0</v>
      </c>
    </row>
    <row r="245" ht="15.75" customHeight="1">
      <c r="A245" s="3">
        <f t="shared" si="1"/>
        <v>126</v>
      </c>
      <c r="B245" s="3" t="s">
        <v>257</v>
      </c>
      <c r="C245" s="3">
        <v>9.0938676E7</v>
      </c>
      <c r="D245" s="4">
        <f>IFERROR(VLOOKUP($C245,BaselinePWR!B:C,2,FALSE),0)</f>
        <v>10524470</v>
      </c>
      <c r="E245" s="5">
        <f>IFERROR(VLOOKUP($C245,BaselinePWR!B:G,6,FALSE),0)</f>
        <v>526223.5</v>
      </c>
      <c r="F245" s="6">
        <f>IFERROR(VLOOKUP($C245,BaselinePWR!B:H,7,FALSE),0)</f>
        <v>52622.35</v>
      </c>
      <c r="G245" s="7">
        <f t="array" ref="G245">IFS(D245&gt;40000000,(J245+L245+N245),AND(D245&gt;0,D245&lt;40000000),-1,TRUE,-2)</f>
        <v>-1</v>
      </c>
      <c r="H245" s="7">
        <f t="array" ref="H245">IFS(G245=-1,-100000000,G245=-2,-200000000,G245&gt;=0,(G245-E245))</f>
        <v>-100000000</v>
      </c>
      <c r="I245" s="8">
        <f>(SUM(IFERROR((VLOOKUP($C245,LookupTable!B:BQ,40,FALSE)),0),IFERROR((VLOOKUP($C245,LookupTable!B:BQ,44,FALSE)),0),IFERROR((VLOOKUP($C245,LookupTable!B:BQ,48,FALSE)),0),IFERROR((VLOOKUP($C245,LookupTable!B:BQ,52,FALSE)),0),IFERROR((VLOOKUP($C245,LookupTable!B:BQ,56,FALSE)),0),IFERROR((VLOOKUP($C245,LookupTable!B:BQ,60,FALSE)),0),IFERROR((VLOOKUP($C245,LookupTable!B:BQ,64,FALSE)),0),IFERROR((VLOOKUP($C245,LookupTable!B:BQ,68,FALSE)),0)))</f>
        <v>0</v>
      </c>
      <c r="J245" s="9">
        <f t="shared" si="2"/>
        <v>0</v>
      </c>
      <c r="K245" s="8">
        <f>(SUM(IFERROR((VLOOKUP($C245,LookupTable!B:BQ,39,FALSE)),0),IFERROR((VLOOKUP($C245,LookupTable!B:BQ,43,FALSE)),0),IFERROR((VLOOKUP($C245,LookupTable!B:BQ,47,FALSE)),0),IFERROR((VLOOKUP($C245,LookupTable!B:BQ,51,FALSE)),0),IFERROR((VLOOKUP($C245,LookupTable!B:BQ,55,FALSE)),0),IFERROR((VLOOKUP($C245,LookupTable!B:BQ,59,FALSE)),0),IFERROR((VLOOKUP($C245,LookupTable!B:BQ,63,FALSE)),0),IFERROR((VLOOKUP($C245,LookupTable!B:BQ,67,FALSE)),0)))</f>
        <v>0</v>
      </c>
      <c r="L245" s="9">
        <f t="shared" si="3"/>
        <v>0</v>
      </c>
      <c r="M245" s="8">
        <f>(SUM(IFERROR((VLOOKUP($C245,LookupTable!B:BQ,38,FALSE)),0),IFERROR((VLOOKUP($C245,LookupTable!B:BQ,42,FALSE)),0),IFERROR((VLOOKUP($C245,LookupTable!B:BQ,46,FALSE)),0),IFERROR((VLOOKUP($C245,LookupTable!B:BQ,50,FALSE)),0),IFERROR((VLOOKUP($C245,LookupTable!B:BQ,54,FALSE)),0),IFERROR((VLOOKUP($C245,LookupTable!B:BQ,58,FALSE)),0),IFERROR((VLOOKUP($C245,LookupTable!B:BQ,62,FALSE)),0),IFERROR((VLOOKUP($C245,LookupTable!B:BQ,66,FALSE)),0)))</f>
        <v>0</v>
      </c>
      <c r="N245" s="9">
        <f t="shared" si="4"/>
        <v>0</v>
      </c>
    </row>
    <row r="246" ht="15.75" customHeight="1">
      <c r="A246" s="3">
        <f t="shared" si="1"/>
        <v>126</v>
      </c>
      <c r="B246" s="3" t="s">
        <v>258</v>
      </c>
      <c r="C246" s="3">
        <v>1.58042918E8</v>
      </c>
      <c r="D246" s="4">
        <f>IFERROR(VLOOKUP($C246,BaselinePWR!B:C,2,FALSE),0)</f>
        <v>9451528</v>
      </c>
      <c r="E246" s="5">
        <f>IFERROR(VLOOKUP($C246,BaselinePWR!B:G,6,FALSE),0)</f>
        <v>472576.4</v>
      </c>
      <c r="F246" s="6">
        <f>IFERROR(VLOOKUP($C246,BaselinePWR!B:H,7,FALSE),0)</f>
        <v>47257.64</v>
      </c>
      <c r="G246" s="7">
        <f t="array" ref="G246">IFS(D246&gt;40000000,(J246+L246+N246),AND(D246&gt;0,D246&lt;40000000),-1,TRUE,-2)</f>
        <v>-1</v>
      </c>
      <c r="H246" s="7">
        <f t="array" ref="H246">IFS(G246=-1,-100000000,G246=-2,-200000000,G246&gt;=0,(G246-E246))</f>
        <v>-100000000</v>
      </c>
      <c r="I246" s="8">
        <f>(SUM(IFERROR((VLOOKUP($C246,LookupTable!B:BQ,40,FALSE)),0),IFERROR((VLOOKUP($C246,LookupTable!B:BQ,44,FALSE)),0),IFERROR((VLOOKUP($C246,LookupTable!B:BQ,48,FALSE)),0),IFERROR((VLOOKUP($C246,LookupTable!B:BQ,52,FALSE)),0),IFERROR((VLOOKUP($C246,LookupTable!B:BQ,56,FALSE)),0),IFERROR((VLOOKUP($C246,LookupTable!B:BQ,60,FALSE)),0),IFERROR((VLOOKUP($C246,LookupTable!B:BQ,64,FALSE)),0),IFERROR((VLOOKUP($C246,LookupTable!B:BQ,68,FALSE)),0)))</f>
        <v>0</v>
      </c>
      <c r="J246" s="9">
        <f t="shared" si="2"/>
        <v>0</v>
      </c>
      <c r="K246" s="8">
        <f>(SUM(IFERROR((VLOOKUP($C246,LookupTable!B:BQ,39,FALSE)),0),IFERROR((VLOOKUP($C246,LookupTable!B:BQ,43,FALSE)),0),IFERROR((VLOOKUP($C246,LookupTable!B:BQ,47,FALSE)),0),IFERROR((VLOOKUP($C246,LookupTable!B:BQ,51,FALSE)),0),IFERROR((VLOOKUP($C246,LookupTable!B:BQ,55,FALSE)),0),IFERROR((VLOOKUP($C246,LookupTable!B:BQ,59,FALSE)),0),IFERROR((VLOOKUP($C246,LookupTable!B:BQ,63,FALSE)),0),IFERROR((VLOOKUP($C246,LookupTable!B:BQ,67,FALSE)),0)))</f>
        <v>1240</v>
      </c>
      <c r="L246" s="9">
        <f t="shared" si="3"/>
        <v>1240</v>
      </c>
      <c r="M246" s="8">
        <f>(SUM(IFERROR((VLOOKUP($C246,LookupTable!B:BQ,38,FALSE)),0),IFERROR((VLOOKUP($C246,LookupTable!B:BQ,42,FALSE)),0),IFERROR((VLOOKUP($C246,LookupTable!B:BQ,46,FALSE)),0),IFERROR((VLOOKUP($C246,LookupTable!B:BQ,50,FALSE)),0),IFERROR((VLOOKUP($C246,LookupTable!B:BQ,54,FALSE)),0),IFERROR((VLOOKUP($C246,LookupTable!B:BQ,58,FALSE)),0),IFERROR((VLOOKUP($C246,LookupTable!B:BQ,62,FALSE)),0),IFERROR((VLOOKUP($C246,LookupTable!B:BQ,66,FALSE)),0)))</f>
        <v>5491</v>
      </c>
      <c r="N246" s="9">
        <f t="shared" si="4"/>
        <v>5491</v>
      </c>
    </row>
    <row r="247" ht="15.75" customHeight="1">
      <c r="A247" s="3">
        <f t="shared" si="1"/>
        <v>126</v>
      </c>
      <c r="B247" s="3" t="s">
        <v>259</v>
      </c>
      <c r="C247" s="3">
        <v>6.119765E7</v>
      </c>
      <c r="D247" s="4">
        <f>IFERROR(VLOOKUP($C247,BaselinePWR!B:C,2,FALSE),0)</f>
        <v>10180686</v>
      </c>
      <c r="E247" s="5">
        <f>IFERROR(VLOOKUP($C247,BaselinePWR!B:G,6,FALSE),0)</f>
        <v>509034.3</v>
      </c>
      <c r="F247" s="6">
        <f>IFERROR(VLOOKUP($C247,BaselinePWR!B:H,7,FALSE),0)</f>
        <v>50903.43</v>
      </c>
      <c r="G247" s="7">
        <f t="array" ref="G247">IFS(D247&gt;40000000,(J247+L247+N247),AND(D247&gt;0,D247&lt;40000000),-1,TRUE,-2)</f>
        <v>-1</v>
      </c>
      <c r="H247" s="7">
        <f t="array" ref="H247">IFS(G247=-1,-100000000,G247=-2,-200000000,G247&gt;=0,(G247-E247))</f>
        <v>-100000000</v>
      </c>
      <c r="I247" s="8">
        <f>(SUM(IFERROR((VLOOKUP($C247,LookupTable!B:BQ,40,FALSE)),0),IFERROR((VLOOKUP($C247,LookupTable!B:BQ,44,FALSE)),0),IFERROR((VLOOKUP($C247,LookupTable!B:BQ,48,FALSE)),0),IFERROR((VLOOKUP($C247,LookupTable!B:BQ,52,FALSE)),0),IFERROR((VLOOKUP($C247,LookupTable!B:BQ,56,FALSE)),0),IFERROR((VLOOKUP($C247,LookupTable!B:BQ,60,FALSE)),0),IFERROR((VLOOKUP($C247,LookupTable!B:BQ,64,FALSE)),0),IFERROR((VLOOKUP($C247,LookupTable!B:BQ,68,FALSE)),0)))</f>
        <v>0</v>
      </c>
      <c r="J247" s="9">
        <f t="shared" si="2"/>
        <v>0</v>
      </c>
      <c r="K247" s="8">
        <f>(SUM(IFERROR((VLOOKUP($C247,LookupTable!B:BQ,39,FALSE)),0),IFERROR((VLOOKUP($C247,LookupTable!B:BQ,43,FALSE)),0),IFERROR((VLOOKUP($C247,LookupTable!B:BQ,47,FALSE)),0),IFERROR((VLOOKUP($C247,LookupTable!B:BQ,51,FALSE)),0),IFERROR((VLOOKUP($C247,LookupTable!B:BQ,55,FALSE)),0),IFERROR((VLOOKUP($C247,LookupTable!B:BQ,59,FALSE)),0),IFERROR((VLOOKUP($C247,LookupTable!B:BQ,63,FALSE)),0),IFERROR((VLOOKUP($C247,LookupTable!B:BQ,67,FALSE)),0)))</f>
        <v>0</v>
      </c>
      <c r="L247" s="9">
        <f t="shared" si="3"/>
        <v>0</v>
      </c>
      <c r="M247" s="8">
        <f>(SUM(IFERROR((VLOOKUP($C247,LookupTable!B:BQ,38,FALSE)),0),IFERROR((VLOOKUP($C247,LookupTable!B:BQ,42,FALSE)),0),IFERROR((VLOOKUP($C247,LookupTable!B:BQ,46,FALSE)),0),IFERROR((VLOOKUP($C247,LookupTable!B:BQ,50,FALSE)),0),IFERROR((VLOOKUP($C247,LookupTable!B:BQ,54,FALSE)),0),IFERROR((VLOOKUP($C247,LookupTable!B:BQ,58,FALSE)),0),IFERROR((VLOOKUP($C247,LookupTable!B:BQ,62,FALSE)),0),IFERROR((VLOOKUP($C247,LookupTable!B:BQ,66,FALSE)),0)))</f>
        <v>0</v>
      </c>
      <c r="N247" s="9">
        <f t="shared" si="4"/>
        <v>0</v>
      </c>
    </row>
    <row r="248" ht="15.75" customHeight="1">
      <c r="A248" s="3">
        <f t="shared" si="1"/>
        <v>126</v>
      </c>
      <c r="B248" s="3" t="s">
        <v>260</v>
      </c>
      <c r="C248" s="3">
        <v>1.43182907E8</v>
      </c>
      <c r="D248" s="4">
        <f>IFERROR(VLOOKUP($C248,BaselinePWR!B:C,2,FALSE),0)</f>
        <v>10318029</v>
      </c>
      <c r="E248" s="5">
        <f>IFERROR(VLOOKUP($C248,BaselinePWR!B:G,6,FALSE),0)</f>
        <v>515901.45</v>
      </c>
      <c r="F248" s="6">
        <f>IFERROR(VLOOKUP($C248,BaselinePWR!B:H,7,FALSE),0)</f>
        <v>51590.145</v>
      </c>
      <c r="G248" s="7">
        <f t="array" ref="G248">IFS(D248&gt;40000000,(J248+L248+N248),AND(D248&gt;0,D248&lt;40000000),-1,TRUE,-2)</f>
        <v>-1</v>
      </c>
      <c r="H248" s="7">
        <f t="array" ref="H248">IFS(G248=-1,-100000000,G248=-2,-200000000,G248&gt;=0,(G248-E248))</f>
        <v>-100000000</v>
      </c>
      <c r="I248" s="8">
        <f>(SUM(IFERROR((VLOOKUP($C248,LookupTable!B:BQ,40,FALSE)),0),IFERROR((VLOOKUP($C248,LookupTable!B:BQ,44,FALSE)),0),IFERROR((VLOOKUP($C248,LookupTable!B:BQ,48,FALSE)),0),IFERROR((VLOOKUP($C248,LookupTable!B:BQ,52,FALSE)),0),IFERROR((VLOOKUP($C248,LookupTable!B:BQ,56,FALSE)),0),IFERROR((VLOOKUP($C248,LookupTable!B:BQ,60,FALSE)),0),IFERROR((VLOOKUP($C248,LookupTable!B:BQ,64,FALSE)),0),IFERROR((VLOOKUP($C248,LookupTable!B:BQ,68,FALSE)),0)))</f>
        <v>0</v>
      </c>
      <c r="J248" s="9">
        <f t="shared" si="2"/>
        <v>0</v>
      </c>
      <c r="K248" s="8">
        <f>(SUM(IFERROR((VLOOKUP($C248,LookupTable!B:BQ,39,FALSE)),0),IFERROR((VLOOKUP($C248,LookupTable!B:BQ,43,FALSE)),0),IFERROR((VLOOKUP($C248,LookupTable!B:BQ,47,FALSE)),0),IFERROR((VLOOKUP($C248,LookupTable!B:BQ,51,FALSE)),0),IFERROR((VLOOKUP($C248,LookupTable!B:BQ,55,FALSE)),0),IFERROR((VLOOKUP($C248,LookupTable!B:BQ,59,FALSE)),0),IFERROR((VLOOKUP($C248,LookupTable!B:BQ,63,FALSE)),0),IFERROR((VLOOKUP($C248,LookupTable!B:BQ,67,FALSE)),0)))</f>
        <v>0</v>
      </c>
      <c r="L248" s="9">
        <f t="shared" si="3"/>
        <v>0</v>
      </c>
      <c r="M248" s="8">
        <f>(SUM(IFERROR((VLOOKUP($C248,LookupTable!B:BQ,38,FALSE)),0),IFERROR((VLOOKUP($C248,LookupTable!B:BQ,42,FALSE)),0),IFERROR((VLOOKUP($C248,LookupTable!B:BQ,46,FALSE)),0),IFERROR((VLOOKUP($C248,LookupTable!B:BQ,50,FALSE)),0),IFERROR((VLOOKUP($C248,LookupTable!B:BQ,54,FALSE)),0),IFERROR((VLOOKUP($C248,LookupTable!B:BQ,58,FALSE)),0),IFERROR((VLOOKUP($C248,LookupTable!B:BQ,62,FALSE)),0),IFERROR((VLOOKUP($C248,LookupTable!B:BQ,66,FALSE)),0)))</f>
        <v>0</v>
      </c>
      <c r="N248" s="9">
        <f t="shared" si="4"/>
        <v>0</v>
      </c>
    </row>
    <row r="249" ht="15.75" customHeight="1">
      <c r="A249" s="3">
        <f t="shared" si="1"/>
        <v>126</v>
      </c>
      <c r="B249" s="3" t="s">
        <v>261</v>
      </c>
      <c r="C249" s="3">
        <v>8.3688297E7</v>
      </c>
      <c r="D249" s="4">
        <f>IFERROR(VLOOKUP($C249,BaselinePWR!B:C,2,FALSE),0)</f>
        <v>10067024</v>
      </c>
      <c r="E249" s="5">
        <f>IFERROR(VLOOKUP($C249,BaselinePWR!B:G,6,FALSE),0)</f>
        <v>503351.2</v>
      </c>
      <c r="F249" s="6">
        <f>IFERROR(VLOOKUP($C249,BaselinePWR!B:H,7,FALSE),0)</f>
        <v>50335.12</v>
      </c>
      <c r="G249" s="7">
        <f t="array" ref="G249">IFS(D249&gt;40000000,(J249+L249+N249),AND(D249&gt;0,D249&lt;40000000),-1,TRUE,-2)</f>
        <v>-1</v>
      </c>
      <c r="H249" s="7">
        <f t="array" ref="H249">IFS(G249=-1,-100000000,G249=-2,-200000000,G249&gt;=0,(G249-E249))</f>
        <v>-100000000</v>
      </c>
      <c r="I249" s="8">
        <f>(SUM(IFERROR((VLOOKUP($C249,LookupTable!B:BQ,40,FALSE)),0),IFERROR((VLOOKUP($C249,LookupTable!B:BQ,44,FALSE)),0),IFERROR((VLOOKUP($C249,LookupTable!B:BQ,48,FALSE)),0),IFERROR((VLOOKUP($C249,LookupTable!B:BQ,52,FALSE)),0),IFERROR((VLOOKUP($C249,LookupTable!B:BQ,56,FALSE)),0),IFERROR((VLOOKUP($C249,LookupTable!B:BQ,60,FALSE)),0),IFERROR((VLOOKUP($C249,LookupTable!B:BQ,64,FALSE)),0),IFERROR((VLOOKUP($C249,LookupTable!B:BQ,68,FALSE)),0)))</f>
        <v>0</v>
      </c>
      <c r="J249" s="9">
        <f t="shared" si="2"/>
        <v>0</v>
      </c>
      <c r="K249" s="8">
        <f>(SUM(IFERROR((VLOOKUP($C249,LookupTable!B:BQ,39,FALSE)),0),IFERROR((VLOOKUP($C249,LookupTable!B:BQ,43,FALSE)),0),IFERROR((VLOOKUP($C249,LookupTable!B:BQ,47,FALSE)),0),IFERROR((VLOOKUP($C249,LookupTable!B:BQ,51,FALSE)),0),IFERROR((VLOOKUP($C249,LookupTable!B:BQ,55,FALSE)),0),IFERROR((VLOOKUP($C249,LookupTable!B:BQ,59,FALSE)),0),IFERROR((VLOOKUP($C249,LookupTable!B:BQ,63,FALSE)),0),IFERROR((VLOOKUP($C249,LookupTable!B:BQ,67,FALSE)),0)))</f>
        <v>0</v>
      </c>
      <c r="L249" s="9">
        <f t="shared" si="3"/>
        <v>0</v>
      </c>
      <c r="M249" s="8">
        <f>(SUM(IFERROR((VLOOKUP($C249,LookupTable!B:BQ,38,FALSE)),0),IFERROR((VLOOKUP($C249,LookupTable!B:BQ,42,FALSE)),0),IFERROR((VLOOKUP($C249,LookupTable!B:BQ,46,FALSE)),0),IFERROR((VLOOKUP($C249,LookupTable!B:BQ,50,FALSE)),0),IFERROR((VLOOKUP($C249,LookupTable!B:BQ,54,FALSE)),0),IFERROR((VLOOKUP($C249,LookupTable!B:BQ,58,FALSE)),0),IFERROR((VLOOKUP($C249,LookupTable!B:BQ,62,FALSE)),0),IFERROR((VLOOKUP($C249,LookupTable!B:BQ,66,FALSE)),0)))</f>
        <v>0</v>
      </c>
      <c r="N249" s="9">
        <f t="shared" si="4"/>
        <v>0</v>
      </c>
    </row>
    <row r="250" ht="15.75" customHeight="1">
      <c r="A250" s="3">
        <f t="shared" si="1"/>
        <v>126</v>
      </c>
      <c r="B250" s="3" t="s">
        <v>262</v>
      </c>
      <c r="C250" s="3">
        <v>8.3688971E7</v>
      </c>
      <c r="D250" s="4">
        <f>IFERROR(VLOOKUP($C250,BaselinePWR!B:C,2,FALSE),0)</f>
        <v>10056060</v>
      </c>
      <c r="E250" s="5">
        <f>IFERROR(VLOOKUP($C250,BaselinePWR!B:G,6,FALSE),0)</f>
        <v>502803</v>
      </c>
      <c r="F250" s="6">
        <f>IFERROR(VLOOKUP($C250,BaselinePWR!B:H,7,FALSE),0)</f>
        <v>50280.3</v>
      </c>
      <c r="G250" s="7">
        <f t="array" ref="G250">IFS(D250&gt;40000000,(J250+L250+N250),AND(D250&gt;0,D250&lt;40000000),-1,TRUE,-2)</f>
        <v>-1</v>
      </c>
      <c r="H250" s="7">
        <f t="array" ref="H250">IFS(G250=-1,-100000000,G250=-2,-200000000,G250&gt;=0,(G250-E250))</f>
        <v>-100000000</v>
      </c>
      <c r="I250" s="8">
        <f>(SUM(IFERROR((VLOOKUP($C250,LookupTable!B:BQ,40,FALSE)),0),IFERROR((VLOOKUP($C250,LookupTable!B:BQ,44,FALSE)),0),IFERROR((VLOOKUP($C250,LookupTable!B:BQ,48,FALSE)),0),IFERROR((VLOOKUP($C250,LookupTable!B:BQ,52,FALSE)),0),IFERROR((VLOOKUP($C250,LookupTable!B:BQ,56,FALSE)),0),IFERROR((VLOOKUP($C250,LookupTable!B:BQ,60,FALSE)),0),IFERROR((VLOOKUP($C250,LookupTable!B:BQ,64,FALSE)),0),IFERROR((VLOOKUP($C250,LookupTable!B:BQ,68,FALSE)),0)))</f>
        <v>0</v>
      </c>
      <c r="J250" s="9">
        <f t="shared" si="2"/>
        <v>0</v>
      </c>
      <c r="K250" s="8">
        <f>(SUM(IFERROR((VLOOKUP($C250,LookupTable!B:BQ,39,FALSE)),0),IFERROR((VLOOKUP($C250,LookupTable!B:BQ,43,FALSE)),0),IFERROR((VLOOKUP($C250,LookupTable!B:BQ,47,FALSE)),0),IFERROR((VLOOKUP($C250,LookupTable!B:BQ,51,FALSE)),0),IFERROR((VLOOKUP($C250,LookupTable!B:BQ,55,FALSE)),0),IFERROR((VLOOKUP($C250,LookupTable!B:BQ,59,FALSE)),0),IFERROR((VLOOKUP($C250,LookupTable!B:BQ,63,FALSE)),0),IFERROR((VLOOKUP($C250,LookupTable!B:BQ,67,FALSE)),0)))</f>
        <v>0</v>
      </c>
      <c r="L250" s="9">
        <f t="shared" si="3"/>
        <v>0</v>
      </c>
      <c r="M250" s="8">
        <f>(SUM(IFERROR((VLOOKUP($C250,LookupTable!B:BQ,38,FALSE)),0),IFERROR((VLOOKUP($C250,LookupTable!B:BQ,42,FALSE)),0),IFERROR((VLOOKUP($C250,LookupTable!B:BQ,46,FALSE)),0),IFERROR((VLOOKUP($C250,LookupTable!B:BQ,50,FALSE)),0),IFERROR((VLOOKUP($C250,LookupTable!B:BQ,54,FALSE)),0),IFERROR((VLOOKUP($C250,LookupTable!B:BQ,58,FALSE)),0),IFERROR((VLOOKUP($C250,LookupTable!B:BQ,62,FALSE)),0),IFERROR((VLOOKUP($C250,LookupTable!B:BQ,66,FALSE)),0)))</f>
        <v>0</v>
      </c>
      <c r="N250" s="9">
        <f t="shared" si="4"/>
        <v>0</v>
      </c>
    </row>
    <row r="251" ht="15.75" customHeight="1">
      <c r="A251" s="3">
        <f t="shared" si="1"/>
        <v>126</v>
      </c>
      <c r="B251" s="3" t="s">
        <v>263</v>
      </c>
      <c r="C251" s="3">
        <v>8.8280898E7</v>
      </c>
      <c r="D251" s="4">
        <f>IFERROR(VLOOKUP($C251,BaselinePWR!B:C,2,FALSE),0)</f>
        <v>9907159</v>
      </c>
      <c r="E251" s="5">
        <f>IFERROR(VLOOKUP($C251,BaselinePWR!B:G,6,FALSE),0)</f>
        <v>495357.95</v>
      </c>
      <c r="F251" s="6">
        <f>IFERROR(VLOOKUP($C251,BaselinePWR!B:H,7,FALSE),0)</f>
        <v>49535.795</v>
      </c>
      <c r="G251" s="7">
        <f t="array" ref="G251">IFS(D251&gt;40000000,(J251+L251+N251),AND(D251&gt;0,D251&lt;40000000),-1,TRUE,-2)</f>
        <v>-1</v>
      </c>
      <c r="H251" s="7">
        <f t="array" ref="H251">IFS(G251=-1,-100000000,G251=-2,-200000000,G251&gt;=0,(G251-E251))</f>
        <v>-100000000</v>
      </c>
      <c r="I251" s="8">
        <f>(SUM(IFERROR((VLOOKUP($C251,LookupTable!B:BQ,40,FALSE)),0),IFERROR((VLOOKUP($C251,LookupTable!B:BQ,44,FALSE)),0),IFERROR((VLOOKUP($C251,LookupTable!B:BQ,48,FALSE)),0),IFERROR((VLOOKUP($C251,LookupTable!B:BQ,52,FALSE)),0),IFERROR((VLOOKUP($C251,LookupTable!B:BQ,56,FALSE)),0),IFERROR((VLOOKUP($C251,LookupTable!B:BQ,60,FALSE)),0),IFERROR((VLOOKUP($C251,LookupTable!B:BQ,64,FALSE)),0),IFERROR((VLOOKUP($C251,LookupTable!B:BQ,68,FALSE)),0)))</f>
        <v>0</v>
      </c>
      <c r="J251" s="9">
        <f t="shared" si="2"/>
        <v>0</v>
      </c>
      <c r="K251" s="8">
        <f>(SUM(IFERROR((VLOOKUP($C251,LookupTable!B:BQ,39,FALSE)),0),IFERROR((VLOOKUP($C251,LookupTable!B:BQ,43,FALSE)),0),IFERROR((VLOOKUP($C251,LookupTable!B:BQ,47,FALSE)),0),IFERROR((VLOOKUP($C251,LookupTable!B:BQ,51,FALSE)),0),IFERROR((VLOOKUP($C251,LookupTable!B:BQ,55,FALSE)),0),IFERROR((VLOOKUP($C251,LookupTable!B:BQ,59,FALSE)),0),IFERROR((VLOOKUP($C251,LookupTable!B:BQ,63,FALSE)),0),IFERROR((VLOOKUP($C251,LookupTable!B:BQ,67,FALSE)),0)))</f>
        <v>0</v>
      </c>
      <c r="L251" s="9">
        <f t="shared" si="3"/>
        <v>0</v>
      </c>
      <c r="M251" s="8">
        <f>(SUM(IFERROR((VLOOKUP($C251,LookupTable!B:BQ,38,FALSE)),0),IFERROR((VLOOKUP($C251,LookupTable!B:BQ,42,FALSE)),0),IFERROR((VLOOKUP($C251,LookupTable!B:BQ,46,FALSE)),0),IFERROR((VLOOKUP($C251,LookupTable!B:BQ,50,FALSE)),0),IFERROR((VLOOKUP($C251,LookupTable!B:BQ,54,FALSE)),0),IFERROR((VLOOKUP($C251,LookupTable!B:BQ,58,FALSE)),0),IFERROR((VLOOKUP($C251,LookupTable!B:BQ,62,FALSE)),0),IFERROR((VLOOKUP($C251,LookupTable!B:BQ,66,FALSE)),0)))</f>
        <v>0</v>
      </c>
      <c r="N251" s="9">
        <f t="shared" si="4"/>
        <v>0</v>
      </c>
    </row>
    <row r="252" ht="15.75" customHeight="1">
      <c r="A252" s="3">
        <f t="shared" si="1"/>
        <v>126</v>
      </c>
      <c r="B252" s="3" t="s">
        <v>264</v>
      </c>
      <c r="C252" s="3">
        <v>3.1110161E7</v>
      </c>
      <c r="D252" s="4">
        <f>IFERROR(VLOOKUP($C252,BaselinePWR!B:C,2,FALSE),0)</f>
        <v>9777739</v>
      </c>
      <c r="E252" s="5">
        <f>IFERROR(VLOOKUP($C252,BaselinePWR!B:G,6,FALSE),0)</f>
        <v>488886.95</v>
      </c>
      <c r="F252" s="6">
        <f>IFERROR(VLOOKUP($C252,BaselinePWR!B:H,7,FALSE),0)</f>
        <v>48888.695</v>
      </c>
      <c r="G252" s="7">
        <f t="array" ref="G252">IFS(D252&gt;40000000,(J252+L252+N252),AND(D252&gt;0,D252&lt;40000000),-1,TRUE,-2)</f>
        <v>-1</v>
      </c>
      <c r="H252" s="7">
        <f t="array" ref="H252">IFS(G252=-1,-100000000,G252=-2,-200000000,G252&gt;=0,(G252-E252))</f>
        <v>-100000000</v>
      </c>
      <c r="I252" s="8">
        <f>(SUM(IFERROR((VLOOKUP($C252,LookupTable!B:BQ,40,FALSE)),0),IFERROR((VLOOKUP($C252,LookupTable!B:BQ,44,FALSE)),0),IFERROR((VLOOKUP($C252,LookupTable!B:BQ,48,FALSE)),0),IFERROR((VLOOKUP($C252,LookupTable!B:BQ,52,FALSE)),0),IFERROR((VLOOKUP($C252,LookupTable!B:BQ,56,FALSE)),0),IFERROR((VLOOKUP($C252,LookupTable!B:BQ,60,FALSE)),0),IFERROR((VLOOKUP($C252,LookupTable!B:BQ,64,FALSE)),0),IFERROR((VLOOKUP($C252,LookupTable!B:BQ,68,FALSE)),0)))</f>
        <v>0</v>
      </c>
      <c r="J252" s="9">
        <f t="shared" si="2"/>
        <v>0</v>
      </c>
      <c r="K252" s="8">
        <f>(SUM(IFERROR((VLOOKUP($C252,LookupTable!B:BQ,39,FALSE)),0),IFERROR((VLOOKUP($C252,LookupTable!B:BQ,43,FALSE)),0),IFERROR((VLOOKUP($C252,LookupTable!B:BQ,47,FALSE)),0),IFERROR((VLOOKUP($C252,LookupTable!B:BQ,51,FALSE)),0),IFERROR((VLOOKUP($C252,LookupTable!B:BQ,55,FALSE)),0),IFERROR((VLOOKUP($C252,LookupTable!B:BQ,59,FALSE)),0),IFERROR((VLOOKUP($C252,LookupTable!B:BQ,63,FALSE)),0),IFERROR((VLOOKUP($C252,LookupTable!B:BQ,67,FALSE)),0)))</f>
        <v>0</v>
      </c>
      <c r="L252" s="9">
        <f t="shared" si="3"/>
        <v>0</v>
      </c>
      <c r="M252" s="8">
        <f>(SUM(IFERROR((VLOOKUP($C252,LookupTable!B:BQ,38,FALSE)),0),IFERROR((VLOOKUP($C252,LookupTable!B:BQ,42,FALSE)),0),IFERROR((VLOOKUP($C252,LookupTable!B:BQ,46,FALSE)),0),IFERROR((VLOOKUP($C252,LookupTable!B:BQ,50,FALSE)),0),IFERROR((VLOOKUP($C252,LookupTable!B:BQ,54,FALSE)),0),IFERROR((VLOOKUP($C252,LookupTable!B:BQ,58,FALSE)),0),IFERROR((VLOOKUP($C252,LookupTable!B:BQ,62,FALSE)),0),IFERROR((VLOOKUP($C252,LookupTable!B:BQ,66,FALSE)),0)))</f>
        <v>0</v>
      </c>
      <c r="N252" s="9">
        <f t="shared" si="4"/>
        <v>0</v>
      </c>
    </row>
    <row r="253" ht="15.75" customHeight="1">
      <c r="A253" s="3">
        <f t="shared" si="1"/>
        <v>126</v>
      </c>
      <c r="B253" s="3" t="s">
        <v>265</v>
      </c>
      <c r="C253" s="3">
        <v>5.1017364E7</v>
      </c>
      <c r="D253" s="4">
        <f>IFERROR(VLOOKUP($C253,BaselinePWR!B:C,2,FALSE),0)</f>
        <v>9047340</v>
      </c>
      <c r="E253" s="5">
        <f>IFERROR(VLOOKUP($C253,BaselinePWR!B:G,6,FALSE),0)</f>
        <v>452367</v>
      </c>
      <c r="F253" s="6">
        <f>IFERROR(VLOOKUP($C253,BaselinePWR!B:H,7,FALSE),0)</f>
        <v>45236.7</v>
      </c>
      <c r="G253" s="7">
        <f t="array" ref="G253">IFS(D253&gt;40000000,(J253+L253+N253),AND(D253&gt;0,D253&lt;40000000),-1,TRUE,-2)</f>
        <v>-1</v>
      </c>
      <c r="H253" s="7">
        <f t="array" ref="H253">IFS(G253=-1,-100000000,G253=-2,-200000000,G253&gt;=0,(G253-E253))</f>
        <v>-100000000</v>
      </c>
      <c r="I253" s="8">
        <f>(SUM(IFERROR((VLOOKUP($C253,LookupTable!B:BQ,40,FALSE)),0),IFERROR((VLOOKUP($C253,LookupTable!B:BQ,44,FALSE)),0),IFERROR((VLOOKUP($C253,LookupTable!B:BQ,48,FALSE)),0),IFERROR((VLOOKUP($C253,LookupTable!B:BQ,52,FALSE)),0),IFERROR((VLOOKUP($C253,LookupTable!B:BQ,56,FALSE)),0),IFERROR((VLOOKUP($C253,LookupTable!B:BQ,60,FALSE)),0),IFERROR((VLOOKUP($C253,LookupTable!B:BQ,64,FALSE)),0),IFERROR((VLOOKUP($C253,LookupTable!B:BQ,68,FALSE)),0)))</f>
        <v>0</v>
      </c>
      <c r="J253" s="9">
        <f t="shared" si="2"/>
        <v>0</v>
      </c>
      <c r="K253" s="8">
        <f>(SUM(IFERROR((VLOOKUP($C253,LookupTable!B:BQ,39,FALSE)),0),IFERROR((VLOOKUP($C253,LookupTable!B:BQ,43,FALSE)),0),IFERROR((VLOOKUP($C253,LookupTable!B:BQ,47,FALSE)),0),IFERROR((VLOOKUP($C253,LookupTable!B:BQ,51,FALSE)),0),IFERROR((VLOOKUP($C253,LookupTable!B:BQ,55,FALSE)),0),IFERROR((VLOOKUP($C253,LookupTable!B:BQ,59,FALSE)),0),IFERROR((VLOOKUP($C253,LookupTable!B:BQ,63,FALSE)),0),IFERROR((VLOOKUP($C253,LookupTable!B:BQ,67,FALSE)),0)))</f>
        <v>0</v>
      </c>
      <c r="L253" s="9">
        <f t="shared" si="3"/>
        <v>0</v>
      </c>
      <c r="M253" s="8">
        <f>(SUM(IFERROR((VLOOKUP($C253,LookupTable!B:BQ,38,FALSE)),0),IFERROR((VLOOKUP($C253,LookupTable!B:BQ,42,FALSE)),0),IFERROR((VLOOKUP($C253,LookupTable!B:BQ,46,FALSE)),0),IFERROR((VLOOKUP($C253,LookupTable!B:BQ,50,FALSE)),0),IFERROR((VLOOKUP($C253,LookupTable!B:BQ,54,FALSE)),0),IFERROR((VLOOKUP($C253,LookupTable!B:BQ,58,FALSE)),0),IFERROR((VLOOKUP($C253,LookupTable!B:BQ,62,FALSE)),0),IFERROR((VLOOKUP($C253,LookupTable!B:BQ,66,FALSE)),0)))</f>
        <v>0</v>
      </c>
      <c r="N253" s="9">
        <f t="shared" si="4"/>
        <v>0</v>
      </c>
    </row>
    <row r="254" ht="15.75" customHeight="1">
      <c r="A254" s="3">
        <f t="shared" si="1"/>
        <v>126</v>
      </c>
      <c r="B254" s="3" t="s">
        <v>266</v>
      </c>
      <c r="C254" s="3">
        <v>1.0209428E7</v>
      </c>
      <c r="D254" s="4">
        <f>IFERROR(VLOOKUP($C254,BaselinePWR!B:C,2,FALSE),0)</f>
        <v>9657350</v>
      </c>
      <c r="E254" s="5">
        <f>IFERROR(VLOOKUP($C254,BaselinePWR!B:G,6,FALSE),0)</f>
        <v>482867.5</v>
      </c>
      <c r="F254" s="6">
        <f>IFERROR(VLOOKUP($C254,BaselinePWR!B:H,7,FALSE),0)</f>
        <v>48286.75</v>
      </c>
      <c r="G254" s="7">
        <f t="array" ref="G254">IFS(D254&gt;40000000,(J254+L254+N254),AND(D254&gt;0,D254&lt;40000000),-1,TRUE,-2)</f>
        <v>-1</v>
      </c>
      <c r="H254" s="7">
        <f t="array" ref="H254">IFS(G254=-1,-100000000,G254=-2,-200000000,G254&gt;=0,(G254-E254))</f>
        <v>-100000000</v>
      </c>
      <c r="I254" s="8">
        <f>(SUM(IFERROR((VLOOKUP($C254,LookupTable!B:BQ,40,FALSE)),0),IFERROR((VLOOKUP($C254,LookupTable!B:BQ,44,FALSE)),0),IFERROR((VLOOKUP($C254,LookupTable!B:BQ,48,FALSE)),0),IFERROR((VLOOKUP($C254,LookupTable!B:BQ,52,FALSE)),0),IFERROR((VLOOKUP($C254,LookupTable!B:BQ,56,FALSE)),0),IFERROR((VLOOKUP($C254,LookupTable!B:BQ,60,FALSE)),0),IFERROR((VLOOKUP($C254,LookupTable!B:BQ,64,FALSE)),0),IFERROR((VLOOKUP($C254,LookupTable!B:BQ,68,FALSE)),0)))</f>
        <v>0</v>
      </c>
      <c r="J254" s="9">
        <f t="shared" si="2"/>
        <v>0</v>
      </c>
      <c r="K254" s="8">
        <f>(SUM(IFERROR((VLOOKUP($C254,LookupTable!B:BQ,39,FALSE)),0),IFERROR((VLOOKUP($C254,LookupTable!B:BQ,43,FALSE)),0),IFERROR((VLOOKUP($C254,LookupTable!B:BQ,47,FALSE)),0),IFERROR((VLOOKUP($C254,LookupTable!B:BQ,51,FALSE)),0),IFERROR((VLOOKUP($C254,LookupTable!B:BQ,55,FALSE)),0),IFERROR((VLOOKUP($C254,LookupTable!B:BQ,59,FALSE)),0),IFERROR((VLOOKUP($C254,LookupTable!B:BQ,63,FALSE)),0),IFERROR((VLOOKUP($C254,LookupTable!B:BQ,67,FALSE)),0)))</f>
        <v>0</v>
      </c>
      <c r="L254" s="9">
        <f t="shared" si="3"/>
        <v>0</v>
      </c>
      <c r="M254" s="8">
        <f>(SUM(IFERROR((VLOOKUP($C254,LookupTable!B:BQ,38,FALSE)),0),IFERROR((VLOOKUP($C254,LookupTable!B:BQ,42,FALSE)),0),IFERROR((VLOOKUP($C254,LookupTable!B:BQ,46,FALSE)),0),IFERROR((VLOOKUP($C254,LookupTable!B:BQ,50,FALSE)),0),IFERROR((VLOOKUP($C254,LookupTable!B:BQ,54,FALSE)),0),IFERROR((VLOOKUP($C254,LookupTable!B:BQ,58,FALSE)),0),IFERROR((VLOOKUP($C254,LookupTable!B:BQ,62,FALSE)),0),IFERROR((VLOOKUP($C254,LookupTable!B:BQ,66,FALSE)),0)))</f>
        <v>0</v>
      </c>
      <c r="N254" s="9">
        <f t="shared" si="4"/>
        <v>0</v>
      </c>
    </row>
    <row r="255" ht="15.75" customHeight="1">
      <c r="A255" s="3">
        <f t="shared" si="1"/>
        <v>126</v>
      </c>
      <c r="B255" s="3" t="s">
        <v>267</v>
      </c>
      <c r="C255" s="3">
        <v>3.9262878E7</v>
      </c>
      <c r="D255" s="4">
        <f>IFERROR(VLOOKUP($C255,BaselinePWR!B:C,2,FALSE),0)</f>
        <v>9660389</v>
      </c>
      <c r="E255" s="5">
        <f>IFERROR(VLOOKUP($C255,BaselinePWR!B:G,6,FALSE),0)</f>
        <v>483019.45</v>
      </c>
      <c r="F255" s="6">
        <f>IFERROR(VLOOKUP($C255,BaselinePWR!B:H,7,FALSE),0)</f>
        <v>48301.945</v>
      </c>
      <c r="G255" s="7">
        <f t="array" ref="G255">IFS(D255&gt;40000000,(J255+L255+N255),AND(D255&gt;0,D255&lt;40000000),-1,TRUE,-2)</f>
        <v>-1</v>
      </c>
      <c r="H255" s="7">
        <f t="array" ref="H255">IFS(G255=-1,-100000000,G255=-2,-200000000,G255&gt;=0,(G255-E255))</f>
        <v>-100000000</v>
      </c>
      <c r="I255" s="8">
        <f>(SUM(IFERROR((VLOOKUP($C255,LookupTable!B:BQ,40,FALSE)),0),IFERROR((VLOOKUP($C255,LookupTable!B:BQ,44,FALSE)),0),IFERROR((VLOOKUP($C255,LookupTable!B:BQ,48,FALSE)),0),IFERROR((VLOOKUP($C255,LookupTable!B:BQ,52,FALSE)),0),IFERROR((VLOOKUP($C255,LookupTable!B:BQ,56,FALSE)),0),IFERROR((VLOOKUP($C255,LookupTable!B:BQ,60,FALSE)),0),IFERROR((VLOOKUP($C255,LookupTable!B:BQ,64,FALSE)),0),IFERROR((VLOOKUP($C255,LookupTable!B:BQ,68,FALSE)),0)))</f>
        <v>0</v>
      </c>
      <c r="J255" s="9">
        <f t="shared" si="2"/>
        <v>0</v>
      </c>
      <c r="K255" s="8">
        <f>(SUM(IFERROR((VLOOKUP($C255,LookupTable!B:BQ,39,FALSE)),0),IFERROR((VLOOKUP($C255,LookupTable!B:BQ,43,FALSE)),0),IFERROR((VLOOKUP($C255,LookupTable!B:BQ,47,FALSE)),0),IFERROR((VLOOKUP($C255,LookupTable!B:BQ,51,FALSE)),0),IFERROR((VLOOKUP($C255,LookupTable!B:BQ,55,FALSE)),0),IFERROR((VLOOKUP($C255,LookupTable!B:BQ,59,FALSE)),0),IFERROR((VLOOKUP($C255,LookupTable!B:BQ,63,FALSE)),0),IFERROR((VLOOKUP($C255,LookupTable!B:BQ,67,FALSE)),0)))</f>
        <v>0</v>
      </c>
      <c r="L255" s="9">
        <f t="shared" si="3"/>
        <v>0</v>
      </c>
      <c r="M255" s="8">
        <f>(SUM(IFERROR((VLOOKUP($C255,LookupTable!B:BQ,38,FALSE)),0),IFERROR((VLOOKUP($C255,LookupTable!B:BQ,42,FALSE)),0),IFERROR((VLOOKUP($C255,LookupTable!B:BQ,46,FALSE)),0),IFERROR((VLOOKUP($C255,LookupTable!B:BQ,50,FALSE)),0),IFERROR((VLOOKUP($C255,LookupTable!B:BQ,54,FALSE)),0),IFERROR((VLOOKUP($C255,LookupTable!B:BQ,58,FALSE)),0),IFERROR((VLOOKUP($C255,LookupTable!B:BQ,62,FALSE)),0),IFERROR((VLOOKUP($C255,LookupTable!B:BQ,66,FALSE)),0)))</f>
        <v>0</v>
      </c>
      <c r="N255" s="9">
        <f t="shared" si="4"/>
        <v>0</v>
      </c>
    </row>
    <row r="256" ht="15.75" customHeight="1">
      <c r="A256" s="3">
        <f t="shared" si="1"/>
        <v>126</v>
      </c>
      <c r="B256" s="3" t="s">
        <v>268</v>
      </c>
      <c r="C256" s="3">
        <v>3.9145398E7</v>
      </c>
      <c r="D256" s="4">
        <f>IFERROR(VLOOKUP($C256,BaselinePWR!B:C,2,FALSE),0)</f>
        <v>9556489</v>
      </c>
      <c r="E256" s="5">
        <f>IFERROR(VLOOKUP($C256,BaselinePWR!B:G,6,FALSE),0)</f>
        <v>477824.45</v>
      </c>
      <c r="F256" s="6">
        <f>IFERROR(VLOOKUP($C256,BaselinePWR!B:H,7,FALSE),0)</f>
        <v>47782.445</v>
      </c>
      <c r="G256" s="7">
        <f t="array" ref="G256">IFS(D256&gt;40000000,(J256+L256+N256),AND(D256&gt;0,D256&lt;40000000),-1,TRUE,-2)</f>
        <v>-1</v>
      </c>
      <c r="H256" s="7">
        <f t="array" ref="H256">IFS(G256=-1,-100000000,G256=-2,-200000000,G256&gt;=0,(G256-E256))</f>
        <v>-100000000</v>
      </c>
      <c r="I256" s="8">
        <f>(SUM(IFERROR((VLOOKUP($C256,LookupTable!B:BQ,40,FALSE)),0),IFERROR((VLOOKUP($C256,LookupTable!B:BQ,44,FALSE)),0),IFERROR((VLOOKUP($C256,LookupTable!B:BQ,48,FALSE)),0),IFERROR((VLOOKUP($C256,LookupTable!B:BQ,52,FALSE)),0),IFERROR((VLOOKUP($C256,LookupTable!B:BQ,56,FALSE)),0),IFERROR((VLOOKUP($C256,LookupTable!B:BQ,60,FALSE)),0),IFERROR((VLOOKUP($C256,LookupTable!B:BQ,64,FALSE)),0),IFERROR((VLOOKUP($C256,LookupTable!B:BQ,68,FALSE)),0)))</f>
        <v>0</v>
      </c>
      <c r="J256" s="9">
        <f t="shared" si="2"/>
        <v>0</v>
      </c>
      <c r="K256" s="8">
        <f>(SUM(IFERROR((VLOOKUP($C256,LookupTable!B:BQ,39,FALSE)),0),IFERROR((VLOOKUP($C256,LookupTable!B:BQ,43,FALSE)),0),IFERROR((VLOOKUP($C256,LookupTable!B:BQ,47,FALSE)),0),IFERROR((VLOOKUP($C256,LookupTable!B:BQ,51,FALSE)),0),IFERROR((VLOOKUP($C256,LookupTable!B:BQ,55,FALSE)),0),IFERROR((VLOOKUP($C256,LookupTable!B:BQ,59,FALSE)),0),IFERROR((VLOOKUP($C256,LookupTable!B:BQ,63,FALSE)),0),IFERROR((VLOOKUP($C256,LookupTable!B:BQ,67,FALSE)),0)))</f>
        <v>0</v>
      </c>
      <c r="L256" s="9">
        <f t="shared" si="3"/>
        <v>0</v>
      </c>
      <c r="M256" s="8">
        <f>(SUM(IFERROR((VLOOKUP($C256,LookupTable!B:BQ,38,FALSE)),0),IFERROR((VLOOKUP($C256,LookupTable!B:BQ,42,FALSE)),0),IFERROR((VLOOKUP($C256,LookupTable!B:BQ,46,FALSE)),0),IFERROR((VLOOKUP($C256,LookupTable!B:BQ,50,FALSE)),0),IFERROR((VLOOKUP($C256,LookupTable!B:BQ,54,FALSE)),0),IFERROR((VLOOKUP($C256,LookupTable!B:BQ,58,FALSE)),0),IFERROR((VLOOKUP($C256,LookupTable!B:BQ,62,FALSE)),0),IFERROR((VLOOKUP($C256,LookupTable!B:BQ,66,FALSE)),0)))</f>
        <v>0</v>
      </c>
      <c r="N256" s="9">
        <f t="shared" si="4"/>
        <v>0</v>
      </c>
    </row>
    <row r="257" ht="15.75" customHeight="1">
      <c r="A257" s="3">
        <f t="shared" si="1"/>
        <v>126</v>
      </c>
      <c r="B257" s="3" t="s">
        <v>269</v>
      </c>
      <c r="C257" s="3">
        <v>1.60684174E8</v>
      </c>
      <c r="D257" s="4">
        <f>IFERROR(VLOOKUP($C257,BaselinePWR!B:C,2,FALSE),0)</f>
        <v>9391032</v>
      </c>
      <c r="E257" s="5">
        <f>IFERROR(VLOOKUP($C257,BaselinePWR!B:G,6,FALSE),0)</f>
        <v>469551.6</v>
      </c>
      <c r="F257" s="6">
        <f>IFERROR(VLOOKUP($C257,BaselinePWR!B:H,7,FALSE),0)</f>
        <v>46955.16</v>
      </c>
      <c r="G257" s="7">
        <f t="array" ref="G257">IFS(D257&gt;40000000,(J257+L257+N257),AND(D257&gt;0,D257&lt;40000000),-1,TRUE,-2)</f>
        <v>-1</v>
      </c>
      <c r="H257" s="7">
        <f t="array" ref="H257">IFS(G257=-1,-100000000,G257=-2,-200000000,G257&gt;=0,(G257-E257))</f>
        <v>-100000000</v>
      </c>
      <c r="I257" s="8">
        <f>(SUM(IFERROR((VLOOKUP($C257,LookupTable!B:BQ,40,FALSE)),0),IFERROR((VLOOKUP($C257,LookupTable!B:BQ,44,FALSE)),0),IFERROR((VLOOKUP($C257,LookupTable!B:BQ,48,FALSE)),0),IFERROR((VLOOKUP($C257,LookupTable!B:BQ,52,FALSE)),0),IFERROR((VLOOKUP($C257,LookupTable!B:BQ,56,FALSE)),0),IFERROR((VLOOKUP($C257,LookupTable!B:BQ,60,FALSE)),0),IFERROR((VLOOKUP($C257,LookupTable!B:BQ,64,FALSE)),0),IFERROR((VLOOKUP($C257,LookupTable!B:BQ,68,FALSE)),0)))</f>
        <v>0</v>
      </c>
      <c r="J257" s="9">
        <f t="shared" si="2"/>
        <v>0</v>
      </c>
      <c r="K257" s="8">
        <f>(SUM(IFERROR((VLOOKUP($C257,LookupTable!B:BQ,39,FALSE)),0),IFERROR((VLOOKUP($C257,LookupTable!B:BQ,43,FALSE)),0),IFERROR((VLOOKUP($C257,LookupTable!B:BQ,47,FALSE)),0),IFERROR((VLOOKUP($C257,LookupTable!B:BQ,51,FALSE)),0),IFERROR((VLOOKUP($C257,LookupTable!B:BQ,55,FALSE)),0),IFERROR((VLOOKUP($C257,LookupTable!B:BQ,59,FALSE)),0),IFERROR((VLOOKUP($C257,LookupTable!B:BQ,63,FALSE)),0),IFERROR((VLOOKUP($C257,LookupTable!B:BQ,67,FALSE)),0)))</f>
        <v>0</v>
      </c>
      <c r="L257" s="9">
        <f t="shared" si="3"/>
        <v>0</v>
      </c>
      <c r="M257" s="8">
        <f>(SUM(IFERROR((VLOOKUP($C257,LookupTable!B:BQ,38,FALSE)),0),IFERROR((VLOOKUP($C257,LookupTable!B:BQ,42,FALSE)),0),IFERROR((VLOOKUP($C257,LookupTable!B:BQ,46,FALSE)),0),IFERROR((VLOOKUP($C257,LookupTable!B:BQ,50,FALSE)),0),IFERROR((VLOOKUP($C257,LookupTable!B:BQ,54,FALSE)),0),IFERROR((VLOOKUP($C257,LookupTable!B:BQ,58,FALSE)),0),IFERROR((VLOOKUP($C257,LookupTable!B:BQ,62,FALSE)),0),IFERROR((VLOOKUP($C257,LookupTable!B:BQ,66,FALSE)),0)))</f>
        <v>0</v>
      </c>
      <c r="N257" s="9">
        <f t="shared" si="4"/>
        <v>0</v>
      </c>
    </row>
    <row r="258" ht="15.75" customHeight="1">
      <c r="A258" s="3">
        <f t="shared" si="1"/>
        <v>126</v>
      </c>
      <c r="B258" s="3" t="s">
        <v>270</v>
      </c>
      <c r="C258" s="3">
        <v>6.4393126E7</v>
      </c>
      <c r="D258" s="4">
        <f>IFERROR(VLOOKUP($C258,BaselinePWR!B:C,2,FALSE),0)</f>
        <v>9086382</v>
      </c>
      <c r="E258" s="5">
        <f>IFERROR(VLOOKUP($C258,BaselinePWR!B:G,6,FALSE),0)</f>
        <v>454319.1</v>
      </c>
      <c r="F258" s="6">
        <f>IFERROR(VLOOKUP($C258,BaselinePWR!B:H,7,FALSE),0)</f>
        <v>45431.91</v>
      </c>
      <c r="G258" s="7">
        <f t="array" ref="G258">IFS(D258&gt;40000000,(J258+L258+N258),AND(D258&gt;0,D258&lt;40000000),-1,TRUE,-2)</f>
        <v>-1</v>
      </c>
      <c r="H258" s="7">
        <f t="array" ref="H258">IFS(G258=-1,-100000000,G258=-2,-200000000,G258&gt;=0,(G258-E258))</f>
        <v>-100000000</v>
      </c>
      <c r="I258" s="8">
        <f>(SUM(IFERROR((VLOOKUP($C258,LookupTable!B:BQ,40,FALSE)),0),IFERROR((VLOOKUP($C258,LookupTable!B:BQ,44,FALSE)),0),IFERROR((VLOOKUP($C258,LookupTable!B:BQ,48,FALSE)),0),IFERROR((VLOOKUP($C258,LookupTable!B:BQ,52,FALSE)),0),IFERROR((VLOOKUP($C258,LookupTable!B:BQ,56,FALSE)),0),IFERROR((VLOOKUP($C258,LookupTable!B:BQ,60,FALSE)),0),IFERROR((VLOOKUP($C258,LookupTable!B:BQ,64,FALSE)),0),IFERROR((VLOOKUP($C258,LookupTable!B:BQ,68,FALSE)),0)))</f>
        <v>0</v>
      </c>
      <c r="J258" s="9">
        <f t="shared" si="2"/>
        <v>0</v>
      </c>
      <c r="K258" s="8">
        <f>(SUM(IFERROR((VLOOKUP($C258,LookupTable!B:BQ,39,FALSE)),0),IFERROR((VLOOKUP($C258,LookupTable!B:BQ,43,FALSE)),0),IFERROR((VLOOKUP($C258,LookupTable!B:BQ,47,FALSE)),0),IFERROR((VLOOKUP($C258,LookupTable!B:BQ,51,FALSE)),0),IFERROR((VLOOKUP($C258,LookupTable!B:BQ,55,FALSE)),0),IFERROR((VLOOKUP($C258,LookupTable!B:BQ,59,FALSE)),0),IFERROR((VLOOKUP($C258,LookupTable!B:BQ,63,FALSE)),0),IFERROR((VLOOKUP($C258,LookupTable!B:BQ,67,FALSE)),0)))</f>
        <v>0</v>
      </c>
      <c r="L258" s="9">
        <f t="shared" si="3"/>
        <v>0</v>
      </c>
      <c r="M258" s="8">
        <f>(SUM(IFERROR((VLOOKUP($C258,LookupTable!B:BQ,38,FALSE)),0),IFERROR((VLOOKUP($C258,LookupTable!B:BQ,42,FALSE)),0),IFERROR((VLOOKUP($C258,LookupTable!B:BQ,46,FALSE)),0),IFERROR((VLOOKUP($C258,LookupTable!B:BQ,50,FALSE)),0),IFERROR((VLOOKUP($C258,LookupTable!B:BQ,54,FALSE)),0),IFERROR((VLOOKUP($C258,LookupTable!B:BQ,58,FALSE)),0),IFERROR((VLOOKUP($C258,LookupTable!B:BQ,62,FALSE)),0),IFERROR((VLOOKUP($C258,LookupTable!B:BQ,66,FALSE)),0)))</f>
        <v>0</v>
      </c>
      <c r="N258" s="9">
        <f t="shared" si="4"/>
        <v>0</v>
      </c>
    </row>
    <row r="259" ht="15.75" customHeight="1">
      <c r="A259" s="3">
        <f t="shared" si="1"/>
        <v>126</v>
      </c>
      <c r="B259" s="3" t="s">
        <v>271</v>
      </c>
      <c r="C259" s="3">
        <v>8.9483572E7</v>
      </c>
      <c r="D259" s="4">
        <f>IFERROR(VLOOKUP($C259,BaselinePWR!B:C,2,FALSE),0)</f>
        <v>9477096</v>
      </c>
      <c r="E259" s="5">
        <f>IFERROR(VLOOKUP($C259,BaselinePWR!B:G,6,FALSE),0)</f>
        <v>473854.8</v>
      </c>
      <c r="F259" s="6">
        <f>IFERROR(VLOOKUP($C259,BaselinePWR!B:H,7,FALSE),0)</f>
        <v>47385.48</v>
      </c>
      <c r="G259" s="7">
        <f t="array" ref="G259">IFS(D259&gt;40000000,(J259+L259+N259),AND(D259&gt;0,D259&lt;40000000),-1,TRUE,-2)</f>
        <v>-1</v>
      </c>
      <c r="H259" s="7">
        <f t="array" ref="H259">IFS(G259=-1,-100000000,G259=-2,-200000000,G259&gt;=0,(G259-E259))</f>
        <v>-100000000</v>
      </c>
      <c r="I259" s="8">
        <f>(SUM(IFERROR((VLOOKUP($C259,LookupTable!B:BQ,40,FALSE)),0),IFERROR((VLOOKUP($C259,LookupTable!B:BQ,44,FALSE)),0),IFERROR((VLOOKUP($C259,LookupTable!B:BQ,48,FALSE)),0),IFERROR((VLOOKUP($C259,LookupTable!B:BQ,52,FALSE)),0),IFERROR((VLOOKUP($C259,LookupTable!B:BQ,56,FALSE)),0),IFERROR((VLOOKUP($C259,LookupTable!B:BQ,60,FALSE)),0),IFERROR((VLOOKUP($C259,LookupTable!B:BQ,64,FALSE)),0),IFERROR((VLOOKUP($C259,LookupTable!B:BQ,68,FALSE)),0)))</f>
        <v>0</v>
      </c>
      <c r="J259" s="9">
        <f t="shared" si="2"/>
        <v>0</v>
      </c>
      <c r="K259" s="8">
        <f>(SUM(IFERROR((VLOOKUP($C259,LookupTable!B:BQ,39,FALSE)),0),IFERROR((VLOOKUP($C259,LookupTable!B:BQ,43,FALSE)),0),IFERROR((VLOOKUP($C259,LookupTable!B:BQ,47,FALSE)),0),IFERROR((VLOOKUP($C259,LookupTable!B:BQ,51,FALSE)),0),IFERROR((VLOOKUP($C259,LookupTable!B:BQ,55,FALSE)),0),IFERROR((VLOOKUP($C259,LookupTable!B:BQ,59,FALSE)),0),IFERROR((VLOOKUP($C259,LookupTable!B:BQ,63,FALSE)),0),IFERROR((VLOOKUP($C259,LookupTable!B:BQ,67,FALSE)),0)))</f>
        <v>0</v>
      </c>
      <c r="L259" s="9">
        <f t="shared" si="3"/>
        <v>0</v>
      </c>
      <c r="M259" s="8">
        <f>(SUM(IFERROR((VLOOKUP($C259,LookupTable!B:BQ,38,FALSE)),0),IFERROR((VLOOKUP($C259,LookupTable!B:BQ,42,FALSE)),0),IFERROR((VLOOKUP($C259,LookupTable!B:BQ,46,FALSE)),0),IFERROR((VLOOKUP($C259,LookupTable!B:BQ,50,FALSE)),0),IFERROR((VLOOKUP($C259,LookupTable!B:BQ,54,FALSE)),0),IFERROR((VLOOKUP($C259,LookupTable!B:BQ,58,FALSE)),0),IFERROR((VLOOKUP($C259,LookupTable!B:BQ,62,FALSE)),0),IFERROR((VLOOKUP($C259,LookupTable!B:BQ,66,FALSE)),0)))</f>
        <v>0</v>
      </c>
      <c r="N259" s="9">
        <f t="shared" si="4"/>
        <v>0</v>
      </c>
    </row>
    <row r="260" ht="15.75" customHeight="1">
      <c r="A260" s="3">
        <f t="shared" si="1"/>
        <v>126</v>
      </c>
      <c r="B260" s="3" t="s">
        <v>272</v>
      </c>
      <c r="C260" s="3">
        <v>1.03034587E8</v>
      </c>
      <c r="D260" s="4">
        <f>IFERROR(VLOOKUP($C260,BaselinePWR!B:C,2,FALSE),0)</f>
        <v>9345637</v>
      </c>
      <c r="E260" s="5">
        <f>IFERROR(VLOOKUP($C260,BaselinePWR!B:G,6,FALSE),0)</f>
        <v>467281.85</v>
      </c>
      <c r="F260" s="6">
        <f>IFERROR(VLOOKUP($C260,BaselinePWR!B:H,7,FALSE),0)</f>
        <v>46728.185</v>
      </c>
      <c r="G260" s="7">
        <f t="array" ref="G260">IFS(D260&gt;40000000,(J260+L260+N260),AND(D260&gt;0,D260&lt;40000000),-1,TRUE,-2)</f>
        <v>-1</v>
      </c>
      <c r="H260" s="7">
        <f t="array" ref="H260">IFS(G260=-1,-100000000,G260=-2,-200000000,G260&gt;=0,(G260-E260))</f>
        <v>-100000000</v>
      </c>
      <c r="I260" s="8">
        <f>(SUM(IFERROR((VLOOKUP($C260,LookupTable!B:BQ,40,FALSE)),0),IFERROR((VLOOKUP($C260,LookupTable!B:BQ,44,FALSE)),0),IFERROR((VLOOKUP($C260,LookupTable!B:BQ,48,FALSE)),0),IFERROR((VLOOKUP($C260,LookupTable!B:BQ,52,FALSE)),0),IFERROR((VLOOKUP($C260,LookupTable!B:BQ,56,FALSE)),0),IFERROR((VLOOKUP($C260,LookupTable!B:BQ,60,FALSE)),0),IFERROR((VLOOKUP($C260,LookupTable!B:BQ,64,FALSE)),0),IFERROR((VLOOKUP($C260,LookupTable!B:BQ,68,FALSE)),0)))</f>
        <v>0</v>
      </c>
      <c r="J260" s="9">
        <f t="shared" si="2"/>
        <v>0</v>
      </c>
      <c r="K260" s="8">
        <f>(SUM(IFERROR((VLOOKUP($C260,LookupTable!B:BQ,39,FALSE)),0),IFERROR((VLOOKUP($C260,LookupTable!B:BQ,43,FALSE)),0),IFERROR((VLOOKUP($C260,LookupTable!B:BQ,47,FALSE)),0),IFERROR((VLOOKUP($C260,LookupTable!B:BQ,51,FALSE)),0),IFERROR((VLOOKUP($C260,LookupTable!B:BQ,55,FALSE)),0),IFERROR((VLOOKUP($C260,LookupTable!B:BQ,59,FALSE)),0),IFERROR((VLOOKUP($C260,LookupTable!B:BQ,63,FALSE)),0),IFERROR((VLOOKUP($C260,LookupTable!B:BQ,67,FALSE)),0)))</f>
        <v>0</v>
      </c>
      <c r="L260" s="9">
        <f t="shared" si="3"/>
        <v>0</v>
      </c>
      <c r="M260" s="8">
        <f>(SUM(IFERROR((VLOOKUP($C260,LookupTable!B:BQ,38,FALSE)),0),IFERROR((VLOOKUP($C260,LookupTable!B:BQ,42,FALSE)),0),IFERROR((VLOOKUP($C260,LookupTable!B:BQ,46,FALSE)),0),IFERROR((VLOOKUP($C260,LookupTable!B:BQ,50,FALSE)),0),IFERROR((VLOOKUP($C260,LookupTable!B:BQ,54,FALSE)),0),IFERROR((VLOOKUP($C260,LookupTable!B:BQ,58,FALSE)),0),IFERROR((VLOOKUP($C260,LookupTable!B:BQ,62,FALSE)),0),IFERROR((VLOOKUP($C260,LookupTable!B:BQ,66,FALSE)),0)))</f>
        <v>105</v>
      </c>
      <c r="N260" s="9">
        <f t="shared" si="4"/>
        <v>105</v>
      </c>
    </row>
    <row r="261" ht="15.75" customHeight="1">
      <c r="A261" s="3">
        <f t="shared" si="1"/>
        <v>126</v>
      </c>
      <c r="B261" s="3" t="s">
        <v>273</v>
      </c>
      <c r="C261" s="3">
        <v>1.01430763E8</v>
      </c>
      <c r="D261" s="4">
        <f>IFERROR(VLOOKUP($C261,BaselinePWR!B:C,2,FALSE),0)</f>
        <v>9210834</v>
      </c>
      <c r="E261" s="5">
        <f>IFERROR(VLOOKUP($C261,BaselinePWR!B:G,6,FALSE),0)</f>
        <v>460541.7</v>
      </c>
      <c r="F261" s="6">
        <f>IFERROR(VLOOKUP($C261,BaselinePWR!B:H,7,FALSE),0)</f>
        <v>46054.17</v>
      </c>
      <c r="G261" s="7">
        <f t="array" ref="G261">IFS(D261&gt;40000000,(J261+L261+N261),AND(D261&gt;0,D261&lt;40000000),-1,TRUE,-2)</f>
        <v>-1</v>
      </c>
      <c r="H261" s="7">
        <f t="array" ref="H261">IFS(G261=-1,-100000000,G261=-2,-200000000,G261&gt;=0,(G261-E261))</f>
        <v>-100000000</v>
      </c>
      <c r="I261" s="8">
        <f>(SUM(IFERROR((VLOOKUP($C261,LookupTable!B:BQ,40,FALSE)),0),IFERROR((VLOOKUP($C261,LookupTable!B:BQ,44,FALSE)),0),IFERROR((VLOOKUP($C261,LookupTable!B:BQ,48,FALSE)),0),IFERROR((VLOOKUP($C261,LookupTable!B:BQ,52,FALSE)),0),IFERROR((VLOOKUP($C261,LookupTable!B:BQ,56,FALSE)),0),IFERROR((VLOOKUP($C261,LookupTable!B:BQ,60,FALSE)),0),IFERROR((VLOOKUP($C261,LookupTable!B:BQ,64,FALSE)),0),IFERROR((VLOOKUP($C261,LookupTable!B:BQ,68,FALSE)),0)))</f>
        <v>0</v>
      </c>
      <c r="J261" s="9">
        <f t="shared" si="2"/>
        <v>0</v>
      </c>
      <c r="K261" s="8">
        <f>(SUM(IFERROR((VLOOKUP($C261,LookupTable!B:BQ,39,FALSE)),0),IFERROR((VLOOKUP($C261,LookupTable!B:BQ,43,FALSE)),0),IFERROR((VLOOKUP($C261,LookupTable!B:BQ,47,FALSE)),0),IFERROR((VLOOKUP($C261,LookupTable!B:BQ,51,FALSE)),0),IFERROR((VLOOKUP($C261,LookupTable!B:BQ,55,FALSE)),0),IFERROR((VLOOKUP($C261,LookupTable!B:BQ,59,FALSE)),0),IFERROR((VLOOKUP($C261,LookupTable!B:BQ,63,FALSE)),0),IFERROR((VLOOKUP($C261,LookupTable!B:BQ,67,FALSE)),0)))</f>
        <v>0</v>
      </c>
      <c r="L261" s="9">
        <f t="shared" si="3"/>
        <v>0</v>
      </c>
      <c r="M261" s="8">
        <f>(SUM(IFERROR((VLOOKUP($C261,LookupTable!B:BQ,38,FALSE)),0),IFERROR((VLOOKUP($C261,LookupTable!B:BQ,42,FALSE)),0),IFERROR((VLOOKUP($C261,LookupTable!B:BQ,46,FALSE)),0),IFERROR((VLOOKUP($C261,LookupTable!B:BQ,50,FALSE)),0),IFERROR((VLOOKUP($C261,LookupTable!B:BQ,54,FALSE)),0),IFERROR((VLOOKUP($C261,LookupTable!B:BQ,58,FALSE)),0),IFERROR((VLOOKUP($C261,LookupTable!B:BQ,62,FALSE)),0),IFERROR((VLOOKUP($C261,LookupTable!B:BQ,66,FALSE)),0)))</f>
        <v>0</v>
      </c>
      <c r="N261" s="9">
        <f t="shared" si="4"/>
        <v>0</v>
      </c>
    </row>
    <row r="262" ht="15.75" customHeight="1">
      <c r="A262" s="3">
        <f t="shared" si="1"/>
        <v>126</v>
      </c>
      <c r="B262" s="3" t="s">
        <v>274</v>
      </c>
      <c r="C262" s="3">
        <v>1.5990938E7</v>
      </c>
      <c r="D262" s="4">
        <f>IFERROR(VLOOKUP($C262,BaselinePWR!B:C,2,FALSE),0)</f>
        <v>9033837</v>
      </c>
      <c r="E262" s="5">
        <f>IFERROR(VLOOKUP($C262,BaselinePWR!B:G,6,FALSE),0)</f>
        <v>451691.85</v>
      </c>
      <c r="F262" s="6">
        <f>IFERROR(VLOOKUP($C262,BaselinePWR!B:H,7,FALSE),0)</f>
        <v>45169.185</v>
      </c>
      <c r="G262" s="7">
        <f t="array" ref="G262">IFS(D262&gt;40000000,(J262+L262+N262),AND(D262&gt;0,D262&lt;40000000),-1,TRUE,-2)</f>
        <v>-1</v>
      </c>
      <c r="H262" s="7">
        <f t="array" ref="H262">IFS(G262=-1,-100000000,G262=-2,-200000000,G262&gt;=0,(G262-E262))</f>
        <v>-100000000</v>
      </c>
      <c r="I262" s="8">
        <f>(SUM(IFERROR((VLOOKUP($C262,LookupTable!B:BQ,40,FALSE)),0),IFERROR((VLOOKUP($C262,LookupTable!B:BQ,44,FALSE)),0),IFERROR((VLOOKUP($C262,LookupTable!B:BQ,48,FALSE)),0),IFERROR((VLOOKUP($C262,LookupTable!B:BQ,52,FALSE)),0),IFERROR((VLOOKUP($C262,LookupTable!B:BQ,56,FALSE)),0),IFERROR((VLOOKUP($C262,LookupTable!B:BQ,60,FALSE)),0),IFERROR((VLOOKUP($C262,LookupTable!B:BQ,64,FALSE)),0),IFERROR((VLOOKUP($C262,LookupTable!B:BQ,68,FALSE)),0)))</f>
        <v>0</v>
      </c>
      <c r="J262" s="9">
        <f t="shared" si="2"/>
        <v>0</v>
      </c>
      <c r="K262" s="8">
        <f>(SUM(IFERROR((VLOOKUP($C262,LookupTable!B:BQ,39,FALSE)),0),IFERROR((VLOOKUP($C262,LookupTable!B:BQ,43,FALSE)),0),IFERROR((VLOOKUP($C262,LookupTable!B:BQ,47,FALSE)),0),IFERROR((VLOOKUP($C262,LookupTable!B:BQ,51,FALSE)),0),IFERROR((VLOOKUP($C262,LookupTable!B:BQ,55,FALSE)),0),IFERROR((VLOOKUP($C262,LookupTable!B:BQ,59,FALSE)),0),IFERROR((VLOOKUP($C262,LookupTable!B:BQ,63,FALSE)),0),IFERROR((VLOOKUP($C262,LookupTable!B:BQ,67,FALSE)),0)))</f>
        <v>0</v>
      </c>
      <c r="L262" s="9">
        <f t="shared" si="3"/>
        <v>0</v>
      </c>
      <c r="M262" s="8">
        <f>(SUM(IFERROR((VLOOKUP($C262,LookupTable!B:BQ,38,FALSE)),0),IFERROR((VLOOKUP($C262,LookupTable!B:BQ,42,FALSE)),0),IFERROR((VLOOKUP($C262,LookupTable!B:BQ,46,FALSE)),0),IFERROR((VLOOKUP($C262,LookupTable!B:BQ,50,FALSE)),0),IFERROR((VLOOKUP($C262,LookupTable!B:BQ,54,FALSE)),0),IFERROR((VLOOKUP($C262,LookupTable!B:BQ,58,FALSE)),0),IFERROR((VLOOKUP($C262,LookupTable!B:BQ,62,FALSE)),0),IFERROR((VLOOKUP($C262,LookupTable!B:BQ,66,FALSE)),0)))</f>
        <v>0</v>
      </c>
      <c r="N262" s="9">
        <f t="shared" si="4"/>
        <v>0</v>
      </c>
    </row>
    <row r="263" ht="15.75" customHeight="1">
      <c r="A263" s="3">
        <f t="shared" si="1"/>
        <v>126</v>
      </c>
      <c r="B263" s="3" t="s">
        <v>275</v>
      </c>
      <c r="C263" s="3">
        <v>1.50622163E8</v>
      </c>
      <c r="D263" s="4">
        <f>IFERROR(VLOOKUP($C263,BaselinePWR!B:C,2,FALSE),0)</f>
        <v>9029129</v>
      </c>
      <c r="E263" s="5">
        <f>IFERROR(VLOOKUP($C263,BaselinePWR!B:G,6,FALSE),0)</f>
        <v>451456.45</v>
      </c>
      <c r="F263" s="6">
        <f>IFERROR(VLOOKUP($C263,BaselinePWR!B:H,7,FALSE),0)</f>
        <v>45145.645</v>
      </c>
      <c r="G263" s="7">
        <f t="array" ref="G263">IFS(D263&gt;40000000,(J263+L263+N263),AND(D263&gt;0,D263&lt;40000000),-1,TRUE,-2)</f>
        <v>-1</v>
      </c>
      <c r="H263" s="7">
        <f t="array" ref="H263">IFS(G263=-1,-100000000,G263=-2,-200000000,G263&gt;=0,(G263-E263))</f>
        <v>-100000000</v>
      </c>
      <c r="I263" s="8">
        <f>(SUM(IFERROR((VLOOKUP($C263,LookupTable!B:BQ,40,FALSE)),0),IFERROR((VLOOKUP($C263,LookupTable!B:BQ,44,FALSE)),0),IFERROR((VLOOKUP($C263,LookupTable!B:BQ,48,FALSE)),0),IFERROR((VLOOKUP($C263,LookupTable!B:BQ,52,FALSE)),0),IFERROR((VLOOKUP($C263,LookupTable!B:BQ,56,FALSE)),0),IFERROR((VLOOKUP($C263,LookupTable!B:BQ,60,FALSE)),0),IFERROR((VLOOKUP($C263,LookupTable!B:BQ,64,FALSE)),0),IFERROR((VLOOKUP($C263,LookupTable!B:BQ,68,FALSE)),0)))</f>
        <v>0</v>
      </c>
      <c r="J263" s="9">
        <f t="shared" si="2"/>
        <v>0</v>
      </c>
      <c r="K263" s="8">
        <f>(SUM(IFERROR((VLOOKUP($C263,LookupTable!B:BQ,39,FALSE)),0),IFERROR((VLOOKUP($C263,LookupTable!B:BQ,43,FALSE)),0),IFERROR((VLOOKUP($C263,LookupTable!B:BQ,47,FALSE)),0),IFERROR((VLOOKUP($C263,LookupTable!B:BQ,51,FALSE)),0),IFERROR((VLOOKUP($C263,LookupTable!B:BQ,55,FALSE)),0),IFERROR((VLOOKUP($C263,LookupTable!B:BQ,59,FALSE)),0),IFERROR((VLOOKUP($C263,LookupTable!B:BQ,63,FALSE)),0),IFERROR((VLOOKUP($C263,LookupTable!B:BQ,67,FALSE)),0)))</f>
        <v>0</v>
      </c>
      <c r="L263" s="9">
        <f t="shared" si="3"/>
        <v>0</v>
      </c>
      <c r="M263" s="8">
        <f>(SUM(IFERROR((VLOOKUP($C263,LookupTable!B:BQ,38,FALSE)),0),IFERROR((VLOOKUP($C263,LookupTable!B:BQ,42,FALSE)),0),IFERROR((VLOOKUP($C263,LookupTable!B:BQ,46,FALSE)),0),IFERROR((VLOOKUP($C263,LookupTable!B:BQ,50,FALSE)),0),IFERROR((VLOOKUP($C263,LookupTable!B:BQ,54,FALSE)),0),IFERROR((VLOOKUP($C263,LookupTable!B:BQ,58,FALSE)),0),IFERROR((VLOOKUP($C263,LookupTable!B:BQ,62,FALSE)),0),IFERROR((VLOOKUP($C263,LookupTable!B:BQ,66,FALSE)),0)))</f>
        <v>0</v>
      </c>
      <c r="N263" s="9">
        <f t="shared" si="4"/>
        <v>0</v>
      </c>
    </row>
    <row r="264" ht="15.75" customHeight="1">
      <c r="A264" s="3">
        <f t="shared" si="1"/>
        <v>126</v>
      </c>
      <c r="B264" s="3" t="s">
        <v>276</v>
      </c>
      <c r="C264" s="3">
        <v>7.1555942E7</v>
      </c>
      <c r="D264" s="4">
        <f>IFERROR(VLOOKUP($C264,BaselinePWR!B:C,2,FALSE),0)</f>
        <v>8725313</v>
      </c>
      <c r="E264" s="5">
        <f>IFERROR(VLOOKUP($C264,BaselinePWR!B:G,6,FALSE),0)</f>
        <v>436265.65</v>
      </c>
      <c r="F264" s="6">
        <f>IFERROR(VLOOKUP($C264,BaselinePWR!B:H,7,FALSE),0)</f>
        <v>43626.565</v>
      </c>
      <c r="G264" s="7">
        <f t="array" ref="G264">IFS(D264&gt;40000000,(J264+L264+N264),AND(D264&gt;0,D264&lt;40000000),-1,TRUE,-2)</f>
        <v>-1</v>
      </c>
      <c r="H264" s="7">
        <f t="array" ref="H264">IFS(G264=-1,-100000000,G264=-2,-200000000,G264&gt;=0,(G264-E264))</f>
        <v>-100000000</v>
      </c>
      <c r="I264" s="8">
        <f>(SUM(IFERROR((VLOOKUP($C264,LookupTable!B:BQ,40,FALSE)),0),IFERROR((VLOOKUP($C264,LookupTable!B:BQ,44,FALSE)),0),IFERROR((VLOOKUP($C264,LookupTable!B:BQ,48,FALSE)),0),IFERROR((VLOOKUP($C264,LookupTable!B:BQ,52,FALSE)),0),IFERROR((VLOOKUP($C264,LookupTable!B:BQ,56,FALSE)),0),IFERROR((VLOOKUP($C264,LookupTable!B:BQ,60,FALSE)),0),IFERROR((VLOOKUP($C264,LookupTable!B:BQ,64,FALSE)),0),IFERROR((VLOOKUP($C264,LookupTable!B:BQ,68,FALSE)),0)))</f>
        <v>0</v>
      </c>
      <c r="J264" s="9">
        <f t="shared" si="2"/>
        <v>0</v>
      </c>
      <c r="K264" s="8">
        <f>(SUM(IFERROR((VLOOKUP($C264,LookupTable!B:BQ,39,FALSE)),0),IFERROR((VLOOKUP($C264,LookupTable!B:BQ,43,FALSE)),0),IFERROR((VLOOKUP($C264,LookupTable!B:BQ,47,FALSE)),0),IFERROR((VLOOKUP($C264,LookupTable!B:BQ,51,FALSE)),0),IFERROR((VLOOKUP($C264,LookupTable!B:BQ,55,FALSE)),0),IFERROR((VLOOKUP($C264,LookupTable!B:BQ,59,FALSE)),0),IFERROR((VLOOKUP($C264,LookupTable!B:BQ,63,FALSE)),0),IFERROR((VLOOKUP($C264,LookupTable!B:BQ,67,FALSE)),0)))</f>
        <v>0</v>
      </c>
      <c r="L264" s="9">
        <f t="shared" si="3"/>
        <v>0</v>
      </c>
      <c r="M264" s="8">
        <f>(SUM(IFERROR((VLOOKUP($C264,LookupTable!B:BQ,38,FALSE)),0),IFERROR((VLOOKUP($C264,LookupTable!B:BQ,42,FALSE)),0),IFERROR((VLOOKUP($C264,LookupTable!B:BQ,46,FALSE)),0),IFERROR((VLOOKUP($C264,LookupTable!B:BQ,50,FALSE)),0),IFERROR((VLOOKUP($C264,LookupTable!B:BQ,54,FALSE)),0),IFERROR((VLOOKUP($C264,LookupTable!B:BQ,58,FALSE)),0),IFERROR((VLOOKUP($C264,LookupTable!B:BQ,62,FALSE)),0),IFERROR((VLOOKUP($C264,LookupTable!B:BQ,66,FALSE)),0)))</f>
        <v>0</v>
      </c>
      <c r="N264" s="9">
        <f t="shared" si="4"/>
        <v>0</v>
      </c>
    </row>
    <row r="265" ht="15.75" customHeight="1">
      <c r="A265" s="3">
        <f t="shared" si="1"/>
        <v>126</v>
      </c>
      <c r="B265" s="3" t="s">
        <v>277</v>
      </c>
      <c r="C265" s="3">
        <v>1.77627542E8</v>
      </c>
      <c r="D265" s="4">
        <f>IFERROR(VLOOKUP($C265,BaselinePWR!B:C,2,FALSE),0)</f>
        <v>8593836</v>
      </c>
      <c r="E265" s="5">
        <f>IFERROR(VLOOKUP($C265,BaselinePWR!B:G,6,FALSE),0)</f>
        <v>429691.8</v>
      </c>
      <c r="F265" s="6">
        <f>IFERROR(VLOOKUP($C265,BaselinePWR!B:H,7,FALSE),0)</f>
        <v>42969.18</v>
      </c>
      <c r="G265" s="7">
        <f t="array" ref="G265">IFS(D265&gt;40000000,(J265+L265+N265),AND(D265&gt;0,D265&lt;40000000),-1,TRUE,-2)</f>
        <v>-1</v>
      </c>
      <c r="H265" s="7">
        <f t="array" ref="H265">IFS(G265=-1,-100000000,G265=-2,-200000000,G265&gt;=0,(G265-E265))</f>
        <v>-100000000</v>
      </c>
      <c r="I265" s="8">
        <f>(SUM(IFERROR((VLOOKUP($C265,LookupTable!B:BQ,40,FALSE)),0),IFERROR((VLOOKUP($C265,LookupTable!B:BQ,44,FALSE)),0),IFERROR((VLOOKUP($C265,LookupTable!B:BQ,48,FALSE)),0),IFERROR((VLOOKUP($C265,LookupTable!B:BQ,52,FALSE)),0),IFERROR((VLOOKUP($C265,LookupTable!B:BQ,56,FALSE)),0),IFERROR((VLOOKUP($C265,LookupTable!B:BQ,60,FALSE)),0),IFERROR((VLOOKUP($C265,LookupTable!B:BQ,64,FALSE)),0),IFERROR((VLOOKUP($C265,LookupTable!B:BQ,68,FALSE)),0)))</f>
        <v>0</v>
      </c>
      <c r="J265" s="9">
        <f t="shared" si="2"/>
        <v>0</v>
      </c>
      <c r="K265" s="8">
        <f>(SUM(IFERROR((VLOOKUP($C265,LookupTable!B:BQ,39,FALSE)),0),IFERROR((VLOOKUP($C265,LookupTable!B:BQ,43,FALSE)),0),IFERROR((VLOOKUP($C265,LookupTable!B:BQ,47,FALSE)),0),IFERROR((VLOOKUP($C265,LookupTable!B:BQ,51,FALSE)),0),IFERROR((VLOOKUP($C265,LookupTable!B:BQ,55,FALSE)),0),IFERROR((VLOOKUP($C265,LookupTable!B:BQ,59,FALSE)),0),IFERROR((VLOOKUP($C265,LookupTable!B:BQ,63,FALSE)),0),IFERROR((VLOOKUP($C265,LookupTable!B:BQ,67,FALSE)),0)))</f>
        <v>0</v>
      </c>
      <c r="L265" s="9">
        <f t="shared" si="3"/>
        <v>0</v>
      </c>
      <c r="M265" s="8">
        <f>(SUM(IFERROR((VLOOKUP($C265,LookupTable!B:BQ,38,FALSE)),0),IFERROR((VLOOKUP($C265,LookupTable!B:BQ,42,FALSE)),0),IFERROR((VLOOKUP($C265,LookupTable!B:BQ,46,FALSE)),0),IFERROR((VLOOKUP($C265,LookupTable!B:BQ,50,FALSE)),0),IFERROR((VLOOKUP($C265,LookupTable!B:BQ,54,FALSE)),0),IFERROR((VLOOKUP($C265,LookupTable!B:BQ,58,FALSE)),0),IFERROR((VLOOKUP($C265,LookupTable!B:BQ,62,FALSE)),0),IFERROR((VLOOKUP($C265,LookupTable!B:BQ,66,FALSE)),0)))</f>
        <v>0</v>
      </c>
      <c r="N265" s="9">
        <f t="shared" si="4"/>
        <v>0</v>
      </c>
    </row>
    <row r="266" ht="15.75" customHeight="1">
      <c r="A266" s="3">
        <f t="shared" si="1"/>
        <v>126</v>
      </c>
      <c r="B266" s="3" t="s">
        <v>278</v>
      </c>
      <c r="C266" s="3">
        <v>1.01432865E8</v>
      </c>
      <c r="D266" s="4">
        <f>IFERROR(VLOOKUP($C266,BaselinePWR!B:C,2,FALSE),0)</f>
        <v>8601214</v>
      </c>
      <c r="E266" s="5">
        <f>IFERROR(VLOOKUP($C266,BaselinePWR!B:G,6,FALSE),0)</f>
        <v>430060.7</v>
      </c>
      <c r="F266" s="6">
        <f>IFERROR(VLOOKUP($C266,BaselinePWR!B:H,7,FALSE),0)</f>
        <v>43006.07</v>
      </c>
      <c r="G266" s="7">
        <f t="array" ref="G266">IFS(D266&gt;40000000,(J266+L266+N266),AND(D266&gt;0,D266&lt;40000000),-1,TRUE,-2)</f>
        <v>-1</v>
      </c>
      <c r="H266" s="7">
        <f t="array" ref="H266">IFS(G266=-1,-100000000,G266=-2,-200000000,G266&gt;=0,(G266-E266))</f>
        <v>-100000000</v>
      </c>
      <c r="I266" s="8">
        <f>(SUM(IFERROR((VLOOKUP($C266,LookupTable!B:BQ,40,FALSE)),0),IFERROR((VLOOKUP($C266,LookupTable!B:BQ,44,FALSE)),0),IFERROR((VLOOKUP($C266,LookupTable!B:BQ,48,FALSE)),0),IFERROR((VLOOKUP($C266,LookupTable!B:BQ,52,FALSE)),0),IFERROR((VLOOKUP($C266,LookupTable!B:BQ,56,FALSE)),0),IFERROR((VLOOKUP($C266,LookupTable!B:BQ,60,FALSE)),0),IFERROR((VLOOKUP($C266,LookupTable!B:BQ,64,FALSE)),0),IFERROR((VLOOKUP($C266,LookupTable!B:BQ,68,FALSE)),0)))</f>
        <v>0</v>
      </c>
      <c r="J266" s="9">
        <f t="shared" si="2"/>
        <v>0</v>
      </c>
      <c r="K266" s="8">
        <f>(SUM(IFERROR((VLOOKUP($C266,LookupTable!B:BQ,39,FALSE)),0),IFERROR((VLOOKUP($C266,LookupTable!B:BQ,43,FALSE)),0),IFERROR((VLOOKUP($C266,LookupTable!B:BQ,47,FALSE)),0),IFERROR((VLOOKUP($C266,LookupTable!B:BQ,51,FALSE)),0),IFERROR((VLOOKUP($C266,LookupTable!B:BQ,55,FALSE)),0),IFERROR((VLOOKUP($C266,LookupTable!B:BQ,59,FALSE)),0),IFERROR((VLOOKUP($C266,LookupTable!B:BQ,63,FALSE)),0),IFERROR((VLOOKUP($C266,LookupTable!B:BQ,67,FALSE)),0)))</f>
        <v>-1</v>
      </c>
      <c r="L266" s="9">
        <f t="shared" si="3"/>
        <v>-1</v>
      </c>
      <c r="M266" s="8">
        <f>(SUM(IFERROR((VLOOKUP($C266,LookupTable!B:BQ,38,FALSE)),0),IFERROR((VLOOKUP($C266,LookupTable!B:BQ,42,FALSE)),0),IFERROR((VLOOKUP($C266,LookupTable!B:BQ,46,FALSE)),0),IFERROR((VLOOKUP($C266,LookupTable!B:BQ,50,FALSE)),0),IFERROR((VLOOKUP($C266,LookupTable!B:BQ,54,FALSE)),0),IFERROR((VLOOKUP($C266,LookupTable!B:BQ,58,FALSE)),0),IFERROR((VLOOKUP($C266,LookupTable!B:BQ,62,FALSE)),0),IFERROR((VLOOKUP($C266,LookupTable!B:BQ,66,FALSE)),0)))</f>
        <v>0</v>
      </c>
      <c r="N266" s="9">
        <f t="shared" si="4"/>
        <v>0</v>
      </c>
    </row>
    <row r="267" ht="15.75" customHeight="1">
      <c r="A267" s="3">
        <f t="shared" si="1"/>
        <v>126</v>
      </c>
      <c r="B267" s="3" t="s">
        <v>279</v>
      </c>
      <c r="C267" s="3">
        <v>9.5944515E7</v>
      </c>
      <c r="D267" s="4">
        <f>IFERROR(VLOOKUP($C267,BaselinePWR!B:C,2,FALSE),0)</f>
        <v>8184012</v>
      </c>
      <c r="E267" s="5">
        <f>IFERROR(VLOOKUP($C267,BaselinePWR!B:G,6,FALSE),0)</f>
        <v>409200.6</v>
      </c>
      <c r="F267" s="6">
        <f>IFERROR(VLOOKUP($C267,BaselinePWR!B:H,7,FALSE),0)</f>
        <v>40920.06</v>
      </c>
      <c r="G267" s="7">
        <f t="array" ref="G267">IFS(D267&gt;40000000,(J267+L267+N267),AND(D267&gt;0,D267&lt;40000000),-1,TRUE,-2)</f>
        <v>-1</v>
      </c>
      <c r="H267" s="7">
        <f t="array" ref="H267">IFS(G267=-1,-100000000,G267=-2,-200000000,G267&gt;=0,(G267-E267))</f>
        <v>-100000000</v>
      </c>
      <c r="I267" s="8">
        <f>(SUM(IFERROR((VLOOKUP($C267,LookupTable!B:BQ,40,FALSE)),0),IFERROR((VLOOKUP($C267,LookupTable!B:BQ,44,FALSE)),0),IFERROR((VLOOKUP($C267,LookupTable!B:BQ,48,FALSE)),0),IFERROR((VLOOKUP($C267,LookupTable!B:BQ,52,FALSE)),0),IFERROR((VLOOKUP($C267,LookupTable!B:BQ,56,FALSE)),0),IFERROR((VLOOKUP($C267,LookupTable!B:BQ,60,FALSE)),0),IFERROR((VLOOKUP($C267,LookupTable!B:BQ,64,FALSE)),0),IFERROR((VLOOKUP($C267,LookupTable!B:BQ,68,FALSE)),0)))</f>
        <v>0</v>
      </c>
      <c r="J267" s="9">
        <f t="shared" si="2"/>
        <v>0</v>
      </c>
      <c r="K267" s="8">
        <f>(SUM(IFERROR((VLOOKUP($C267,LookupTable!B:BQ,39,FALSE)),0),IFERROR((VLOOKUP($C267,LookupTable!B:BQ,43,FALSE)),0),IFERROR((VLOOKUP($C267,LookupTable!B:BQ,47,FALSE)),0),IFERROR((VLOOKUP($C267,LookupTable!B:BQ,51,FALSE)),0),IFERROR((VLOOKUP($C267,LookupTable!B:BQ,55,FALSE)),0),IFERROR((VLOOKUP($C267,LookupTable!B:BQ,59,FALSE)),0),IFERROR((VLOOKUP($C267,LookupTable!B:BQ,63,FALSE)),0),IFERROR((VLOOKUP($C267,LookupTable!B:BQ,67,FALSE)),0)))</f>
        <v>0</v>
      </c>
      <c r="L267" s="9">
        <f t="shared" si="3"/>
        <v>0</v>
      </c>
      <c r="M267" s="8">
        <f>(SUM(IFERROR((VLOOKUP($C267,LookupTable!B:BQ,38,FALSE)),0),IFERROR((VLOOKUP($C267,LookupTable!B:BQ,42,FALSE)),0),IFERROR((VLOOKUP($C267,LookupTable!B:BQ,46,FALSE)),0),IFERROR((VLOOKUP($C267,LookupTable!B:BQ,50,FALSE)),0),IFERROR((VLOOKUP($C267,LookupTable!B:BQ,54,FALSE)),0),IFERROR((VLOOKUP($C267,LookupTable!B:BQ,58,FALSE)),0),IFERROR((VLOOKUP($C267,LookupTable!B:BQ,62,FALSE)),0),IFERROR((VLOOKUP($C267,LookupTable!B:BQ,66,FALSE)),0)))</f>
        <v>0</v>
      </c>
      <c r="N267" s="9">
        <f t="shared" si="4"/>
        <v>0</v>
      </c>
    </row>
    <row r="268" ht="15.75" customHeight="1">
      <c r="A268" s="3">
        <f t="shared" si="1"/>
        <v>126</v>
      </c>
      <c r="B268" s="3" t="s">
        <v>280</v>
      </c>
      <c r="C268" s="3">
        <v>7.1534388E7</v>
      </c>
      <c r="D268" s="4">
        <f>IFERROR(VLOOKUP($C268,BaselinePWR!B:C,2,FALSE),0)</f>
        <v>8424151</v>
      </c>
      <c r="E268" s="5">
        <f>IFERROR(VLOOKUP($C268,BaselinePWR!B:G,6,FALSE),0)</f>
        <v>421207.55</v>
      </c>
      <c r="F268" s="6">
        <f>IFERROR(VLOOKUP($C268,BaselinePWR!B:H,7,FALSE),0)</f>
        <v>42120.755</v>
      </c>
      <c r="G268" s="7">
        <f t="array" ref="G268">IFS(D268&gt;40000000,(J268+L268+N268),AND(D268&gt;0,D268&lt;40000000),-1,TRUE,-2)</f>
        <v>-1</v>
      </c>
      <c r="H268" s="7">
        <f t="array" ref="H268">IFS(G268=-1,-100000000,G268=-2,-200000000,G268&gt;=0,(G268-E268))</f>
        <v>-100000000</v>
      </c>
      <c r="I268" s="8">
        <f>(SUM(IFERROR((VLOOKUP($C268,LookupTable!B:BQ,40,FALSE)),0),IFERROR((VLOOKUP($C268,LookupTable!B:BQ,44,FALSE)),0),IFERROR((VLOOKUP($C268,LookupTable!B:BQ,48,FALSE)),0),IFERROR((VLOOKUP($C268,LookupTable!B:BQ,52,FALSE)),0),IFERROR((VLOOKUP($C268,LookupTable!B:BQ,56,FALSE)),0),IFERROR((VLOOKUP($C268,LookupTable!B:BQ,60,FALSE)),0),IFERROR((VLOOKUP($C268,LookupTable!B:BQ,64,FALSE)),0),IFERROR((VLOOKUP($C268,LookupTable!B:BQ,68,FALSE)),0)))</f>
        <v>0</v>
      </c>
      <c r="J268" s="9">
        <f t="shared" si="2"/>
        <v>0</v>
      </c>
      <c r="K268" s="8">
        <f>(SUM(IFERROR((VLOOKUP($C268,LookupTable!B:BQ,39,FALSE)),0),IFERROR((VLOOKUP($C268,LookupTable!B:BQ,43,FALSE)),0),IFERROR((VLOOKUP($C268,LookupTable!B:BQ,47,FALSE)),0),IFERROR((VLOOKUP($C268,LookupTable!B:BQ,51,FALSE)),0),IFERROR((VLOOKUP($C268,LookupTable!B:BQ,55,FALSE)),0),IFERROR((VLOOKUP($C268,LookupTable!B:BQ,59,FALSE)),0),IFERROR((VLOOKUP($C268,LookupTable!B:BQ,63,FALSE)),0),IFERROR((VLOOKUP($C268,LookupTable!B:BQ,67,FALSE)),0)))</f>
        <v>0</v>
      </c>
      <c r="L268" s="9">
        <f t="shared" si="3"/>
        <v>0</v>
      </c>
      <c r="M268" s="8">
        <f>(SUM(IFERROR((VLOOKUP($C268,LookupTable!B:BQ,38,FALSE)),0),IFERROR((VLOOKUP($C268,LookupTable!B:BQ,42,FALSE)),0),IFERROR((VLOOKUP($C268,LookupTable!B:BQ,46,FALSE)),0),IFERROR((VLOOKUP($C268,LookupTable!B:BQ,50,FALSE)),0),IFERROR((VLOOKUP($C268,LookupTable!B:BQ,54,FALSE)),0),IFERROR((VLOOKUP($C268,LookupTable!B:BQ,58,FALSE)),0),IFERROR((VLOOKUP($C268,LookupTable!B:BQ,62,FALSE)),0),IFERROR((VLOOKUP($C268,LookupTable!B:BQ,66,FALSE)),0)))</f>
        <v>0</v>
      </c>
      <c r="N268" s="9">
        <f t="shared" si="4"/>
        <v>0</v>
      </c>
    </row>
    <row r="269" ht="15.75" customHeight="1">
      <c r="A269" s="3">
        <f t="shared" si="1"/>
        <v>126</v>
      </c>
      <c r="B269" s="3" t="s">
        <v>281</v>
      </c>
      <c r="C269" s="3">
        <v>5.7943326E7</v>
      </c>
      <c r="D269" s="4">
        <f>IFERROR(VLOOKUP($C269,BaselinePWR!B:C,2,FALSE),0)</f>
        <v>7883889</v>
      </c>
      <c r="E269" s="5">
        <f>IFERROR(VLOOKUP($C269,BaselinePWR!B:G,6,FALSE),0)</f>
        <v>394194.45</v>
      </c>
      <c r="F269" s="6">
        <f>IFERROR(VLOOKUP($C269,BaselinePWR!B:H,7,FALSE),0)</f>
        <v>39419.445</v>
      </c>
      <c r="G269" s="7">
        <f t="array" ref="G269">IFS(D269&gt;40000000,(J269+L269+N269),AND(D269&gt;0,D269&lt;40000000),-1,TRUE,-2)</f>
        <v>-1</v>
      </c>
      <c r="H269" s="7">
        <f t="array" ref="H269">IFS(G269=-1,-100000000,G269=-2,-200000000,G269&gt;=0,(G269-E269))</f>
        <v>-100000000</v>
      </c>
      <c r="I269" s="8">
        <f>(SUM(IFERROR((VLOOKUP($C269,LookupTable!B:BQ,40,FALSE)),0),IFERROR((VLOOKUP($C269,LookupTable!B:BQ,44,FALSE)),0),IFERROR((VLOOKUP($C269,LookupTable!B:BQ,48,FALSE)),0),IFERROR((VLOOKUP($C269,LookupTable!B:BQ,52,FALSE)),0),IFERROR((VLOOKUP($C269,LookupTable!B:BQ,56,FALSE)),0),IFERROR((VLOOKUP($C269,LookupTable!B:BQ,60,FALSE)),0),IFERROR((VLOOKUP($C269,LookupTable!B:BQ,64,FALSE)),0),IFERROR((VLOOKUP($C269,LookupTable!B:BQ,68,FALSE)),0)))</f>
        <v>0</v>
      </c>
      <c r="J269" s="9">
        <f t="shared" si="2"/>
        <v>0</v>
      </c>
      <c r="K269" s="8">
        <f>(SUM(IFERROR((VLOOKUP($C269,LookupTable!B:BQ,39,FALSE)),0),IFERROR((VLOOKUP($C269,LookupTable!B:BQ,43,FALSE)),0),IFERROR((VLOOKUP($C269,LookupTable!B:BQ,47,FALSE)),0),IFERROR((VLOOKUP($C269,LookupTable!B:BQ,51,FALSE)),0),IFERROR((VLOOKUP($C269,LookupTable!B:BQ,55,FALSE)),0),IFERROR((VLOOKUP($C269,LookupTable!B:BQ,59,FALSE)),0),IFERROR((VLOOKUP($C269,LookupTable!B:BQ,63,FALSE)),0),IFERROR((VLOOKUP($C269,LookupTable!B:BQ,67,FALSE)),0)))</f>
        <v>0</v>
      </c>
      <c r="L269" s="9">
        <f t="shared" si="3"/>
        <v>0</v>
      </c>
      <c r="M269" s="8">
        <f>(SUM(IFERROR((VLOOKUP($C269,LookupTable!B:BQ,38,FALSE)),0),IFERROR((VLOOKUP($C269,LookupTable!B:BQ,42,FALSE)),0),IFERROR((VLOOKUP($C269,LookupTable!B:BQ,46,FALSE)),0),IFERROR((VLOOKUP($C269,LookupTable!B:BQ,50,FALSE)),0),IFERROR((VLOOKUP($C269,LookupTable!B:BQ,54,FALSE)),0),IFERROR((VLOOKUP($C269,LookupTable!B:BQ,58,FALSE)),0),IFERROR((VLOOKUP($C269,LookupTable!B:BQ,62,FALSE)),0),IFERROR((VLOOKUP($C269,LookupTable!B:BQ,66,FALSE)),0)))</f>
        <v>0</v>
      </c>
      <c r="N269" s="9">
        <f t="shared" si="4"/>
        <v>0</v>
      </c>
    </row>
    <row r="270" ht="15.75" customHeight="1">
      <c r="A270" s="3">
        <f t="shared" si="1"/>
        <v>126</v>
      </c>
      <c r="B270" s="3" t="s">
        <v>282</v>
      </c>
      <c r="C270" s="3">
        <v>2.8534955E7</v>
      </c>
      <c r="D270" s="4">
        <f>IFERROR(VLOOKUP($C270,BaselinePWR!B:C,2,FALSE),0)</f>
        <v>7546551</v>
      </c>
      <c r="E270" s="5">
        <f>IFERROR(VLOOKUP($C270,BaselinePWR!B:G,6,FALSE),0)</f>
        <v>377327.55</v>
      </c>
      <c r="F270" s="6">
        <f>IFERROR(VLOOKUP($C270,BaselinePWR!B:H,7,FALSE),0)</f>
        <v>37732.755</v>
      </c>
      <c r="G270" s="7">
        <f t="array" ref="G270">IFS(D270&gt;40000000,(J270+L270+N270),AND(D270&gt;0,D270&lt;40000000),-1,TRUE,-2)</f>
        <v>-1</v>
      </c>
      <c r="H270" s="7">
        <f t="array" ref="H270">IFS(G270=-1,-100000000,G270=-2,-200000000,G270&gt;=0,(G270-E270))</f>
        <v>-100000000</v>
      </c>
      <c r="I270" s="8">
        <f>(SUM(IFERROR((VLOOKUP($C270,LookupTable!B:BQ,40,FALSE)),0),IFERROR((VLOOKUP($C270,LookupTable!B:BQ,44,FALSE)),0),IFERROR((VLOOKUP($C270,LookupTable!B:BQ,48,FALSE)),0),IFERROR((VLOOKUP($C270,LookupTable!B:BQ,52,FALSE)),0),IFERROR((VLOOKUP($C270,LookupTable!B:BQ,56,FALSE)),0),IFERROR((VLOOKUP($C270,LookupTable!B:BQ,60,FALSE)),0),IFERROR((VLOOKUP($C270,LookupTable!B:BQ,64,FALSE)),0),IFERROR((VLOOKUP($C270,LookupTable!B:BQ,68,FALSE)),0)))</f>
        <v>0</v>
      </c>
      <c r="J270" s="9">
        <f t="shared" si="2"/>
        <v>0</v>
      </c>
      <c r="K270" s="8">
        <f>(SUM(IFERROR((VLOOKUP($C270,LookupTable!B:BQ,39,FALSE)),0),IFERROR((VLOOKUP($C270,LookupTable!B:BQ,43,FALSE)),0),IFERROR((VLOOKUP($C270,LookupTable!B:BQ,47,FALSE)),0),IFERROR((VLOOKUP($C270,LookupTable!B:BQ,51,FALSE)),0),IFERROR((VLOOKUP($C270,LookupTable!B:BQ,55,FALSE)),0),IFERROR((VLOOKUP($C270,LookupTable!B:BQ,59,FALSE)),0),IFERROR((VLOOKUP($C270,LookupTable!B:BQ,63,FALSE)),0),IFERROR((VLOOKUP($C270,LookupTable!B:BQ,67,FALSE)),0)))</f>
        <v>0</v>
      </c>
      <c r="L270" s="9">
        <f t="shared" si="3"/>
        <v>0</v>
      </c>
      <c r="M270" s="8">
        <f>(SUM(IFERROR((VLOOKUP($C270,LookupTable!B:BQ,38,FALSE)),0),IFERROR((VLOOKUP($C270,LookupTable!B:BQ,42,FALSE)),0),IFERROR((VLOOKUP($C270,LookupTable!B:BQ,46,FALSE)),0),IFERROR((VLOOKUP($C270,LookupTable!B:BQ,50,FALSE)),0),IFERROR((VLOOKUP($C270,LookupTable!B:BQ,54,FALSE)),0),IFERROR((VLOOKUP($C270,LookupTable!B:BQ,58,FALSE)),0),IFERROR((VLOOKUP($C270,LookupTable!B:BQ,62,FALSE)),0),IFERROR((VLOOKUP($C270,LookupTable!B:BQ,66,FALSE)),0)))</f>
        <v>0</v>
      </c>
      <c r="N270" s="9">
        <f t="shared" si="4"/>
        <v>0</v>
      </c>
    </row>
    <row r="271" ht="15.75" customHeight="1">
      <c r="A271" s="3">
        <f t="shared" si="1"/>
        <v>126</v>
      </c>
      <c r="B271" s="3" t="s">
        <v>283</v>
      </c>
      <c r="C271" s="3">
        <v>1.73496762E8</v>
      </c>
      <c r="D271" s="4">
        <f>IFERROR(VLOOKUP($C271,BaselinePWR!B:C,2,FALSE),0)</f>
        <v>7876849</v>
      </c>
      <c r="E271" s="5">
        <f>IFERROR(VLOOKUP($C271,BaselinePWR!B:G,6,FALSE),0)</f>
        <v>393842.45</v>
      </c>
      <c r="F271" s="6">
        <f>IFERROR(VLOOKUP($C271,BaselinePWR!B:H,7,FALSE),0)</f>
        <v>39384.245</v>
      </c>
      <c r="G271" s="7">
        <f t="array" ref="G271">IFS(D271&gt;40000000,(J271+L271+N271),AND(D271&gt;0,D271&lt;40000000),-1,TRUE,-2)</f>
        <v>-1</v>
      </c>
      <c r="H271" s="7">
        <f t="array" ref="H271">IFS(G271=-1,-100000000,G271=-2,-200000000,G271&gt;=0,(G271-E271))</f>
        <v>-100000000</v>
      </c>
      <c r="I271" s="8">
        <f>(SUM(IFERROR((VLOOKUP($C271,LookupTable!B:BQ,40,FALSE)),0),IFERROR((VLOOKUP($C271,LookupTable!B:BQ,44,FALSE)),0),IFERROR((VLOOKUP($C271,LookupTable!B:BQ,48,FALSE)),0),IFERROR((VLOOKUP($C271,LookupTable!B:BQ,52,FALSE)),0),IFERROR((VLOOKUP($C271,LookupTable!B:BQ,56,FALSE)),0),IFERROR((VLOOKUP($C271,LookupTable!B:BQ,60,FALSE)),0),IFERROR((VLOOKUP($C271,LookupTable!B:BQ,64,FALSE)),0),IFERROR((VLOOKUP($C271,LookupTable!B:BQ,68,FALSE)),0)))</f>
        <v>0</v>
      </c>
      <c r="J271" s="9">
        <f t="shared" si="2"/>
        <v>0</v>
      </c>
      <c r="K271" s="8">
        <f>(SUM(IFERROR((VLOOKUP($C271,LookupTable!B:BQ,39,FALSE)),0),IFERROR((VLOOKUP($C271,LookupTable!B:BQ,43,FALSE)),0),IFERROR((VLOOKUP($C271,LookupTable!B:BQ,47,FALSE)),0),IFERROR((VLOOKUP($C271,LookupTable!B:BQ,51,FALSE)),0),IFERROR((VLOOKUP($C271,LookupTable!B:BQ,55,FALSE)),0),IFERROR((VLOOKUP($C271,LookupTable!B:BQ,59,FALSE)),0),IFERROR((VLOOKUP($C271,LookupTable!B:BQ,63,FALSE)),0),IFERROR((VLOOKUP($C271,LookupTable!B:BQ,67,FALSE)),0)))</f>
        <v>0</v>
      </c>
      <c r="L271" s="9">
        <f t="shared" si="3"/>
        <v>0</v>
      </c>
      <c r="M271" s="8">
        <f>(SUM(IFERROR((VLOOKUP($C271,LookupTable!B:BQ,38,FALSE)),0),IFERROR((VLOOKUP($C271,LookupTable!B:BQ,42,FALSE)),0),IFERROR((VLOOKUP($C271,LookupTable!B:BQ,46,FALSE)),0),IFERROR((VLOOKUP($C271,LookupTable!B:BQ,50,FALSE)),0),IFERROR((VLOOKUP($C271,LookupTable!B:BQ,54,FALSE)),0),IFERROR((VLOOKUP($C271,LookupTable!B:BQ,58,FALSE)),0),IFERROR((VLOOKUP($C271,LookupTable!B:BQ,62,FALSE)),0),IFERROR((VLOOKUP($C271,LookupTable!B:BQ,66,FALSE)),0)))</f>
        <v>0</v>
      </c>
      <c r="N271" s="9">
        <f t="shared" si="4"/>
        <v>0</v>
      </c>
    </row>
    <row r="272" ht="15.75" customHeight="1">
      <c r="A272" s="3">
        <f t="shared" si="1"/>
        <v>126</v>
      </c>
      <c r="B272" s="3" t="s">
        <v>284</v>
      </c>
      <c r="C272" s="3">
        <v>2.8955669E7</v>
      </c>
      <c r="D272" s="4">
        <f>IFERROR(VLOOKUP($C272,BaselinePWR!B:C,2,FALSE),0)</f>
        <v>6058890</v>
      </c>
      <c r="E272" s="5">
        <f>IFERROR(VLOOKUP($C272,BaselinePWR!B:G,6,FALSE),0)</f>
        <v>302944.5</v>
      </c>
      <c r="F272" s="6">
        <f>IFERROR(VLOOKUP($C272,BaselinePWR!B:H,7,FALSE),0)</f>
        <v>30294.45</v>
      </c>
      <c r="G272" s="7">
        <f t="array" ref="G272">IFS(D272&gt;40000000,(J272+L272+N272),AND(D272&gt;0,D272&lt;40000000),-1,TRUE,-2)</f>
        <v>-1</v>
      </c>
      <c r="H272" s="7">
        <f t="array" ref="H272">IFS(G272=-1,-100000000,G272=-2,-200000000,G272&gt;=0,(G272-E272))</f>
        <v>-100000000</v>
      </c>
      <c r="I272" s="8">
        <f>(SUM(IFERROR((VLOOKUP($C272,LookupTable!B:BQ,40,FALSE)),0),IFERROR((VLOOKUP($C272,LookupTable!B:BQ,44,FALSE)),0),IFERROR((VLOOKUP($C272,LookupTable!B:BQ,48,FALSE)),0),IFERROR((VLOOKUP($C272,LookupTable!B:BQ,52,FALSE)),0),IFERROR((VLOOKUP($C272,LookupTable!B:BQ,56,FALSE)),0),IFERROR((VLOOKUP($C272,LookupTable!B:BQ,60,FALSE)),0),IFERROR((VLOOKUP($C272,LookupTable!B:BQ,64,FALSE)),0),IFERROR((VLOOKUP($C272,LookupTable!B:BQ,68,FALSE)),0)))</f>
        <v>0</v>
      </c>
      <c r="J272" s="9">
        <f t="shared" si="2"/>
        <v>0</v>
      </c>
      <c r="K272" s="8">
        <f>(SUM(IFERROR((VLOOKUP($C272,LookupTable!B:BQ,39,FALSE)),0),IFERROR((VLOOKUP($C272,LookupTable!B:BQ,43,FALSE)),0),IFERROR((VLOOKUP($C272,LookupTable!B:BQ,47,FALSE)),0),IFERROR((VLOOKUP($C272,LookupTable!B:BQ,51,FALSE)),0),IFERROR((VLOOKUP($C272,LookupTable!B:BQ,55,FALSE)),0),IFERROR((VLOOKUP($C272,LookupTable!B:BQ,59,FALSE)),0),IFERROR((VLOOKUP($C272,LookupTable!B:BQ,63,FALSE)),0),IFERROR((VLOOKUP($C272,LookupTable!B:BQ,67,FALSE)),0)))</f>
        <v>0</v>
      </c>
      <c r="L272" s="9">
        <f t="shared" si="3"/>
        <v>0</v>
      </c>
      <c r="M272" s="8">
        <f>(SUM(IFERROR((VLOOKUP($C272,LookupTable!B:BQ,38,FALSE)),0),IFERROR((VLOOKUP($C272,LookupTable!B:BQ,42,FALSE)),0),IFERROR((VLOOKUP($C272,LookupTable!B:BQ,46,FALSE)),0),IFERROR((VLOOKUP($C272,LookupTable!B:BQ,50,FALSE)),0),IFERROR((VLOOKUP($C272,LookupTable!B:BQ,54,FALSE)),0),IFERROR((VLOOKUP($C272,LookupTable!B:BQ,58,FALSE)),0),IFERROR((VLOOKUP($C272,LookupTable!B:BQ,62,FALSE)),0),IFERROR((VLOOKUP($C272,LookupTable!B:BQ,66,FALSE)),0)))</f>
        <v>0</v>
      </c>
      <c r="N272" s="9">
        <f t="shared" si="4"/>
        <v>0</v>
      </c>
    </row>
    <row r="273" ht="15.75" customHeight="1">
      <c r="A273" s="3">
        <f t="shared" si="1"/>
        <v>126</v>
      </c>
      <c r="B273" s="13" t="s">
        <v>285</v>
      </c>
      <c r="C273" s="3">
        <v>6.2601603E7</v>
      </c>
      <c r="D273" s="4">
        <f>IFERROR(VLOOKUP($C273,BaselinePWR!B:C,2,FALSE),0)</f>
        <v>7500739</v>
      </c>
      <c r="E273" s="5">
        <f>IFERROR(VLOOKUP($C273,BaselinePWR!B:G,6,FALSE),0)</f>
        <v>375036.95</v>
      </c>
      <c r="F273" s="6">
        <f>IFERROR(VLOOKUP($C273,BaselinePWR!B:H,7,FALSE),0)</f>
        <v>37503.695</v>
      </c>
      <c r="G273" s="7">
        <f t="array" ref="G273">IFS(D273&gt;40000000,(J273+L273+N273),AND(D273&gt;0,D273&lt;40000000),-1,TRUE,-2)</f>
        <v>-1</v>
      </c>
      <c r="H273" s="7">
        <f t="array" ref="H273">IFS(G273=-1,-100000000,G273=-2,-200000000,G273&gt;=0,(G273-E273))</f>
        <v>-100000000</v>
      </c>
      <c r="I273" s="8">
        <f>(SUM(IFERROR((VLOOKUP($C273,LookupTable!B:BQ,40,FALSE)),0),IFERROR((VLOOKUP($C273,LookupTable!B:BQ,44,FALSE)),0),IFERROR((VLOOKUP($C273,LookupTable!B:BQ,48,FALSE)),0),IFERROR((VLOOKUP($C273,LookupTable!B:BQ,52,FALSE)),0),IFERROR((VLOOKUP($C273,LookupTable!B:BQ,56,FALSE)),0),IFERROR((VLOOKUP($C273,LookupTable!B:BQ,60,FALSE)),0),IFERROR((VLOOKUP($C273,LookupTable!B:BQ,64,FALSE)),0),IFERROR((VLOOKUP($C273,LookupTable!B:BQ,68,FALSE)),0)))</f>
        <v>0</v>
      </c>
      <c r="J273" s="9">
        <f t="shared" si="2"/>
        <v>0</v>
      </c>
      <c r="K273" s="8">
        <f>(SUM(IFERROR((VLOOKUP($C273,LookupTable!B:BQ,39,FALSE)),0),IFERROR((VLOOKUP($C273,LookupTable!B:BQ,43,FALSE)),0),IFERROR((VLOOKUP($C273,LookupTable!B:BQ,47,FALSE)),0),IFERROR((VLOOKUP($C273,LookupTable!B:BQ,51,FALSE)),0),IFERROR((VLOOKUP($C273,LookupTable!B:BQ,55,FALSE)),0),IFERROR((VLOOKUP($C273,LookupTable!B:BQ,59,FALSE)),0),IFERROR((VLOOKUP($C273,LookupTable!B:BQ,63,FALSE)),0),IFERROR((VLOOKUP($C273,LookupTable!B:BQ,67,FALSE)),0)))</f>
        <v>0</v>
      </c>
      <c r="L273" s="9">
        <f t="shared" si="3"/>
        <v>0</v>
      </c>
      <c r="M273" s="8">
        <f>(SUM(IFERROR((VLOOKUP($C273,LookupTable!B:BQ,38,FALSE)),0),IFERROR((VLOOKUP($C273,LookupTable!B:BQ,42,FALSE)),0),IFERROR((VLOOKUP($C273,LookupTable!B:BQ,46,FALSE)),0),IFERROR((VLOOKUP($C273,LookupTable!B:BQ,50,FALSE)),0),IFERROR((VLOOKUP($C273,LookupTable!B:BQ,54,FALSE)),0),IFERROR((VLOOKUP($C273,LookupTable!B:BQ,58,FALSE)),0),IFERROR((VLOOKUP($C273,LookupTable!B:BQ,62,FALSE)),0),IFERROR((VLOOKUP($C273,LookupTable!B:BQ,66,FALSE)),0)))</f>
        <v>0</v>
      </c>
      <c r="N273" s="9">
        <f t="shared" si="4"/>
        <v>0</v>
      </c>
    </row>
    <row r="274" ht="15.75" customHeight="1">
      <c r="A274" s="3">
        <f t="shared" si="1"/>
        <v>126</v>
      </c>
      <c r="B274" s="3" t="s">
        <v>286</v>
      </c>
      <c r="C274" s="3">
        <v>7.8592333E7</v>
      </c>
      <c r="D274" s="4">
        <f>IFERROR(VLOOKUP($C274,BaselinePWR!B:C,2,FALSE),0)</f>
        <v>7418746</v>
      </c>
      <c r="E274" s="5">
        <f>IFERROR(VLOOKUP($C274,BaselinePWR!B:G,6,FALSE),0)</f>
        <v>370937.3</v>
      </c>
      <c r="F274" s="6">
        <f>IFERROR(VLOOKUP($C274,BaselinePWR!B:H,7,FALSE),0)</f>
        <v>37093.73</v>
      </c>
      <c r="G274" s="7">
        <f t="array" ref="G274">IFS(D274&gt;40000000,(J274+L274+N274),AND(D274&gt;0,D274&lt;40000000),-1,TRUE,-2)</f>
        <v>-1</v>
      </c>
      <c r="H274" s="7">
        <f t="array" ref="H274">IFS(G274=-1,-100000000,G274=-2,-200000000,G274&gt;=0,(G274-E274))</f>
        <v>-100000000</v>
      </c>
      <c r="I274" s="8">
        <f>(SUM(IFERROR((VLOOKUP($C274,LookupTable!B:BQ,40,FALSE)),0),IFERROR((VLOOKUP($C274,LookupTable!B:BQ,44,FALSE)),0),IFERROR((VLOOKUP($C274,LookupTable!B:BQ,48,FALSE)),0),IFERROR((VLOOKUP($C274,LookupTable!B:BQ,52,FALSE)),0),IFERROR((VLOOKUP($C274,LookupTable!B:BQ,56,FALSE)),0),IFERROR((VLOOKUP($C274,LookupTable!B:BQ,60,FALSE)),0),IFERROR((VLOOKUP($C274,LookupTable!B:BQ,64,FALSE)),0),IFERROR((VLOOKUP($C274,LookupTable!B:BQ,68,FALSE)),0)))</f>
        <v>0</v>
      </c>
      <c r="J274" s="9">
        <f t="shared" si="2"/>
        <v>0</v>
      </c>
      <c r="K274" s="8">
        <f>(SUM(IFERROR((VLOOKUP($C274,LookupTable!B:BQ,39,FALSE)),0),IFERROR((VLOOKUP($C274,LookupTable!B:BQ,43,FALSE)),0),IFERROR((VLOOKUP($C274,LookupTable!B:BQ,47,FALSE)),0),IFERROR((VLOOKUP($C274,LookupTable!B:BQ,51,FALSE)),0),IFERROR((VLOOKUP($C274,LookupTable!B:BQ,55,FALSE)),0),IFERROR((VLOOKUP($C274,LookupTable!B:BQ,59,FALSE)),0),IFERROR((VLOOKUP($C274,LookupTable!B:BQ,63,FALSE)),0),IFERROR((VLOOKUP($C274,LookupTable!B:BQ,67,FALSE)),0)))</f>
        <v>0</v>
      </c>
      <c r="L274" s="9">
        <f t="shared" si="3"/>
        <v>0</v>
      </c>
      <c r="M274" s="8">
        <f>(SUM(IFERROR((VLOOKUP($C274,LookupTable!B:BQ,38,FALSE)),0),IFERROR((VLOOKUP($C274,LookupTable!B:BQ,42,FALSE)),0),IFERROR((VLOOKUP($C274,LookupTable!B:BQ,46,FALSE)),0),IFERROR((VLOOKUP($C274,LookupTable!B:BQ,50,FALSE)),0),IFERROR((VLOOKUP($C274,LookupTable!B:BQ,54,FALSE)),0),IFERROR((VLOOKUP($C274,LookupTable!B:BQ,58,FALSE)),0),IFERROR((VLOOKUP($C274,LookupTable!B:BQ,62,FALSE)),0),IFERROR((VLOOKUP($C274,LookupTable!B:BQ,66,FALSE)),0)))</f>
        <v>0</v>
      </c>
      <c r="N274" s="9">
        <f t="shared" si="4"/>
        <v>0</v>
      </c>
    </row>
    <row r="275" ht="15.75" customHeight="1">
      <c r="A275" s="3">
        <f t="shared" si="1"/>
        <v>126</v>
      </c>
      <c r="B275" s="3" t="s">
        <v>287</v>
      </c>
      <c r="C275" s="3">
        <v>1.44754012E8</v>
      </c>
      <c r="D275" s="4">
        <f>IFERROR(VLOOKUP($C275,BaselinePWR!B:C,2,FALSE),0)</f>
        <v>7546238</v>
      </c>
      <c r="E275" s="5">
        <f>IFERROR(VLOOKUP($C275,BaselinePWR!B:G,6,FALSE),0)</f>
        <v>377311.9</v>
      </c>
      <c r="F275" s="6">
        <f>IFERROR(VLOOKUP($C275,BaselinePWR!B:H,7,FALSE),0)</f>
        <v>37731.19</v>
      </c>
      <c r="G275" s="7">
        <f t="array" ref="G275">IFS(D275&gt;40000000,(J275+L275+N275),AND(D275&gt;0,D275&lt;40000000),-1,TRUE,-2)</f>
        <v>-1</v>
      </c>
      <c r="H275" s="7">
        <f t="array" ref="H275">IFS(G275=-1,-100000000,G275=-2,-200000000,G275&gt;=0,(G275-E275))</f>
        <v>-100000000</v>
      </c>
      <c r="I275" s="8">
        <f>(SUM(IFERROR((VLOOKUP($C275,LookupTable!B:BQ,40,FALSE)),0),IFERROR((VLOOKUP($C275,LookupTable!B:BQ,44,FALSE)),0),IFERROR((VLOOKUP($C275,LookupTable!B:BQ,48,FALSE)),0),IFERROR((VLOOKUP($C275,LookupTable!B:BQ,52,FALSE)),0),IFERROR((VLOOKUP($C275,LookupTable!B:BQ,56,FALSE)),0),IFERROR((VLOOKUP($C275,LookupTable!B:BQ,60,FALSE)),0),IFERROR((VLOOKUP($C275,LookupTable!B:BQ,64,FALSE)),0),IFERROR((VLOOKUP($C275,LookupTable!B:BQ,68,FALSE)),0)))</f>
        <v>0</v>
      </c>
      <c r="J275" s="9">
        <f t="shared" si="2"/>
        <v>0</v>
      </c>
      <c r="K275" s="8">
        <f>(SUM(IFERROR((VLOOKUP($C275,LookupTable!B:BQ,39,FALSE)),0),IFERROR((VLOOKUP($C275,LookupTable!B:BQ,43,FALSE)),0),IFERROR((VLOOKUP($C275,LookupTable!B:BQ,47,FALSE)),0),IFERROR((VLOOKUP($C275,LookupTable!B:BQ,51,FALSE)),0),IFERROR((VLOOKUP($C275,LookupTable!B:BQ,55,FALSE)),0),IFERROR((VLOOKUP($C275,LookupTable!B:BQ,59,FALSE)),0),IFERROR((VLOOKUP($C275,LookupTable!B:BQ,63,FALSE)),0),IFERROR((VLOOKUP($C275,LookupTable!B:BQ,67,FALSE)),0)))</f>
        <v>0</v>
      </c>
      <c r="L275" s="9">
        <f t="shared" si="3"/>
        <v>0</v>
      </c>
      <c r="M275" s="8">
        <f>(SUM(IFERROR((VLOOKUP($C275,LookupTable!B:BQ,38,FALSE)),0),IFERROR((VLOOKUP($C275,LookupTable!B:BQ,42,FALSE)),0),IFERROR((VLOOKUP($C275,LookupTable!B:BQ,46,FALSE)),0),IFERROR((VLOOKUP($C275,LookupTable!B:BQ,50,FALSE)),0),IFERROR((VLOOKUP($C275,LookupTable!B:BQ,54,FALSE)),0),IFERROR((VLOOKUP($C275,LookupTable!B:BQ,58,FALSE)),0),IFERROR((VLOOKUP($C275,LookupTable!B:BQ,62,FALSE)),0),IFERROR((VLOOKUP($C275,LookupTable!B:BQ,66,FALSE)),0)))</f>
        <v>0</v>
      </c>
      <c r="N275" s="9">
        <f t="shared" si="4"/>
        <v>0</v>
      </c>
    </row>
    <row r="276" ht="15.75" customHeight="1">
      <c r="A276" s="3">
        <f t="shared" si="1"/>
        <v>275</v>
      </c>
      <c r="B276" s="3" t="s">
        <v>288</v>
      </c>
      <c r="C276" s="3">
        <v>2.1312042E7</v>
      </c>
      <c r="D276" s="4">
        <f>IFERROR(VLOOKUP($C276,BaselinePWR!B:C,2,FALSE),0)</f>
        <v>0</v>
      </c>
      <c r="E276" s="5">
        <f>IFERROR(VLOOKUP($C276,BaselinePWR!B:G,6,FALSE),0)</f>
        <v>0</v>
      </c>
      <c r="F276" s="6">
        <f>IFERROR(VLOOKUP($C276,BaselinePWR!B:H,7,FALSE),0)</f>
        <v>0</v>
      </c>
      <c r="G276" s="7">
        <f t="array" ref="G276">IFS(D276&gt;40000000,(J276+L276+N276),AND(D276&gt;0,D276&lt;40000000),-1,TRUE,-2)</f>
        <v>-2</v>
      </c>
      <c r="H276" s="7">
        <f t="array" ref="H276">IFS(G276=-1,-100000000,G276=-2,-200000000,G276&gt;=0,(G276-E276))</f>
        <v>-200000000</v>
      </c>
      <c r="I276" s="8">
        <f>(SUM(IFERROR((VLOOKUP($C276,LookupTable!B:BQ,40,FALSE)),0),IFERROR((VLOOKUP($C276,LookupTable!B:BQ,44,FALSE)),0),IFERROR((VLOOKUP($C276,LookupTable!B:BQ,48,FALSE)),0),IFERROR((VLOOKUP($C276,LookupTable!B:BQ,52,FALSE)),0),IFERROR((VLOOKUP($C276,LookupTable!B:BQ,56,FALSE)),0),IFERROR((VLOOKUP($C276,LookupTable!B:BQ,60,FALSE)),0),IFERROR((VLOOKUP($C276,LookupTable!B:BQ,64,FALSE)),0),IFERROR((VLOOKUP($C276,LookupTable!B:BQ,68,FALSE)),0)))</f>
        <v>0</v>
      </c>
      <c r="J276" s="9">
        <f t="shared" si="2"/>
        <v>0</v>
      </c>
      <c r="K276" s="8">
        <f>(SUM(IFERROR((VLOOKUP($C276,LookupTable!B:BQ,39,FALSE)),0),IFERROR((VLOOKUP($C276,LookupTable!B:BQ,43,FALSE)),0),IFERROR((VLOOKUP($C276,LookupTable!B:BQ,47,FALSE)),0),IFERROR((VLOOKUP($C276,LookupTable!B:BQ,51,FALSE)),0),IFERROR((VLOOKUP($C276,LookupTable!B:BQ,55,FALSE)),0),IFERROR((VLOOKUP($C276,LookupTable!B:BQ,59,FALSE)),0),IFERROR((VLOOKUP($C276,LookupTable!B:BQ,63,FALSE)),0),IFERROR((VLOOKUP($C276,LookupTable!B:BQ,67,FALSE)),0)))</f>
        <v>0</v>
      </c>
      <c r="L276" s="9">
        <f t="shared" si="3"/>
        <v>0</v>
      </c>
      <c r="M276" s="8">
        <f>(SUM(IFERROR((VLOOKUP($C276,LookupTable!B:BQ,38,FALSE)),0),IFERROR((VLOOKUP($C276,LookupTable!B:BQ,42,FALSE)),0),IFERROR((VLOOKUP($C276,LookupTable!B:BQ,46,FALSE)),0),IFERROR((VLOOKUP($C276,LookupTable!B:BQ,50,FALSE)),0),IFERROR((VLOOKUP($C276,LookupTable!B:BQ,54,FALSE)),0),IFERROR((VLOOKUP($C276,LookupTable!B:BQ,58,FALSE)),0),IFERROR((VLOOKUP($C276,LookupTable!B:BQ,62,FALSE)),0),IFERROR((VLOOKUP($C276,LookupTable!B:BQ,66,FALSE)),0)))</f>
        <v>0</v>
      </c>
      <c r="N276" s="9">
        <f t="shared" si="4"/>
        <v>0</v>
      </c>
    </row>
    <row r="277" ht="15.75" customHeight="1">
      <c r="A277" s="3">
        <f t="shared" si="1"/>
        <v>275</v>
      </c>
      <c r="B277" s="3" t="s">
        <v>289</v>
      </c>
      <c r="C277" s="3">
        <v>6580060.0</v>
      </c>
      <c r="D277" s="4">
        <f>IFERROR(VLOOKUP($C277,BaselinePWR!B:C,2,FALSE),0)</f>
        <v>0</v>
      </c>
      <c r="E277" s="5">
        <f>IFERROR(VLOOKUP($C277,BaselinePWR!B:G,6,FALSE),0)</f>
        <v>0</v>
      </c>
      <c r="F277" s="6">
        <f>IFERROR(VLOOKUP($C277,BaselinePWR!B:H,7,FALSE),0)</f>
        <v>0</v>
      </c>
      <c r="G277" s="7">
        <f t="array" ref="G277">IFS(D277&gt;40000000,(J277+L277+N277),AND(D277&gt;0,D277&lt;40000000),-1,TRUE,-2)</f>
        <v>-2</v>
      </c>
      <c r="H277" s="7">
        <f t="array" ref="H277">IFS(G277=-1,-100000000,G277=-2,-200000000,G277&gt;=0,(G277-E277))</f>
        <v>-200000000</v>
      </c>
      <c r="I277" s="8">
        <f>(SUM(IFERROR((VLOOKUP($C277,LookupTable!B:BQ,40,FALSE)),0),IFERROR((VLOOKUP($C277,LookupTable!B:BQ,44,FALSE)),0),IFERROR((VLOOKUP($C277,LookupTable!B:BQ,48,FALSE)),0),IFERROR((VLOOKUP($C277,LookupTable!B:BQ,52,FALSE)),0),IFERROR((VLOOKUP($C277,LookupTable!B:BQ,56,FALSE)),0),IFERROR((VLOOKUP($C277,LookupTable!B:BQ,60,FALSE)),0),IFERROR((VLOOKUP($C277,LookupTable!B:BQ,64,FALSE)),0),IFERROR((VLOOKUP($C277,LookupTable!B:BQ,68,FALSE)),0)))</f>
        <v>1380</v>
      </c>
      <c r="J277" s="9">
        <f t="shared" si="2"/>
        <v>1380</v>
      </c>
      <c r="K277" s="8">
        <f>(SUM(IFERROR((VLOOKUP($C277,LookupTable!B:BQ,39,FALSE)),0),IFERROR((VLOOKUP($C277,LookupTable!B:BQ,43,FALSE)),0),IFERROR((VLOOKUP($C277,LookupTable!B:BQ,47,FALSE)),0),IFERROR((VLOOKUP($C277,LookupTable!B:BQ,51,FALSE)),0),IFERROR((VLOOKUP($C277,LookupTable!B:BQ,55,FALSE)),0),IFERROR((VLOOKUP($C277,LookupTable!B:BQ,59,FALSE)),0),IFERROR((VLOOKUP($C277,LookupTable!B:BQ,63,FALSE)),0),IFERROR((VLOOKUP($C277,LookupTable!B:BQ,67,FALSE)),0)))</f>
        <v>0</v>
      </c>
      <c r="L277" s="9">
        <f t="shared" si="3"/>
        <v>0</v>
      </c>
      <c r="M277" s="8">
        <f>(SUM(IFERROR((VLOOKUP($C277,LookupTable!B:BQ,38,FALSE)),0),IFERROR((VLOOKUP($C277,LookupTable!B:BQ,42,FALSE)),0),IFERROR((VLOOKUP($C277,LookupTable!B:BQ,46,FALSE)),0),IFERROR((VLOOKUP($C277,LookupTable!B:BQ,50,FALSE)),0),IFERROR((VLOOKUP($C277,LookupTable!B:BQ,54,FALSE)),0),IFERROR((VLOOKUP($C277,LookupTable!B:BQ,58,FALSE)),0),IFERROR((VLOOKUP($C277,LookupTable!B:BQ,62,FALSE)),0),IFERROR((VLOOKUP($C277,LookupTable!B:BQ,66,FALSE)),0)))</f>
        <v>82625</v>
      </c>
      <c r="N277" s="9">
        <f t="shared" si="4"/>
        <v>82625</v>
      </c>
    </row>
    <row r="278" ht="15.75" customHeight="1">
      <c r="A278" s="3">
        <f t="shared" si="1"/>
        <v>275</v>
      </c>
      <c r="B278" s="3" t="s">
        <v>290</v>
      </c>
      <c r="C278" s="3">
        <v>2649113.0</v>
      </c>
      <c r="D278" s="4">
        <f>IFERROR(VLOOKUP($C278,BaselinePWR!B:C,2,FALSE),0)</f>
        <v>0</v>
      </c>
      <c r="E278" s="5">
        <f>IFERROR(VLOOKUP($C278,BaselinePWR!B:G,6,FALSE),0)</f>
        <v>0</v>
      </c>
      <c r="F278" s="6">
        <f>IFERROR(VLOOKUP($C278,BaselinePWR!B:H,7,FALSE),0)</f>
        <v>0</v>
      </c>
      <c r="G278" s="7">
        <f t="array" ref="G278">IFS(D278&gt;40000000,(J278+L278+N278),AND(D278&gt;0,D278&lt;40000000),-1,TRUE,-2)</f>
        <v>-2</v>
      </c>
      <c r="H278" s="7">
        <f t="array" ref="H278">IFS(G278=-1,-100000000,G278=-2,-200000000,G278&gt;=0,(G278-E278))</f>
        <v>-200000000</v>
      </c>
      <c r="I278" s="8">
        <f>(SUM(IFERROR((VLOOKUP($C278,LookupTable!B:BQ,40,FALSE)),0),IFERROR((VLOOKUP($C278,LookupTable!B:BQ,44,FALSE)),0),IFERROR((VLOOKUP($C278,LookupTable!B:BQ,48,FALSE)),0),IFERROR((VLOOKUP($C278,LookupTable!B:BQ,52,FALSE)),0),IFERROR((VLOOKUP($C278,LookupTable!B:BQ,56,FALSE)),0),IFERROR((VLOOKUP($C278,LookupTable!B:BQ,60,FALSE)),0),IFERROR((VLOOKUP($C278,LookupTable!B:BQ,64,FALSE)),0),IFERROR((VLOOKUP($C278,LookupTable!B:BQ,68,FALSE)),0)))</f>
        <v>0</v>
      </c>
      <c r="J278" s="9">
        <f t="shared" si="2"/>
        <v>0</v>
      </c>
      <c r="K278" s="8">
        <f>(SUM(IFERROR((VLOOKUP($C278,LookupTable!B:BQ,39,FALSE)),0),IFERROR((VLOOKUP($C278,LookupTable!B:BQ,43,FALSE)),0),IFERROR((VLOOKUP($C278,LookupTable!B:BQ,47,FALSE)),0),IFERROR((VLOOKUP($C278,LookupTable!B:BQ,51,FALSE)),0),IFERROR((VLOOKUP($C278,LookupTable!B:BQ,55,FALSE)),0),IFERROR((VLOOKUP($C278,LookupTable!B:BQ,59,FALSE)),0),IFERROR((VLOOKUP($C278,LookupTable!B:BQ,63,FALSE)),0),IFERROR((VLOOKUP($C278,LookupTable!B:BQ,67,FALSE)),0)))</f>
        <v>0</v>
      </c>
      <c r="L278" s="9">
        <f t="shared" si="3"/>
        <v>0</v>
      </c>
      <c r="M278" s="8">
        <f>(SUM(IFERROR((VLOOKUP($C278,LookupTable!B:BQ,38,FALSE)),0),IFERROR((VLOOKUP($C278,LookupTable!B:BQ,42,FALSE)),0),IFERROR((VLOOKUP($C278,LookupTable!B:BQ,46,FALSE)),0),IFERROR((VLOOKUP($C278,LookupTable!B:BQ,50,FALSE)),0),IFERROR((VLOOKUP($C278,LookupTable!B:BQ,54,FALSE)),0),IFERROR((VLOOKUP($C278,LookupTable!B:BQ,58,FALSE)),0),IFERROR((VLOOKUP($C278,LookupTable!B:BQ,62,FALSE)),0),IFERROR((VLOOKUP($C278,LookupTable!B:BQ,66,FALSE)),0)))</f>
        <v>0</v>
      </c>
      <c r="N278" s="9">
        <f t="shared" si="4"/>
        <v>0</v>
      </c>
    </row>
    <row r="279" ht="15.75" customHeight="1">
      <c r="A279" s="3">
        <f t="shared" si="1"/>
        <v>275</v>
      </c>
      <c r="B279" s="3" t="s">
        <v>291</v>
      </c>
      <c r="C279" s="3">
        <v>1.7256609E7</v>
      </c>
      <c r="D279" s="4">
        <f>IFERROR(VLOOKUP($C279,BaselinePWR!B:C,2,FALSE),0)</f>
        <v>0</v>
      </c>
      <c r="E279" s="5">
        <f>IFERROR(VLOOKUP($C279,BaselinePWR!B:G,6,FALSE),0)</f>
        <v>0</v>
      </c>
      <c r="F279" s="6">
        <f>IFERROR(VLOOKUP($C279,BaselinePWR!B:H,7,FALSE),0)</f>
        <v>0</v>
      </c>
      <c r="G279" s="7">
        <f t="array" ref="G279">IFS(D279&gt;40000000,(J279+L279+N279),AND(D279&gt;0,D279&lt;40000000),-1,TRUE,-2)</f>
        <v>-2</v>
      </c>
      <c r="H279" s="7">
        <f t="array" ref="H279">IFS(G279=-1,-100000000,G279=-2,-200000000,G279&gt;=0,(G279-E279))</f>
        <v>-200000000</v>
      </c>
      <c r="I279" s="8">
        <f>(SUM(IFERROR((VLOOKUP($C279,LookupTable!B:BQ,40,FALSE)),0),IFERROR((VLOOKUP($C279,LookupTable!B:BQ,44,FALSE)),0),IFERROR((VLOOKUP($C279,LookupTable!B:BQ,48,FALSE)),0),IFERROR((VLOOKUP($C279,LookupTable!B:BQ,52,FALSE)),0),IFERROR((VLOOKUP($C279,LookupTable!B:BQ,56,FALSE)),0),IFERROR((VLOOKUP($C279,LookupTable!B:BQ,60,FALSE)),0),IFERROR((VLOOKUP($C279,LookupTable!B:BQ,64,FALSE)),0),IFERROR((VLOOKUP($C279,LookupTable!B:BQ,68,FALSE)),0)))</f>
        <v>0</v>
      </c>
      <c r="J279" s="9">
        <f t="shared" si="2"/>
        <v>0</v>
      </c>
      <c r="K279" s="8">
        <f>(SUM(IFERROR((VLOOKUP($C279,LookupTable!B:BQ,39,FALSE)),0),IFERROR((VLOOKUP($C279,LookupTable!B:BQ,43,FALSE)),0),IFERROR((VLOOKUP($C279,LookupTable!B:BQ,47,FALSE)),0),IFERROR((VLOOKUP($C279,LookupTable!B:BQ,51,FALSE)),0),IFERROR((VLOOKUP($C279,LookupTable!B:BQ,55,FALSE)),0),IFERROR((VLOOKUP($C279,LookupTable!B:BQ,59,FALSE)),0),IFERROR((VLOOKUP($C279,LookupTable!B:BQ,63,FALSE)),0),IFERROR((VLOOKUP($C279,LookupTable!B:BQ,67,FALSE)),0)))</f>
        <v>0</v>
      </c>
      <c r="L279" s="9">
        <f t="shared" si="3"/>
        <v>0</v>
      </c>
      <c r="M279" s="8">
        <f>(SUM(IFERROR((VLOOKUP($C279,LookupTable!B:BQ,38,FALSE)),0),IFERROR((VLOOKUP($C279,LookupTable!B:BQ,42,FALSE)),0),IFERROR((VLOOKUP($C279,LookupTable!B:BQ,46,FALSE)),0),IFERROR((VLOOKUP($C279,LookupTable!B:BQ,50,FALSE)),0),IFERROR((VLOOKUP($C279,LookupTable!B:BQ,54,FALSE)),0),IFERROR((VLOOKUP($C279,LookupTable!B:BQ,58,FALSE)),0),IFERROR((VLOOKUP($C279,LookupTable!B:BQ,62,FALSE)),0),IFERROR((VLOOKUP($C279,LookupTable!B:BQ,66,FALSE)),0)))</f>
        <v>0</v>
      </c>
      <c r="N279" s="9">
        <f t="shared" si="4"/>
        <v>0</v>
      </c>
    </row>
    <row r="280" ht="15.75" customHeight="1">
      <c r="A280" s="3">
        <f t="shared" si="1"/>
        <v>275</v>
      </c>
      <c r="B280" s="3" t="s">
        <v>292</v>
      </c>
      <c r="C280" s="3">
        <v>5.0969324E7</v>
      </c>
      <c r="D280" s="4">
        <f>IFERROR(VLOOKUP($C280,BaselinePWR!B:C,2,FALSE),0)</f>
        <v>0</v>
      </c>
      <c r="E280" s="5">
        <f>IFERROR(VLOOKUP($C280,BaselinePWR!B:G,6,FALSE),0)</f>
        <v>0</v>
      </c>
      <c r="F280" s="6">
        <f>IFERROR(VLOOKUP($C280,BaselinePWR!B:H,7,FALSE),0)</f>
        <v>0</v>
      </c>
      <c r="G280" s="7">
        <f t="array" ref="G280">IFS(D280&gt;40000000,(J280+L280+N280),AND(D280&gt;0,D280&lt;40000000),-1,TRUE,-2)</f>
        <v>-2</v>
      </c>
      <c r="H280" s="7">
        <f t="array" ref="H280">IFS(G280=-1,-100000000,G280=-2,-200000000,G280&gt;=0,(G280-E280))</f>
        <v>-200000000</v>
      </c>
      <c r="I280" s="8">
        <f>(SUM(IFERROR((VLOOKUP($C280,LookupTable!B:BQ,40,FALSE)),0),IFERROR((VLOOKUP($C280,LookupTable!B:BQ,44,FALSE)),0),IFERROR((VLOOKUP($C280,LookupTable!B:BQ,48,FALSE)),0),IFERROR((VLOOKUP($C280,LookupTable!B:BQ,52,FALSE)),0),IFERROR((VLOOKUP($C280,LookupTable!B:BQ,56,FALSE)),0),IFERROR((VLOOKUP($C280,LookupTable!B:BQ,60,FALSE)),0),IFERROR((VLOOKUP($C280,LookupTable!B:BQ,64,FALSE)),0),IFERROR((VLOOKUP($C280,LookupTable!B:BQ,68,FALSE)),0)))</f>
        <v>0</v>
      </c>
      <c r="J280" s="9">
        <f t="shared" si="2"/>
        <v>0</v>
      </c>
      <c r="K280" s="8">
        <f>(SUM(IFERROR((VLOOKUP($C280,LookupTable!B:BQ,39,FALSE)),0),IFERROR((VLOOKUP($C280,LookupTable!B:BQ,43,FALSE)),0),IFERROR((VLOOKUP($C280,LookupTable!B:BQ,47,FALSE)),0),IFERROR((VLOOKUP($C280,LookupTable!B:BQ,51,FALSE)),0),IFERROR((VLOOKUP($C280,LookupTable!B:BQ,55,FALSE)),0),IFERROR((VLOOKUP($C280,LookupTable!B:BQ,59,FALSE)),0),IFERROR((VLOOKUP($C280,LookupTable!B:BQ,63,FALSE)),0),IFERROR((VLOOKUP($C280,LookupTable!B:BQ,67,FALSE)),0)))</f>
        <v>0</v>
      </c>
      <c r="L280" s="9">
        <f t="shared" si="3"/>
        <v>0</v>
      </c>
      <c r="M280" s="8">
        <f>(SUM(IFERROR((VLOOKUP($C280,LookupTable!B:BQ,38,FALSE)),0),IFERROR((VLOOKUP($C280,LookupTable!B:BQ,42,FALSE)),0),IFERROR((VLOOKUP($C280,LookupTable!B:BQ,46,FALSE)),0),IFERROR((VLOOKUP($C280,LookupTable!B:BQ,50,FALSE)),0),IFERROR((VLOOKUP($C280,LookupTable!B:BQ,54,FALSE)),0),IFERROR((VLOOKUP($C280,LookupTable!B:BQ,58,FALSE)),0),IFERROR((VLOOKUP($C280,LookupTable!B:BQ,62,FALSE)),0),IFERROR((VLOOKUP($C280,LookupTable!B:BQ,66,FALSE)),0)))</f>
        <v>0</v>
      </c>
      <c r="N280" s="9">
        <f t="shared" si="4"/>
        <v>0</v>
      </c>
    </row>
    <row r="281" ht="15.75" customHeight="1">
      <c r="A281" s="3">
        <f t="shared" si="1"/>
        <v>275</v>
      </c>
      <c r="B281" s="3" t="s">
        <v>293</v>
      </c>
      <c r="C281" s="3">
        <v>7.7282394E7</v>
      </c>
      <c r="D281" s="4">
        <f>IFERROR(VLOOKUP($C281,BaselinePWR!B:C,2,FALSE),0)</f>
        <v>0</v>
      </c>
      <c r="E281" s="5">
        <f>IFERROR(VLOOKUP($C281,BaselinePWR!B:G,6,FALSE),0)</f>
        <v>0</v>
      </c>
      <c r="F281" s="6">
        <f>IFERROR(VLOOKUP($C281,BaselinePWR!B:H,7,FALSE),0)</f>
        <v>0</v>
      </c>
      <c r="G281" s="7">
        <f t="array" ref="G281">IFS(D281&gt;40000000,(J281+L281+N281),AND(D281&gt;0,D281&lt;40000000),-1,TRUE,-2)</f>
        <v>-2</v>
      </c>
      <c r="H281" s="7">
        <f t="array" ref="H281">IFS(G281=-1,-100000000,G281=-2,-200000000,G281&gt;=0,(G281-E281))</f>
        <v>-200000000</v>
      </c>
      <c r="I281" s="8">
        <f>(SUM(IFERROR((VLOOKUP($C281,LookupTable!B:BQ,40,FALSE)),0),IFERROR((VLOOKUP($C281,LookupTable!B:BQ,44,FALSE)),0),IFERROR((VLOOKUP($C281,LookupTable!B:BQ,48,FALSE)),0),IFERROR((VLOOKUP($C281,LookupTable!B:BQ,52,FALSE)),0),IFERROR((VLOOKUP($C281,LookupTable!B:BQ,56,FALSE)),0),IFERROR((VLOOKUP($C281,LookupTable!B:BQ,60,FALSE)),0),IFERROR((VLOOKUP($C281,LookupTable!B:BQ,64,FALSE)),0),IFERROR((VLOOKUP($C281,LookupTable!B:BQ,68,FALSE)),0)))</f>
        <v>0</v>
      </c>
      <c r="J281" s="9">
        <f t="shared" si="2"/>
        <v>0</v>
      </c>
      <c r="K281" s="8">
        <f>(SUM(IFERROR((VLOOKUP($C281,LookupTable!B:BQ,39,FALSE)),0),IFERROR((VLOOKUP($C281,LookupTable!B:BQ,43,FALSE)),0),IFERROR((VLOOKUP($C281,LookupTable!B:BQ,47,FALSE)),0),IFERROR((VLOOKUP($C281,LookupTable!B:BQ,51,FALSE)),0),IFERROR((VLOOKUP($C281,LookupTable!B:BQ,55,FALSE)),0),IFERROR((VLOOKUP($C281,LookupTable!B:BQ,59,FALSE)),0),IFERROR((VLOOKUP($C281,LookupTable!B:BQ,63,FALSE)),0),IFERROR((VLOOKUP($C281,LookupTable!B:BQ,67,FALSE)),0)))</f>
        <v>0</v>
      </c>
      <c r="L281" s="9">
        <f t="shared" si="3"/>
        <v>0</v>
      </c>
      <c r="M281" s="8">
        <f>(SUM(IFERROR((VLOOKUP($C281,LookupTable!B:BQ,38,FALSE)),0),IFERROR((VLOOKUP($C281,LookupTable!B:BQ,42,FALSE)),0),IFERROR((VLOOKUP($C281,LookupTable!B:BQ,46,FALSE)),0),IFERROR((VLOOKUP($C281,LookupTable!B:BQ,50,FALSE)),0),IFERROR((VLOOKUP($C281,LookupTable!B:BQ,54,FALSE)),0),IFERROR((VLOOKUP($C281,LookupTable!B:BQ,58,FALSE)),0),IFERROR((VLOOKUP($C281,LookupTable!B:BQ,62,FALSE)),0),IFERROR((VLOOKUP($C281,LookupTable!B:BQ,66,FALSE)),0)))</f>
        <v>0</v>
      </c>
      <c r="N281" s="9">
        <f t="shared" si="4"/>
        <v>0</v>
      </c>
    </row>
    <row r="282" ht="15.75" customHeight="1">
      <c r="A282" s="3">
        <f t="shared" si="1"/>
        <v>275</v>
      </c>
      <c r="B282" s="3" t="s">
        <v>294</v>
      </c>
      <c r="C282" s="3">
        <v>1.5434239E7</v>
      </c>
      <c r="D282" s="4">
        <f>IFERROR(VLOOKUP($C282,BaselinePWR!B:C,2,FALSE),0)</f>
        <v>0</v>
      </c>
      <c r="E282" s="5">
        <f>IFERROR(VLOOKUP($C282,BaselinePWR!B:G,6,FALSE),0)</f>
        <v>0</v>
      </c>
      <c r="F282" s="6">
        <f>IFERROR(VLOOKUP($C282,BaselinePWR!B:H,7,FALSE),0)</f>
        <v>0</v>
      </c>
      <c r="G282" s="7">
        <f t="array" ref="G282">IFS(D282&gt;40000000,(J282+L282+N282),AND(D282&gt;0,D282&lt;40000000),-1,TRUE,-2)</f>
        <v>-2</v>
      </c>
      <c r="H282" s="7">
        <f t="array" ref="H282">IFS(G282=-1,-100000000,G282=-2,-200000000,G282&gt;=0,(G282-E282))</f>
        <v>-200000000</v>
      </c>
      <c r="I282" s="8">
        <f>(SUM(IFERROR((VLOOKUP($C282,LookupTable!B:BQ,40,FALSE)),0),IFERROR((VLOOKUP($C282,LookupTable!B:BQ,44,FALSE)),0),IFERROR((VLOOKUP($C282,LookupTable!B:BQ,48,FALSE)),0),IFERROR((VLOOKUP($C282,LookupTable!B:BQ,52,FALSE)),0),IFERROR((VLOOKUP($C282,LookupTable!B:BQ,56,FALSE)),0),IFERROR((VLOOKUP($C282,LookupTable!B:BQ,60,FALSE)),0),IFERROR((VLOOKUP($C282,LookupTable!B:BQ,64,FALSE)),0),IFERROR((VLOOKUP($C282,LookupTable!B:BQ,68,FALSE)),0)))</f>
        <v>0</v>
      </c>
      <c r="J282" s="9">
        <f t="shared" si="2"/>
        <v>0</v>
      </c>
      <c r="K282" s="8">
        <f>(SUM(IFERROR((VLOOKUP($C282,LookupTable!B:BQ,39,FALSE)),0),IFERROR((VLOOKUP($C282,LookupTable!B:BQ,43,FALSE)),0),IFERROR((VLOOKUP($C282,LookupTable!B:BQ,47,FALSE)),0),IFERROR((VLOOKUP($C282,LookupTable!B:BQ,51,FALSE)),0),IFERROR((VLOOKUP($C282,LookupTable!B:BQ,55,FALSE)),0),IFERROR((VLOOKUP($C282,LookupTable!B:BQ,59,FALSE)),0),IFERROR((VLOOKUP($C282,LookupTable!B:BQ,63,FALSE)),0),IFERROR((VLOOKUP($C282,LookupTable!B:BQ,67,FALSE)),0)))</f>
        <v>0</v>
      </c>
      <c r="L282" s="9">
        <f t="shared" si="3"/>
        <v>0</v>
      </c>
      <c r="M282" s="8">
        <f>(SUM(IFERROR((VLOOKUP($C282,LookupTable!B:BQ,38,FALSE)),0),IFERROR((VLOOKUP($C282,LookupTable!B:BQ,42,FALSE)),0),IFERROR((VLOOKUP($C282,LookupTable!B:BQ,46,FALSE)),0),IFERROR((VLOOKUP($C282,LookupTable!B:BQ,50,FALSE)),0),IFERROR((VLOOKUP($C282,LookupTable!B:BQ,54,FALSE)),0),IFERROR((VLOOKUP($C282,LookupTable!B:BQ,58,FALSE)),0),IFERROR((VLOOKUP($C282,LookupTable!B:BQ,62,FALSE)),0),IFERROR((VLOOKUP($C282,LookupTable!B:BQ,66,FALSE)),0)))</f>
        <v>0</v>
      </c>
      <c r="N282" s="9">
        <f t="shared" si="4"/>
        <v>0</v>
      </c>
    </row>
    <row r="283" ht="15.75" customHeight="1">
      <c r="A283" s="3">
        <f t="shared" si="1"/>
        <v>275</v>
      </c>
      <c r="B283" s="3" t="s">
        <v>295</v>
      </c>
      <c r="C283" s="3">
        <v>1.04435446E8</v>
      </c>
      <c r="D283" s="4">
        <f>IFERROR(VLOOKUP($C283,BaselinePWR!B:C,2,FALSE),0)</f>
        <v>0</v>
      </c>
      <c r="E283" s="5">
        <f>IFERROR(VLOOKUP($C283,BaselinePWR!B:G,6,FALSE),0)</f>
        <v>0</v>
      </c>
      <c r="F283" s="6">
        <f>IFERROR(VLOOKUP($C283,BaselinePWR!B:H,7,FALSE),0)</f>
        <v>0</v>
      </c>
      <c r="G283" s="7">
        <f t="array" ref="G283">IFS(D283&gt;40000000,(J283+L283+N283),AND(D283&gt;0,D283&lt;40000000),-1,TRUE,-2)</f>
        <v>-2</v>
      </c>
      <c r="H283" s="7">
        <f t="array" ref="H283">IFS(G283=-1,-100000000,G283=-2,-200000000,G283&gt;=0,(G283-E283))</f>
        <v>-200000000</v>
      </c>
      <c r="I283" s="8">
        <f>(SUM(IFERROR((VLOOKUP($C283,LookupTable!B:BQ,40,FALSE)),0),IFERROR((VLOOKUP($C283,LookupTable!B:BQ,44,FALSE)),0),IFERROR((VLOOKUP($C283,LookupTable!B:BQ,48,FALSE)),0),IFERROR((VLOOKUP($C283,LookupTable!B:BQ,52,FALSE)),0),IFERROR((VLOOKUP($C283,LookupTable!B:BQ,56,FALSE)),0),IFERROR((VLOOKUP($C283,LookupTable!B:BQ,60,FALSE)),0),IFERROR((VLOOKUP($C283,LookupTable!B:BQ,64,FALSE)),0),IFERROR((VLOOKUP($C283,LookupTable!B:BQ,68,FALSE)),0)))</f>
        <v>0</v>
      </c>
      <c r="J283" s="9">
        <f t="shared" si="2"/>
        <v>0</v>
      </c>
      <c r="K283" s="8">
        <f>(SUM(IFERROR((VLOOKUP($C283,LookupTable!B:BQ,39,FALSE)),0),IFERROR((VLOOKUP($C283,LookupTable!B:BQ,43,FALSE)),0),IFERROR((VLOOKUP($C283,LookupTable!B:BQ,47,FALSE)),0),IFERROR((VLOOKUP($C283,LookupTable!B:BQ,51,FALSE)),0),IFERROR((VLOOKUP($C283,LookupTable!B:BQ,55,FALSE)),0),IFERROR((VLOOKUP($C283,LookupTable!B:BQ,59,FALSE)),0),IFERROR((VLOOKUP($C283,LookupTable!B:BQ,63,FALSE)),0),IFERROR((VLOOKUP($C283,LookupTable!B:BQ,67,FALSE)),0)))</f>
        <v>0</v>
      </c>
      <c r="L283" s="9">
        <f t="shared" si="3"/>
        <v>0</v>
      </c>
      <c r="M283" s="8">
        <f>(SUM(IFERROR((VLOOKUP($C283,LookupTable!B:BQ,38,FALSE)),0),IFERROR((VLOOKUP($C283,LookupTable!B:BQ,42,FALSE)),0),IFERROR((VLOOKUP($C283,LookupTable!B:BQ,46,FALSE)),0),IFERROR((VLOOKUP($C283,LookupTable!B:BQ,50,FALSE)),0),IFERROR((VLOOKUP($C283,LookupTable!B:BQ,54,FALSE)),0),IFERROR((VLOOKUP($C283,LookupTable!B:BQ,58,FALSE)),0),IFERROR((VLOOKUP($C283,LookupTable!B:BQ,62,FALSE)),0),IFERROR((VLOOKUP($C283,LookupTable!B:BQ,66,FALSE)),0)))</f>
        <v>0</v>
      </c>
      <c r="N283" s="9">
        <f t="shared" si="4"/>
        <v>0</v>
      </c>
    </row>
    <row r="284" ht="15.75" customHeight="1">
      <c r="A284" s="3">
        <f t="shared" si="1"/>
        <v>275</v>
      </c>
      <c r="B284" s="3" t="s">
        <v>296</v>
      </c>
      <c r="C284" s="3">
        <v>8636536.0</v>
      </c>
      <c r="D284" s="4">
        <f>IFERROR(VLOOKUP($C284,BaselinePWR!B:C,2,FALSE),0)</f>
        <v>0</v>
      </c>
      <c r="E284" s="5">
        <f>IFERROR(VLOOKUP($C284,BaselinePWR!B:G,6,FALSE),0)</f>
        <v>0</v>
      </c>
      <c r="F284" s="6">
        <f>IFERROR(VLOOKUP($C284,BaselinePWR!B:H,7,FALSE),0)</f>
        <v>0</v>
      </c>
      <c r="G284" s="7">
        <f t="array" ref="G284">IFS(D284&gt;40000000,(J284+L284+N284),AND(D284&gt;0,D284&lt;40000000),-1,TRUE,-2)</f>
        <v>-2</v>
      </c>
      <c r="H284" s="7">
        <f t="array" ref="H284">IFS(G284=-1,-100000000,G284=-2,-200000000,G284&gt;=0,(G284-E284))</f>
        <v>-200000000</v>
      </c>
      <c r="I284" s="8">
        <f>(SUM(IFERROR((VLOOKUP($C284,LookupTable!B:BQ,40,FALSE)),0),IFERROR((VLOOKUP($C284,LookupTable!B:BQ,44,FALSE)),0),IFERROR((VLOOKUP($C284,LookupTable!B:BQ,48,FALSE)),0),IFERROR((VLOOKUP($C284,LookupTable!B:BQ,52,FALSE)),0),IFERROR((VLOOKUP($C284,LookupTable!B:BQ,56,FALSE)),0),IFERROR((VLOOKUP($C284,LookupTable!B:BQ,60,FALSE)),0),IFERROR((VLOOKUP($C284,LookupTable!B:BQ,64,FALSE)),0),IFERROR((VLOOKUP($C284,LookupTable!B:BQ,68,FALSE)),0)))</f>
        <v>0</v>
      </c>
      <c r="J284" s="9">
        <f t="shared" si="2"/>
        <v>0</v>
      </c>
      <c r="K284" s="8">
        <f>(SUM(IFERROR((VLOOKUP($C284,LookupTable!B:BQ,39,FALSE)),0),IFERROR((VLOOKUP($C284,LookupTable!B:BQ,43,FALSE)),0),IFERROR((VLOOKUP($C284,LookupTable!B:BQ,47,FALSE)),0),IFERROR((VLOOKUP($C284,LookupTable!B:BQ,51,FALSE)),0),IFERROR((VLOOKUP($C284,LookupTable!B:BQ,55,FALSE)),0),IFERROR((VLOOKUP($C284,LookupTable!B:BQ,59,FALSE)),0),IFERROR((VLOOKUP($C284,LookupTable!B:BQ,63,FALSE)),0),IFERROR((VLOOKUP($C284,LookupTable!B:BQ,67,FALSE)),0)))</f>
        <v>0</v>
      </c>
      <c r="L284" s="9">
        <f t="shared" si="3"/>
        <v>0</v>
      </c>
      <c r="M284" s="8">
        <f>(SUM(IFERROR((VLOOKUP($C284,LookupTable!B:BQ,38,FALSE)),0),IFERROR((VLOOKUP($C284,LookupTable!B:BQ,42,FALSE)),0),IFERROR((VLOOKUP($C284,LookupTable!B:BQ,46,FALSE)),0),IFERROR((VLOOKUP($C284,LookupTable!B:BQ,50,FALSE)),0),IFERROR((VLOOKUP($C284,LookupTable!B:BQ,54,FALSE)),0),IFERROR((VLOOKUP($C284,LookupTable!B:BQ,58,FALSE)),0),IFERROR((VLOOKUP($C284,LookupTable!B:BQ,62,FALSE)),0),IFERROR((VLOOKUP($C284,LookupTable!B:BQ,66,FALSE)),0)))</f>
        <v>0</v>
      </c>
      <c r="N284" s="9">
        <f t="shared" si="4"/>
        <v>0</v>
      </c>
    </row>
    <row r="285" ht="15.75" customHeight="1">
      <c r="A285" s="3">
        <f t="shared" si="1"/>
        <v>275</v>
      </c>
      <c r="B285" s="14" t="s">
        <v>297</v>
      </c>
      <c r="C285" s="3">
        <v>7.3811823E7</v>
      </c>
      <c r="D285" s="4">
        <f>IFERROR(VLOOKUP($C285,BaselinePWR!B:C,2,FALSE),0)</f>
        <v>0</v>
      </c>
      <c r="E285" s="5">
        <f>IFERROR(VLOOKUP($C285,BaselinePWR!B:G,6,FALSE),0)</f>
        <v>0</v>
      </c>
      <c r="F285" s="6">
        <f>IFERROR(VLOOKUP($C285,BaselinePWR!B:H,7,FALSE),0)</f>
        <v>0</v>
      </c>
      <c r="G285" s="7">
        <f t="array" ref="G285">IFS(D285&gt;40000000,(J285+L285+N285),AND(D285&gt;0,D285&lt;40000000),-1,TRUE,-2)</f>
        <v>-2</v>
      </c>
      <c r="H285" s="7">
        <f t="array" ref="H285">IFS(G285=-1,-100000000,G285=-2,-200000000,G285&gt;=0,(G285-E285))</f>
        <v>-200000000</v>
      </c>
      <c r="I285" s="8">
        <f>(SUM(IFERROR((VLOOKUP($C285,LookupTable!B:BQ,40,FALSE)),0),IFERROR((VLOOKUP($C285,LookupTable!B:BQ,44,FALSE)),0),IFERROR((VLOOKUP($C285,LookupTable!B:BQ,48,FALSE)),0),IFERROR((VLOOKUP($C285,LookupTable!B:BQ,52,FALSE)),0),IFERROR((VLOOKUP($C285,LookupTable!B:BQ,56,FALSE)),0),IFERROR((VLOOKUP($C285,LookupTable!B:BQ,60,FALSE)),0),IFERROR((VLOOKUP($C285,LookupTable!B:BQ,64,FALSE)),0),IFERROR((VLOOKUP($C285,LookupTable!B:BQ,68,FALSE)),0)))</f>
        <v>0</v>
      </c>
      <c r="J285" s="9">
        <f t="shared" si="2"/>
        <v>0</v>
      </c>
      <c r="K285" s="8">
        <f>(SUM(IFERROR((VLOOKUP($C285,LookupTable!B:BQ,39,FALSE)),0),IFERROR((VLOOKUP($C285,LookupTable!B:BQ,43,FALSE)),0),IFERROR((VLOOKUP($C285,LookupTable!B:BQ,47,FALSE)),0),IFERROR((VLOOKUP($C285,LookupTable!B:BQ,51,FALSE)),0),IFERROR((VLOOKUP($C285,LookupTable!B:BQ,55,FALSE)),0),IFERROR((VLOOKUP($C285,LookupTable!B:BQ,59,FALSE)),0),IFERROR((VLOOKUP($C285,LookupTable!B:BQ,63,FALSE)),0),IFERROR((VLOOKUP($C285,LookupTable!B:BQ,67,FALSE)),0)))</f>
        <v>0</v>
      </c>
      <c r="L285" s="9">
        <f t="shared" si="3"/>
        <v>0</v>
      </c>
      <c r="M285" s="8">
        <f>(SUM(IFERROR((VLOOKUP($C285,LookupTable!B:BQ,38,FALSE)),0),IFERROR((VLOOKUP($C285,LookupTable!B:BQ,42,FALSE)),0),IFERROR((VLOOKUP($C285,LookupTable!B:BQ,46,FALSE)),0),IFERROR((VLOOKUP($C285,LookupTable!B:BQ,50,FALSE)),0),IFERROR((VLOOKUP($C285,LookupTable!B:BQ,54,FALSE)),0),IFERROR((VLOOKUP($C285,LookupTable!B:BQ,58,FALSE)),0),IFERROR((VLOOKUP($C285,LookupTable!B:BQ,62,FALSE)),0),IFERROR((VLOOKUP($C285,LookupTable!B:BQ,66,FALSE)),0)))</f>
        <v>0</v>
      </c>
      <c r="N285" s="9">
        <f t="shared" si="4"/>
        <v>0</v>
      </c>
    </row>
    <row r="286" ht="15.75" customHeight="1">
      <c r="A286" s="3">
        <f t="shared" si="1"/>
        <v>275</v>
      </c>
      <c r="B286" s="3" t="s">
        <v>298</v>
      </c>
      <c r="C286" s="3">
        <v>1.3375358E7</v>
      </c>
      <c r="D286" s="4">
        <f>IFERROR(VLOOKUP($C286,BaselinePWR!B:C,2,FALSE),0)</f>
        <v>0</v>
      </c>
      <c r="E286" s="5">
        <f>IFERROR(VLOOKUP($C286,BaselinePWR!B:G,6,FALSE),0)</f>
        <v>0</v>
      </c>
      <c r="F286" s="6">
        <f>IFERROR(VLOOKUP($C286,BaselinePWR!B:H,7,FALSE),0)</f>
        <v>0</v>
      </c>
      <c r="G286" s="7">
        <f t="array" ref="G286">IFS(D286&gt;40000000,(J286+L286+N286),AND(D286&gt;0,D286&lt;40000000),-1,TRUE,-2)</f>
        <v>-2</v>
      </c>
      <c r="H286" s="7">
        <f t="array" ref="H286">IFS(G286=-1,-100000000,G286=-2,-200000000,G286&gt;=0,(G286-E286))</f>
        <v>-200000000</v>
      </c>
      <c r="I286" s="8">
        <f>(SUM(IFERROR((VLOOKUP($C286,LookupTable!B:BQ,40,FALSE)),0),IFERROR((VLOOKUP($C286,LookupTable!B:BQ,44,FALSE)),0),IFERROR((VLOOKUP($C286,LookupTable!B:BQ,48,FALSE)),0),IFERROR((VLOOKUP($C286,LookupTable!B:BQ,52,FALSE)),0),IFERROR((VLOOKUP($C286,LookupTable!B:BQ,56,FALSE)),0),IFERROR((VLOOKUP($C286,LookupTable!B:BQ,60,FALSE)),0),IFERROR((VLOOKUP($C286,LookupTable!B:BQ,64,FALSE)),0),IFERROR((VLOOKUP($C286,LookupTable!B:BQ,68,FALSE)),0)))</f>
        <v>0</v>
      </c>
      <c r="J286" s="9">
        <f t="shared" si="2"/>
        <v>0</v>
      </c>
      <c r="K286" s="8">
        <f>(SUM(IFERROR((VLOOKUP($C286,LookupTable!B:BQ,39,FALSE)),0),IFERROR((VLOOKUP($C286,LookupTable!B:BQ,43,FALSE)),0),IFERROR((VLOOKUP($C286,LookupTable!B:BQ,47,FALSE)),0),IFERROR((VLOOKUP($C286,LookupTable!B:BQ,51,FALSE)),0),IFERROR((VLOOKUP($C286,LookupTable!B:BQ,55,FALSE)),0),IFERROR((VLOOKUP($C286,LookupTable!B:BQ,59,FALSE)),0),IFERROR((VLOOKUP($C286,LookupTable!B:BQ,63,FALSE)),0),IFERROR((VLOOKUP($C286,LookupTable!B:BQ,67,FALSE)),0)))</f>
        <v>0</v>
      </c>
      <c r="L286" s="9">
        <f t="shared" si="3"/>
        <v>0</v>
      </c>
      <c r="M286" s="8">
        <f>(SUM(IFERROR((VLOOKUP($C286,LookupTable!B:BQ,38,FALSE)),0),IFERROR((VLOOKUP($C286,LookupTable!B:BQ,42,FALSE)),0),IFERROR((VLOOKUP($C286,LookupTable!B:BQ,46,FALSE)),0),IFERROR((VLOOKUP($C286,LookupTable!B:BQ,50,FALSE)),0),IFERROR((VLOOKUP($C286,LookupTable!B:BQ,54,FALSE)),0),IFERROR((VLOOKUP($C286,LookupTable!B:BQ,58,FALSE)),0),IFERROR((VLOOKUP($C286,LookupTable!B:BQ,62,FALSE)),0),IFERROR((VLOOKUP($C286,LookupTable!B:BQ,66,FALSE)),0)))</f>
        <v>0</v>
      </c>
      <c r="N286" s="9">
        <f t="shared" si="4"/>
        <v>0</v>
      </c>
    </row>
    <row r="287" ht="15.75" customHeight="1">
      <c r="A287" s="3">
        <f t="shared" si="1"/>
        <v>275</v>
      </c>
      <c r="B287" s="3" t="s">
        <v>299</v>
      </c>
      <c r="C287" s="3">
        <v>3.7569477E7</v>
      </c>
      <c r="D287" s="4">
        <f>IFERROR(VLOOKUP($C287,BaselinePWR!B:C,2,FALSE),0)</f>
        <v>0</v>
      </c>
      <c r="E287" s="5">
        <f>IFERROR(VLOOKUP($C287,BaselinePWR!B:G,6,FALSE),0)</f>
        <v>0</v>
      </c>
      <c r="F287" s="6">
        <f>IFERROR(VLOOKUP($C287,BaselinePWR!B:H,7,FALSE),0)</f>
        <v>0</v>
      </c>
      <c r="G287" s="7">
        <f t="array" ref="G287">IFS(D287&gt;40000000,(J287+L287+N287),AND(D287&gt;0,D287&lt;40000000),-1,TRUE,-2)</f>
        <v>-2</v>
      </c>
      <c r="H287" s="7">
        <f t="array" ref="H287">IFS(G287=-1,-100000000,G287=-2,-200000000,G287&gt;=0,(G287-E287))</f>
        <v>-200000000</v>
      </c>
      <c r="I287" s="8">
        <f>(SUM(IFERROR((VLOOKUP($C287,LookupTable!B:BQ,40,FALSE)),0),IFERROR((VLOOKUP($C287,LookupTable!B:BQ,44,FALSE)),0),IFERROR((VLOOKUP($C287,LookupTable!B:BQ,48,FALSE)),0),IFERROR((VLOOKUP($C287,LookupTable!B:BQ,52,FALSE)),0),IFERROR((VLOOKUP($C287,LookupTable!B:BQ,56,FALSE)),0),IFERROR((VLOOKUP($C287,LookupTable!B:BQ,60,FALSE)),0),IFERROR((VLOOKUP($C287,LookupTable!B:BQ,64,FALSE)),0),IFERROR((VLOOKUP($C287,LookupTable!B:BQ,68,FALSE)),0)))</f>
        <v>0</v>
      </c>
      <c r="J287" s="9">
        <f t="shared" si="2"/>
        <v>0</v>
      </c>
      <c r="K287" s="8">
        <f>(SUM(IFERROR((VLOOKUP($C287,LookupTable!B:BQ,39,FALSE)),0),IFERROR((VLOOKUP($C287,LookupTable!B:BQ,43,FALSE)),0),IFERROR((VLOOKUP($C287,LookupTable!B:BQ,47,FALSE)),0),IFERROR((VLOOKUP($C287,LookupTable!B:BQ,51,FALSE)),0),IFERROR((VLOOKUP($C287,LookupTable!B:BQ,55,FALSE)),0),IFERROR((VLOOKUP($C287,LookupTable!B:BQ,59,FALSE)),0),IFERROR((VLOOKUP($C287,LookupTable!B:BQ,63,FALSE)),0),IFERROR((VLOOKUP($C287,LookupTable!B:BQ,67,FALSE)),0)))</f>
        <v>0</v>
      </c>
      <c r="L287" s="9">
        <f t="shared" si="3"/>
        <v>0</v>
      </c>
      <c r="M287" s="8">
        <f>(SUM(IFERROR((VLOOKUP($C287,LookupTable!B:BQ,38,FALSE)),0),IFERROR((VLOOKUP($C287,LookupTable!B:BQ,42,FALSE)),0),IFERROR((VLOOKUP($C287,LookupTable!B:BQ,46,FALSE)),0),IFERROR((VLOOKUP($C287,LookupTable!B:BQ,50,FALSE)),0),IFERROR((VLOOKUP($C287,LookupTable!B:BQ,54,FALSE)),0),IFERROR((VLOOKUP($C287,LookupTable!B:BQ,58,FALSE)),0),IFERROR((VLOOKUP($C287,LookupTable!B:BQ,62,FALSE)),0),IFERROR((VLOOKUP($C287,LookupTable!B:BQ,66,FALSE)),0)))</f>
        <v>0</v>
      </c>
      <c r="N287" s="9">
        <f t="shared" si="4"/>
        <v>0</v>
      </c>
    </row>
    <row r="288" ht="15.75" customHeight="1">
      <c r="A288" s="3">
        <f t="shared" si="1"/>
        <v>275</v>
      </c>
      <c r="B288" s="3" t="s">
        <v>300</v>
      </c>
      <c r="C288" s="3">
        <v>8.9204936E7</v>
      </c>
      <c r="D288" s="4">
        <f>IFERROR(VLOOKUP($C288,BaselinePWR!B:C,2,FALSE),0)</f>
        <v>0</v>
      </c>
      <c r="E288" s="5">
        <f>IFERROR(VLOOKUP($C288,BaselinePWR!B:G,6,FALSE),0)</f>
        <v>0</v>
      </c>
      <c r="F288" s="6">
        <f>IFERROR(VLOOKUP($C288,BaselinePWR!B:H,7,FALSE),0)</f>
        <v>0</v>
      </c>
      <c r="G288" s="7">
        <f t="array" ref="G288">IFS(D288&gt;40000000,(J288+L288+N288),AND(D288&gt;0,D288&lt;40000000),-1,TRUE,-2)</f>
        <v>-2</v>
      </c>
      <c r="H288" s="7">
        <f t="array" ref="H288">IFS(G288=-1,-100000000,G288=-2,-200000000,G288&gt;=0,(G288-E288))</f>
        <v>-200000000</v>
      </c>
      <c r="I288" s="8">
        <f>(SUM(IFERROR((VLOOKUP($C288,LookupTable!B:BQ,40,FALSE)),0),IFERROR((VLOOKUP($C288,LookupTable!B:BQ,44,FALSE)),0),IFERROR((VLOOKUP($C288,LookupTable!B:BQ,48,FALSE)),0),IFERROR((VLOOKUP($C288,LookupTable!B:BQ,52,FALSE)),0),IFERROR((VLOOKUP($C288,LookupTable!B:BQ,56,FALSE)),0),IFERROR((VLOOKUP($C288,LookupTable!B:BQ,60,FALSE)),0),IFERROR((VLOOKUP($C288,LookupTable!B:BQ,64,FALSE)),0),IFERROR((VLOOKUP($C288,LookupTable!B:BQ,68,FALSE)),0)))</f>
        <v>0</v>
      </c>
      <c r="J288" s="9">
        <f t="shared" si="2"/>
        <v>0</v>
      </c>
      <c r="K288" s="8">
        <f>(SUM(IFERROR((VLOOKUP($C288,LookupTable!B:BQ,39,FALSE)),0),IFERROR((VLOOKUP($C288,LookupTable!B:BQ,43,FALSE)),0),IFERROR((VLOOKUP($C288,LookupTable!B:BQ,47,FALSE)),0),IFERROR((VLOOKUP($C288,LookupTable!B:BQ,51,FALSE)),0),IFERROR((VLOOKUP($C288,LookupTable!B:BQ,55,FALSE)),0),IFERROR((VLOOKUP($C288,LookupTable!B:BQ,59,FALSE)),0),IFERROR((VLOOKUP($C288,LookupTable!B:BQ,63,FALSE)),0),IFERROR((VLOOKUP($C288,LookupTable!B:BQ,67,FALSE)),0)))</f>
        <v>0</v>
      </c>
      <c r="L288" s="9">
        <f t="shared" si="3"/>
        <v>0</v>
      </c>
      <c r="M288" s="8">
        <f>(SUM(IFERROR((VLOOKUP($C288,LookupTable!B:BQ,38,FALSE)),0),IFERROR((VLOOKUP($C288,LookupTable!B:BQ,42,FALSE)),0),IFERROR((VLOOKUP($C288,LookupTable!B:BQ,46,FALSE)),0),IFERROR((VLOOKUP($C288,LookupTable!B:BQ,50,FALSE)),0),IFERROR((VLOOKUP($C288,LookupTable!B:BQ,54,FALSE)),0),IFERROR((VLOOKUP($C288,LookupTable!B:BQ,58,FALSE)),0),IFERROR((VLOOKUP($C288,LookupTable!B:BQ,62,FALSE)),0),IFERROR((VLOOKUP($C288,LookupTable!B:BQ,66,FALSE)),0)))</f>
        <v>0</v>
      </c>
      <c r="N288" s="9">
        <f t="shared" si="4"/>
        <v>0</v>
      </c>
    </row>
    <row r="289" ht="15.75" customHeight="1">
      <c r="A289" s="3">
        <f t="shared" si="1"/>
        <v>275</v>
      </c>
      <c r="B289" s="3" t="s">
        <v>301</v>
      </c>
      <c r="C289" s="3">
        <v>5.1071226E7</v>
      </c>
      <c r="D289" s="4">
        <f>IFERROR(VLOOKUP($C289,BaselinePWR!B:C,2,FALSE),0)</f>
        <v>0</v>
      </c>
      <c r="E289" s="5">
        <f>IFERROR(VLOOKUP($C289,BaselinePWR!B:G,6,FALSE),0)</f>
        <v>0</v>
      </c>
      <c r="F289" s="6">
        <f>IFERROR(VLOOKUP($C289,BaselinePWR!B:H,7,FALSE),0)</f>
        <v>0</v>
      </c>
      <c r="G289" s="7">
        <f t="array" ref="G289">IFS(D289&gt;40000000,(J289+L289+N289),AND(D289&gt;0,D289&lt;40000000),-1,TRUE,-2)</f>
        <v>-2</v>
      </c>
      <c r="H289" s="7">
        <f t="array" ref="H289">IFS(G289=-1,-100000000,G289=-2,-200000000,G289&gt;=0,(G289-E289))</f>
        <v>-200000000</v>
      </c>
      <c r="I289" s="8">
        <f>(SUM(IFERROR((VLOOKUP($C289,LookupTable!B:BQ,40,FALSE)),0),IFERROR((VLOOKUP($C289,LookupTable!B:BQ,44,FALSE)),0),IFERROR((VLOOKUP($C289,LookupTable!B:BQ,48,FALSE)),0),IFERROR((VLOOKUP($C289,LookupTable!B:BQ,52,FALSE)),0),IFERROR((VLOOKUP($C289,LookupTable!B:BQ,56,FALSE)),0),IFERROR((VLOOKUP($C289,LookupTable!B:BQ,60,FALSE)),0),IFERROR((VLOOKUP($C289,LookupTable!B:BQ,64,FALSE)),0),IFERROR((VLOOKUP($C289,LookupTable!B:BQ,68,FALSE)),0)))</f>
        <v>0</v>
      </c>
      <c r="J289" s="9">
        <f t="shared" si="2"/>
        <v>0</v>
      </c>
      <c r="K289" s="8">
        <f>(SUM(IFERROR((VLOOKUP($C289,LookupTable!B:BQ,39,FALSE)),0),IFERROR((VLOOKUP($C289,LookupTable!B:BQ,43,FALSE)),0),IFERROR((VLOOKUP($C289,LookupTable!B:BQ,47,FALSE)),0),IFERROR((VLOOKUP($C289,LookupTable!B:BQ,51,FALSE)),0),IFERROR((VLOOKUP($C289,LookupTable!B:BQ,55,FALSE)),0),IFERROR((VLOOKUP($C289,LookupTable!B:BQ,59,FALSE)),0),IFERROR((VLOOKUP($C289,LookupTable!B:BQ,63,FALSE)),0),IFERROR((VLOOKUP($C289,LookupTable!B:BQ,67,FALSE)),0)))</f>
        <v>0</v>
      </c>
      <c r="L289" s="9">
        <f t="shared" si="3"/>
        <v>0</v>
      </c>
      <c r="M289" s="8">
        <f>(SUM(IFERROR((VLOOKUP($C289,LookupTable!B:BQ,38,FALSE)),0),IFERROR((VLOOKUP($C289,LookupTable!B:BQ,42,FALSE)),0),IFERROR((VLOOKUP($C289,LookupTable!B:BQ,46,FALSE)),0),IFERROR((VLOOKUP($C289,LookupTable!B:BQ,50,FALSE)),0),IFERROR((VLOOKUP($C289,LookupTable!B:BQ,54,FALSE)),0),IFERROR((VLOOKUP($C289,LookupTable!B:BQ,58,FALSE)),0),IFERROR((VLOOKUP($C289,LookupTable!B:BQ,62,FALSE)),0),IFERROR((VLOOKUP($C289,LookupTable!B:BQ,66,FALSE)),0)))</f>
        <v>0</v>
      </c>
      <c r="N289" s="9">
        <f t="shared" si="4"/>
        <v>0</v>
      </c>
    </row>
    <row r="290" ht="15.75" customHeight="1">
      <c r="A290" s="3">
        <f t="shared" si="1"/>
        <v>275</v>
      </c>
      <c r="B290" s="3" t="s">
        <v>302</v>
      </c>
      <c r="C290" s="3">
        <v>5.0925693E7</v>
      </c>
      <c r="D290" s="4">
        <f>IFERROR(VLOOKUP($C290,BaselinePWR!B:C,2,FALSE),0)</f>
        <v>0</v>
      </c>
      <c r="E290" s="5">
        <f>IFERROR(VLOOKUP($C290,BaselinePWR!B:G,6,FALSE),0)</f>
        <v>0</v>
      </c>
      <c r="F290" s="6">
        <f>IFERROR(VLOOKUP($C290,BaselinePWR!B:H,7,FALSE),0)</f>
        <v>0</v>
      </c>
      <c r="G290" s="7">
        <f t="array" ref="G290">IFS(D290&gt;40000000,(J290+L290+N290),AND(D290&gt;0,D290&lt;40000000),-1,TRUE,-2)</f>
        <v>-2</v>
      </c>
      <c r="H290" s="7">
        <f t="array" ref="H290">IFS(G290=-1,-100000000,G290=-2,-200000000,G290&gt;=0,(G290-E290))</f>
        <v>-200000000</v>
      </c>
      <c r="I290" s="8">
        <f>(SUM(IFERROR((VLOOKUP($C290,LookupTable!B:BQ,40,FALSE)),0),IFERROR((VLOOKUP($C290,LookupTable!B:BQ,44,FALSE)),0),IFERROR((VLOOKUP($C290,LookupTable!B:BQ,48,FALSE)),0),IFERROR((VLOOKUP($C290,LookupTable!B:BQ,52,FALSE)),0),IFERROR((VLOOKUP($C290,LookupTable!B:BQ,56,FALSE)),0),IFERROR((VLOOKUP($C290,LookupTable!B:BQ,60,FALSE)),0),IFERROR((VLOOKUP($C290,LookupTable!B:BQ,64,FALSE)),0),IFERROR((VLOOKUP($C290,LookupTable!B:BQ,68,FALSE)),0)))</f>
        <v>0</v>
      </c>
      <c r="J290" s="9">
        <f t="shared" si="2"/>
        <v>0</v>
      </c>
      <c r="K290" s="8">
        <f>(SUM(IFERROR((VLOOKUP($C290,LookupTable!B:BQ,39,FALSE)),0),IFERROR((VLOOKUP($C290,LookupTable!B:BQ,43,FALSE)),0),IFERROR((VLOOKUP($C290,LookupTable!B:BQ,47,FALSE)),0),IFERROR((VLOOKUP($C290,LookupTable!B:BQ,51,FALSE)),0),IFERROR((VLOOKUP($C290,LookupTable!B:BQ,55,FALSE)),0),IFERROR((VLOOKUP($C290,LookupTable!B:BQ,59,FALSE)),0),IFERROR((VLOOKUP($C290,LookupTable!B:BQ,63,FALSE)),0),IFERROR((VLOOKUP($C290,LookupTable!B:BQ,67,FALSE)),0)))</f>
        <v>0</v>
      </c>
      <c r="L290" s="9">
        <f t="shared" si="3"/>
        <v>0</v>
      </c>
      <c r="M290" s="8">
        <f>(SUM(IFERROR((VLOOKUP($C290,LookupTable!B:BQ,38,FALSE)),0),IFERROR((VLOOKUP($C290,LookupTable!B:BQ,42,FALSE)),0),IFERROR((VLOOKUP($C290,LookupTable!B:BQ,46,FALSE)),0),IFERROR((VLOOKUP($C290,LookupTable!B:BQ,50,FALSE)),0),IFERROR((VLOOKUP($C290,LookupTable!B:BQ,54,FALSE)),0),IFERROR((VLOOKUP($C290,LookupTable!B:BQ,58,FALSE)),0),IFERROR((VLOOKUP($C290,LookupTable!B:BQ,62,FALSE)),0),IFERROR((VLOOKUP($C290,LookupTable!B:BQ,66,FALSE)),0)))</f>
        <v>0</v>
      </c>
      <c r="N290" s="9">
        <f t="shared" si="4"/>
        <v>0</v>
      </c>
    </row>
    <row r="291" ht="15.75" customHeight="1">
      <c r="A291" s="3">
        <f t="shared" si="1"/>
        <v>275</v>
      </c>
      <c r="B291" s="3" t="s">
        <v>303</v>
      </c>
      <c r="C291" s="3">
        <v>5.6936467E7</v>
      </c>
      <c r="D291" s="4">
        <f>IFERROR(VLOOKUP($C291,BaselinePWR!B:C,2,FALSE),0)</f>
        <v>0</v>
      </c>
      <c r="E291" s="5">
        <f>IFERROR(VLOOKUP($C291,BaselinePWR!B:G,6,FALSE),0)</f>
        <v>0</v>
      </c>
      <c r="F291" s="6">
        <f>IFERROR(VLOOKUP($C291,BaselinePWR!B:H,7,FALSE),0)</f>
        <v>0</v>
      </c>
      <c r="G291" s="7">
        <f t="array" ref="G291">IFS(D291&gt;40000000,(J291+L291+N291),AND(D291&gt;0,D291&lt;40000000),-1,TRUE,-2)</f>
        <v>-2</v>
      </c>
      <c r="H291" s="7">
        <f t="array" ref="H291">IFS(G291=-1,-100000000,G291=-2,-200000000,G291&gt;=0,(G291-E291))</f>
        <v>-200000000</v>
      </c>
      <c r="I291" s="8">
        <f>(SUM(IFERROR((VLOOKUP($C291,LookupTable!B:BQ,40,FALSE)),0),IFERROR((VLOOKUP($C291,LookupTable!B:BQ,44,FALSE)),0),IFERROR((VLOOKUP($C291,LookupTable!B:BQ,48,FALSE)),0),IFERROR((VLOOKUP($C291,LookupTable!B:BQ,52,FALSE)),0),IFERROR((VLOOKUP($C291,LookupTable!B:BQ,56,FALSE)),0),IFERROR((VLOOKUP($C291,LookupTable!B:BQ,60,FALSE)),0),IFERROR((VLOOKUP($C291,LookupTable!B:BQ,64,FALSE)),0),IFERROR((VLOOKUP($C291,LookupTable!B:BQ,68,FALSE)),0)))</f>
        <v>0</v>
      </c>
      <c r="J291" s="9">
        <f t="shared" si="2"/>
        <v>0</v>
      </c>
      <c r="K291" s="8">
        <f>(SUM(IFERROR((VLOOKUP($C291,LookupTable!B:BQ,39,FALSE)),0),IFERROR((VLOOKUP($C291,LookupTable!B:BQ,43,FALSE)),0),IFERROR((VLOOKUP($C291,LookupTable!B:BQ,47,FALSE)),0),IFERROR((VLOOKUP($C291,LookupTable!B:BQ,51,FALSE)),0),IFERROR((VLOOKUP($C291,LookupTable!B:BQ,55,FALSE)),0),IFERROR((VLOOKUP($C291,LookupTable!B:BQ,59,FALSE)),0),IFERROR((VLOOKUP($C291,LookupTable!B:BQ,63,FALSE)),0),IFERROR((VLOOKUP($C291,LookupTable!B:BQ,67,FALSE)),0)))</f>
        <v>0</v>
      </c>
      <c r="L291" s="9">
        <f t="shared" si="3"/>
        <v>0</v>
      </c>
      <c r="M291" s="8">
        <f>(SUM(IFERROR((VLOOKUP($C291,LookupTable!B:BQ,38,FALSE)),0),IFERROR((VLOOKUP($C291,LookupTable!B:BQ,42,FALSE)),0),IFERROR((VLOOKUP($C291,LookupTable!B:BQ,46,FALSE)),0),IFERROR((VLOOKUP($C291,LookupTable!B:BQ,50,FALSE)),0),IFERROR((VLOOKUP($C291,LookupTable!B:BQ,54,FALSE)),0),IFERROR((VLOOKUP($C291,LookupTable!B:BQ,58,FALSE)),0),IFERROR((VLOOKUP($C291,LookupTable!B:BQ,62,FALSE)),0),IFERROR((VLOOKUP($C291,LookupTable!B:BQ,66,FALSE)),0)))</f>
        <v>0</v>
      </c>
      <c r="N291" s="9">
        <f t="shared" si="4"/>
        <v>0</v>
      </c>
    </row>
    <row r="292" ht="15.75" customHeight="1">
      <c r="A292" s="3">
        <f t="shared" si="1"/>
        <v>275</v>
      </c>
      <c r="B292" s="3" t="s">
        <v>304</v>
      </c>
      <c r="C292" s="3">
        <v>5.1923774E7</v>
      </c>
      <c r="D292" s="4">
        <f>IFERROR(VLOOKUP($C292,BaselinePWR!B:C,2,FALSE),0)</f>
        <v>0</v>
      </c>
      <c r="E292" s="5">
        <f>IFERROR(VLOOKUP($C292,BaselinePWR!B:G,6,FALSE),0)</f>
        <v>0</v>
      </c>
      <c r="F292" s="6">
        <f>IFERROR(VLOOKUP($C292,BaselinePWR!B:H,7,FALSE),0)</f>
        <v>0</v>
      </c>
      <c r="G292" s="7">
        <f t="array" ref="G292">IFS(D292&gt;40000000,(J292+L292+N292),AND(D292&gt;0,D292&lt;40000000),-1,TRUE,-2)</f>
        <v>-2</v>
      </c>
      <c r="H292" s="7">
        <f t="array" ref="H292">IFS(G292=-1,-100000000,G292=-2,-200000000,G292&gt;=0,(G292-E292))</f>
        <v>-200000000</v>
      </c>
      <c r="I292" s="8">
        <f>(SUM(IFERROR((VLOOKUP($C292,LookupTable!B:BQ,40,FALSE)),0),IFERROR((VLOOKUP($C292,LookupTable!B:BQ,44,FALSE)),0),IFERROR((VLOOKUP($C292,LookupTable!B:BQ,48,FALSE)),0),IFERROR((VLOOKUP($C292,LookupTable!B:BQ,52,FALSE)),0),IFERROR((VLOOKUP($C292,LookupTable!B:BQ,56,FALSE)),0),IFERROR((VLOOKUP($C292,LookupTable!B:BQ,60,FALSE)),0),IFERROR((VLOOKUP($C292,LookupTable!B:BQ,64,FALSE)),0),IFERROR((VLOOKUP($C292,LookupTable!B:BQ,68,FALSE)),0)))</f>
        <v>0</v>
      </c>
      <c r="J292" s="9">
        <f t="shared" si="2"/>
        <v>0</v>
      </c>
      <c r="K292" s="8">
        <f>(SUM(IFERROR((VLOOKUP($C292,LookupTable!B:BQ,39,FALSE)),0),IFERROR((VLOOKUP($C292,LookupTable!B:BQ,43,FALSE)),0),IFERROR((VLOOKUP($C292,LookupTable!B:BQ,47,FALSE)),0),IFERROR((VLOOKUP($C292,LookupTable!B:BQ,51,FALSE)),0),IFERROR((VLOOKUP($C292,LookupTable!B:BQ,55,FALSE)),0),IFERROR((VLOOKUP($C292,LookupTable!B:BQ,59,FALSE)),0),IFERROR((VLOOKUP($C292,LookupTable!B:BQ,63,FALSE)),0),IFERROR((VLOOKUP($C292,LookupTable!B:BQ,67,FALSE)),0)))</f>
        <v>0</v>
      </c>
      <c r="L292" s="9">
        <f t="shared" si="3"/>
        <v>0</v>
      </c>
      <c r="M292" s="8">
        <f>(SUM(IFERROR((VLOOKUP($C292,LookupTable!B:BQ,38,FALSE)),0),IFERROR((VLOOKUP($C292,LookupTable!B:BQ,42,FALSE)),0),IFERROR((VLOOKUP($C292,LookupTable!B:BQ,46,FALSE)),0),IFERROR((VLOOKUP($C292,LookupTable!B:BQ,50,FALSE)),0),IFERROR((VLOOKUP($C292,LookupTable!B:BQ,54,FALSE)),0),IFERROR((VLOOKUP($C292,LookupTable!B:BQ,58,FALSE)),0),IFERROR((VLOOKUP($C292,LookupTable!B:BQ,62,FALSE)),0),IFERROR((VLOOKUP($C292,LookupTable!B:BQ,66,FALSE)),0)))</f>
        <v>0</v>
      </c>
      <c r="N292" s="9">
        <f t="shared" si="4"/>
        <v>0</v>
      </c>
    </row>
    <row r="293" ht="15.75" customHeight="1">
      <c r="A293" s="3">
        <f t="shared" si="1"/>
        <v>275</v>
      </c>
      <c r="B293" s="3" t="s">
        <v>305</v>
      </c>
      <c r="C293" s="3">
        <v>5.0711754E7</v>
      </c>
      <c r="D293" s="4">
        <f>IFERROR(VLOOKUP($C293,BaselinePWR!B:C,2,FALSE),0)</f>
        <v>0</v>
      </c>
      <c r="E293" s="5">
        <f>IFERROR(VLOOKUP($C293,BaselinePWR!B:G,6,FALSE),0)</f>
        <v>0</v>
      </c>
      <c r="F293" s="6">
        <f>IFERROR(VLOOKUP($C293,BaselinePWR!B:H,7,FALSE),0)</f>
        <v>0</v>
      </c>
      <c r="G293" s="7">
        <f t="array" ref="G293">IFS(D293&gt;40000000,(J293+L293+N293),AND(D293&gt;0,D293&lt;40000000),-1,TRUE,-2)</f>
        <v>-2</v>
      </c>
      <c r="H293" s="7">
        <f t="array" ref="H293">IFS(G293=-1,-100000000,G293=-2,-200000000,G293&gt;=0,(G293-E293))</f>
        <v>-200000000</v>
      </c>
      <c r="I293" s="8">
        <f>(SUM(IFERROR((VLOOKUP($C293,LookupTable!B:BQ,40,FALSE)),0),IFERROR((VLOOKUP($C293,LookupTable!B:BQ,44,FALSE)),0),IFERROR((VLOOKUP($C293,LookupTable!B:BQ,48,FALSE)),0),IFERROR((VLOOKUP($C293,LookupTable!B:BQ,52,FALSE)),0),IFERROR((VLOOKUP($C293,LookupTable!B:BQ,56,FALSE)),0),IFERROR((VLOOKUP($C293,LookupTable!B:BQ,60,FALSE)),0),IFERROR((VLOOKUP($C293,LookupTable!B:BQ,64,FALSE)),0),IFERROR((VLOOKUP($C293,LookupTable!B:BQ,68,FALSE)),0)))</f>
        <v>0</v>
      </c>
      <c r="J293" s="9">
        <f t="shared" si="2"/>
        <v>0</v>
      </c>
      <c r="K293" s="8">
        <f>(SUM(IFERROR((VLOOKUP($C293,LookupTable!B:BQ,39,FALSE)),0),IFERROR((VLOOKUP($C293,LookupTable!B:BQ,43,FALSE)),0),IFERROR((VLOOKUP($C293,LookupTable!B:BQ,47,FALSE)),0),IFERROR((VLOOKUP($C293,LookupTable!B:BQ,51,FALSE)),0),IFERROR((VLOOKUP($C293,LookupTable!B:BQ,55,FALSE)),0),IFERROR((VLOOKUP($C293,LookupTable!B:BQ,59,FALSE)),0),IFERROR((VLOOKUP($C293,LookupTable!B:BQ,63,FALSE)),0),IFERROR((VLOOKUP($C293,LookupTable!B:BQ,67,FALSE)),0)))</f>
        <v>0</v>
      </c>
      <c r="L293" s="9">
        <f t="shared" si="3"/>
        <v>0</v>
      </c>
      <c r="M293" s="8">
        <f>(SUM(IFERROR((VLOOKUP($C293,LookupTable!B:BQ,38,FALSE)),0),IFERROR((VLOOKUP($C293,LookupTable!B:BQ,42,FALSE)),0),IFERROR((VLOOKUP($C293,LookupTable!B:BQ,46,FALSE)),0),IFERROR((VLOOKUP($C293,LookupTable!B:BQ,50,FALSE)),0),IFERROR((VLOOKUP($C293,LookupTable!B:BQ,54,FALSE)),0),IFERROR((VLOOKUP($C293,LookupTable!B:BQ,58,FALSE)),0),IFERROR((VLOOKUP($C293,LookupTable!B:BQ,62,FALSE)),0),IFERROR((VLOOKUP($C293,LookupTable!B:BQ,66,FALSE)),0)))</f>
        <v>0</v>
      </c>
      <c r="N293" s="9">
        <f t="shared" si="4"/>
        <v>0</v>
      </c>
    </row>
    <row r="294" ht="15.75" customHeight="1">
      <c r="A294" s="3">
        <f t="shared" si="1"/>
        <v>275</v>
      </c>
      <c r="B294" s="3" t="s">
        <v>306</v>
      </c>
      <c r="C294" s="3">
        <v>5.1373871E7</v>
      </c>
      <c r="D294" s="4">
        <f>IFERROR(VLOOKUP($C294,BaselinePWR!B:C,2,FALSE),0)</f>
        <v>0</v>
      </c>
      <c r="E294" s="5">
        <f>IFERROR(VLOOKUP($C294,BaselinePWR!B:G,6,FALSE),0)</f>
        <v>0</v>
      </c>
      <c r="F294" s="6">
        <f>IFERROR(VLOOKUP($C294,BaselinePWR!B:H,7,FALSE),0)</f>
        <v>0</v>
      </c>
      <c r="G294" s="7">
        <f t="array" ref="G294">IFS(D294&gt;40000000,(J294+L294+N294),AND(D294&gt;0,D294&lt;40000000),-1,TRUE,-2)</f>
        <v>-2</v>
      </c>
      <c r="H294" s="7">
        <f t="array" ref="H294">IFS(G294=-1,-100000000,G294=-2,-200000000,G294&gt;=0,(G294-E294))</f>
        <v>-200000000</v>
      </c>
      <c r="I294" s="8">
        <f>(SUM(IFERROR((VLOOKUP($C294,LookupTable!B:BQ,40,FALSE)),0),IFERROR((VLOOKUP($C294,LookupTable!B:BQ,44,FALSE)),0),IFERROR((VLOOKUP($C294,LookupTable!B:BQ,48,FALSE)),0),IFERROR((VLOOKUP($C294,LookupTable!B:BQ,52,FALSE)),0),IFERROR((VLOOKUP($C294,LookupTable!B:BQ,56,FALSE)),0),IFERROR((VLOOKUP($C294,LookupTable!B:BQ,60,FALSE)),0),IFERROR((VLOOKUP($C294,LookupTable!B:BQ,64,FALSE)),0),IFERROR((VLOOKUP($C294,LookupTable!B:BQ,68,FALSE)),0)))</f>
        <v>0</v>
      </c>
      <c r="J294" s="9">
        <f t="shared" si="2"/>
        <v>0</v>
      </c>
      <c r="K294" s="8">
        <f>(SUM(IFERROR((VLOOKUP($C294,LookupTable!B:BQ,39,FALSE)),0),IFERROR((VLOOKUP($C294,LookupTable!B:BQ,43,FALSE)),0),IFERROR((VLOOKUP($C294,LookupTable!B:BQ,47,FALSE)),0),IFERROR((VLOOKUP($C294,LookupTable!B:BQ,51,FALSE)),0),IFERROR((VLOOKUP($C294,LookupTable!B:BQ,55,FALSE)),0),IFERROR((VLOOKUP($C294,LookupTable!B:BQ,59,FALSE)),0),IFERROR((VLOOKUP($C294,LookupTable!B:BQ,63,FALSE)),0),IFERROR((VLOOKUP($C294,LookupTable!B:BQ,67,FALSE)),0)))</f>
        <v>0</v>
      </c>
      <c r="L294" s="9">
        <f t="shared" si="3"/>
        <v>0</v>
      </c>
      <c r="M294" s="8">
        <f>(SUM(IFERROR((VLOOKUP($C294,LookupTable!B:BQ,38,FALSE)),0),IFERROR((VLOOKUP($C294,LookupTable!B:BQ,42,FALSE)),0),IFERROR((VLOOKUP($C294,LookupTable!B:BQ,46,FALSE)),0),IFERROR((VLOOKUP($C294,LookupTable!B:BQ,50,FALSE)),0),IFERROR((VLOOKUP($C294,LookupTable!B:BQ,54,FALSE)),0),IFERROR((VLOOKUP($C294,LookupTable!B:BQ,58,FALSE)),0),IFERROR((VLOOKUP($C294,LookupTable!B:BQ,62,FALSE)),0),IFERROR((VLOOKUP($C294,LookupTable!B:BQ,66,FALSE)),0)))</f>
        <v>0</v>
      </c>
      <c r="N294" s="9">
        <f t="shared" si="4"/>
        <v>0</v>
      </c>
    </row>
    <row r="295" ht="15.75" customHeight="1">
      <c r="A295" s="3">
        <f t="shared" si="1"/>
        <v>275</v>
      </c>
      <c r="B295" s="3" t="s">
        <v>307</v>
      </c>
      <c r="C295" s="3">
        <v>7.2102163E7</v>
      </c>
      <c r="D295" s="4">
        <f>IFERROR(VLOOKUP($C295,BaselinePWR!B:C,2,FALSE),0)</f>
        <v>0</v>
      </c>
      <c r="E295" s="5">
        <f>IFERROR(VLOOKUP($C295,BaselinePWR!B:G,6,FALSE),0)</f>
        <v>0</v>
      </c>
      <c r="F295" s="6">
        <f>IFERROR(VLOOKUP($C295,BaselinePWR!B:H,7,FALSE),0)</f>
        <v>0</v>
      </c>
      <c r="G295" s="7">
        <f t="array" ref="G295">IFS(D295&gt;40000000,(J295+L295+N295),AND(D295&gt;0,D295&lt;40000000),-1,TRUE,-2)</f>
        <v>-2</v>
      </c>
      <c r="H295" s="7">
        <f t="array" ref="H295">IFS(G295=-1,-100000000,G295=-2,-200000000,G295&gt;=0,(G295-E295))</f>
        <v>-200000000</v>
      </c>
      <c r="I295" s="8">
        <f>(SUM(IFERROR((VLOOKUP($C295,LookupTable!B:BQ,40,FALSE)),0),IFERROR((VLOOKUP($C295,LookupTable!B:BQ,44,FALSE)),0),IFERROR((VLOOKUP($C295,LookupTable!B:BQ,48,FALSE)),0),IFERROR((VLOOKUP($C295,LookupTable!B:BQ,52,FALSE)),0),IFERROR((VLOOKUP($C295,LookupTable!B:BQ,56,FALSE)),0),IFERROR((VLOOKUP($C295,LookupTable!B:BQ,60,FALSE)),0),IFERROR((VLOOKUP($C295,LookupTable!B:BQ,64,FALSE)),0),IFERROR((VLOOKUP($C295,LookupTable!B:BQ,68,FALSE)),0)))</f>
        <v>0</v>
      </c>
      <c r="J295" s="9">
        <f t="shared" si="2"/>
        <v>0</v>
      </c>
      <c r="K295" s="8">
        <f>(SUM(IFERROR((VLOOKUP($C295,LookupTable!B:BQ,39,FALSE)),0),IFERROR((VLOOKUP($C295,LookupTable!B:BQ,43,FALSE)),0),IFERROR((VLOOKUP($C295,LookupTable!B:BQ,47,FALSE)),0),IFERROR((VLOOKUP($C295,LookupTable!B:BQ,51,FALSE)),0),IFERROR((VLOOKUP($C295,LookupTable!B:BQ,55,FALSE)),0),IFERROR((VLOOKUP($C295,LookupTable!B:BQ,59,FALSE)),0),IFERROR((VLOOKUP($C295,LookupTable!B:BQ,63,FALSE)),0),IFERROR((VLOOKUP($C295,LookupTable!B:BQ,67,FALSE)),0)))</f>
        <v>0</v>
      </c>
      <c r="L295" s="9">
        <f t="shared" si="3"/>
        <v>0</v>
      </c>
      <c r="M295" s="8">
        <f>(SUM(IFERROR((VLOOKUP($C295,LookupTable!B:BQ,38,FALSE)),0),IFERROR((VLOOKUP($C295,LookupTable!B:BQ,42,FALSE)),0),IFERROR((VLOOKUP($C295,LookupTable!B:BQ,46,FALSE)),0),IFERROR((VLOOKUP($C295,LookupTable!B:BQ,50,FALSE)),0),IFERROR((VLOOKUP($C295,LookupTable!B:BQ,54,FALSE)),0),IFERROR((VLOOKUP($C295,LookupTable!B:BQ,58,FALSE)),0),IFERROR((VLOOKUP($C295,LookupTable!B:BQ,62,FALSE)),0),IFERROR((VLOOKUP($C295,LookupTable!B:BQ,66,FALSE)),0)))</f>
        <v>0</v>
      </c>
      <c r="N295" s="9">
        <f t="shared" si="4"/>
        <v>0</v>
      </c>
    </row>
    <row r="296" ht="15.75" customHeight="1">
      <c r="A296" s="3">
        <f t="shared" si="1"/>
        <v>275</v>
      </c>
      <c r="B296" s="11" t="s">
        <v>308</v>
      </c>
      <c r="C296" s="3">
        <v>5.5932046E7</v>
      </c>
      <c r="D296" s="4">
        <f>IFERROR(VLOOKUP($C296,BaselinePWR!B:C,2,FALSE),0)</f>
        <v>0</v>
      </c>
      <c r="E296" s="5">
        <f>IFERROR(VLOOKUP($C296,BaselinePWR!B:G,6,FALSE),0)</f>
        <v>0</v>
      </c>
      <c r="F296" s="6">
        <f>IFERROR(VLOOKUP($C296,BaselinePWR!B:H,7,FALSE),0)</f>
        <v>0</v>
      </c>
      <c r="G296" s="7">
        <f t="array" ref="G296">IFS(D296&gt;40000000,(J296+L296+N296),AND(D296&gt;0,D296&lt;40000000),-1,TRUE,-2)</f>
        <v>-2</v>
      </c>
      <c r="H296" s="7">
        <f t="array" ref="H296">IFS(G296=-1,-100000000,G296=-2,-200000000,G296&gt;=0,(G296-E296))</f>
        <v>-200000000</v>
      </c>
      <c r="I296" s="8">
        <f>(SUM(IFERROR((VLOOKUP($C296,LookupTable!B:BQ,40,FALSE)),0),IFERROR((VLOOKUP($C296,LookupTable!B:BQ,44,FALSE)),0),IFERROR((VLOOKUP($C296,LookupTable!B:BQ,48,FALSE)),0),IFERROR((VLOOKUP($C296,LookupTable!B:BQ,52,FALSE)),0),IFERROR((VLOOKUP($C296,LookupTable!B:BQ,56,FALSE)),0),IFERROR((VLOOKUP($C296,LookupTable!B:BQ,60,FALSE)),0),IFERROR((VLOOKUP($C296,LookupTable!B:BQ,64,FALSE)),0),IFERROR((VLOOKUP($C296,LookupTable!B:BQ,68,FALSE)),0)))</f>
        <v>0</v>
      </c>
      <c r="J296" s="9">
        <f t="shared" si="2"/>
        <v>0</v>
      </c>
      <c r="K296" s="8">
        <f>(SUM(IFERROR((VLOOKUP($C296,LookupTable!B:BQ,39,FALSE)),0),IFERROR((VLOOKUP($C296,LookupTable!B:BQ,43,FALSE)),0),IFERROR((VLOOKUP($C296,LookupTable!B:BQ,47,FALSE)),0),IFERROR((VLOOKUP($C296,LookupTable!B:BQ,51,FALSE)),0),IFERROR((VLOOKUP($C296,LookupTable!B:BQ,55,FALSE)),0),IFERROR((VLOOKUP($C296,LookupTable!B:BQ,59,FALSE)),0),IFERROR((VLOOKUP($C296,LookupTable!B:BQ,63,FALSE)),0),IFERROR((VLOOKUP($C296,LookupTable!B:BQ,67,FALSE)),0)))</f>
        <v>0</v>
      </c>
      <c r="L296" s="9">
        <f t="shared" si="3"/>
        <v>0</v>
      </c>
      <c r="M296" s="8">
        <f>(SUM(IFERROR((VLOOKUP($C296,LookupTable!B:BQ,38,FALSE)),0),IFERROR((VLOOKUP($C296,LookupTable!B:BQ,42,FALSE)),0),IFERROR((VLOOKUP($C296,LookupTable!B:BQ,46,FALSE)),0),IFERROR((VLOOKUP($C296,LookupTable!B:BQ,50,FALSE)),0),IFERROR((VLOOKUP($C296,LookupTable!B:BQ,54,FALSE)),0),IFERROR((VLOOKUP($C296,LookupTable!B:BQ,58,FALSE)),0),IFERROR((VLOOKUP($C296,LookupTable!B:BQ,62,FALSE)),0),IFERROR((VLOOKUP($C296,LookupTable!B:BQ,66,FALSE)),0)))</f>
        <v>0</v>
      </c>
      <c r="N296" s="9">
        <f t="shared" si="4"/>
        <v>0</v>
      </c>
    </row>
    <row r="297" ht="15.75" customHeight="1">
      <c r="A297" s="3">
        <f t="shared" si="1"/>
        <v>275</v>
      </c>
      <c r="B297" s="3" t="s">
        <v>309</v>
      </c>
      <c r="C297" s="3">
        <v>8.8467752E7</v>
      </c>
      <c r="D297" s="4">
        <f>IFERROR(VLOOKUP($C297,BaselinePWR!B:C,2,FALSE),0)</f>
        <v>0</v>
      </c>
      <c r="E297" s="5">
        <f>IFERROR(VLOOKUP($C297,BaselinePWR!B:G,6,FALSE),0)</f>
        <v>0</v>
      </c>
      <c r="F297" s="6">
        <f>IFERROR(VLOOKUP($C297,BaselinePWR!B:H,7,FALSE),0)</f>
        <v>0</v>
      </c>
      <c r="G297" s="7">
        <f t="array" ref="G297">IFS(D297&gt;40000000,(J297+L297+N297),AND(D297&gt;0,D297&lt;40000000),-1,TRUE,-2)</f>
        <v>-2</v>
      </c>
      <c r="H297" s="7">
        <f t="array" ref="H297">IFS(G297=-1,-100000000,G297=-2,-200000000,G297&gt;=0,(G297-E297))</f>
        <v>-200000000</v>
      </c>
      <c r="I297" s="8">
        <f>(SUM(IFERROR((VLOOKUP($C297,LookupTable!B:BQ,40,FALSE)),0),IFERROR((VLOOKUP($C297,LookupTable!B:BQ,44,FALSE)),0),IFERROR((VLOOKUP($C297,LookupTable!B:BQ,48,FALSE)),0),IFERROR((VLOOKUP($C297,LookupTable!B:BQ,52,FALSE)),0),IFERROR((VLOOKUP($C297,LookupTable!B:BQ,56,FALSE)),0),IFERROR((VLOOKUP($C297,LookupTable!B:BQ,60,FALSE)),0),IFERROR((VLOOKUP($C297,LookupTable!B:BQ,64,FALSE)),0),IFERROR((VLOOKUP($C297,LookupTable!B:BQ,68,FALSE)),0)))</f>
        <v>0</v>
      </c>
      <c r="J297" s="9">
        <f t="shared" si="2"/>
        <v>0</v>
      </c>
      <c r="K297" s="8">
        <f>(SUM(IFERROR((VLOOKUP($C297,LookupTable!B:BQ,39,FALSE)),0),IFERROR((VLOOKUP($C297,LookupTable!B:BQ,43,FALSE)),0),IFERROR((VLOOKUP($C297,LookupTable!B:BQ,47,FALSE)),0),IFERROR((VLOOKUP($C297,LookupTable!B:BQ,51,FALSE)),0),IFERROR((VLOOKUP($C297,LookupTable!B:BQ,55,FALSE)),0),IFERROR((VLOOKUP($C297,LookupTable!B:BQ,59,FALSE)),0),IFERROR((VLOOKUP($C297,LookupTable!B:BQ,63,FALSE)),0),IFERROR((VLOOKUP($C297,LookupTable!B:BQ,67,FALSE)),0)))</f>
        <v>0</v>
      </c>
      <c r="L297" s="9">
        <f t="shared" si="3"/>
        <v>0</v>
      </c>
      <c r="M297" s="8">
        <f>(SUM(IFERROR((VLOOKUP($C297,LookupTable!B:BQ,38,FALSE)),0),IFERROR((VLOOKUP($C297,LookupTable!B:BQ,42,FALSE)),0),IFERROR((VLOOKUP($C297,LookupTable!B:BQ,46,FALSE)),0),IFERROR((VLOOKUP($C297,LookupTable!B:BQ,50,FALSE)),0),IFERROR((VLOOKUP($C297,LookupTable!B:BQ,54,FALSE)),0),IFERROR((VLOOKUP($C297,LookupTable!B:BQ,58,FALSE)),0),IFERROR((VLOOKUP($C297,LookupTable!B:BQ,62,FALSE)),0),IFERROR((VLOOKUP($C297,LookupTable!B:BQ,66,FALSE)),0)))</f>
        <v>0</v>
      </c>
      <c r="N297" s="9">
        <f t="shared" si="4"/>
        <v>0</v>
      </c>
    </row>
    <row r="298" ht="15.75" customHeight="1">
      <c r="A298" s="3">
        <f t="shared" si="1"/>
        <v>275</v>
      </c>
      <c r="B298" s="3" t="s">
        <v>310</v>
      </c>
      <c r="C298" s="3">
        <v>2.2020602E7</v>
      </c>
      <c r="D298" s="4">
        <f>IFERROR(VLOOKUP($C298,BaselinePWR!B:C,2,FALSE),0)</f>
        <v>0</v>
      </c>
      <c r="E298" s="5">
        <f>IFERROR(VLOOKUP($C298,BaselinePWR!B:G,6,FALSE),0)</f>
        <v>0</v>
      </c>
      <c r="F298" s="6">
        <f>IFERROR(VLOOKUP($C298,BaselinePWR!B:H,7,FALSE),0)</f>
        <v>0</v>
      </c>
      <c r="G298" s="7">
        <f t="array" ref="G298">IFS(D298&gt;40000000,(J298+L298+N298),AND(D298&gt;0,D298&lt;40000000),-1,TRUE,-2)</f>
        <v>-2</v>
      </c>
      <c r="H298" s="7">
        <f t="array" ref="H298">IFS(G298=-1,-100000000,G298=-2,-200000000,G298&gt;=0,(G298-E298))</f>
        <v>-200000000</v>
      </c>
      <c r="I298" s="8">
        <f>(SUM(IFERROR((VLOOKUP($C298,LookupTable!B:BQ,40,FALSE)),0),IFERROR((VLOOKUP($C298,LookupTable!B:BQ,44,FALSE)),0),IFERROR((VLOOKUP($C298,LookupTable!B:BQ,48,FALSE)),0),IFERROR((VLOOKUP($C298,LookupTable!B:BQ,52,FALSE)),0),IFERROR((VLOOKUP($C298,LookupTable!B:BQ,56,FALSE)),0),IFERROR((VLOOKUP($C298,LookupTable!B:BQ,60,FALSE)),0),IFERROR((VLOOKUP($C298,LookupTable!B:BQ,64,FALSE)),0),IFERROR((VLOOKUP($C298,LookupTable!B:BQ,68,FALSE)),0)))</f>
        <v>0</v>
      </c>
      <c r="J298" s="9">
        <f t="shared" si="2"/>
        <v>0</v>
      </c>
      <c r="K298" s="8">
        <f>(SUM(IFERROR((VLOOKUP($C298,LookupTable!B:BQ,39,FALSE)),0),IFERROR((VLOOKUP($C298,LookupTable!B:BQ,43,FALSE)),0),IFERROR((VLOOKUP($C298,LookupTable!B:BQ,47,FALSE)),0),IFERROR((VLOOKUP($C298,LookupTable!B:BQ,51,FALSE)),0),IFERROR((VLOOKUP($C298,LookupTable!B:BQ,55,FALSE)),0),IFERROR((VLOOKUP($C298,LookupTable!B:BQ,59,FALSE)),0),IFERROR((VLOOKUP($C298,LookupTable!B:BQ,63,FALSE)),0),IFERROR((VLOOKUP($C298,LookupTable!B:BQ,67,FALSE)),0)))</f>
        <v>0</v>
      </c>
      <c r="L298" s="9">
        <f t="shared" si="3"/>
        <v>0</v>
      </c>
      <c r="M298" s="8">
        <f>(SUM(IFERROR((VLOOKUP($C298,LookupTable!B:BQ,38,FALSE)),0),IFERROR((VLOOKUP($C298,LookupTable!B:BQ,42,FALSE)),0),IFERROR((VLOOKUP($C298,LookupTable!B:BQ,46,FALSE)),0),IFERROR((VLOOKUP($C298,LookupTable!B:BQ,50,FALSE)),0),IFERROR((VLOOKUP($C298,LookupTable!B:BQ,54,FALSE)),0),IFERROR((VLOOKUP($C298,LookupTable!B:BQ,58,FALSE)),0),IFERROR((VLOOKUP($C298,LookupTable!B:BQ,62,FALSE)),0),IFERROR((VLOOKUP($C298,LookupTable!B:BQ,66,FALSE)),0)))</f>
        <v>0</v>
      </c>
      <c r="N298" s="9">
        <f t="shared" si="4"/>
        <v>0</v>
      </c>
    </row>
    <row r="299" ht="15.75" customHeight="1">
      <c r="A299" s="3">
        <f t="shared" si="1"/>
        <v>275</v>
      </c>
      <c r="B299" s="3" t="s">
        <v>311</v>
      </c>
      <c r="C299" s="3">
        <v>1.7574045E7</v>
      </c>
      <c r="D299" s="4">
        <f>IFERROR(VLOOKUP($C299,BaselinePWR!B:C,2,FALSE),0)</f>
        <v>0</v>
      </c>
      <c r="E299" s="5">
        <f>IFERROR(VLOOKUP($C299,BaselinePWR!B:G,6,FALSE),0)</f>
        <v>0</v>
      </c>
      <c r="F299" s="6">
        <f>IFERROR(VLOOKUP($C299,BaselinePWR!B:H,7,FALSE),0)</f>
        <v>0</v>
      </c>
      <c r="G299" s="7">
        <f t="array" ref="G299">IFS(D299&gt;40000000,(J299+L299+N299),AND(D299&gt;0,D299&lt;40000000),-1,TRUE,-2)</f>
        <v>-2</v>
      </c>
      <c r="H299" s="7">
        <f t="array" ref="H299">IFS(G299=-1,-100000000,G299=-2,-200000000,G299&gt;=0,(G299-E299))</f>
        <v>-200000000</v>
      </c>
      <c r="I299" s="8">
        <f>(SUM(IFERROR((VLOOKUP($C299,LookupTable!B:BQ,40,FALSE)),0),IFERROR((VLOOKUP($C299,LookupTable!B:BQ,44,FALSE)),0),IFERROR((VLOOKUP($C299,LookupTable!B:BQ,48,FALSE)),0),IFERROR((VLOOKUP($C299,LookupTable!B:BQ,52,FALSE)),0),IFERROR((VLOOKUP($C299,LookupTable!B:BQ,56,FALSE)),0),IFERROR((VLOOKUP($C299,LookupTable!B:BQ,60,FALSE)),0),IFERROR((VLOOKUP($C299,LookupTable!B:BQ,64,FALSE)),0),IFERROR((VLOOKUP($C299,LookupTable!B:BQ,68,FALSE)),0)))</f>
        <v>0</v>
      </c>
      <c r="J299" s="9">
        <f t="shared" si="2"/>
        <v>0</v>
      </c>
      <c r="K299" s="8">
        <f>(SUM(IFERROR((VLOOKUP($C299,LookupTable!B:BQ,39,FALSE)),0),IFERROR((VLOOKUP($C299,LookupTable!B:BQ,43,FALSE)),0),IFERROR((VLOOKUP($C299,LookupTable!B:BQ,47,FALSE)),0),IFERROR((VLOOKUP($C299,LookupTable!B:BQ,51,FALSE)),0),IFERROR((VLOOKUP($C299,LookupTable!B:BQ,55,FALSE)),0),IFERROR((VLOOKUP($C299,LookupTable!B:BQ,59,FALSE)),0),IFERROR((VLOOKUP($C299,LookupTable!B:BQ,63,FALSE)),0),IFERROR((VLOOKUP($C299,LookupTable!B:BQ,67,FALSE)),0)))</f>
        <v>0</v>
      </c>
      <c r="L299" s="9">
        <f t="shared" si="3"/>
        <v>0</v>
      </c>
      <c r="M299" s="8">
        <f>(SUM(IFERROR((VLOOKUP($C299,LookupTable!B:BQ,38,FALSE)),0),IFERROR((VLOOKUP($C299,LookupTable!B:BQ,42,FALSE)),0),IFERROR((VLOOKUP($C299,LookupTable!B:BQ,46,FALSE)),0),IFERROR((VLOOKUP($C299,LookupTable!B:BQ,50,FALSE)),0),IFERROR((VLOOKUP($C299,LookupTable!B:BQ,54,FALSE)),0),IFERROR((VLOOKUP($C299,LookupTable!B:BQ,58,FALSE)),0),IFERROR((VLOOKUP($C299,LookupTable!B:BQ,62,FALSE)),0),IFERROR((VLOOKUP($C299,LookupTable!B:BQ,66,FALSE)),0)))</f>
        <v>0</v>
      </c>
      <c r="N299" s="9">
        <f t="shared" si="4"/>
        <v>0</v>
      </c>
    </row>
    <row r="300" ht="15.75" customHeight="1">
      <c r="A300" s="3">
        <f t="shared" si="1"/>
        <v>275</v>
      </c>
      <c r="B300" s="3" t="s">
        <v>312</v>
      </c>
      <c r="C300" s="3">
        <v>3.5950437E7</v>
      </c>
      <c r="D300" s="4">
        <f>IFERROR(VLOOKUP($C300,BaselinePWR!B:C,2,FALSE),0)</f>
        <v>0</v>
      </c>
      <c r="E300" s="5">
        <f>IFERROR(VLOOKUP($C300,BaselinePWR!B:G,6,FALSE),0)</f>
        <v>0</v>
      </c>
      <c r="F300" s="6">
        <f>IFERROR(VLOOKUP($C300,BaselinePWR!B:H,7,FALSE),0)</f>
        <v>0</v>
      </c>
      <c r="G300" s="7">
        <f t="array" ref="G300">IFS(D300&gt;40000000,(J300+L300+N300),AND(D300&gt;0,D300&lt;40000000),-1,TRUE,-2)</f>
        <v>-2</v>
      </c>
      <c r="H300" s="7">
        <f t="array" ref="H300">IFS(G300=-1,-100000000,G300=-2,-200000000,G300&gt;=0,(G300-E300))</f>
        <v>-200000000</v>
      </c>
      <c r="I300" s="8">
        <f>(SUM(IFERROR((VLOOKUP($C300,LookupTable!B:BQ,40,FALSE)),0),IFERROR((VLOOKUP($C300,LookupTable!B:BQ,44,FALSE)),0),IFERROR((VLOOKUP($C300,LookupTable!B:BQ,48,FALSE)),0),IFERROR((VLOOKUP($C300,LookupTable!B:BQ,52,FALSE)),0),IFERROR((VLOOKUP($C300,LookupTable!B:BQ,56,FALSE)),0),IFERROR((VLOOKUP($C300,LookupTable!B:BQ,60,FALSE)),0),IFERROR((VLOOKUP($C300,LookupTable!B:BQ,64,FALSE)),0),IFERROR((VLOOKUP($C300,LookupTable!B:BQ,68,FALSE)),0)))</f>
        <v>0</v>
      </c>
      <c r="J300" s="9">
        <f t="shared" si="2"/>
        <v>0</v>
      </c>
      <c r="K300" s="8">
        <f>(SUM(IFERROR((VLOOKUP($C300,LookupTable!B:BQ,39,FALSE)),0),IFERROR((VLOOKUP($C300,LookupTable!B:BQ,43,FALSE)),0),IFERROR((VLOOKUP($C300,LookupTable!B:BQ,47,FALSE)),0),IFERROR((VLOOKUP($C300,LookupTable!B:BQ,51,FALSE)),0),IFERROR((VLOOKUP($C300,LookupTable!B:BQ,55,FALSE)),0),IFERROR((VLOOKUP($C300,LookupTable!B:BQ,59,FALSE)),0),IFERROR((VLOOKUP($C300,LookupTable!B:BQ,63,FALSE)),0),IFERROR((VLOOKUP($C300,LookupTable!B:BQ,67,FALSE)),0)))</f>
        <v>0</v>
      </c>
      <c r="L300" s="9">
        <f t="shared" si="3"/>
        <v>0</v>
      </c>
      <c r="M300" s="8">
        <f>(SUM(IFERROR((VLOOKUP($C300,LookupTable!B:BQ,38,FALSE)),0),IFERROR((VLOOKUP($C300,LookupTable!B:BQ,42,FALSE)),0),IFERROR((VLOOKUP($C300,LookupTable!B:BQ,46,FALSE)),0),IFERROR((VLOOKUP($C300,LookupTable!B:BQ,50,FALSE)),0),IFERROR((VLOOKUP($C300,LookupTable!B:BQ,54,FALSE)),0),IFERROR((VLOOKUP($C300,LookupTable!B:BQ,58,FALSE)),0),IFERROR((VLOOKUP($C300,LookupTable!B:BQ,62,FALSE)),0),IFERROR((VLOOKUP($C300,LookupTable!B:BQ,66,FALSE)),0)))</f>
        <v>0</v>
      </c>
      <c r="N300" s="9">
        <f t="shared" si="4"/>
        <v>0</v>
      </c>
    </row>
    <row r="301" ht="15.75" customHeight="1">
      <c r="A301" s="3">
        <f t="shared" si="1"/>
        <v>275</v>
      </c>
      <c r="B301" s="3" t="s">
        <v>313</v>
      </c>
      <c r="C301" s="3">
        <v>7.5934378E7</v>
      </c>
      <c r="D301" s="4">
        <f>IFERROR(VLOOKUP($C301,BaselinePWR!B:C,2,FALSE),0)</f>
        <v>0</v>
      </c>
      <c r="E301" s="5">
        <f>IFERROR(VLOOKUP($C301,BaselinePWR!B:G,6,FALSE),0)</f>
        <v>0</v>
      </c>
      <c r="F301" s="6">
        <f>IFERROR(VLOOKUP($C301,BaselinePWR!B:H,7,FALSE),0)</f>
        <v>0</v>
      </c>
      <c r="G301" s="7">
        <f t="array" ref="G301">IFS(D301&gt;40000000,(J301+L301+N301),AND(D301&gt;0,D301&lt;40000000),-1,TRUE,-2)</f>
        <v>-2</v>
      </c>
      <c r="H301" s="7">
        <f t="array" ref="H301">IFS(G301=-1,-100000000,G301=-2,-200000000,G301&gt;=0,(G301-E301))</f>
        <v>-200000000</v>
      </c>
      <c r="I301" s="8">
        <f>(SUM(IFERROR((VLOOKUP($C301,LookupTable!B:BQ,40,FALSE)),0),IFERROR((VLOOKUP($C301,LookupTable!B:BQ,44,FALSE)),0),IFERROR((VLOOKUP($C301,LookupTable!B:BQ,48,FALSE)),0),IFERROR((VLOOKUP($C301,LookupTable!B:BQ,52,FALSE)),0),IFERROR((VLOOKUP($C301,LookupTable!B:BQ,56,FALSE)),0),IFERROR((VLOOKUP($C301,LookupTable!B:BQ,60,FALSE)),0),IFERROR((VLOOKUP($C301,LookupTable!B:BQ,64,FALSE)),0),IFERROR((VLOOKUP($C301,LookupTable!B:BQ,68,FALSE)),0)))</f>
        <v>0</v>
      </c>
      <c r="J301" s="9">
        <f t="shared" si="2"/>
        <v>0</v>
      </c>
      <c r="K301" s="8">
        <f>(SUM(IFERROR((VLOOKUP($C301,LookupTable!B:BQ,39,FALSE)),0),IFERROR((VLOOKUP($C301,LookupTable!B:BQ,43,FALSE)),0),IFERROR((VLOOKUP($C301,LookupTable!B:BQ,47,FALSE)),0),IFERROR((VLOOKUP($C301,LookupTable!B:BQ,51,FALSE)),0),IFERROR((VLOOKUP($C301,LookupTable!B:BQ,55,FALSE)),0),IFERROR((VLOOKUP($C301,LookupTable!B:BQ,59,FALSE)),0),IFERROR((VLOOKUP($C301,LookupTable!B:BQ,63,FALSE)),0),IFERROR((VLOOKUP($C301,LookupTable!B:BQ,67,FALSE)),0)))</f>
        <v>0</v>
      </c>
      <c r="L301" s="9">
        <f t="shared" si="3"/>
        <v>0</v>
      </c>
      <c r="M301" s="8">
        <f>(SUM(IFERROR((VLOOKUP($C301,LookupTable!B:BQ,38,FALSE)),0),IFERROR((VLOOKUP($C301,LookupTable!B:BQ,42,FALSE)),0),IFERROR((VLOOKUP($C301,LookupTable!B:BQ,46,FALSE)),0),IFERROR((VLOOKUP($C301,LookupTable!B:BQ,50,FALSE)),0),IFERROR((VLOOKUP($C301,LookupTable!B:BQ,54,FALSE)),0),IFERROR((VLOOKUP($C301,LookupTable!B:BQ,58,FALSE)),0),IFERROR((VLOOKUP($C301,LookupTable!B:BQ,62,FALSE)),0),IFERROR((VLOOKUP($C301,LookupTable!B:BQ,66,FALSE)),0)))</f>
        <v>0</v>
      </c>
      <c r="N301" s="9">
        <f t="shared" si="4"/>
        <v>0</v>
      </c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8"/>
      <c r="J302" s="9"/>
      <c r="K302" s="8"/>
      <c r="L302" s="9"/>
      <c r="M302" s="8"/>
      <c r="N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8"/>
      <c r="J303" s="9"/>
      <c r="K303" s="8"/>
      <c r="L303" s="9"/>
      <c r="M303" s="8"/>
      <c r="N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8"/>
      <c r="J304" s="9"/>
      <c r="K304" s="8"/>
      <c r="L304" s="9"/>
      <c r="M304" s="8"/>
      <c r="N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8"/>
      <c r="J305" s="9"/>
      <c r="K305" s="8"/>
      <c r="L305" s="9"/>
      <c r="M305" s="8"/>
      <c r="N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8"/>
      <c r="J306" s="9"/>
      <c r="K306" s="8"/>
      <c r="L306" s="9"/>
      <c r="M306" s="8"/>
      <c r="N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8"/>
      <c r="J307" s="9"/>
      <c r="K307" s="8"/>
      <c r="L307" s="9"/>
      <c r="M307" s="8"/>
      <c r="N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8"/>
      <c r="J308" s="9"/>
      <c r="K308" s="8"/>
      <c r="L308" s="9"/>
      <c r="M308" s="8"/>
      <c r="N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8"/>
      <c r="J309" s="9"/>
      <c r="K309" s="8"/>
      <c r="L309" s="9"/>
      <c r="M309" s="8"/>
      <c r="N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8"/>
      <c r="J310" s="9"/>
      <c r="K310" s="8"/>
      <c r="L310" s="9"/>
      <c r="M310" s="8"/>
      <c r="N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8"/>
      <c r="J311" s="9"/>
      <c r="K311" s="8"/>
      <c r="L311" s="9"/>
      <c r="M311" s="8"/>
      <c r="N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8"/>
      <c r="J312" s="9"/>
      <c r="K312" s="8"/>
      <c r="L312" s="9"/>
      <c r="M312" s="8"/>
      <c r="N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8"/>
      <c r="J313" s="9"/>
      <c r="K313" s="8"/>
      <c r="L313" s="9"/>
      <c r="M313" s="8"/>
      <c r="N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8"/>
      <c r="J314" s="9"/>
      <c r="K314" s="8"/>
      <c r="L314" s="9"/>
      <c r="M314" s="8"/>
      <c r="N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8"/>
      <c r="J315" s="9"/>
      <c r="K315" s="8"/>
      <c r="L315" s="9"/>
      <c r="M315" s="8"/>
      <c r="N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8"/>
      <c r="J316" s="9"/>
      <c r="K316" s="8"/>
      <c r="L316" s="9"/>
      <c r="M316" s="8"/>
      <c r="N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8"/>
      <c r="J317" s="9"/>
      <c r="K317" s="8"/>
      <c r="L317" s="9"/>
      <c r="M317" s="8"/>
      <c r="N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8"/>
      <c r="J318" s="9"/>
      <c r="K318" s="8"/>
      <c r="L318" s="9"/>
      <c r="M318" s="8"/>
      <c r="N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8"/>
      <c r="J319" s="9"/>
      <c r="K319" s="8"/>
      <c r="L319" s="9"/>
      <c r="M319" s="8"/>
      <c r="N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8"/>
      <c r="J320" s="9"/>
      <c r="K320" s="8"/>
      <c r="L320" s="9"/>
      <c r="M320" s="8"/>
      <c r="N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8"/>
      <c r="J321" s="9"/>
      <c r="K321" s="8"/>
      <c r="L321" s="9"/>
      <c r="M321" s="8"/>
      <c r="N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8"/>
      <c r="J322" s="9"/>
      <c r="K322" s="8"/>
      <c r="L322" s="9"/>
      <c r="M322" s="8"/>
      <c r="N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8"/>
      <c r="J323" s="9"/>
      <c r="K323" s="8"/>
      <c r="L323" s="9"/>
      <c r="M323" s="8"/>
      <c r="N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8"/>
      <c r="J324" s="9"/>
      <c r="K324" s="8"/>
      <c r="L324" s="9"/>
      <c r="M324" s="8"/>
      <c r="N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8"/>
      <c r="J325" s="9"/>
      <c r="K325" s="8"/>
      <c r="L325" s="9"/>
      <c r="M325" s="8"/>
      <c r="N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8"/>
      <c r="J326" s="9"/>
      <c r="K326" s="8"/>
      <c r="L326" s="9"/>
      <c r="M326" s="8"/>
      <c r="N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8"/>
      <c r="J327" s="9"/>
      <c r="K327" s="8"/>
      <c r="L327" s="9"/>
      <c r="M327" s="8"/>
      <c r="N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8"/>
      <c r="J328" s="9"/>
      <c r="K328" s="8"/>
      <c r="L328" s="9"/>
      <c r="M328" s="8"/>
      <c r="N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8"/>
      <c r="J329" s="9"/>
      <c r="K329" s="8"/>
      <c r="L329" s="9"/>
      <c r="M329" s="8"/>
      <c r="N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8"/>
      <c r="J330" s="9"/>
      <c r="K330" s="8"/>
      <c r="L330" s="9"/>
      <c r="M330" s="8"/>
      <c r="N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8"/>
      <c r="J331" s="9"/>
      <c r="K331" s="8"/>
      <c r="L331" s="9"/>
      <c r="M331" s="8"/>
      <c r="N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8"/>
      <c r="J332" s="9"/>
      <c r="K332" s="8"/>
      <c r="L332" s="9"/>
      <c r="M332" s="8"/>
      <c r="N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8"/>
      <c r="J333" s="9"/>
      <c r="K333" s="8"/>
      <c r="L333" s="9"/>
      <c r="M333" s="8"/>
      <c r="N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8"/>
      <c r="J334" s="9"/>
      <c r="K334" s="8"/>
      <c r="L334" s="9"/>
      <c r="M334" s="8"/>
      <c r="N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8"/>
      <c r="J335" s="9"/>
      <c r="K335" s="8"/>
      <c r="L335" s="9"/>
      <c r="M335" s="8"/>
      <c r="N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8"/>
      <c r="J336" s="9"/>
      <c r="K336" s="8"/>
      <c r="L336" s="9"/>
      <c r="M336" s="8"/>
      <c r="N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8"/>
      <c r="J337" s="9"/>
      <c r="K337" s="8"/>
      <c r="L337" s="9"/>
      <c r="M337" s="8"/>
      <c r="N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8"/>
      <c r="J338" s="9"/>
      <c r="K338" s="8"/>
      <c r="L338" s="9"/>
      <c r="M338" s="8"/>
      <c r="N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8"/>
      <c r="J339" s="9"/>
      <c r="K339" s="8"/>
      <c r="L339" s="9"/>
      <c r="M339" s="8"/>
      <c r="N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8"/>
      <c r="J340" s="9"/>
      <c r="K340" s="8"/>
      <c r="L340" s="9"/>
      <c r="M340" s="8"/>
      <c r="N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8"/>
      <c r="J341" s="9"/>
      <c r="K341" s="8"/>
      <c r="L341" s="9"/>
      <c r="M341" s="8"/>
      <c r="N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8"/>
      <c r="J342" s="9"/>
      <c r="K342" s="8"/>
      <c r="L342" s="9"/>
      <c r="M342" s="8"/>
      <c r="N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8"/>
      <c r="J343" s="9"/>
      <c r="K343" s="8"/>
      <c r="L343" s="9"/>
      <c r="M343" s="8"/>
      <c r="N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8"/>
      <c r="J344" s="9"/>
      <c r="K344" s="8"/>
      <c r="L344" s="9"/>
      <c r="M344" s="8"/>
      <c r="N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8"/>
      <c r="J345" s="9"/>
      <c r="K345" s="8"/>
      <c r="L345" s="9"/>
      <c r="M345" s="8"/>
      <c r="N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8"/>
      <c r="J346" s="9"/>
      <c r="K346" s="8"/>
      <c r="L346" s="9"/>
      <c r="M346" s="8"/>
      <c r="N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8"/>
      <c r="J347" s="9"/>
      <c r="K347" s="8"/>
      <c r="L347" s="9"/>
      <c r="M347" s="8"/>
      <c r="N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8"/>
      <c r="J348" s="9"/>
      <c r="K348" s="8"/>
      <c r="L348" s="9"/>
      <c r="M348" s="8"/>
      <c r="N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8"/>
      <c r="J349" s="9"/>
      <c r="K349" s="8"/>
      <c r="L349" s="9"/>
      <c r="M349" s="8"/>
      <c r="N349" s="9"/>
    </row>
    <row r="350" ht="15.75" customHeight="1">
      <c r="A350" s="15"/>
      <c r="B350" s="10"/>
      <c r="C350" s="10"/>
      <c r="D350" s="16"/>
      <c r="E350" s="17"/>
      <c r="F350" s="9"/>
      <c r="G350" s="17"/>
      <c r="H350" s="17"/>
      <c r="I350" s="8"/>
      <c r="J350" s="9"/>
      <c r="K350" s="8"/>
      <c r="L350" s="9"/>
      <c r="M350" s="8"/>
      <c r="N350" s="9"/>
    </row>
    <row r="351" ht="15.75" customHeight="1">
      <c r="A351" s="15"/>
      <c r="B351" s="10"/>
      <c r="C351" s="10"/>
      <c r="D351" s="16"/>
      <c r="E351" s="17"/>
      <c r="F351" s="9"/>
      <c r="G351" s="17"/>
      <c r="H351" s="17"/>
      <c r="I351" s="8"/>
      <c r="J351" s="9"/>
      <c r="K351" s="8"/>
      <c r="L351" s="9"/>
      <c r="M351" s="8"/>
      <c r="N351" s="9"/>
    </row>
    <row r="352" ht="15.75" customHeight="1">
      <c r="A352" s="15"/>
      <c r="B352" s="15"/>
      <c r="C352" s="15"/>
      <c r="D352" s="16"/>
      <c r="E352" s="17"/>
      <c r="F352" s="9"/>
      <c r="G352" s="17"/>
      <c r="H352" s="17"/>
      <c r="I352" s="8"/>
      <c r="J352" s="9"/>
      <c r="K352" s="8"/>
      <c r="L352" s="9"/>
      <c r="M352" s="8"/>
      <c r="N352" s="9"/>
    </row>
    <row r="353" ht="15.75" customHeight="1">
      <c r="A353" s="15"/>
      <c r="B353" s="15"/>
      <c r="C353" s="15"/>
      <c r="D353" s="16"/>
      <c r="E353" s="17"/>
      <c r="F353" s="9"/>
      <c r="G353" s="17"/>
      <c r="H353" s="17"/>
      <c r="I353" s="8"/>
      <c r="J353" s="9"/>
      <c r="K353" s="8"/>
      <c r="L353" s="9"/>
      <c r="M353" s="8"/>
      <c r="N353" s="9"/>
    </row>
    <row r="354" ht="15.75" customHeight="1">
      <c r="A354" s="15"/>
      <c r="B354" s="15"/>
      <c r="C354" s="15"/>
      <c r="D354" s="16"/>
      <c r="E354" s="17"/>
      <c r="F354" s="9"/>
      <c r="G354" s="17"/>
      <c r="H354" s="17"/>
      <c r="I354" s="8"/>
      <c r="J354" s="9"/>
      <c r="K354" s="8"/>
      <c r="L354" s="9"/>
      <c r="M354" s="8"/>
      <c r="N354" s="9"/>
    </row>
    <row r="355" ht="15.75" customHeight="1">
      <c r="A355" s="15"/>
      <c r="B355" s="15"/>
      <c r="C355" s="15"/>
      <c r="D355" s="16"/>
      <c r="E355" s="17"/>
      <c r="F355" s="9"/>
      <c r="G355" s="17"/>
      <c r="H355" s="17"/>
      <c r="I355" s="8"/>
      <c r="J355" s="9"/>
      <c r="K355" s="8"/>
      <c r="L355" s="9"/>
      <c r="M355" s="8"/>
      <c r="N355" s="9"/>
    </row>
    <row r="356" ht="15.75" customHeight="1">
      <c r="A356" s="15"/>
      <c r="B356" s="15"/>
      <c r="C356" s="15"/>
      <c r="D356" s="16"/>
      <c r="E356" s="17"/>
      <c r="F356" s="9"/>
      <c r="G356" s="17"/>
      <c r="H356" s="17"/>
      <c r="I356" s="8"/>
      <c r="J356" s="9"/>
      <c r="K356" s="8"/>
      <c r="L356" s="9"/>
      <c r="M356" s="8"/>
      <c r="N356" s="9"/>
    </row>
    <row r="357" ht="15.75" customHeight="1">
      <c r="A357" s="15"/>
      <c r="B357" s="15"/>
      <c r="C357" s="15"/>
      <c r="D357" s="16"/>
      <c r="E357" s="17"/>
      <c r="F357" s="9"/>
      <c r="G357" s="17"/>
      <c r="H357" s="17"/>
      <c r="I357" s="8"/>
      <c r="J357" s="9"/>
      <c r="K357" s="8"/>
      <c r="L357" s="9"/>
      <c r="M357" s="8"/>
      <c r="N357" s="9"/>
    </row>
    <row r="358" ht="15.75" customHeight="1">
      <c r="A358" s="15"/>
      <c r="B358" s="15"/>
      <c r="C358" s="15"/>
      <c r="D358" s="16"/>
      <c r="E358" s="17"/>
      <c r="F358" s="9"/>
      <c r="G358" s="17"/>
      <c r="H358" s="17"/>
      <c r="I358" s="8"/>
      <c r="J358" s="9"/>
      <c r="K358" s="8"/>
      <c r="L358" s="9"/>
      <c r="M358" s="8"/>
      <c r="N358" s="9"/>
    </row>
    <row r="359" ht="15.75" customHeight="1">
      <c r="A359" s="15"/>
      <c r="B359" s="15"/>
      <c r="C359" s="15"/>
      <c r="D359" s="16"/>
      <c r="E359" s="17"/>
      <c r="F359" s="9"/>
      <c r="G359" s="17"/>
      <c r="H359" s="17"/>
      <c r="I359" s="8"/>
      <c r="J359" s="9"/>
      <c r="K359" s="8"/>
      <c r="L359" s="9"/>
      <c r="M359" s="8"/>
      <c r="N359" s="9"/>
    </row>
    <row r="360" ht="15.75" customHeight="1">
      <c r="A360" s="15"/>
      <c r="B360" s="15"/>
      <c r="C360" s="15"/>
      <c r="D360" s="16"/>
      <c r="E360" s="17"/>
      <c r="F360" s="9"/>
      <c r="G360" s="17"/>
      <c r="H360" s="17"/>
      <c r="I360" s="8"/>
      <c r="J360" s="9"/>
      <c r="K360" s="8"/>
      <c r="L360" s="9"/>
      <c r="M360" s="8"/>
      <c r="N360" s="9"/>
    </row>
    <row r="361" ht="15.75" customHeight="1">
      <c r="A361" s="15"/>
      <c r="B361" s="15"/>
      <c r="C361" s="15"/>
      <c r="D361" s="16"/>
      <c r="E361" s="17"/>
      <c r="F361" s="9"/>
      <c r="G361" s="17"/>
      <c r="H361" s="17"/>
      <c r="I361" s="8"/>
      <c r="J361" s="9"/>
      <c r="K361" s="8"/>
      <c r="L361" s="9"/>
      <c r="M361" s="8"/>
      <c r="N361" s="9"/>
    </row>
    <row r="362" ht="15.75" customHeight="1">
      <c r="A362" s="15"/>
      <c r="B362" s="15"/>
      <c r="C362" s="15"/>
      <c r="D362" s="16"/>
      <c r="E362" s="17"/>
      <c r="F362" s="9"/>
      <c r="G362" s="17"/>
      <c r="H362" s="17"/>
      <c r="I362" s="8"/>
      <c r="J362" s="9"/>
      <c r="K362" s="8"/>
      <c r="L362" s="9"/>
      <c r="M362" s="8"/>
      <c r="N362" s="9"/>
    </row>
    <row r="363" ht="15.75" customHeight="1">
      <c r="A363" s="15"/>
      <c r="B363" s="15"/>
      <c r="C363" s="15"/>
      <c r="D363" s="16"/>
      <c r="E363" s="17"/>
      <c r="F363" s="9"/>
      <c r="G363" s="17"/>
      <c r="H363" s="17"/>
      <c r="I363" s="8"/>
      <c r="J363" s="9"/>
      <c r="K363" s="8"/>
      <c r="L363" s="9"/>
      <c r="M363" s="8"/>
      <c r="N363" s="9"/>
    </row>
    <row r="364" ht="15.75" customHeight="1">
      <c r="A364" s="15"/>
      <c r="B364" s="15"/>
      <c r="C364" s="15"/>
      <c r="D364" s="16"/>
      <c r="E364" s="17"/>
      <c r="F364" s="9"/>
      <c r="G364" s="17"/>
      <c r="H364" s="17"/>
      <c r="I364" s="8"/>
      <c r="J364" s="9"/>
      <c r="K364" s="8"/>
      <c r="L364" s="9"/>
      <c r="M364" s="8"/>
      <c r="N364" s="9"/>
    </row>
    <row r="365" ht="15.75" customHeight="1">
      <c r="A365" s="15"/>
      <c r="B365" s="15"/>
      <c r="C365" s="15"/>
      <c r="D365" s="16"/>
      <c r="E365" s="17"/>
      <c r="F365" s="9"/>
      <c r="G365" s="17"/>
      <c r="H365" s="17"/>
      <c r="I365" s="8"/>
      <c r="J365" s="9"/>
      <c r="K365" s="8"/>
      <c r="L365" s="9"/>
      <c r="M365" s="8"/>
      <c r="N365" s="9"/>
    </row>
    <row r="366" ht="15.75" customHeight="1">
      <c r="A366" s="15"/>
      <c r="B366" s="15"/>
      <c r="C366" s="15"/>
      <c r="D366" s="16"/>
      <c r="E366" s="17"/>
      <c r="F366" s="9"/>
      <c r="G366" s="17"/>
      <c r="H366" s="17"/>
      <c r="I366" s="8"/>
      <c r="J366" s="9"/>
      <c r="K366" s="8"/>
      <c r="L366" s="9"/>
      <c r="M366" s="8"/>
      <c r="N366" s="9"/>
    </row>
    <row r="367" ht="15.75" customHeight="1">
      <c r="A367" s="15"/>
      <c r="B367" s="15"/>
      <c r="C367" s="15"/>
      <c r="D367" s="16"/>
      <c r="E367" s="17"/>
      <c r="F367" s="9"/>
      <c r="G367" s="17"/>
      <c r="H367" s="17"/>
      <c r="I367" s="8"/>
      <c r="J367" s="9"/>
      <c r="K367" s="8"/>
      <c r="L367" s="9"/>
      <c r="M367" s="8"/>
      <c r="N367" s="9"/>
    </row>
    <row r="368" ht="15.75" customHeight="1">
      <c r="A368" s="15"/>
      <c r="B368" s="15"/>
      <c r="C368" s="15"/>
      <c r="D368" s="16"/>
      <c r="E368" s="17"/>
      <c r="F368" s="9"/>
      <c r="G368" s="17"/>
      <c r="H368" s="17"/>
      <c r="I368" s="8"/>
      <c r="J368" s="9"/>
      <c r="K368" s="8"/>
      <c r="L368" s="9"/>
      <c r="M368" s="8"/>
      <c r="N368" s="9"/>
    </row>
    <row r="369" ht="15.75" customHeight="1">
      <c r="A369" s="15"/>
      <c r="B369" s="15"/>
      <c r="C369" s="15"/>
      <c r="D369" s="16"/>
      <c r="E369" s="17"/>
      <c r="F369" s="9"/>
      <c r="G369" s="17"/>
      <c r="H369" s="17"/>
      <c r="I369" s="8"/>
      <c r="J369" s="9"/>
      <c r="K369" s="8"/>
      <c r="L369" s="9"/>
      <c r="M369" s="8"/>
      <c r="N369" s="9"/>
    </row>
    <row r="370" ht="15.75" customHeight="1">
      <c r="A370" s="15"/>
      <c r="B370" s="15"/>
      <c r="C370" s="15"/>
      <c r="D370" s="16"/>
      <c r="E370" s="17"/>
      <c r="F370" s="9"/>
      <c r="G370" s="17"/>
      <c r="H370" s="17"/>
      <c r="I370" s="8"/>
      <c r="J370" s="9"/>
      <c r="K370" s="8"/>
      <c r="L370" s="9"/>
      <c r="M370" s="8"/>
      <c r="N370" s="9"/>
    </row>
    <row r="371" ht="15.75" customHeight="1">
      <c r="A371" s="15"/>
      <c r="B371" s="15"/>
      <c r="C371" s="15"/>
      <c r="D371" s="16"/>
      <c r="E371" s="17"/>
      <c r="F371" s="9"/>
      <c r="G371" s="17"/>
      <c r="H371" s="17"/>
      <c r="I371" s="8"/>
      <c r="J371" s="9"/>
      <c r="K371" s="8"/>
      <c r="L371" s="9"/>
      <c r="M371" s="8"/>
      <c r="N371" s="9"/>
    </row>
    <row r="372" ht="15.75" customHeight="1">
      <c r="A372" s="15"/>
      <c r="B372" s="15"/>
      <c r="C372" s="15"/>
      <c r="D372" s="16"/>
      <c r="E372" s="17"/>
      <c r="F372" s="9"/>
      <c r="G372" s="17"/>
      <c r="H372" s="17"/>
      <c r="I372" s="8"/>
      <c r="J372" s="9"/>
      <c r="K372" s="8"/>
      <c r="L372" s="9"/>
      <c r="M372" s="8"/>
      <c r="N372" s="9"/>
    </row>
    <row r="373" ht="15.75" customHeight="1">
      <c r="A373" s="15"/>
      <c r="B373" s="15"/>
      <c r="C373" s="15"/>
      <c r="D373" s="16"/>
      <c r="E373" s="17"/>
      <c r="F373" s="9"/>
      <c r="G373" s="17"/>
      <c r="H373" s="17"/>
      <c r="I373" s="8"/>
      <c r="J373" s="9"/>
      <c r="K373" s="8"/>
      <c r="L373" s="9"/>
      <c r="M373" s="8"/>
      <c r="N373" s="9"/>
    </row>
    <row r="374" ht="15.75" customHeight="1">
      <c r="A374" s="15"/>
      <c r="B374" s="15"/>
      <c r="C374" s="15"/>
      <c r="D374" s="16"/>
      <c r="E374" s="17"/>
      <c r="F374" s="9"/>
      <c r="G374" s="17"/>
      <c r="H374" s="17"/>
      <c r="I374" s="8"/>
      <c r="J374" s="9"/>
      <c r="K374" s="8"/>
      <c r="L374" s="9"/>
      <c r="M374" s="8"/>
      <c r="N374" s="9"/>
    </row>
    <row r="375" ht="15.75" customHeight="1">
      <c r="A375" s="15"/>
      <c r="B375" s="15"/>
      <c r="C375" s="15"/>
      <c r="D375" s="16"/>
      <c r="E375" s="17"/>
      <c r="F375" s="9"/>
      <c r="G375" s="17"/>
      <c r="H375" s="17"/>
      <c r="I375" s="8"/>
      <c r="J375" s="9"/>
      <c r="K375" s="8"/>
      <c r="L375" s="9"/>
      <c r="M375" s="8"/>
      <c r="N375" s="9"/>
    </row>
    <row r="376" ht="15.75" customHeight="1">
      <c r="A376" s="15"/>
      <c r="B376" s="15"/>
      <c r="C376" s="15"/>
      <c r="D376" s="16"/>
      <c r="E376" s="17"/>
      <c r="F376" s="9"/>
      <c r="G376" s="17"/>
      <c r="H376" s="17"/>
      <c r="I376" s="8"/>
      <c r="J376" s="9"/>
      <c r="K376" s="8"/>
      <c r="L376" s="9"/>
      <c r="M376" s="8"/>
      <c r="N376" s="9"/>
    </row>
    <row r="377" ht="15.75" customHeight="1">
      <c r="A377" s="15"/>
      <c r="B377" s="15"/>
      <c r="C377" s="15"/>
      <c r="D377" s="16"/>
      <c r="E377" s="17"/>
      <c r="F377" s="9"/>
      <c r="G377" s="17"/>
      <c r="H377" s="17"/>
      <c r="I377" s="8"/>
      <c r="J377" s="9"/>
      <c r="K377" s="8"/>
      <c r="L377" s="9"/>
      <c r="M377" s="8"/>
      <c r="N377" s="9"/>
    </row>
    <row r="378" ht="15.75" customHeight="1">
      <c r="A378" s="15"/>
      <c r="B378" s="15"/>
      <c r="C378" s="15"/>
      <c r="D378" s="16"/>
      <c r="E378" s="17"/>
      <c r="F378" s="9"/>
      <c r="G378" s="17"/>
      <c r="H378" s="17"/>
      <c r="I378" s="8"/>
      <c r="J378" s="9"/>
      <c r="K378" s="8"/>
      <c r="L378" s="9"/>
      <c r="M378" s="8"/>
      <c r="N378" s="9"/>
    </row>
    <row r="379" ht="15.75" customHeight="1">
      <c r="A379" s="15"/>
      <c r="B379" s="15"/>
      <c r="C379" s="15"/>
      <c r="D379" s="16"/>
      <c r="E379" s="17"/>
      <c r="F379" s="9"/>
      <c r="G379" s="17"/>
      <c r="H379" s="17"/>
      <c r="I379" s="8"/>
      <c r="J379" s="9"/>
      <c r="K379" s="8"/>
      <c r="L379" s="9"/>
      <c r="M379" s="8"/>
      <c r="N379" s="9"/>
    </row>
    <row r="380" ht="15.75" customHeight="1">
      <c r="A380" s="15"/>
      <c r="B380" s="15"/>
      <c r="C380" s="15"/>
      <c r="D380" s="16"/>
      <c r="E380" s="17"/>
      <c r="F380" s="9"/>
      <c r="G380" s="17"/>
      <c r="H380" s="17"/>
      <c r="I380" s="8"/>
      <c r="J380" s="9"/>
      <c r="K380" s="8"/>
      <c r="L380" s="9"/>
      <c r="M380" s="8"/>
      <c r="N380" s="9"/>
    </row>
    <row r="381" ht="15.75" customHeight="1">
      <c r="A381" s="15"/>
      <c r="B381" s="15"/>
      <c r="C381" s="15"/>
      <c r="D381" s="16"/>
      <c r="E381" s="17"/>
      <c r="F381" s="9"/>
      <c r="G381" s="17"/>
      <c r="H381" s="17"/>
      <c r="I381" s="8"/>
      <c r="J381" s="9"/>
      <c r="K381" s="8"/>
      <c r="L381" s="9"/>
      <c r="M381" s="8"/>
      <c r="N381" s="9"/>
    </row>
    <row r="382" ht="15.75" customHeight="1">
      <c r="A382" s="15"/>
      <c r="B382" s="15"/>
      <c r="C382" s="15"/>
      <c r="D382" s="16"/>
      <c r="E382" s="17"/>
      <c r="F382" s="9"/>
      <c r="G382" s="17"/>
      <c r="H382" s="17"/>
      <c r="I382" s="8"/>
      <c r="J382" s="9"/>
      <c r="K382" s="8"/>
      <c r="L382" s="9"/>
      <c r="M382" s="8"/>
      <c r="N382" s="9"/>
    </row>
    <row r="383" ht="15.75" customHeight="1">
      <c r="A383" s="15"/>
      <c r="B383" s="15"/>
      <c r="C383" s="15"/>
      <c r="D383" s="16"/>
      <c r="E383" s="17"/>
      <c r="F383" s="9"/>
      <c r="G383" s="17"/>
      <c r="H383" s="17"/>
      <c r="I383" s="8"/>
      <c r="J383" s="9"/>
      <c r="K383" s="8"/>
      <c r="L383" s="9"/>
      <c r="M383" s="8"/>
      <c r="N383" s="9"/>
    </row>
    <row r="384" ht="15.75" customHeight="1">
      <c r="A384" s="15"/>
      <c r="B384" s="15"/>
      <c r="C384" s="15"/>
      <c r="D384" s="16"/>
      <c r="E384" s="17"/>
      <c r="F384" s="9"/>
      <c r="G384" s="17"/>
      <c r="H384" s="17"/>
      <c r="I384" s="8"/>
      <c r="J384" s="9"/>
      <c r="K384" s="8"/>
      <c r="L384" s="9"/>
      <c r="M384" s="8"/>
      <c r="N384" s="9"/>
    </row>
    <row r="385" ht="15.75" customHeight="1">
      <c r="A385" s="15"/>
      <c r="B385" s="15"/>
      <c r="C385" s="15"/>
      <c r="D385" s="16"/>
      <c r="E385" s="17"/>
      <c r="F385" s="9"/>
      <c r="G385" s="17"/>
      <c r="H385" s="17"/>
      <c r="I385" s="8"/>
      <c r="J385" s="9"/>
      <c r="K385" s="8"/>
      <c r="L385" s="9"/>
      <c r="M385" s="8"/>
      <c r="N385" s="9"/>
    </row>
    <row r="386" ht="15.75" customHeight="1">
      <c r="A386" s="15"/>
      <c r="B386" s="15"/>
      <c r="C386" s="15"/>
      <c r="D386" s="16"/>
      <c r="E386" s="17"/>
      <c r="F386" s="9"/>
      <c r="G386" s="17"/>
      <c r="H386" s="17"/>
      <c r="I386" s="8"/>
      <c r="J386" s="9"/>
      <c r="K386" s="8"/>
      <c r="L386" s="9"/>
      <c r="M386" s="8"/>
      <c r="N386" s="9"/>
    </row>
    <row r="387" ht="15.75" customHeight="1">
      <c r="A387" s="15"/>
      <c r="B387" s="15"/>
      <c r="C387" s="15"/>
      <c r="D387" s="16"/>
      <c r="E387" s="17"/>
      <c r="F387" s="9"/>
      <c r="G387" s="17"/>
      <c r="H387" s="17"/>
      <c r="I387" s="8"/>
      <c r="J387" s="9"/>
      <c r="K387" s="8"/>
      <c r="L387" s="9"/>
      <c r="M387" s="8"/>
      <c r="N387" s="9"/>
    </row>
    <row r="388" ht="15.75" customHeight="1">
      <c r="A388" s="15"/>
      <c r="B388" s="15"/>
      <c r="C388" s="15"/>
      <c r="D388" s="16"/>
      <c r="E388" s="17"/>
      <c r="F388" s="9"/>
      <c r="G388" s="17"/>
      <c r="H388" s="17"/>
      <c r="I388" s="8"/>
      <c r="J388" s="9"/>
      <c r="K388" s="8"/>
      <c r="L388" s="9"/>
      <c r="M388" s="8"/>
      <c r="N388" s="9"/>
    </row>
    <row r="389" ht="15.75" customHeight="1">
      <c r="A389" s="15"/>
      <c r="B389" s="15"/>
      <c r="C389" s="15"/>
      <c r="D389" s="16"/>
      <c r="E389" s="17"/>
      <c r="F389" s="9"/>
      <c r="G389" s="17"/>
      <c r="H389" s="17"/>
      <c r="I389" s="8"/>
      <c r="J389" s="9"/>
      <c r="K389" s="8"/>
      <c r="L389" s="9"/>
      <c r="M389" s="8"/>
      <c r="N389" s="9"/>
    </row>
    <row r="390" ht="15.75" customHeight="1">
      <c r="A390" s="15"/>
      <c r="B390" s="15"/>
      <c r="C390" s="15"/>
      <c r="D390" s="16"/>
      <c r="E390" s="17"/>
      <c r="F390" s="9"/>
      <c r="G390" s="17"/>
      <c r="H390" s="17"/>
      <c r="I390" s="8"/>
      <c r="J390" s="9"/>
      <c r="K390" s="8"/>
      <c r="L390" s="9"/>
      <c r="M390" s="8"/>
      <c r="N390" s="9"/>
    </row>
    <row r="391" ht="15.75" customHeight="1">
      <c r="A391" s="15"/>
      <c r="B391" s="15"/>
      <c r="C391" s="15"/>
      <c r="D391" s="16"/>
      <c r="E391" s="17"/>
      <c r="F391" s="9"/>
      <c r="G391" s="17"/>
      <c r="H391" s="17"/>
      <c r="I391" s="8"/>
      <c r="J391" s="9"/>
      <c r="K391" s="8"/>
      <c r="L391" s="9"/>
      <c r="M391" s="8"/>
      <c r="N391" s="9"/>
    </row>
    <row r="392" ht="15.75" customHeight="1">
      <c r="A392" s="15"/>
      <c r="B392" s="15"/>
      <c r="C392" s="15"/>
      <c r="D392" s="16"/>
      <c r="E392" s="17"/>
      <c r="F392" s="9"/>
      <c r="G392" s="17"/>
      <c r="H392" s="17"/>
      <c r="I392" s="8"/>
      <c r="J392" s="9"/>
      <c r="K392" s="8"/>
      <c r="L392" s="9"/>
      <c r="M392" s="8"/>
      <c r="N392" s="9"/>
    </row>
    <row r="393" ht="15.75" customHeight="1">
      <c r="A393" s="15"/>
      <c r="B393" s="15"/>
      <c r="C393" s="15"/>
      <c r="D393" s="16"/>
      <c r="E393" s="17"/>
      <c r="F393" s="9"/>
      <c r="G393" s="17"/>
      <c r="H393" s="17"/>
      <c r="I393" s="8"/>
      <c r="J393" s="9"/>
      <c r="K393" s="8"/>
      <c r="L393" s="9"/>
      <c r="M393" s="8"/>
      <c r="N393" s="9"/>
    </row>
    <row r="394" ht="15.75" customHeight="1">
      <c r="A394" s="15"/>
      <c r="B394" s="15"/>
      <c r="C394" s="15"/>
      <c r="D394" s="16"/>
      <c r="E394" s="17"/>
      <c r="F394" s="9"/>
      <c r="G394" s="17"/>
      <c r="H394" s="17"/>
      <c r="I394" s="8"/>
      <c r="J394" s="9"/>
      <c r="K394" s="8"/>
      <c r="L394" s="9"/>
      <c r="M394" s="8"/>
      <c r="N394" s="9"/>
    </row>
    <row r="395" ht="15.75" customHeight="1">
      <c r="A395" s="15"/>
      <c r="B395" s="15"/>
      <c r="C395" s="15"/>
      <c r="D395" s="16"/>
      <c r="E395" s="17"/>
      <c r="F395" s="9"/>
      <c r="G395" s="17"/>
      <c r="H395" s="17"/>
      <c r="I395" s="8"/>
      <c r="J395" s="9"/>
      <c r="K395" s="8"/>
      <c r="L395" s="9"/>
      <c r="M395" s="8"/>
      <c r="N395" s="9"/>
    </row>
    <row r="396" ht="15.75" customHeight="1">
      <c r="A396" s="15"/>
      <c r="B396" s="15"/>
      <c r="C396" s="15"/>
      <c r="D396" s="16"/>
      <c r="E396" s="17"/>
      <c r="F396" s="9"/>
      <c r="G396" s="17"/>
      <c r="H396" s="17"/>
      <c r="I396" s="8"/>
      <c r="J396" s="9"/>
      <c r="K396" s="8"/>
      <c r="L396" s="9"/>
      <c r="M396" s="8"/>
      <c r="N396" s="9"/>
    </row>
    <row r="397" ht="15.75" customHeight="1">
      <c r="A397" s="15"/>
      <c r="B397" s="15"/>
      <c r="C397" s="15"/>
      <c r="D397" s="16"/>
      <c r="E397" s="17"/>
      <c r="F397" s="9"/>
      <c r="G397" s="17"/>
      <c r="H397" s="17"/>
      <c r="I397" s="8"/>
      <c r="J397" s="9"/>
      <c r="K397" s="8"/>
      <c r="L397" s="9"/>
      <c r="M397" s="8"/>
      <c r="N397" s="9"/>
    </row>
    <row r="398" ht="15.75" customHeight="1">
      <c r="A398" s="15"/>
      <c r="B398" s="15"/>
      <c r="C398" s="15"/>
      <c r="D398" s="16"/>
      <c r="E398" s="17"/>
      <c r="F398" s="9"/>
      <c r="G398" s="17"/>
      <c r="H398" s="17"/>
      <c r="I398" s="8"/>
      <c r="J398" s="9"/>
      <c r="K398" s="8"/>
      <c r="L398" s="9"/>
      <c r="M398" s="8"/>
      <c r="N398" s="9"/>
    </row>
    <row r="399" ht="15.75" customHeight="1">
      <c r="A399" s="15"/>
      <c r="B399" s="15"/>
      <c r="C399" s="15"/>
      <c r="D399" s="16"/>
      <c r="E399" s="17"/>
      <c r="F399" s="9"/>
      <c r="G399" s="17"/>
      <c r="H399" s="17"/>
      <c r="I399" s="8"/>
      <c r="J399" s="9"/>
      <c r="K399" s="8"/>
      <c r="L399" s="9"/>
      <c r="M399" s="8"/>
      <c r="N399" s="9"/>
    </row>
    <row r="400" ht="15.75" customHeight="1">
      <c r="A400" s="15"/>
      <c r="B400" s="15"/>
      <c r="C400" s="15"/>
      <c r="D400" s="16"/>
      <c r="E400" s="17"/>
      <c r="F400" s="9"/>
      <c r="G400" s="17"/>
      <c r="H400" s="17"/>
      <c r="I400" s="8"/>
      <c r="J400" s="9"/>
      <c r="K400" s="8"/>
      <c r="L400" s="9"/>
      <c r="M400" s="8"/>
      <c r="N400" s="9"/>
    </row>
    <row r="401" ht="15.75" customHeight="1">
      <c r="A401" s="15"/>
      <c r="B401" s="15"/>
      <c r="C401" s="15"/>
      <c r="D401" s="16"/>
      <c r="E401" s="17"/>
      <c r="F401" s="9"/>
      <c r="G401" s="17"/>
      <c r="H401" s="17"/>
      <c r="I401" s="8"/>
      <c r="J401" s="9"/>
      <c r="K401" s="8"/>
      <c r="L401" s="9"/>
      <c r="M401" s="8"/>
      <c r="N401" s="9"/>
    </row>
    <row r="402" ht="15.75" customHeight="1">
      <c r="A402" s="15"/>
      <c r="B402" s="15"/>
      <c r="C402" s="15"/>
      <c r="D402" s="16"/>
      <c r="E402" s="17"/>
      <c r="F402" s="9"/>
      <c r="G402" s="17"/>
      <c r="H402" s="17"/>
      <c r="I402" s="8"/>
      <c r="J402" s="9"/>
      <c r="K402" s="8"/>
      <c r="L402" s="9"/>
      <c r="M402" s="8"/>
      <c r="N402" s="9"/>
    </row>
    <row r="403" ht="15.75" customHeight="1">
      <c r="A403" s="15"/>
      <c r="B403" s="15"/>
      <c r="C403" s="15"/>
      <c r="D403" s="16"/>
      <c r="E403" s="17"/>
      <c r="F403" s="9"/>
      <c r="G403" s="17"/>
      <c r="H403" s="17"/>
      <c r="I403" s="8"/>
      <c r="J403" s="9"/>
      <c r="K403" s="8"/>
      <c r="L403" s="9"/>
      <c r="M403" s="8"/>
      <c r="N403" s="9"/>
    </row>
    <row r="404" ht="15.75" customHeight="1">
      <c r="A404" s="15"/>
      <c r="B404" s="15"/>
      <c r="C404" s="15"/>
      <c r="D404" s="16"/>
      <c r="E404" s="17"/>
      <c r="F404" s="9"/>
      <c r="G404" s="17"/>
      <c r="H404" s="17"/>
      <c r="I404" s="8"/>
      <c r="J404" s="9"/>
      <c r="K404" s="8"/>
      <c r="L404" s="9"/>
      <c r="M404" s="8"/>
      <c r="N404" s="9"/>
    </row>
    <row r="405" ht="15.75" customHeight="1">
      <c r="A405" s="15"/>
      <c r="B405" s="15"/>
      <c r="C405" s="15"/>
      <c r="D405" s="16"/>
      <c r="E405" s="17"/>
      <c r="F405" s="9"/>
      <c r="G405" s="17"/>
      <c r="H405" s="17"/>
      <c r="I405" s="8"/>
      <c r="J405" s="9"/>
      <c r="K405" s="8"/>
      <c r="L405" s="9"/>
      <c r="M405" s="8"/>
      <c r="N405" s="9"/>
    </row>
    <row r="406" ht="15.75" customHeight="1">
      <c r="A406" s="15"/>
      <c r="B406" s="15"/>
      <c r="C406" s="15"/>
      <c r="D406" s="16"/>
      <c r="E406" s="17"/>
      <c r="F406" s="9"/>
      <c r="G406" s="17"/>
      <c r="H406" s="17"/>
      <c r="I406" s="8"/>
      <c r="J406" s="9"/>
      <c r="K406" s="8"/>
      <c r="L406" s="9"/>
      <c r="M406" s="8"/>
      <c r="N406" s="9"/>
    </row>
    <row r="407" ht="15.75" customHeight="1">
      <c r="A407" s="15"/>
      <c r="B407" s="15"/>
      <c r="C407" s="15"/>
      <c r="D407" s="16"/>
      <c r="E407" s="17"/>
      <c r="F407" s="9"/>
      <c r="G407" s="17"/>
      <c r="H407" s="17"/>
      <c r="I407" s="8"/>
      <c r="J407" s="9"/>
      <c r="K407" s="8"/>
      <c r="L407" s="9"/>
      <c r="M407" s="8"/>
      <c r="N407" s="9"/>
    </row>
    <row r="408" ht="15.75" customHeight="1">
      <c r="A408" s="15"/>
      <c r="B408" s="15"/>
      <c r="C408" s="15"/>
      <c r="D408" s="16"/>
      <c r="E408" s="17"/>
      <c r="F408" s="9"/>
      <c r="G408" s="17"/>
      <c r="H408" s="17"/>
      <c r="I408" s="8"/>
      <c r="J408" s="9"/>
      <c r="K408" s="8"/>
      <c r="L408" s="9"/>
      <c r="M408" s="8"/>
      <c r="N408" s="9"/>
    </row>
    <row r="409" ht="15.75" customHeight="1">
      <c r="A409" s="15"/>
      <c r="B409" s="15"/>
      <c r="C409" s="15"/>
      <c r="D409" s="16"/>
      <c r="E409" s="17"/>
      <c r="F409" s="9"/>
      <c r="G409" s="17"/>
      <c r="H409" s="17"/>
      <c r="I409" s="8"/>
      <c r="J409" s="9"/>
      <c r="K409" s="8"/>
      <c r="L409" s="9"/>
      <c r="M409" s="8"/>
      <c r="N409" s="9"/>
    </row>
    <row r="410" ht="15.75" customHeight="1">
      <c r="A410" s="15"/>
      <c r="B410" s="15"/>
      <c r="C410" s="15"/>
      <c r="D410" s="16"/>
      <c r="E410" s="17"/>
      <c r="F410" s="9"/>
      <c r="G410" s="17"/>
      <c r="H410" s="17"/>
      <c r="I410" s="8"/>
      <c r="J410" s="9"/>
      <c r="K410" s="8"/>
      <c r="L410" s="9"/>
      <c r="M410" s="8"/>
      <c r="N410" s="9"/>
    </row>
    <row r="411" ht="15.75" customHeight="1">
      <c r="A411" s="15"/>
      <c r="B411" s="15"/>
      <c r="C411" s="15"/>
      <c r="D411" s="16"/>
      <c r="E411" s="17"/>
      <c r="F411" s="9"/>
      <c r="G411" s="17"/>
      <c r="H411" s="17"/>
      <c r="I411" s="8"/>
      <c r="J411" s="9"/>
      <c r="K411" s="8"/>
      <c r="L411" s="9"/>
      <c r="M411" s="8"/>
      <c r="N411" s="9"/>
    </row>
    <row r="412" ht="15.75" customHeight="1">
      <c r="A412" s="15"/>
      <c r="B412" s="15"/>
      <c r="C412" s="15"/>
      <c r="D412" s="16"/>
      <c r="E412" s="17"/>
      <c r="F412" s="9"/>
      <c r="G412" s="17"/>
      <c r="H412" s="17"/>
      <c r="I412" s="8"/>
      <c r="J412" s="9"/>
      <c r="K412" s="8"/>
      <c r="L412" s="9"/>
      <c r="M412" s="8"/>
      <c r="N412" s="9"/>
    </row>
    <row r="413" ht="15.75" customHeight="1">
      <c r="A413" s="15"/>
      <c r="B413" s="15"/>
      <c r="C413" s="15"/>
      <c r="D413" s="16"/>
      <c r="E413" s="17"/>
      <c r="F413" s="9"/>
      <c r="G413" s="17"/>
      <c r="H413" s="17"/>
      <c r="I413" s="8"/>
      <c r="J413" s="9"/>
      <c r="K413" s="8"/>
      <c r="L413" s="9"/>
      <c r="M413" s="8"/>
      <c r="N413" s="9"/>
    </row>
    <row r="414" ht="15.75" customHeight="1">
      <c r="A414" s="15"/>
      <c r="B414" s="15"/>
      <c r="C414" s="15"/>
      <c r="D414" s="16"/>
      <c r="E414" s="17"/>
      <c r="F414" s="9"/>
      <c r="G414" s="17"/>
      <c r="H414" s="17"/>
      <c r="I414" s="8"/>
      <c r="J414" s="9"/>
      <c r="K414" s="8"/>
      <c r="L414" s="9"/>
      <c r="M414" s="8"/>
      <c r="N414" s="9"/>
    </row>
    <row r="415" ht="15.75" customHeight="1">
      <c r="A415" s="15"/>
      <c r="B415" s="15"/>
      <c r="C415" s="15"/>
      <c r="D415" s="16"/>
      <c r="E415" s="17"/>
      <c r="F415" s="9"/>
      <c r="G415" s="17"/>
      <c r="H415" s="17"/>
      <c r="I415" s="8"/>
      <c r="J415" s="9"/>
      <c r="K415" s="8"/>
      <c r="L415" s="9"/>
      <c r="M415" s="8"/>
      <c r="N415" s="9"/>
    </row>
    <row r="416" ht="15.75" customHeight="1">
      <c r="A416" s="15"/>
      <c r="B416" s="15"/>
      <c r="C416" s="15"/>
      <c r="D416" s="16"/>
      <c r="E416" s="17"/>
      <c r="F416" s="9"/>
      <c r="G416" s="17"/>
      <c r="H416" s="17"/>
      <c r="I416" s="8"/>
      <c r="J416" s="9"/>
      <c r="K416" s="8"/>
      <c r="L416" s="9"/>
      <c r="M416" s="8"/>
      <c r="N416" s="9"/>
    </row>
    <row r="417" ht="15.75" customHeight="1">
      <c r="A417" s="15"/>
      <c r="B417" s="15"/>
      <c r="C417" s="15"/>
      <c r="D417" s="16"/>
      <c r="E417" s="17"/>
      <c r="F417" s="9"/>
      <c r="G417" s="17"/>
      <c r="H417" s="17"/>
      <c r="I417" s="8"/>
      <c r="J417" s="9"/>
      <c r="K417" s="8"/>
      <c r="L417" s="9"/>
      <c r="M417" s="8"/>
      <c r="N417" s="9"/>
    </row>
    <row r="418" ht="15.75" customHeight="1">
      <c r="A418" s="15"/>
      <c r="B418" s="15"/>
      <c r="C418" s="15"/>
      <c r="D418" s="16"/>
      <c r="E418" s="17"/>
      <c r="F418" s="9"/>
      <c r="G418" s="17"/>
      <c r="H418" s="17"/>
      <c r="I418" s="8"/>
      <c r="J418" s="9"/>
      <c r="K418" s="8"/>
      <c r="L418" s="9"/>
      <c r="M418" s="8"/>
      <c r="N418" s="9"/>
    </row>
    <row r="419" ht="15.75" customHeight="1">
      <c r="A419" s="15"/>
      <c r="B419" s="15"/>
      <c r="C419" s="15"/>
      <c r="D419" s="16"/>
      <c r="E419" s="17"/>
      <c r="F419" s="9"/>
      <c r="G419" s="17"/>
      <c r="H419" s="17"/>
      <c r="I419" s="8"/>
      <c r="J419" s="9"/>
      <c r="K419" s="8"/>
      <c r="L419" s="9"/>
      <c r="M419" s="8"/>
      <c r="N419" s="9"/>
    </row>
    <row r="420" ht="15.75" customHeight="1">
      <c r="A420" s="15"/>
      <c r="B420" s="15"/>
      <c r="C420" s="15"/>
      <c r="D420" s="16"/>
      <c r="E420" s="17"/>
      <c r="F420" s="9"/>
      <c r="G420" s="17"/>
      <c r="H420" s="17"/>
      <c r="I420" s="8"/>
      <c r="J420" s="9"/>
      <c r="K420" s="8"/>
      <c r="L420" s="9"/>
      <c r="M420" s="8"/>
      <c r="N420" s="9"/>
    </row>
    <row r="421" ht="15.75" customHeight="1">
      <c r="A421" s="15"/>
      <c r="B421" s="15"/>
      <c r="C421" s="15"/>
      <c r="D421" s="16"/>
      <c r="E421" s="17"/>
      <c r="F421" s="9"/>
      <c r="G421" s="17"/>
      <c r="H421" s="17"/>
      <c r="I421" s="8"/>
      <c r="J421" s="9"/>
      <c r="K421" s="8"/>
      <c r="L421" s="9"/>
      <c r="M421" s="8"/>
      <c r="N421" s="9"/>
    </row>
    <row r="422" ht="15.75" customHeight="1">
      <c r="A422" s="15"/>
      <c r="B422" s="15"/>
      <c r="C422" s="15"/>
      <c r="D422" s="16"/>
      <c r="E422" s="17"/>
      <c r="F422" s="9"/>
      <c r="G422" s="17"/>
      <c r="H422" s="17"/>
      <c r="I422" s="8"/>
      <c r="J422" s="9"/>
      <c r="K422" s="8"/>
      <c r="L422" s="9"/>
      <c r="M422" s="8"/>
      <c r="N422" s="9"/>
    </row>
    <row r="423" ht="15.75" customHeight="1">
      <c r="A423" s="15"/>
      <c r="B423" s="15"/>
      <c r="C423" s="15"/>
      <c r="D423" s="16"/>
      <c r="E423" s="17"/>
      <c r="F423" s="9"/>
      <c r="G423" s="17"/>
      <c r="H423" s="17"/>
      <c r="I423" s="8"/>
      <c r="J423" s="9"/>
      <c r="K423" s="8"/>
      <c r="L423" s="9"/>
      <c r="M423" s="8"/>
      <c r="N423" s="9"/>
    </row>
    <row r="424" ht="15.75" customHeight="1">
      <c r="A424" s="15"/>
      <c r="B424" s="15"/>
      <c r="C424" s="15"/>
      <c r="D424" s="16"/>
      <c r="E424" s="17"/>
      <c r="F424" s="9"/>
      <c r="G424" s="17"/>
      <c r="H424" s="17"/>
      <c r="I424" s="8"/>
      <c r="J424" s="9"/>
      <c r="K424" s="8"/>
      <c r="L424" s="9"/>
      <c r="M424" s="8"/>
      <c r="N424" s="9"/>
    </row>
    <row r="425" ht="15.75" customHeight="1">
      <c r="A425" s="15"/>
      <c r="B425" s="15"/>
      <c r="C425" s="15"/>
      <c r="D425" s="16"/>
      <c r="E425" s="17"/>
      <c r="F425" s="9"/>
      <c r="G425" s="17"/>
      <c r="H425" s="17"/>
      <c r="I425" s="8"/>
      <c r="J425" s="9"/>
      <c r="K425" s="8"/>
      <c r="L425" s="9"/>
      <c r="M425" s="8"/>
      <c r="N425" s="9"/>
    </row>
    <row r="426" ht="15.75" customHeight="1">
      <c r="A426" s="15"/>
      <c r="B426" s="15"/>
      <c r="C426" s="15"/>
      <c r="D426" s="16"/>
      <c r="E426" s="17"/>
      <c r="F426" s="9"/>
      <c r="G426" s="17"/>
      <c r="H426" s="17"/>
      <c r="I426" s="8"/>
      <c r="J426" s="9"/>
      <c r="K426" s="8"/>
      <c r="L426" s="9"/>
      <c r="M426" s="8"/>
      <c r="N426" s="9"/>
    </row>
    <row r="427" ht="15.75" customHeight="1">
      <c r="A427" s="15"/>
      <c r="B427" s="15"/>
      <c r="C427" s="15"/>
      <c r="D427" s="16"/>
      <c r="E427" s="17"/>
      <c r="F427" s="9"/>
      <c r="G427" s="17"/>
      <c r="H427" s="17"/>
      <c r="I427" s="8"/>
      <c r="J427" s="9"/>
      <c r="K427" s="8"/>
      <c r="L427" s="9"/>
      <c r="M427" s="8"/>
      <c r="N427" s="9"/>
    </row>
    <row r="428" ht="15.75" customHeight="1">
      <c r="A428" s="15"/>
      <c r="B428" s="15"/>
      <c r="C428" s="15"/>
      <c r="D428" s="16"/>
      <c r="E428" s="17"/>
      <c r="F428" s="9"/>
      <c r="G428" s="17"/>
      <c r="H428" s="17"/>
      <c r="I428" s="8"/>
      <c r="J428" s="9"/>
      <c r="K428" s="8"/>
      <c r="L428" s="9"/>
      <c r="M428" s="8"/>
      <c r="N428" s="9"/>
    </row>
    <row r="429" ht="15.75" customHeight="1">
      <c r="A429" s="15"/>
      <c r="B429" s="15"/>
      <c r="C429" s="15"/>
      <c r="D429" s="16"/>
      <c r="E429" s="17"/>
      <c r="F429" s="9"/>
      <c r="G429" s="17"/>
      <c r="H429" s="17"/>
      <c r="I429" s="8"/>
      <c r="J429" s="9"/>
      <c r="K429" s="8"/>
      <c r="L429" s="9"/>
      <c r="M429" s="8"/>
      <c r="N429" s="9"/>
    </row>
    <row r="430" ht="15.75" customHeight="1">
      <c r="A430" s="15"/>
      <c r="B430" s="15"/>
      <c r="C430" s="15"/>
      <c r="D430" s="16"/>
      <c r="E430" s="17"/>
      <c r="F430" s="9"/>
      <c r="G430" s="17"/>
      <c r="H430" s="17"/>
      <c r="I430" s="8"/>
      <c r="J430" s="9"/>
      <c r="K430" s="8"/>
      <c r="L430" s="9"/>
      <c r="M430" s="8"/>
      <c r="N430" s="9"/>
    </row>
    <row r="431" ht="15.75" customHeight="1">
      <c r="A431" s="15"/>
      <c r="B431" s="15"/>
      <c r="C431" s="15"/>
      <c r="D431" s="16"/>
      <c r="E431" s="17"/>
      <c r="F431" s="9"/>
      <c r="G431" s="17"/>
      <c r="H431" s="17"/>
      <c r="I431" s="8"/>
      <c r="J431" s="9"/>
      <c r="K431" s="8"/>
      <c r="L431" s="9"/>
      <c r="M431" s="8"/>
      <c r="N431" s="9"/>
    </row>
    <row r="432" ht="15.75" customHeight="1">
      <c r="A432" s="15"/>
      <c r="B432" s="15"/>
      <c r="C432" s="15"/>
      <c r="D432" s="16"/>
      <c r="E432" s="17"/>
      <c r="F432" s="9"/>
      <c r="G432" s="17"/>
      <c r="H432" s="17"/>
      <c r="I432" s="8"/>
      <c r="J432" s="9"/>
      <c r="K432" s="8"/>
      <c r="L432" s="9"/>
      <c r="M432" s="8"/>
      <c r="N432" s="9"/>
    </row>
    <row r="433" ht="15.75" customHeight="1">
      <c r="A433" s="15"/>
      <c r="B433" s="15"/>
      <c r="C433" s="15"/>
      <c r="D433" s="16"/>
      <c r="E433" s="17"/>
      <c r="F433" s="9"/>
      <c r="G433" s="17"/>
      <c r="H433" s="17"/>
      <c r="I433" s="8"/>
      <c r="J433" s="9"/>
      <c r="K433" s="8"/>
      <c r="L433" s="9"/>
      <c r="M433" s="8"/>
      <c r="N433" s="9"/>
    </row>
    <row r="434" ht="15.75" customHeight="1">
      <c r="A434" s="15"/>
      <c r="B434" s="15"/>
      <c r="C434" s="15"/>
      <c r="D434" s="16"/>
      <c r="E434" s="17"/>
      <c r="F434" s="9"/>
      <c r="G434" s="17"/>
      <c r="H434" s="17"/>
      <c r="I434" s="8"/>
      <c r="J434" s="9"/>
      <c r="K434" s="8"/>
      <c r="L434" s="9"/>
      <c r="M434" s="8"/>
      <c r="N434" s="9"/>
    </row>
    <row r="435" ht="15.75" customHeight="1">
      <c r="A435" s="15"/>
      <c r="B435" s="15"/>
      <c r="C435" s="15"/>
      <c r="D435" s="16"/>
      <c r="E435" s="17"/>
      <c r="F435" s="9"/>
      <c r="G435" s="17"/>
      <c r="H435" s="17"/>
      <c r="I435" s="8"/>
      <c r="J435" s="9"/>
      <c r="K435" s="8"/>
      <c r="L435" s="9"/>
      <c r="M435" s="8"/>
      <c r="N435" s="9"/>
    </row>
    <row r="436" ht="15.75" customHeight="1">
      <c r="A436" s="15"/>
      <c r="B436" s="15"/>
      <c r="C436" s="15"/>
      <c r="D436" s="16"/>
      <c r="E436" s="17"/>
      <c r="F436" s="9"/>
      <c r="G436" s="17"/>
      <c r="H436" s="17"/>
      <c r="I436" s="8"/>
      <c r="J436" s="9"/>
      <c r="K436" s="8"/>
      <c r="L436" s="9"/>
      <c r="M436" s="8"/>
      <c r="N436" s="9"/>
    </row>
    <row r="437" ht="15.75" customHeight="1">
      <c r="A437" s="15"/>
      <c r="B437" s="15"/>
      <c r="C437" s="15"/>
      <c r="D437" s="16"/>
      <c r="E437" s="17"/>
      <c r="F437" s="9"/>
      <c r="G437" s="17"/>
      <c r="H437" s="17"/>
      <c r="I437" s="8"/>
      <c r="J437" s="9"/>
      <c r="K437" s="8"/>
      <c r="L437" s="9"/>
      <c r="M437" s="8"/>
      <c r="N437" s="9"/>
    </row>
    <row r="438" ht="15.75" customHeight="1">
      <c r="A438" s="15"/>
      <c r="B438" s="15"/>
      <c r="C438" s="15"/>
      <c r="D438" s="16"/>
      <c r="E438" s="17"/>
      <c r="F438" s="9"/>
      <c r="G438" s="17"/>
      <c r="H438" s="17"/>
      <c r="I438" s="8"/>
      <c r="J438" s="9"/>
      <c r="K438" s="8"/>
      <c r="L438" s="9"/>
      <c r="M438" s="8"/>
      <c r="N438" s="9"/>
    </row>
    <row r="439" ht="15.75" customHeight="1">
      <c r="A439" s="15"/>
      <c r="B439" s="15"/>
      <c r="C439" s="15"/>
      <c r="D439" s="16"/>
      <c r="E439" s="17"/>
      <c r="F439" s="9"/>
      <c r="G439" s="17"/>
      <c r="H439" s="17"/>
      <c r="I439" s="8"/>
      <c r="J439" s="9"/>
      <c r="K439" s="8"/>
      <c r="L439" s="9"/>
      <c r="M439" s="8"/>
      <c r="N439" s="9"/>
    </row>
    <row r="440" ht="15.75" customHeight="1">
      <c r="A440" s="15"/>
      <c r="B440" s="15"/>
      <c r="C440" s="15"/>
      <c r="D440" s="16"/>
      <c r="E440" s="17"/>
      <c r="F440" s="9"/>
      <c r="G440" s="17"/>
      <c r="H440" s="17"/>
      <c r="I440" s="8"/>
      <c r="J440" s="9"/>
      <c r="K440" s="8"/>
      <c r="L440" s="9"/>
      <c r="M440" s="8"/>
      <c r="N440" s="9"/>
    </row>
    <row r="441" ht="15.75" customHeight="1">
      <c r="A441" s="15"/>
      <c r="B441" s="15"/>
      <c r="C441" s="15"/>
      <c r="D441" s="16"/>
      <c r="E441" s="17"/>
      <c r="F441" s="9"/>
      <c r="G441" s="17"/>
      <c r="H441" s="17"/>
      <c r="I441" s="8"/>
      <c r="J441" s="9"/>
      <c r="K441" s="8"/>
      <c r="L441" s="9"/>
      <c r="M441" s="8"/>
      <c r="N441" s="9"/>
    </row>
    <row r="442" ht="15.75" customHeight="1">
      <c r="A442" s="15"/>
      <c r="B442" s="15"/>
      <c r="C442" s="15"/>
      <c r="D442" s="16"/>
      <c r="E442" s="17"/>
      <c r="F442" s="9"/>
      <c r="G442" s="17"/>
      <c r="H442" s="17"/>
      <c r="I442" s="8"/>
      <c r="J442" s="9"/>
      <c r="K442" s="8"/>
      <c r="L442" s="9"/>
      <c r="M442" s="8"/>
      <c r="N442" s="9"/>
    </row>
    <row r="443" ht="15.75" customHeight="1">
      <c r="A443" s="15"/>
      <c r="B443" s="15"/>
      <c r="C443" s="15"/>
      <c r="D443" s="16"/>
      <c r="E443" s="17"/>
      <c r="F443" s="9"/>
      <c r="G443" s="17"/>
      <c r="H443" s="17"/>
      <c r="I443" s="8"/>
      <c r="J443" s="9"/>
      <c r="K443" s="8"/>
      <c r="L443" s="9"/>
      <c r="M443" s="8"/>
      <c r="N443" s="9"/>
    </row>
    <row r="444" ht="15.75" customHeight="1">
      <c r="A444" s="15"/>
      <c r="B444" s="15"/>
      <c r="C444" s="15"/>
      <c r="D444" s="16"/>
      <c r="E444" s="17"/>
      <c r="F444" s="9"/>
      <c r="G444" s="17"/>
      <c r="H444" s="17"/>
      <c r="I444" s="8"/>
      <c r="J444" s="9"/>
      <c r="K444" s="8"/>
      <c r="L444" s="9"/>
      <c r="M444" s="8"/>
      <c r="N444" s="9"/>
    </row>
    <row r="445" ht="15.75" customHeight="1">
      <c r="A445" s="15"/>
      <c r="B445" s="15"/>
      <c r="C445" s="15"/>
      <c r="D445" s="16"/>
      <c r="E445" s="17"/>
      <c r="F445" s="9"/>
      <c r="G445" s="17"/>
      <c r="H445" s="17"/>
      <c r="I445" s="8"/>
      <c r="J445" s="9"/>
      <c r="K445" s="8"/>
      <c r="L445" s="9"/>
      <c r="M445" s="8"/>
      <c r="N445" s="9"/>
    </row>
    <row r="446" ht="15.75" customHeight="1">
      <c r="A446" s="15"/>
      <c r="B446" s="15"/>
      <c r="C446" s="15"/>
      <c r="D446" s="16"/>
      <c r="E446" s="17"/>
      <c r="F446" s="9"/>
      <c r="G446" s="17"/>
      <c r="H446" s="17"/>
      <c r="I446" s="8"/>
      <c r="J446" s="9"/>
      <c r="K446" s="8"/>
      <c r="L446" s="9"/>
      <c r="M446" s="8"/>
      <c r="N446" s="9"/>
    </row>
    <row r="447" ht="15.75" customHeight="1">
      <c r="A447" s="15"/>
      <c r="B447" s="15"/>
      <c r="C447" s="15"/>
      <c r="D447" s="16"/>
      <c r="E447" s="17"/>
      <c r="F447" s="9"/>
      <c r="G447" s="17"/>
      <c r="H447" s="17"/>
      <c r="I447" s="8"/>
      <c r="J447" s="9"/>
      <c r="K447" s="8"/>
      <c r="L447" s="9"/>
      <c r="M447" s="8"/>
      <c r="N447" s="9"/>
    </row>
    <row r="448" ht="15.75" customHeight="1">
      <c r="A448" s="15"/>
      <c r="B448" s="15"/>
      <c r="C448" s="15"/>
      <c r="D448" s="16"/>
      <c r="E448" s="17"/>
      <c r="F448" s="9"/>
      <c r="G448" s="17"/>
      <c r="H448" s="17"/>
      <c r="I448" s="8"/>
      <c r="J448" s="9"/>
      <c r="K448" s="8"/>
      <c r="L448" s="9"/>
      <c r="M448" s="8"/>
      <c r="N448" s="9"/>
    </row>
    <row r="449" ht="15.75" customHeight="1">
      <c r="A449" s="15"/>
      <c r="B449" s="15"/>
      <c r="C449" s="15"/>
      <c r="D449" s="16"/>
      <c r="E449" s="17"/>
      <c r="F449" s="9"/>
      <c r="G449" s="17"/>
      <c r="H449" s="17"/>
      <c r="I449" s="8"/>
      <c r="J449" s="9"/>
      <c r="K449" s="8"/>
      <c r="L449" s="9"/>
      <c r="M449" s="8"/>
      <c r="N449" s="9"/>
    </row>
    <row r="450" ht="15.75" customHeight="1">
      <c r="A450" s="15"/>
      <c r="B450" s="15"/>
      <c r="C450" s="15"/>
      <c r="D450" s="16"/>
      <c r="E450" s="17"/>
      <c r="F450" s="9"/>
      <c r="G450" s="17"/>
      <c r="H450" s="17"/>
      <c r="I450" s="8"/>
      <c r="J450" s="9"/>
      <c r="K450" s="8"/>
      <c r="L450" s="9"/>
      <c r="M450" s="8"/>
      <c r="N450" s="9"/>
    </row>
    <row r="451" ht="15.75" customHeight="1">
      <c r="A451" s="15"/>
      <c r="B451" s="15"/>
      <c r="C451" s="15"/>
      <c r="D451" s="16"/>
      <c r="E451" s="17"/>
      <c r="F451" s="9"/>
      <c r="G451" s="17"/>
      <c r="H451" s="17"/>
      <c r="I451" s="8"/>
      <c r="J451" s="9"/>
      <c r="K451" s="8"/>
      <c r="L451" s="9"/>
      <c r="M451" s="8"/>
      <c r="N451" s="9"/>
    </row>
    <row r="452" ht="15.75" customHeight="1">
      <c r="A452" s="15"/>
      <c r="B452" s="15"/>
      <c r="C452" s="15"/>
      <c r="D452" s="16"/>
      <c r="E452" s="17"/>
      <c r="F452" s="9"/>
      <c r="G452" s="17"/>
      <c r="H452" s="17"/>
      <c r="I452" s="8"/>
      <c r="J452" s="9"/>
      <c r="K452" s="8"/>
      <c r="L452" s="9"/>
      <c r="M452" s="8"/>
      <c r="N452" s="9"/>
    </row>
    <row r="453" ht="15.75" customHeight="1">
      <c r="A453" s="15"/>
      <c r="B453" s="15"/>
      <c r="C453" s="15"/>
      <c r="D453" s="16"/>
      <c r="E453" s="17"/>
      <c r="F453" s="9"/>
      <c r="G453" s="17"/>
      <c r="H453" s="17"/>
      <c r="I453" s="8"/>
      <c r="J453" s="9"/>
      <c r="K453" s="8"/>
      <c r="L453" s="9"/>
      <c r="M453" s="8"/>
      <c r="N453" s="9"/>
    </row>
    <row r="454" ht="15.75" customHeight="1">
      <c r="A454" s="15"/>
      <c r="B454" s="15"/>
      <c r="C454" s="15"/>
      <c r="D454" s="16"/>
      <c r="E454" s="17"/>
      <c r="F454" s="9"/>
      <c r="G454" s="17"/>
      <c r="H454" s="17"/>
      <c r="I454" s="8"/>
      <c r="J454" s="9"/>
      <c r="K454" s="8"/>
      <c r="L454" s="9"/>
      <c r="M454" s="8"/>
      <c r="N454" s="9"/>
    </row>
    <row r="455" ht="15.75" customHeight="1">
      <c r="A455" s="15"/>
      <c r="B455" s="15"/>
      <c r="C455" s="15"/>
      <c r="D455" s="16"/>
      <c r="E455" s="17"/>
      <c r="F455" s="9"/>
      <c r="G455" s="17"/>
      <c r="H455" s="17"/>
      <c r="I455" s="8"/>
      <c r="J455" s="9"/>
      <c r="K455" s="8"/>
      <c r="L455" s="9"/>
      <c r="M455" s="8"/>
      <c r="N455" s="9"/>
    </row>
    <row r="456" ht="15.75" customHeight="1">
      <c r="A456" s="15"/>
      <c r="B456" s="15"/>
      <c r="C456" s="15"/>
      <c r="D456" s="16"/>
      <c r="E456" s="17"/>
      <c r="F456" s="9"/>
      <c r="G456" s="17"/>
      <c r="H456" s="17"/>
      <c r="I456" s="8"/>
      <c r="J456" s="9"/>
      <c r="K456" s="8"/>
      <c r="L456" s="9"/>
      <c r="M456" s="8"/>
      <c r="N456" s="9"/>
    </row>
    <row r="457" ht="15.75" customHeight="1">
      <c r="A457" s="15"/>
      <c r="B457" s="15"/>
      <c r="C457" s="15"/>
      <c r="D457" s="16"/>
      <c r="E457" s="17"/>
      <c r="F457" s="9"/>
      <c r="G457" s="17"/>
      <c r="H457" s="17"/>
      <c r="I457" s="8"/>
      <c r="J457" s="9"/>
      <c r="K457" s="8"/>
      <c r="L457" s="9"/>
      <c r="M457" s="8"/>
      <c r="N457" s="9"/>
    </row>
    <row r="458" ht="15.75" customHeight="1">
      <c r="A458" s="15"/>
      <c r="B458" s="15"/>
      <c r="C458" s="15"/>
      <c r="D458" s="16"/>
      <c r="E458" s="17"/>
      <c r="F458" s="9"/>
      <c r="G458" s="17"/>
      <c r="H458" s="17"/>
      <c r="I458" s="8"/>
      <c r="J458" s="9"/>
      <c r="K458" s="8"/>
      <c r="L458" s="9"/>
      <c r="M458" s="8"/>
      <c r="N458" s="9"/>
    </row>
    <row r="459" ht="15.75" customHeight="1">
      <c r="A459" s="15"/>
      <c r="B459" s="15"/>
      <c r="C459" s="15"/>
      <c r="D459" s="16"/>
      <c r="E459" s="17"/>
      <c r="F459" s="9"/>
      <c r="G459" s="17"/>
      <c r="H459" s="17"/>
      <c r="I459" s="8"/>
      <c r="J459" s="9"/>
      <c r="K459" s="8"/>
      <c r="L459" s="9"/>
      <c r="M459" s="8"/>
      <c r="N459" s="9"/>
    </row>
    <row r="460" ht="15.75" customHeight="1">
      <c r="A460" s="15"/>
      <c r="B460" s="15"/>
      <c r="C460" s="15"/>
      <c r="D460" s="16"/>
      <c r="E460" s="17"/>
      <c r="F460" s="9"/>
      <c r="G460" s="17"/>
      <c r="H460" s="17"/>
      <c r="I460" s="8"/>
      <c r="J460" s="9"/>
      <c r="K460" s="8"/>
      <c r="L460" s="9"/>
      <c r="M460" s="8"/>
      <c r="N460" s="9"/>
    </row>
    <row r="461" ht="15.75" customHeight="1">
      <c r="A461" s="15"/>
      <c r="B461" s="15"/>
      <c r="C461" s="15"/>
      <c r="D461" s="16"/>
      <c r="E461" s="17"/>
      <c r="F461" s="9"/>
      <c r="G461" s="17"/>
      <c r="H461" s="17"/>
      <c r="I461" s="8"/>
      <c r="J461" s="9"/>
      <c r="K461" s="8"/>
      <c r="L461" s="9"/>
      <c r="M461" s="8"/>
      <c r="N461" s="9"/>
    </row>
    <row r="462" ht="15.75" customHeight="1">
      <c r="A462" s="15"/>
      <c r="B462" s="15"/>
      <c r="C462" s="15"/>
      <c r="D462" s="16"/>
      <c r="E462" s="17"/>
      <c r="F462" s="9"/>
      <c r="G462" s="17"/>
      <c r="H462" s="17"/>
      <c r="I462" s="8"/>
      <c r="J462" s="9"/>
      <c r="K462" s="8"/>
      <c r="L462" s="9"/>
      <c r="M462" s="8"/>
      <c r="N462" s="9"/>
    </row>
    <row r="463" ht="15.75" customHeight="1">
      <c r="A463" s="15"/>
      <c r="B463" s="15"/>
      <c r="C463" s="15"/>
      <c r="D463" s="16"/>
      <c r="E463" s="17"/>
      <c r="F463" s="9"/>
      <c r="G463" s="17"/>
      <c r="H463" s="17"/>
      <c r="I463" s="8"/>
      <c r="J463" s="9"/>
      <c r="K463" s="8"/>
      <c r="L463" s="9"/>
      <c r="M463" s="8"/>
      <c r="N463" s="9"/>
    </row>
    <row r="464" ht="15.75" customHeight="1">
      <c r="A464" s="15"/>
      <c r="B464" s="15"/>
      <c r="C464" s="15"/>
      <c r="D464" s="16"/>
      <c r="E464" s="17"/>
      <c r="F464" s="9"/>
      <c r="G464" s="17"/>
      <c r="H464" s="17"/>
      <c r="I464" s="8"/>
      <c r="J464" s="9"/>
      <c r="K464" s="8"/>
      <c r="L464" s="9"/>
      <c r="M464" s="8"/>
      <c r="N464" s="9"/>
    </row>
    <row r="465" ht="15.75" customHeight="1">
      <c r="A465" s="15"/>
      <c r="B465" s="15"/>
      <c r="C465" s="15"/>
      <c r="D465" s="16"/>
      <c r="E465" s="17"/>
      <c r="F465" s="9"/>
      <c r="G465" s="17"/>
      <c r="H465" s="17"/>
      <c r="I465" s="8"/>
      <c r="J465" s="9"/>
      <c r="K465" s="8"/>
      <c r="L465" s="9"/>
      <c r="M465" s="8"/>
      <c r="N465" s="9"/>
    </row>
    <row r="466" ht="15.75" customHeight="1">
      <c r="A466" s="15"/>
      <c r="B466" s="15"/>
      <c r="C466" s="15"/>
      <c r="D466" s="16"/>
      <c r="E466" s="17"/>
      <c r="F466" s="9"/>
      <c r="G466" s="17"/>
      <c r="H466" s="17"/>
      <c r="I466" s="8"/>
      <c r="J466" s="9"/>
      <c r="K466" s="8"/>
      <c r="L466" s="9"/>
      <c r="M466" s="8"/>
      <c r="N466" s="9"/>
    </row>
    <row r="467" ht="15.75" customHeight="1">
      <c r="A467" s="15"/>
      <c r="B467" s="15"/>
      <c r="C467" s="15"/>
      <c r="D467" s="16"/>
      <c r="E467" s="17"/>
      <c r="F467" s="9"/>
      <c r="G467" s="17"/>
      <c r="H467" s="17"/>
      <c r="I467" s="8"/>
      <c r="J467" s="9"/>
      <c r="K467" s="8"/>
      <c r="L467" s="9"/>
      <c r="M467" s="8"/>
      <c r="N467" s="9"/>
    </row>
    <row r="468" ht="15.75" customHeight="1">
      <c r="A468" s="15"/>
      <c r="B468" s="15"/>
      <c r="C468" s="15"/>
      <c r="D468" s="16"/>
      <c r="E468" s="17"/>
      <c r="F468" s="9"/>
      <c r="G468" s="17"/>
      <c r="H468" s="17"/>
      <c r="I468" s="8"/>
      <c r="J468" s="9"/>
      <c r="K468" s="8"/>
      <c r="L468" s="9"/>
      <c r="M468" s="8"/>
      <c r="N468" s="9"/>
    </row>
    <row r="469" ht="15.75" customHeight="1">
      <c r="A469" s="15"/>
      <c r="B469" s="15"/>
      <c r="C469" s="15"/>
      <c r="D469" s="16"/>
      <c r="E469" s="17"/>
      <c r="F469" s="9"/>
      <c r="G469" s="17"/>
      <c r="H469" s="17"/>
      <c r="I469" s="8"/>
      <c r="J469" s="9"/>
      <c r="K469" s="8"/>
      <c r="L469" s="9"/>
      <c r="M469" s="8"/>
      <c r="N469" s="9"/>
    </row>
    <row r="470" ht="15.75" customHeight="1">
      <c r="A470" s="15"/>
      <c r="B470" s="15"/>
      <c r="C470" s="15"/>
      <c r="D470" s="16"/>
      <c r="E470" s="17"/>
      <c r="F470" s="9"/>
      <c r="G470" s="17"/>
      <c r="H470" s="17"/>
      <c r="I470" s="8"/>
      <c r="J470" s="9"/>
      <c r="K470" s="8"/>
      <c r="L470" s="9"/>
      <c r="M470" s="8"/>
      <c r="N470" s="9"/>
    </row>
    <row r="471" ht="15.75" customHeight="1">
      <c r="A471" s="15"/>
      <c r="B471" s="15"/>
      <c r="C471" s="15"/>
      <c r="D471" s="16"/>
      <c r="E471" s="17"/>
      <c r="F471" s="9"/>
      <c r="G471" s="17"/>
      <c r="H471" s="17"/>
      <c r="I471" s="8"/>
      <c r="J471" s="9"/>
      <c r="K471" s="8"/>
      <c r="L471" s="9"/>
      <c r="M471" s="8"/>
      <c r="N471" s="9"/>
    </row>
    <row r="472" ht="15.75" customHeight="1">
      <c r="A472" s="15"/>
      <c r="B472" s="15"/>
      <c r="C472" s="15"/>
      <c r="D472" s="16"/>
      <c r="E472" s="17"/>
      <c r="F472" s="9"/>
      <c r="G472" s="17"/>
      <c r="H472" s="17"/>
      <c r="I472" s="8"/>
      <c r="J472" s="9"/>
      <c r="K472" s="8"/>
      <c r="L472" s="9"/>
      <c r="M472" s="8"/>
      <c r="N472" s="9"/>
    </row>
    <row r="473" ht="15.75" customHeight="1">
      <c r="A473" s="15"/>
      <c r="B473" s="15"/>
      <c r="C473" s="15"/>
      <c r="D473" s="16"/>
      <c r="E473" s="17"/>
      <c r="F473" s="9"/>
      <c r="G473" s="17"/>
      <c r="H473" s="17"/>
      <c r="I473" s="8"/>
      <c r="J473" s="9"/>
      <c r="K473" s="8"/>
      <c r="L473" s="9"/>
      <c r="M473" s="8"/>
      <c r="N473" s="9"/>
    </row>
    <row r="474" ht="15.75" customHeight="1">
      <c r="A474" s="15"/>
      <c r="B474" s="15"/>
      <c r="C474" s="15"/>
      <c r="D474" s="16"/>
      <c r="E474" s="17"/>
      <c r="F474" s="9"/>
      <c r="G474" s="17"/>
      <c r="H474" s="17"/>
      <c r="I474" s="8"/>
      <c r="J474" s="9"/>
      <c r="K474" s="8"/>
      <c r="L474" s="9"/>
      <c r="M474" s="8"/>
      <c r="N474" s="9"/>
    </row>
    <row r="475" ht="15.75" customHeight="1">
      <c r="A475" s="15"/>
      <c r="B475" s="15"/>
      <c r="C475" s="15"/>
      <c r="D475" s="16"/>
      <c r="E475" s="17"/>
      <c r="F475" s="9"/>
      <c r="G475" s="17"/>
      <c r="H475" s="17"/>
      <c r="I475" s="8"/>
      <c r="J475" s="9"/>
      <c r="K475" s="8"/>
      <c r="L475" s="9"/>
      <c r="M475" s="8"/>
      <c r="N475" s="9"/>
    </row>
    <row r="476" ht="15.75" customHeight="1">
      <c r="A476" s="15"/>
      <c r="B476" s="15"/>
      <c r="C476" s="15"/>
      <c r="D476" s="16"/>
      <c r="E476" s="17"/>
      <c r="F476" s="9"/>
      <c r="G476" s="17"/>
      <c r="H476" s="17"/>
      <c r="I476" s="8"/>
      <c r="J476" s="9"/>
      <c r="K476" s="8"/>
      <c r="L476" s="9"/>
      <c r="M476" s="8"/>
      <c r="N476" s="9"/>
    </row>
    <row r="477" ht="15.75" customHeight="1">
      <c r="A477" s="15"/>
      <c r="B477" s="15"/>
      <c r="C477" s="15"/>
      <c r="D477" s="16"/>
      <c r="E477" s="17"/>
      <c r="F477" s="9"/>
      <c r="G477" s="17"/>
      <c r="H477" s="17"/>
      <c r="I477" s="8"/>
      <c r="J477" s="9"/>
      <c r="K477" s="8"/>
      <c r="L477" s="9"/>
      <c r="M477" s="8"/>
      <c r="N477" s="9"/>
    </row>
    <row r="478" ht="15.75" customHeight="1">
      <c r="A478" s="15"/>
      <c r="B478" s="15"/>
      <c r="C478" s="15"/>
      <c r="D478" s="16"/>
      <c r="E478" s="17"/>
      <c r="F478" s="9"/>
      <c r="G478" s="17"/>
      <c r="H478" s="17"/>
      <c r="I478" s="8"/>
      <c r="J478" s="9"/>
      <c r="K478" s="8"/>
      <c r="L478" s="9"/>
      <c r="M478" s="8"/>
      <c r="N478" s="9"/>
    </row>
    <row r="479" ht="15.75" customHeight="1">
      <c r="A479" s="15"/>
      <c r="B479" s="15"/>
      <c r="C479" s="15"/>
      <c r="D479" s="16"/>
      <c r="E479" s="17"/>
      <c r="F479" s="9"/>
      <c r="G479" s="17"/>
      <c r="H479" s="17"/>
      <c r="I479" s="8"/>
      <c r="J479" s="9"/>
      <c r="K479" s="8"/>
      <c r="L479" s="9"/>
      <c r="M479" s="8"/>
      <c r="N479" s="9"/>
    </row>
    <row r="480" ht="15.75" customHeight="1">
      <c r="A480" s="15"/>
      <c r="B480" s="15"/>
      <c r="C480" s="15"/>
      <c r="D480" s="16"/>
      <c r="E480" s="17"/>
      <c r="F480" s="9"/>
      <c r="G480" s="17"/>
      <c r="H480" s="17"/>
      <c r="I480" s="8"/>
      <c r="J480" s="9"/>
      <c r="K480" s="8"/>
      <c r="L480" s="9"/>
      <c r="M480" s="8"/>
      <c r="N480" s="9"/>
    </row>
    <row r="481" ht="15.75" customHeight="1">
      <c r="A481" s="15"/>
      <c r="B481" s="15"/>
      <c r="C481" s="15"/>
      <c r="D481" s="16"/>
      <c r="E481" s="17"/>
      <c r="F481" s="9"/>
      <c r="G481" s="17"/>
      <c r="H481" s="17"/>
      <c r="I481" s="8"/>
      <c r="J481" s="9"/>
      <c r="K481" s="8"/>
      <c r="L481" s="9"/>
      <c r="M481" s="8"/>
      <c r="N481" s="9"/>
    </row>
    <row r="482" ht="15.75" customHeight="1">
      <c r="A482" s="15"/>
      <c r="B482" s="15"/>
      <c r="C482" s="15"/>
      <c r="D482" s="16"/>
      <c r="E482" s="17"/>
      <c r="F482" s="9"/>
      <c r="G482" s="17"/>
      <c r="H482" s="17"/>
      <c r="I482" s="8"/>
      <c r="J482" s="9"/>
      <c r="K482" s="8"/>
      <c r="L482" s="9"/>
      <c r="M482" s="8"/>
      <c r="N482" s="9"/>
    </row>
    <row r="483" ht="15.75" customHeight="1">
      <c r="A483" s="15"/>
      <c r="B483" s="15"/>
      <c r="C483" s="15"/>
      <c r="D483" s="16"/>
      <c r="E483" s="17"/>
      <c r="F483" s="9"/>
      <c r="G483" s="17"/>
      <c r="H483" s="17"/>
      <c r="I483" s="8"/>
      <c r="J483" s="9"/>
      <c r="K483" s="8"/>
      <c r="L483" s="9"/>
      <c r="M483" s="8"/>
      <c r="N483" s="9"/>
    </row>
    <row r="484" ht="15.75" customHeight="1">
      <c r="A484" s="15"/>
      <c r="B484" s="15"/>
      <c r="C484" s="15"/>
      <c r="D484" s="16"/>
      <c r="E484" s="17"/>
      <c r="F484" s="9"/>
      <c r="G484" s="17"/>
      <c r="H484" s="17"/>
      <c r="I484" s="8"/>
      <c r="J484" s="9"/>
      <c r="K484" s="8"/>
      <c r="L484" s="9"/>
      <c r="M484" s="8"/>
      <c r="N484" s="9"/>
    </row>
    <row r="485" ht="15.75" customHeight="1">
      <c r="A485" s="15"/>
      <c r="B485" s="15"/>
      <c r="C485" s="15"/>
      <c r="D485" s="16"/>
      <c r="E485" s="17"/>
      <c r="F485" s="9"/>
      <c r="G485" s="17"/>
      <c r="H485" s="17"/>
      <c r="I485" s="8"/>
      <c r="J485" s="9"/>
      <c r="K485" s="8"/>
      <c r="L485" s="9"/>
      <c r="M485" s="8"/>
      <c r="N485" s="9"/>
    </row>
    <row r="486" ht="15.75" customHeight="1">
      <c r="A486" s="15"/>
      <c r="B486" s="15"/>
      <c r="C486" s="15"/>
      <c r="D486" s="16"/>
      <c r="E486" s="17"/>
      <c r="F486" s="9"/>
      <c r="G486" s="17"/>
      <c r="H486" s="17"/>
      <c r="I486" s="8"/>
      <c r="J486" s="9"/>
      <c r="K486" s="8"/>
      <c r="L486" s="9"/>
      <c r="M486" s="8"/>
      <c r="N486" s="9"/>
    </row>
    <row r="487" ht="15.75" customHeight="1">
      <c r="A487" s="15"/>
      <c r="B487" s="15"/>
      <c r="C487" s="15"/>
      <c r="D487" s="16"/>
      <c r="E487" s="17"/>
      <c r="F487" s="9"/>
      <c r="G487" s="17"/>
      <c r="H487" s="17"/>
      <c r="I487" s="8"/>
      <c r="J487" s="9"/>
      <c r="K487" s="8"/>
      <c r="L487" s="9"/>
      <c r="M487" s="8"/>
      <c r="N487" s="9"/>
    </row>
    <row r="488" ht="15.75" customHeight="1">
      <c r="A488" s="15"/>
      <c r="B488" s="15"/>
      <c r="C488" s="15"/>
      <c r="D488" s="16"/>
      <c r="E488" s="17"/>
      <c r="F488" s="9"/>
      <c r="G488" s="17"/>
      <c r="H488" s="17"/>
      <c r="I488" s="8"/>
      <c r="J488" s="9"/>
      <c r="K488" s="8"/>
      <c r="L488" s="9"/>
      <c r="M488" s="8"/>
      <c r="N488" s="9"/>
    </row>
    <row r="489" ht="15.75" customHeight="1">
      <c r="A489" s="15"/>
      <c r="B489" s="15"/>
      <c r="C489" s="15"/>
      <c r="D489" s="16"/>
      <c r="E489" s="17"/>
      <c r="F489" s="9"/>
      <c r="G489" s="17"/>
      <c r="H489" s="17"/>
      <c r="I489" s="8"/>
      <c r="J489" s="9"/>
      <c r="K489" s="8"/>
      <c r="L489" s="9"/>
      <c r="M489" s="8"/>
      <c r="N489" s="9"/>
    </row>
    <row r="490" ht="15.75" customHeight="1">
      <c r="A490" s="15"/>
      <c r="B490" s="15"/>
      <c r="C490" s="15"/>
      <c r="D490" s="16"/>
      <c r="E490" s="17"/>
      <c r="F490" s="9"/>
      <c r="G490" s="17"/>
      <c r="H490" s="17"/>
      <c r="I490" s="8"/>
      <c r="J490" s="9"/>
      <c r="K490" s="8"/>
      <c r="L490" s="9"/>
      <c r="M490" s="8"/>
      <c r="N490" s="9"/>
    </row>
    <row r="491" ht="15.75" customHeight="1">
      <c r="A491" s="15"/>
      <c r="B491" s="15"/>
      <c r="C491" s="15"/>
      <c r="D491" s="16"/>
      <c r="E491" s="17"/>
      <c r="F491" s="9"/>
      <c r="G491" s="17"/>
      <c r="H491" s="17"/>
      <c r="I491" s="8"/>
      <c r="J491" s="9"/>
      <c r="K491" s="8"/>
      <c r="L491" s="9"/>
      <c r="M491" s="8"/>
      <c r="N491" s="9"/>
    </row>
    <row r="492" ht="15.75" customHeight="1">
      <c r="A492" s="15"/>
      <c r="B492" s="15"/>
      <c r="C492" s="15"/>
      <c r="D492" s="16"/>
      <c r="E492" s="17"/>
      <c r="F492" s="9"/>
      <c r="G492" s="17"/>
      <c r="H492" s="17"/>
      <c r="I492" s="8"/>
      <c r="J492" s="9"/>
      <c r="K492" s="8"/>
      <c r="L492" s="9"/>
      <c r="M492" s="8"/>
      <c r="N492" s="9"/>
    </row>
    <row r="493" ht="15.75" customHeight="1">
      <c r="A493" s="15"/>
      <c r="B493" s="15"/>
      <c r="C493" s="15"/>
      <c r="D493" s="16"/>
      <c r="E493" s="17"/>
      <c r="F493" s="9"/>
      <c r="G493" s="17"/>
      <c r="H493" s="17"/>
      <c r="I493" s="8"/>
      <c r="J493" s="9"/>
      <c r="K493" s="8"/>
      <c r="L493" s="9"/>
      <c r="M493" s="8"/>
      <c r="N493" s="9"/>
    </row>
    <row r="494" ht="15.75" customHeight="1">
      <c r="A494" s="15"/>
      <c r="B494" s="15"/>
      <c r="C494" s="15"/>
      <c r="D494" s="16"/>
      <c r="E494" s="17"/>
      <c r="F494" s="9"/>
      <c r="G494" s="17"/>
      <c r="H494" s="17"/>
      <c r="I494" s="8"/>
      <c r="J494" s="9"/>
      <c r="K494" s="8"/>
      <c r="L494" s="9"/>
      <c r="M494" s="8"/>
      <c r="N494" s="9"/>
    </row>
    <row r="495" ht="15.75" customHeight="1">
      <c r="A495" s="15"/>
      <c r="B495" s="15"/>
      <c r="C495" s="15"/>
      <c r="D495" s="16"/>
      <c r="E495" s="17"/>
      <c r="F495" s="9"/>
      <c r="G495" s="17"/>
      <c r="H495" s="17"/>
      <c r="I495" s="8"/>
      <c r="J495" s="9"/>
      <c r="K495" s="8"/>
      <c r="L495" s="9"/>
      <c r="M495" s="8"/>
      <c r="N495" s="9"/>
    </row>
    <row r="496" ht="15.75" customHeight="1">
      <c r="A496" s="15"/>
      <c r="B496" s="15"/>
      <c r="C496" s="15"/>
      <c r="D496" s="16"/>
      <c r="E496" s="17"/>
      <c r="F496" s="9"/>
      <c r="G496" s="17"/>
      <c r="H496" s="17"/>
      <c r="I496" s="8"/>
      <c r="J496" s="9"/>
      <c r="K496" s="8"/>
      <c r="L496" s="9"/>
      <c r="M496" s="8"/>
      <c r="N496" s="9"/>
    </row>
    <row r="497" ht="15.75" customHeight="1">
      <c r="A497" s="15"/>
      <c r="B497" s="15"/>
      <c r="C497" s="15"/>
      <c r="D497" s="16"/>
      <c r="E497" s="17"/>
      <c r="F497" s="9"/>
      <c r="G497" s="17"/>
      <c r="H497" s="17"/>
      <c r="I497" s="8"/>
      <c r="J497" s="9"/>
      <c r="K497" s="8"/>
      <c r="L497" s="9"/>
      <c r="M497" s="8"/>
      <c r="N497" s="9"/>
    </row>
    <row r="498" ht="15.75" customHeight="1">
      <c r="A498" s="15"/>
      <c r="B498" s="15"/>
      <c r="C498" s="15"/>
      <c r="D498" s="16"/>
      <c r="E498" s="17"/>
      <c r="F498" s="9"/>
      <c r="G498" s="17"/>
      <c r="H498" s="17"/>
      <c r="I498" s="8"/>
      <c r="J498" s="9"/>
      <c r="K498" s="8"/>
      <c r="L498" s="9"/>
      <c r="M498" s="8"/>
      <c r="N498" s="9"/>
    </row>
    <row r="499" ht="15.75" customHeight="1">
      <c r="A499" s="15"/>
      <c r="B499" s="15"/>
      <c r="C499" s="15"/>
      <c r="D499" s="16"/>
      <c r="E499" s="17"/>
      <c r="F499" s="9"/>
      <c r="G499" s="17"/>
      <c r="H499" s="17"/>
      <c r="I499" s="8"/>
      <c r="J499" s="9"/>
      <c r="K499" s="8"/>
      <c r="L499" s="9"/>
      <c r="M499" s="8"/>
      <c r="N499" s="9"/>
    </row>
    <row r="500" ht="15.75" customHeight="1">
      <c r="A500" s="15"/>
      <c r="B500" s="15"/>
      <c r="C500" s="15"/>
      <c r="D500" s="16"/>
      <c r="E500" s="17"/>
      <c r="F500" s="9"/>
      <c r="G500" s="17"/>
      <c r="H500" s="17"/>
      <c r="I500" s="8"/>
      <c r="J500" s="9"/>
      <c r="K500" s="8"/>
      <c r="L500" s="9"/>
      <c r="M500" s="8"/>
      <c r="N500" s="9"/>
    </row>
    <row r="501" ht="15.75" customHeight="1">
      <c r="A501" s="15"/>
      <c r="B501" s="15"/>
      <c r="C501" s="15"/>
      <c r="D501" s="16"/>
      <c r="E501" s="17"/>
      <c r="F501" s="9"/>
      <c r="G501" s="17"/>
      <c r="H501" s="17"/>
      <c r="I501" s="8"/>
      <c r="J501" s="9"/>
      <c r="K501" s="8"/>
      <c r="L501" s="9"/>
      <c r="M501" s="8"/>
      <c r="N501" s="9"/>
    </row>
    <row r="502" ht="15.75" customHeight="1">
      <c r="A502" s="15"/>
      <c r="B502" s="15"/>
      <c r="C502" s="15"/>
      <c r="D502" s="16"/>
      <c r="E502" s="17"/>
      <c r="F502" s="9"/>
      <c r="G502" s="17"/>
      <c r="H502" s="17"/>
      <c r="I502" s="8"/>
      <c r="J502" s="9"/>
      <c r="K502" s="8"/>
      <c r="L502" s="9"/>
      <c r="M502" s="8"/>
      <c r="N502" s="9"/>
    </row>
    <row r="503" ht="15.75" customHeight="1">
      <c r="A503" s="15"/>
      <c r="B503" s="15"/>
      <c r="C503" s="15"/>
      <c r="D503" s="16"/>
      <c r="E503" s="17"/>
      <c r="F503" s="9"/>
      <c r="G503" s="17"/>
      <c r="H503" s="17"/>
      <c r="I503" s="8"/>
      <c r="J503" s="9"/>
      <c r="K503" s="8"/>
      <c r="L503" s="9"/>
      <c r="M503" s="8"/>
      <c r="N503" s="9"/>
    </row>
    <row r="504" ht="15.75" customHeight="1">
      <c r="A504" s="15"/>
      <c r="B504" s="15"/>
      <c r="C504" s="15"/>
      <c r="D504" s="16"/>
      <c r="E504" s="17"/>
      <c r="F504" s="9"/>
      <c r="G504" s="17"/>
      <c r="H504" s="17"/>
      <c r="I504" s="8"/>
      <c r="J504" s="9"/>
      <c r="K504" s="8"/>
      <c r="L504" s="9"/>
      <c r="M504" s="8"/>
      <c r="N504" s="9"/>
    </row>
    <row r="505" ht="15.75" customHeight="1">
      <c r="A505" s="15"/>
      <c r="B505" s="15"/>
      <c r="C505" s="15"/>
      <c r="D505" s="16"/>
      <c r="E505" s="17"/>
      <c r="F505" s="9"/>
      <c r="G505" s="17"/>
      <c r="H505" s="17"/>
      <c r="I505" s="8"/>
      <c r="J505" s="9"/>
      <c r="K505" s="8"/>
      <c r="L505" s="9"/>
      <c r="M505" s="8"/>
      <c r="N505" s="9"/>
    </row>
    <row r="506" ht="15.75" customHeight="1">
      <c r="A506" s="15"/>
      <c r="B506" s="15"/>
      <c r="C506" s="15"/>
      <c r="D506" s="16"/>
      <c r="E506" s="17"/>
      <c r="F506" s="9"/>
      <c r="G506" s="17"/>
      <c r="H506" s="17"/>
      <c r="I506" s="8"/>
      <c r="J506" s="9"/>
      <c r="K506" s="8"/>
      <c r="L506" s="9"/>
      <c r="M506" s="8"/>
      <c r="N506" s="9"/>
    </row>
    <row r="507" ht="15.75" customHeight="1">
      <c r="A507" s="15"/>
      <c r="B507" s="15"/>
      <c r="C507" s="15"/>
      <c r="D507" s="16"/>
      <c r="E507" s="17"/>
      <c r="F507" s="9"/>
      <c r="G507" s="17"/>
      <c r="H507" s="17"/>
      <c r="I507" s="8"/>
      <c r="J507" s="9"/>
      <c r="K507" s="8"/>
      <c r="L507" s="9"/>
      <c r="M507" s="8"/>
      <c r="N507" s="9"/>
    </row>
    <row r="508" ht="15.75" customHeight="1">
      <c r="A508" s="15"/>
      <c r="B508" s="15"/>
      <c r="C508" s="15"/>
      <c r="D508" s="16"/>
      <c r="E508" s="17"/>
      <c r="F508" s="9"/>
      <c r="G508" s="17"/>
      <c r="H508" s="17"/>
      <c r="I508" s="8"/>
      <c r="J508" s="9"/>
      <c r="K508" s="8"/>
      <c r="L508" s="9"/>
      <c r="M508" s="8"/>
      <c r="N508" s="9"/>
    </row>
    <row r="509" ht="15.75" customHeight="1">
      <c r="A509" s="15"/>
      <c r="B509" s="15"/>
      <c r="C509" s="15"/>
      <c r="D509" s="16"/>
      <c r="E509" s="17"/>
      <c r="F509" s="9"/>
      <c r="G509" s="17"/>
      <c r="H509" s="17"/>
      <c r="I509" s="8"/>
      <c r="J509" s="9"/>
      <c r="K509" s="8"/>
      <c r="L509" s="9"/>
      <c r="M509" s="8"/>
      <c r="N509" s="9"/>
    </row>
    <row r="510" ht="15.75" customHeight="1">
      <c r="A510" s="15"/>
      <c r="B510" s="15"/>
      <c r="C510" s="15"/>
      <c r="D510" s="16"/>
      <c r="E510" s="17"/>
      <c r="F510" s="9"/>
      <c r="G510" s="17"/>
      <c r="H510" s="17"/>
      <c r="I510" s="8"/>
      <c r="J510" s="9"/>
      <c r="K510" s="8"/>
      <c r="L510" s="9"/>
      <c r="M510" s="8"/>
      <c r="N510" s="9"/>
    </row>
    <row r="511" ht="15.75" customHeight="1">
      <c r="A511" s="15"/>
      <c r="B511" s="15"/>
      <c r="C511" s="15"/>
      <c r="D511" s="16"/>
      <c r="E511" s="17"/>
      <c r="F511" s="9"/>
      <c r="G511" s="17"/>
      <c r="H511" s="17"/>
      <c r="I511" s="8"/>
      <c r="J511" s="9"/>
      <c r="K511" s="8"/>
      <c r="L511" s="9"/>
      <c r="M511" s="8"/>
      <c r="N511" s="9"/>
    </row>
    <row r="512" ht="15.75" customHeight="1">
      <c r="A512" s="15"/>
      <c r="B512" s="15"/>
      <c r="C512" s="15"/>
      <c r="D512" s="16"/>
      <c r="E512" s="17"/>
      <c r="F512" s="9"/>
      <c r="G512" s="17"/>
      <c r="H512" s="17"/>
      <c r="I512" s="8"/>
      <c r="J512" s="9"/>
      <c r="K512" s="8"/>
      <c r="L512" s="9"/>
      <c r="M512" s="8"/>
      <c r="N512" s="9"/>
    </row>
    <row r="513" ht="15.75" customHeight="1">
      <c r="A513" s="15"/>
      <c r="B513" s="15"/>
      <c r="C513" s="15"/>
      <c r="D513" s="16"/>
      <c r="E513" s="17"/>
      <c r="F513" s="9"/>
      <c r="G513" s="17"/>
      <c r="H513" s="17"/>
      <c r="I513" s="8"/>
      <c r="J513" s="9"/>
      <c r="K513" s="8"/>
      <c r="L513" s="9"/>
      <c r="M513" s="8"/>
      <c r="N513" s="9"/>
    </row>
    <row r="514" ht="15.75" customHeight="1">
      <c r="A514" s="15"/>
      <c r="B514" s="15"/>
      <c r="C514" s="15"/>
      <c r="D514" s="16"/>
      <c r="E514" s="17"/>
      <c r="F514" s="9"/>
      <c r="G514" s="17"/>
      <c r="H514" s="17"/>
      <c r="I514" s="8"/>
      <c r="J514" s="9"/>
      <c r="K514" s="8"/>
      <c r="L514" s="9"/>
      <c r="M514" s="8"/>
      <c r="N514" s="9"/>
    </row>
    <row r="515" ht="15.75" customHeight="1">
      <c r="A515" s="15"/>
      <c r="B515" s="15"/>
      <c r="C515" s="15"/>
      <c r="D515" s="16"/>
      <c r="E515" s="17"/>
      <c r="F515" s="9"/>
      <c r="G515" s="17"/>
      <c r="H515" s="17"/>
      <c r="I515" s="8"/>
      <c r="J515" s="9"/>
      <c r="K515" s="8"/>
      <c r="L515" s="9"/>
      <c r="M515" s="8"/>
      <c r="N515" s="9"/>
    </row>
    <row r="516" ht="15.75" customHeight="1">
      <c r="A516" s="15"/>
      <c r="B516" s="15"/>
      <c r="C516" s="15"/>
      <c r="D516" s="16"/>
      <c r="E516" s="17"/>
      <c r="F516" s="9"/>
      <c r="G516" s="17"/>
      <c r="H516" s="17"/>
      <c r="I516" s="8"/>
      <c r="J516" s="9"/>
      <c r="K516" s="8"/>
      <c r="L516" s="9"/>
      <c r="M516" s="8"/>
      <c r="N516" s="9"/>
    </row>
    <row r="517" ht="15.75" customHeight="1">
      <c r="A517" s="15"/>
      <c r="B517" s="15"/>
      <c r="C517" s="15"/>
      <c r="D517" s="16"/>
      <c r="E517" s="17"/>
      <c r="F517" s="9"/>
      <c r="G517" s="17"/>
      <c r="H517" s="17"/>
      <c r="I517" s="8"/>
      <c r="J517" s="9"/>
      <c r="K517" s="8"/>
      <c r="L517" s="9"/>
      <c r="M517" s="8"/>
      <c r="N517" s="9"/>
    </row>
    <row r="518" ht="15.75" customHeight="1">
      <c r="A518" s="15"/>
      <c r="B518" s="15"/>
      <c r="C518" s="15"/>
      <c r="D518" s="16"/>
      <c r="E518" s="17"/>
      <c r="F518" s="9"/>
      <c r="G518" s="17"/>
      <c r="H518" s="17"/>
      <c r="I518" s="8"/>
      <c r="J518" s="9"/>
      <c r="K518" s="8"/>
      <c r="L518" s="9"/>
      <c r="M518" s="8"/>
      <c r="N518" s="9"/>
    </row>
    <row r="519" ht="15.75" customHeight="1">
      <c r="A519" s="15"/>
      <c r="B519" s="15"/>
      <c r="C519" s="15"/>
      <c r="D519" s="16"/>
      <c r="E519" s="17"/>
      <c r="F519" s="9"/>
      <c r="G519" s="17"/>
      <c r="H519" s="17"/>
      <c r="I519" s="8"/>
      <c r="J519" s="9"/>
      <c r="K519" s="8"/>
      <c r="L519" s="9"/>
      <c r="M519" s="8"/>
      <c r="N519" s="9"/>
    </row>
    <row r="520" ht="15.75" customHeight="1">
      <c r="A520" s="15"/>
      <c r="B520" s="15"/>
      <c r="C520" s="15"/>
      <c r="D520" s="16"/>
      <c r="E520" s="17"/>
      <c r="F520" s="9"/>
      <c r="G520" s="17"/>
      <c r="H520" s="17"/>
      <c r="I520" s="8"/>
      <c r="J520" s="9"/>
      <c r="K520" s="8"/>
      <c r="L520" s="9"/>
      <c r="M520" s="8"/>
      <c r="N520" s="9"/>
    </row>
    <row r="521" ht="15.75" customHeight="1">
      <c r="A521" s="15"/>
      <c r="B521" s="15"/>
      <c r="C521" s="15"/>
      <c r="D521" s="16"/>
      <c r="E521" s="17"/>
      <c r="F521" s="9"/>
      <c r="G521" s="17"/>
      <c r="H521" s="17"/>
      <c r="I521" s="8"/>
      <c r="J521" s="9"/>
      <c r="K521" s="8"/>
      <c r="L521" s="9"/>
      <c r="M521" s="8"/>
      <c r="N521" s="9"/>
    </row>
    <row r="522" ht="15.75" customHeight="1">
      <c r="A522" s="15"/>
      <c r="B522" s="15"/>
      <c r="C522" s="15"/>
      <c r="D522" s="16"/>
      <c r="E522" s="17"/>
      <c r="F522" s="9"/>
      <c r="G522" s="17"/>
      <c r="H522" s="17"/>
      <c r="I522" s="8"/>
      <c r="J522" s="9"/>
      <c r="K522" s="8"/>
      <c r="L522" s="9"/>
      <c r="M522" s="8"/>
      <c r="N522" s="9"/>
    </row>
    <row r="523" ht="15.75" customHeight="1">
      <c r="A523" s="15"/>
      <c r="B523" s="15"/>
      <c r="C523" s="15"/>
      <c r="D523" s="16"/>
      <c r="E523" s="17"/>
      <c r="F523" s="9"/>
      <c r="G523" s="17"/>
      <c r="H523" s="17"/>
      <c r="I523" s="8"/>
      <c r="J523" s="9"/>
      <c r="K523" s="8"/>
      <c r="L523" s="9"/>
      <c r="M523" s="8"/>
      <c r="N523" s="9"/>
    </row>
    <row r="524" ht="15.75" customHeight="1">
      <c r="A524" s="15"/>
      <c r="B524" s="15"/>
      <c r="C524" s="15"/>
      <c r="D524" s="16"/>
      <c r="E524" s="17"/>
      <c r="F524" s="9"/>
      <c r="G524" s="17"/>
      <c r="H524" s="17"/>
      <c r="I524" s="8"/>
      <c r="J524" s="9"/>
      <c r="K524" s="8"/>
      <c r="L524" s="9"/>
      <c r="M524" s="8"/>
      <c r="N524" s="9"/>
    </row>
    <row r="525" ht="15.75" customHeight="1">
      <c r="A525" s="15"/>
      <c r="B525" s="15"/>
      <c r="C525" s="15"/>
      <c r="D525" s="16"/>
      <c r="E525" s="17"/>
      <c r="F525" s="9"/>
      <c r="G525" s="17"/>
      <c r="H525" s="17"/>
      <c r="I525" s="8"/>
      <c r="J525" s="9"/>
      <c r="K525" s="8"/>
      <c r="L525" s="9"/>
      <c r="M525" s="8"/>
      <c r="N525" s="9"/>
    </row>
    <row r="526" ht="15.75" customHeight="1">
      <c r="A526" s="15"/>
      <c r="B526" s="15"/>
      <c r="C526" s="15"/>
      <c r="D526" s="16"/>
      <c r="E526" s="17"/>
      <c r="F526" s="9"/>
      <c r="G526" s="17"/>
      <c r="H526" s="17"/>
      <c r="I526" s="8"/>
      <c r="J526" s="9"/>
      <c r="K526" s="8"/>
      <c r="L526" s="9"/>
      <c r="M526" s="8"/>
      <c r="N526" s="9"/>
    </row>
    <row r="527" ht="15.75" customHeight="1">
      <c r="A527" s="15"/>
      <c r="B527" s="15"/>
      <c r="C527" s="15"/>
      <c r="D527" s="16"/>
      <c r="E527" s="17"/>
      <c r="F527" s="9"/>
      <c r="G527" s="17"/>
      <c r="H527" s="17"/>
      <c r="I527" s="8"/>
      <c r="J527" s="9"/>
      <c r="K527" s="8"/>
      <c r="L527" s="9"/>
      <c r="M527" s="8"/>
      <c r="N527" s="9"/>
    </row>
    <row r="528" ht="15.75" customHeight="1">
      <c r="A528" s="15"/>
      <c r="B528" s="15"/>
      <c r="C528" s="15"/>
      <c r="D528" s="16"/>
      <c r="E528" s="17"/>
      <c r="F528" s="9"/>
      <c r="G528" s="17"/>
      <c r="H528" s="17"/>
      <c r="I528" s="8"/>
      <c r="J528" s="9"/>
      <c r="K528" s="8"/>
      <c r="L528" s="9"/>
      <c r="M528" s="8"/>
      <c r="N528" s="9"/>
    </row>
    <row r="529" ht="15.75" customHeight="1">
      <c r="A529" s="15"/>
      <c r="B529" s="15"/>
      <c r="C529" s="15"/>
      <c r="D529" s="16"/>
      <c r="E529" s="17"/>
      <c r="F529" s="9"/>
      <c r="G529" s="17"/>
      <c r="H529" s="17"/>
      <c r="I529" s="8"/>
      <c r="J529" s="9"/>
      <c r="K529" s="8"/>
      <c r="L529" s="9"/>
      <c r="M529" s="8"/>
      <c r="N529" s="9"/>
    </row>
    <row r="530" ht="15.75" customHeight="1">
      <c r="A530" s="15"/>
      <c r="B530" s="15"/>
      <c r="C530" s="15"/>
      <c r="D530" s="16"/>
      <c r="E530" s="17"/>
      <c r="F530" s="9"/>
      <c r="G530" s="17"/>
      <c r="H530" s="17"/>
      <c r="I530" s="8"/>
      <c r="J530" s="9"/>
      <c r="K530" s="8"/>
      <c r="L530" s="9"/>
      <c r="M530" s="8"/>
      <c r="N530" s="9"/>
    </row>
    <row r="531" ht="15.75" customHeight="1">
      <c r="A531" s="15"/>
      <c r="B531" s="15"/>
      <c r="C531" s="15"/>
      <c r="D531" s="16"/>
      <c r="E531" s="17"/>
      <c r="F531" s="9"/>
      <c r="G531" s="17"/>
      <c r="H531" s="17"/>
      <c r="I531" s="8"/>
      <c r="J531" s="9"/>
      <c r="K531" s="8"/>
      <c r="L531" s="9"/>
      <c r="M531" s="8"/>
      <c r="N531" s="9"/>
    </row>
    <row r="532" ht="15.75" customHeight="1">
      <c r="A532" s="15"/>
      <c r="B532" s="15"/>
      <c r="C532" s="15"/>
      <c r="D532" s="16"/>
      <c r="E532" s="17"/>
      <c r="F532" s="9"/>
      <c r="G532" s="17"/>
      <c r="H532" s="17"/>
      <c r="I532" s="8"/>
      <c r="J532" s="9"/>
      <c r="K532" s="8"/>
      <c r="L532" s="9"/>
      <c r="M532" s="8"/>
      <c r="N532" s="9"/>
    </row>
    <row r="533" ht="15.75" customHeight="1">
      <c r="A533" s="15"/>
      <c r="B533" s="15"/>
      <c r="C533" s="15"/>
      <c r="D533" s="16"/>
      <c r="E533" s="17"/>
      <c r="F533" s="9"/>
      <c r="G533" s="17"/>
      <c r="H533" s="17"/>
      <c r="I533" s="8"/>
      <c r="J533" s="9"/>
      <c r="K533" s="8"/>
      <c r="L533" s="9"/>
      <c r="M533" s="8"/>
      <c r="N533" s="9"/>
    </row>
    <row r="534" ht="15.75" customHeight="1">
      <c r="A534" s="15"/>
      <c r="B534" s="15"/>
      <c r="C534" s="15"/>
      <c r="D534" s="16"/>
      <c r="E534" s="17"/>
      <c r="F534" s="9"/>
      <c r="G534" s="17"/>
      <c r="H534" s="17"/>
      <c r="I534" s="8"/>
      <c r="J534" s="9"/>
      <c r="K534" s="8"/>
      <c r="L534" s="9"/>
      <c r="M534" s="8"/>
      <c r="N534" s="9"/>
    </row>
    <row r="535" ht="15.75" customHeight="1">
      <c r="A535" s="15"/>
      <c r="B535" s="15"/>
      <c r="C535" s="15"/>
      <c r="D535" s="16"/>
      <c r="E535" s="17"/>
      <c r="F535" s="9"/>
      <c r="G535" s="17"/>
      <c r="H535" s="17"/>
      <c r="I535" s="8"/>
      <c r="J535" s="9"/>
      <c r="K535" s="8"/>
      <c r="L535" s="9"/>
      <c r="M535" s="8"/>
      <c r="N535" s="9"/>
    </row>
    <row r="536" ht="15.75" customHeight="1">
      <c r="A536" s="15"/>
      <c r="B536" s="15"/>
      <c r="C536" s="15"/>
      <c r="D536" s="16"/>
      <c r="E536" s="17"/>
      <c r="F536" s="9"/>
      <c r="G536" s="17"/>
      <c r="H536" s="17"/>
      <c r="I536" s="8"/>
      <c r="J536" s="9"/>
      <c r="K536" s="8"/>
      <c r="L536" s="9"/>
      <c r="M536" s="8"/>
      <c r="N536" s="9"/>
    </row>
    <row r="537" ht="15.75" customHeight="1">
      <c r="A537" s="15"/>
      <c r="B537" s="15"/>
      <c r="C537" s="15"/>
      <c r="D537" s="16"/>
      <c r="E537" s="17"/>
      <c r="F537" s="9"/>
      <c r="G537" s="17"/>
      <c r="H537" s="17"/>
      <c r="I537" s="8"/>
      <c r="J537" s="9"/>
      <c r="K537" s="8"/>
      <c r="L537" s="9"/>
      <c r="M537" s="8"/>
      <c r="N537" s="9"/>
    </row>
    <row r="538" ht="15.75" customHeight="1">
      <c r="A538" s="15"/>
      <c r="B538" s="15"/>
      <c r="C538" s="15"/>
      <c r="D538" s="16"/>
      <c r="E538" s="17"/>
      <c r="F538" s="9"/>
      <c r="G538" s="17"/>
      <c r="H538" s="17"/>
      <c r="I538" s="8"/>
      <c r="J538" s="9"/>
      <c r="K538" s="8"/>
      <c r="L538" s="9"/>
      <c r="M538" s="8"/>
      <c r="N538" s="9"/>
    </row>
    <row r="539" ht="15.75" customHeight="1">
      <c r="A539" s="15"/>
      <c r="B539" s="15"/>
      <c r="C539" s="15"/>
      <c r="D539" s="16"/>
      <c r="E539" s="17"/>
      <c r="F539" s="9"/>
      <c r="G539" s="17"/>
      <c r="H539" s="17"/>
      <c r="I539" s="8"/>
      <c r="J539" s="9"/>
      <c r="K539" s="8"/>
      <c r="L539" s="9"/>
      <c r="M539" s="8"/>
      <c r="N539" s="9"/>
    </row>
    <row r="540" ht="15.75" customHeight="1">
      <c r="A540" s="15"/>
      <c r="B540" s="15"/>
      <c r="C540" s="15"/>
      <c r="D540" s="16"/>
      <c r="E540" s="17"/>
      <c r="F540" s="9"/>
      <c r="G540" s="17"/>
      <c r="H540" s="17"/>
      <c r="I540" s="8"/>
      <c r="J540" s="9"/>
      <c r="K540" s="8"/>
      <c r="L540" s="9"/>
      <c r="M540" s="8"/>
      <c r="N540" s="9"/>
    </row>
    <row r="541" ht="15.75" customHeight="1">
      <c r="A541" s="15"/>
      <c r="B541" s="15"/>
      <c r="C541" s="15"/>
      <c r="D541" s="16"/>
      <c r="E541" s="17"/>
      <c r="F541" s="9"/>
      <c r="G541" s="17"/>
      <c r="H541" s="17"/>
      <c r="I541" s="8"/>
      <c r="J541" s="9"/>
      <c r="K541" s="8"/>
      <c r="L541" s="9"/>
      <c r="M541" s="8"/>
      <c r="N541" s="9"/>
    </row>
    <row r="542" ht="15.75" customHeight="1">
      <c r="A542" s="15"/>
      <c r="B542" s="15"/>
      <c r="C542" s="15"/>
      <c r="D542" s="16"/>
      <c r="E542" s="17"/>
      <c r="F542" s="9"/>
      <c r="G542" s="17"/>
      <c r="H542" s="17"/>
      <c r="I542" s="8"/>
      <c r="J542" s="9"/>
      <c r="K542" s="8"/>
      <c r="L542" s="9"/>
      <c r="M542" s="8"/>
      <c r="N542" s="9"/>
    </row>
    <row r="543" ht="15.75" customHeight="1">
      <c r="A543" s="15"/>
      <c r="B543" s="15"/>
      <c r="C543" s="15"/>
      <c r="D543" s="16"/>
      <c r="E543" s="17"/>
      <c r="F543" s="9"/>
      <c r="G543" s="17"/>
      <c r="H543" s="17"/>
      <c r="I543" s="8"/>
      <c r="J543" s="9"/>
      <c r="K543" s="8"/>
      <c r="L543" s="9"/>
      <c r="M543" s="8"/>
      <c r="N543" s="9"/>
    </row>
    <row r="544" ht="15.75" customHeight="1">
      <c r="A544" s="15"/>
      <c r="B544" s="15"/>
      <c r="C544" s="15"/>
      <c r="D544" s="16"/>
      <c r="E544" s="17"/>
      <c r="F544" s="9"/>
      <c r="G544" s="17"/>
      <c r="H544" s="17"/>
      <c r="I544" s="8"/>
      <c r="J544" s="9"/>
      <c r="K544" s="8"/>
      <c r="L544" s="9"/>
      <c r="M544" s="8"/>
      <c r="N544" s="9"/>
    </row>
    <row r="545" ht="15.75" customHeight="1">
      <c r="A545" s="15"/>
      <c r="B545" s="15"/>
      <c r="C545" s="15"/>
      <c r="D545" s="16"/>
      <c r="E545" s="17"/>
      <c r="F545" s="9"/>
      <c r="G545" s="17"/>
      <c r="H545" s="17"/>
      <c r="I545" s="8"/>
      <c r="J545" s="9"/>
      <c r="K545" s="8"/>
      <c r="L545" s="9"/>
      <c r="M545" s="8"/>
      <c r="N545" s="9"/>
    </row>
    <row r="546" ht="15.75" customHeight="1">
      <c r="A546" s="15"/>
      <c r="B546" s="15"/>
      <c r="C546" s="15"/>
      <c r="D546" s="16"/>
      <c r="E546" s="17"/>
      <c r="F546" s="9"/>
      <c r="G546" s="17"/>
      <c r="H546" s="17"/>
      <c r="I546" s="8"/>
      <c r="J546" s="9"/>
      <c r="K546" s="8"/>
      <c r="L546" s="9"/>
      <c r="M546" s="8"/>
      <c r="N546" s="9"/>
    </row>
    <row r="547" ht="15.75" customHeight="1">
      <c r="A547" s="15"/>
      <c r="B547" s="15"/>
      <c r="C547" s="15"/>
      <c r="D547" s="16"/>
      <c r="E547" s="17"/>
      <c r="F547" s="9"/>
      <c r="G547" s="17"/>
      <c r="H547" s="17"/>
      <c r="I547" s="8"/>
      <c r="J547" s="9"/>
      <c r="K547" s="8"/>
      <c r="L547" s="9"/>
      <c r="M547" s="8"/>
      <c r="N547" s="9"/>
    </row>
    <row r="548" ht="15.75" customHeight="1">
      <c r="G548" s="18"/>
      <c r="H548" s="18"/>
    </row>
    <row r="549" ht="15.75" customHeight="1">
      <c r="G549" s="18"/>
      <c r="H549" s="18"/>
    </row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$B$1:$N$998">
    <sortState ref="B1:N998">
      <sortCondition descending="1" ref="H1:H998"/>
      <sortCondition descending="1" ref="G1:G998"/>
      <sortCondition descending="1" ref="D1:D998"/>
      <sortCondition descending="1" ref="E1:E998"/>
    </sortState>
  </autoFilter>
  <conditionalFormatting sqref="F1:F998">
    <cfRule type="cellIs" dxfId="0" priority="1" operator="equal">
      <formula>300000</formula>
    </cfRule>
  </conditionalFormatting>
  <conditionalFormatting sqref="I2:N577 A302:H349">
    <cfRule type="cellIs" dxfId="1" priority="2" operator="lessThan">
      <formula>0</formula>
    </cfRule>
  </conditionalFormatting>
  <conditionalFormatting sqref="G2:G998">
    <cfRule type="cellIs" dxfId="2" priority="3" operator="equal">
      <formula>-1</formula>
    </cfRule>
  </conditionalFormatting>
  <conditionalFormatting sqref="G2:G998">
    <cfRule type="cellIs" dxfId="3" priority="4" operator="equal">
      <formula>-2</formula>
    </cfRule>
  </conditionalFormatting>
  <conditionalFormatting sqref="G1">
    <cfRule type="cellIs" dxfId="4" priority="5" operator="equal">
      <formula>"NA"</formula>
    </cfRule>
  </conditionalFormatting>
  <conditionalFormatting sqref="H2:H998">
    <cfRule type="cellIs" dxfId="2" priority="6" operator="equal">
      <formula>-100000000</formula>
    </cfRule>
  </conditionalFormatting>
  <conditionalFormatting sqref="H2:H998">
    <cfRule type="cellIs" dxfId="3" priority="7" operator="equal">
      <formula>-200000000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7.5"/>
    <col customWidth="1" min="2" max="2" width="9.0"/>
    <col customWidth="1" min="3" max="5" width="12.0"/>
    <col customWidth="1" min="6" max="6" width="3.5"/>
    <col customWidth="1" min="7" max="7" width="11.38"/>
    <col customWidth="1" min="8" max="8" width="11.63"/>
    <col customWidth="1" min="9" max="9" width="11.25"/>
    <col customWidth="1" min="10" max="10" width="3.38"/>
    <col customWidth="1" min="11" max="13" width="11.63"/>
    <col customWidth="1" min="14" max="14" width="4.25"/>
    <col customWidth="1" min="15" max="17" width="11.63"/>
    <col customWidth="1" min="18" max="18" width="4.25"/>
    <col customWidth="1" min="19" max="21" width="11.63"/>
    <col customWidth="1" min="22" max="22" width="4.25"/>
    <col customWidth="1" min="23" max="25" width="11.63"/>
    <col customWidth="1" min="26" max="26" width="4.25"/>
    <col customWidth="1" min="27" max="29" width="11.63"/>
    <col customWidth="1" min="30" max="30" width="4.25"/>
    <col customWidth="1" min="31" max="33" width="11.63"/>
    <col customWidth="1" min="34" max="34" width="4.25"/>
    <col customWidth="1" min="35" max="37" width="11.63"/>
    <col customWidth="1" min="38" max="38" width="4.25"/>
    <col customWidth="1" min="39" max="41" width="12.0"/>
    <col customWidth="1" min="42" max="42" width="4.38"/>
    <col customWidth="1" min="43" max="45" width="12.0"/>
    <col customWidth="1" min="46" max="46" width="3.38"/>
    <col customWidth="1" min="47" max="49" width="12.0"/>
    <col customWidth="1" min="50" max="50" width="3.38"/>
    <col customWidth="1" min="51" max="53" width="12.0"/>
    <col customWidth="1" min="54" max="54" width="3.38"/>
    <col customWidth="1" min="55" max="57" width="12.0"/>
    <col customWidth="1" min="58" max="58" width="3.38"/>
    <col customWidth="1" min="59" max="61" width="12.0"/>
    <col customWidth="1" min="62" max="62" width="3.38"/>
    <col customWidth="1" min="63" max="65" width="12.0"/>
    <col customWidth="1" min="66" max="66" width="3.38"/>
    <col customWidth="1" min="67" max="69" width="12.0"/>
  </cols>
  <sheetData>
    <row r="1" ht="15.0" customHeight="1">
      <c r="A1" s="19" t="s">
        <v>1</v>
      </c>
      <c r="B1" s="19" t="s">
        <v>2</v>
      </c>
      <c r="C1" s="20" t="s">
        <v>314</v>
      </c>
      <c r="D1" s="21" t="s">
        <v>315</v>
      </c>
      <c r="E1" s="21" t="s">
        <v>316</v>
      </c>
      <c r="F1" s="21"/>
      <c r="G1" s="20" t="s">
        <v>317</v>
      </c>
      <c r="H1" s="21" t="s">
        <v>318</v>
      </c>
      <c r="I1" s="21" t="s">
        <v>319</v>
      </c>
      <c r="J1" s="22"/>
      <c r="K1" s="20" t="s">
        <v>320</v>
      </c>
      <c r="L1" s="21" t="s">
        <v>321</v>
      </c>
      <c r="M1" s="21" t="s">
        <v>322</v>
      </c>
      <c r="N1" s="22"/>
      <c r="O1" s="20" t="s">
        <v>323</v>
      </c>
      <c r="P1" s="21" t="s">
        <v>324</v>
      </c>
      <c r="Q1" s="21" t="s">
        <v>325</v>
      </c>
      <c r="R1" s="22"/>
      <c r="S1" s="20" t="s">
        <v>326</v>
      </c>
      <c r="T1" s="21" t="s">
        <v>327</v>
      </c>
      <c r="U1" s="21" t="s">
        <v>328</v>
      </c>
      <c r="V1" s="22"/>
      <c r="W1" s="20" t="s">
        <v>329</v>
      </c>
      <c r="X1" s="21" t="s">
        <v>330</v>
      </c>
      <c r="Y1" s="21" t="s">
        <v>331</v>
      </c>
      <c r="Z1" s="22"/>
      <c r="AA1" s="20" t="s">
        <v>332</v>
      </c>
      <c r="AB1" s="21" t="s">
        <v>333</v>
      </c>
      <c r="AC1" s="21" t="s">
        <v>334</v>
      </c>
      <c r="AD1" s="22"/>
      <c r="AE1" s="20" t="s">
        <v>335</v>
      </c>
      <c r="AF1" s="21" t="s">
        <v>336</v>
      </c>
      <c r="AG1" s="21" t="s">
        <v>337</v>
      </c>
      <c r="AH1" s="22"/>
      <c r="AI1" s="20" t="s">
        <v>338</v>
      </c>
      <c r="AJ1" s="21" t="s">
        <v>339</v>
      </c>
      <c r="AK1" s="21" t="s">
        <v>340</v>
      </c>
      <c r="AL1" s="22"/>
      <c r="AM1" s="20" t="s">
        <v>341</v>
      </c>
      <c r="AN1" s="21" t="s">
        <v>342</v>
      </c>
      <c r="AO1" s="21" t="s">
        <v>343</v>
      </c>
      <c r="AP1" s="22"/>
      <c r="AQ1" s="20" t="s">
        <v>344</v>
      </c>
      <c r="AR1" s="21" t="s">
        <v>345</v>
      </c>
      <c r="AS1" s="21" t="s">
        <v>346</v>
      </c>
      <c r="AT1" s="22"/>
      <c r="AU1" s="20" t="s">
        <v>347</v>
      </c>
      <c r="AV1" s="21" t="s">
        <v>348</v>
      </c>
      <c r="AW1" s="21" t="s">
        <v>349</v>
      </c>
      <c r="AX1" s="22"/>
      <c r="AY1" s="20" t="s">
        <v>350</v>
      </c>
      <c r="AZ1" s="21" t="s">
        <v>351</v>
      </c>
      <c r="BA1" s="21" t="s">
        <v>352</v>
      </c>
      <c r="BB1" s="22"/>
      <c r="BC1" s="20" t="s">
        <v>353</v>
      </c>
      <c r="BD1" s="21" t="s">
        <v>354</v>
      </c>
      <c r="BE1" s="21" t="s">
        <v>355</v>
      </c>
      <c r="BF1" s="22"/>
      <c r="BG1" s="20" t="s">
        <v>356</v>
      </c>
      <c r="BH1" s="21" t="s">
        <v>357</v>
      </c>
      <c r="BI1" s="21" t="s">
        <v>358</v>
      </c>
      <c r="BJ1" s="22"/>
      <c r="BK1" s="20" t="s">
        <v>359</v>
      </c>
      <c r="BL1" s="21" t="s">
        <v>360</v>
      </c>
      <c r="BM1" s="21" t="s">
        <v>361</v>
      </c>
      <c r="BN1" s="22"/>
      <c r="BO1" s="20" t="s">
        <v>362</v>
      </c>
      <c r="BP1" s="21" t="s">
        <v>363</v>
      </c>
      <c r="BQ1" s="21" t="s">
        <v>364</v>
      </c>
    </row>
    <row r="2" ht="15.0" customHeight="1">
      <c r="A2" s="23" t="s">
        <v>15</v>
      </c>
      <c r="B2" s="24">
        <v>5.1012843E7</v>
      </c>
      <c r="C2" s="25">
        <f>IFERROR(VLOOKUP($B2,BaselineKILLS!$B:F,3,FALSE),"Not in BL Scan")</f>
        <v>242527215</v>
      </c>
      <c r="D2" s="25">
        <f>IFERROR(VLOOKUP($B2,BaselineKILLS!$B:F,4,FALSE),"Not in BL Scan")</f>
        <v>375339535</v>
      </c>
      <c r="E2" s="25">
        <f>IFERROR(VLOOKUP($B2,BaselineKILLS!$B:G,5,FALSE),"Not in BL Scan")</f>
        <v>31378366</v>
      </c>
      <c r="F2" s="25"/>
      <c r="G2" s="25">
        <f>IFERROR(VLOOKUP($B2,SCAN1_020125!$B:F,3,FALSE),"Not in Scan")</f>
        <v>242643026</v>
      </c>
      <c r="H2" s="25">
        <f>IFERROR(VLOOKUP($B2,SCAN1_020125!$B:G,4,FALSE),"Not in Scan")</f>
        <v>377484844</v>
      </c>
      <c r="I2" s="25">
        <f>IFERROR(VLOOKUP($B2,SCAN1_020125!$B:H,5,FALSE),"Not in Scan")</f>
        <v>31472414</v>
      </c>
      <c r="K2" s="25">
        <f>IFERROR(VLOOKUP($B2,SCAN2_021925!$B:G,3,FALSE),"Not in Scan")</f>
        <v>242708617</v>
      </c>
      <c r="L2" s="25">
        <f>IFERROR(VLOOKUP($B2,SCAN2_021925!$B:H,4,FALSE),"Not in Scan")</f>
        <v>377743944</v>
      </c>
      <c r="M2" s="25">
        <f>IFERROR(VLOOKUP($B2,SCAN2_021925!$B:I,5,FALSE),"Not in Scan")</f>
        <v>31472456</v>
      </c>
      <c r="O2" s="25">
        <f>IFERROR(VLOOKUP($B2,SCAN_022325!$B:K,3,FALSE),"Not in Scan")</f>
        <v>249666418</v>
      </c>
      <c r="P2" s="25">
        <f>IFERROR(VLOOKUP($B2,SCAN_022325!$B:L,4,FALSE),"Not in Scan")</f>
        <v>404564749</v>
      </c>
      <c r="Q2" s="25">
        <f>IFERROR(VLOOKUP($B2,SCAN_022325!$B:M,5,FALSE),"Not in Scan")</f>
        <v>32377866</v>
      </c>
      <c r="S2" s="25" t="str">
        <f>IFERROR(VLOOKUP($B2,SCAN_TBD4!$B:O,3,FALSE),"Not in Scan")</f>
        <v>Not in Scan</v>
      </c>
      <c r="T2" s="25" t="str">
        <f>IFERROR(VLOOKUP($B2,SCAN_TBD4!$B:P,4,FALSE),"Not in Scan")</f>
        <v>Not in Scan</v>
      </c>
      <c r="U2" s="25" t="str">
        <f>IFERROR(VLOOKUP($B2,SCAN_TBD4!$B:Q,5,FALSE),"Not in Scan")</f>
        <v>Not in Scan</v>
      </c>
      <c r="W2" s="25" t="str">
        <f>IFERROR(VLOOKUP($B2,SCAN_TBD5!$B:S,3,FALSE),"Not in Scan")</f>
        <v>Not in Scan</v>
      </c>
      <c r="X2" s="25" t="str">
        <f>IFERROR(VLOOKUP($B2,SCAN_TBD5!$B:T,4,FALSE),"Not in Scan")</f>
        <v>Not in Scan</v>
      </c>
      <c r="Y2" s="25" t="str">
        <f>IFERROR(VLOOKUP($B2,SCAN_TBD5!$B:U,5,FALSE),"Not in Scan")</f>
        <v>Not in Scan</v>
      </c>
      <c r="AA2" s="25" t="str">
        <f>IFERROR(VLOOKUP($B2,SCAN_TBD6!$B:W,3,FALSE),"Not in Scan")</f>
        <v>Not in Scan</v>
      </c>
      <c r="AB2" s="25" t="str">
        <f>IFERROR(VLOOKUP($B2,SCAN_TBD6!$B:X,4,FALSE),"Not in Scan")</f>
        <v>Not in Scan</v>
      </c>
      <c r="AC2" s="25" t="str">
        <f>IFERROR(VLOOKUP($B2,SCAN_TBD6!$B:Y,5,FALSE),"Not in Scan")</f>
        <v>Not in Scan</v>
      </c>
      <c r="AE2" s="25" t="str">
        <f>IFERROR(VLOOKUP($B2,SCAN_TBD7!$B:AA,3,FALSE),"Not in Scan")</f>
        <v>Not in Scan</v>
      </c>
      <c r="AF2" s="25" t="str">
        <f>IFERROR(VLOOKUP($B2,SCAN_TBD7!$B:AB,4,FALSE),"Not in Scan")</f>
        <v>Not in Scan</v>
      </c>
      <c r="AG2" s="25" t="str">
        <f>IFERROR(VLOOKUP($B2,SCAN_TBD7!$B:AC,5,FALSE),"Not in Scan")</f>
        <v>Not in Scan</v>
      </c>
      <c r="AI2" s="25" t="str">
        <f>IFERROR(VLOOKUP($B2,SCAN_TBD8!$B:AA,3,FALSE),"Not in Scan")</f>
        <v>Not in Scan</v>
      </c>
      <c r="AJ2" s="25" t="str">
        <f>IFERROR(VLOOKUP($B2,SCAN_TBD8!$B:AB,4,FALSE),"Not in Scan")</f>
        <v>Not in Scan</v>
      </c>
      <c r="AK2" s="25" t="str">
        <f>IFERROR(VLOOKUP($B2,SCAN_TBD8!$B:AC,5,FALSE),"Not in Scan")</f>
        <v>Not in Scan</v>
      </c>
      <c r="AM2" s="25">
        <f t="shared" ref="AM2:AO2" si="1">G2-C2</f>
        <v>115811</v>
      </c>
      <c r="AN2" s="25">
        <f t="shared" si="1"/>
        <v>2145309</v>
      </c>
      <c r="AO2" s="25">
        <f t="shared" si="1"/>
        <v>94048</v>
      </c>
      <c r="AQ2" s="25">
        <f t="shared" ref="AQ2:AS2" si="2">K2-G2</f>
        <v>65591</v>
      </c>
      <c r="AR2" s="25">
        <f t="shared" si="2"/>
        <v>259100</v>
      </c>
      <c r="AS2" s="25">
        <f t="shared" si="2"/>
        <v>42</v>
      </c>
      <c r="AU2" s="25">
        <f t="shared" ref="AU2:AW2" si="3">O2-K2</f>
        <v>6957801</v>
      </c>
      <c r="AV2" s="25">
        <f t="shared" si="3"/>
        <v>26820805</v>
      </c>
      <c r="AW2" s="25">
        <f t="shared" si="3"/>
        <v>905410</v>
      </c>
      <c r="AY2" s="25" t="str">
        <f t="shared" ref="AY2:BA2" si="4">S2-O2</f>
        <v>#VALUE!</v>
      </c>
      <c r="AZ2" s="25" t="str">
        <f t="shared" si="4"/>
        <v>#VALUE!</v>
      </c>
      <c r="BA2" s="25" t="str">
        <f t="shared" si="4"/>
        <v>#VALUE!</v>
      </c>
      <c r="BC2" s="25" t="str">
        <f t="shared" ref="BC2:BE2" si="5">W2-S2</f>
        <v>#VALUE!</v>
      </c>
      <c r="BD2" s="25" t="str">
        <f t="shared" si="5"/>
        <v>#VALUE!</v>
      </c>
      <c r="BE2" s="25" t="str">
        <f t="shared" si="5"/>
        <v>#VALUE!</v>
      </c>
      <c r="BG2" s="25" t="str">
        <f t="shared" ref="BG2:BI2" si="6">AA2-W2</f>
        <v>#VALUE!</v>
      </c>
      <c r="BH2" s="25" t="str">
        <f t="shared" si="6"/>
        <v>#VALUE!</v>
      </c>
      <c r="BI2" s="25" t="str">
        <f t="shared" si="6"/>
        <v>#VALUE!</v>
      </c>
      <c r="BK2" s="25" t="str">
        <f t="shared" ref="BK2:BM2" si="7">AE2-AA2</f>
        <v>#VALUE!</v>
      </c>
      <c r="BL2" s="25" t="str">
        <f t="shared" si="7"/>
        <v>#VALUE!</v>
      </c>
      <c r="BM2" s="25" t="str">
        <f t="shared" si="7"/>
        <v>#VALUE!</v>
      </c>
      <c r="BO2" s="25" t="str">
        <f t="shared" ref="BO2:BQ2" si="8">AI2-AE2</f>
        <v>#VALUE!</v>
      </c>
      <c r="BP2" s="25" t="str">
        <f t="shared" si="8"/>
        <v>#VALUE!</v>
      </c>
      <c r="BQ2" s="25" t="str">
        <f t="shared" si="8"/>
        <v>#VALUE!</v>
      </c>
    </row>
    <row r="3" ht="15.0" customHeight="1">
      <c r="A3" s="23" t="s">
        <v>23</v>
      </c>
      <c r="B3" s="24">
        <v>5.0232653E7</v>
      </c>
      <c r="C3" s="25">
        <f>IFERROR(VLOOKUP($B3,BaselineKILLS!$B:F,3,FALSE),"Not in BL Scan")</f>
        <v>97302532</v>
      </c>
      <c r="D3" s="25">
        <f>IFERROR(VLOOKUP($B3,BaselineKILLS!$B:F,4,FALSE),"Not in BL Scan")</f>
        <v>187529604</v>
      </c>
      <c r="E3" s="25">
        <f>IFERROR(VLOOKUP($B3,BaselineKILLS!$B:G,5,FALSE),"Not in BL Scan")</f>
        <v>23242380</v>
      </c>
      <c r="F3" s="25"/>
      <c r="G3" s="25">
        <f>IFERROR(VLOOKUP($B3,SCAN1_020125!$B:F,3,FALSE),"Not in Scan")</f>
        <v>97785155</v>
      </c>
      <c r="H3" s="25">
        <f>IFERROR(VLOOKUP($B3,SCAN1_020125!$B:G,4,FALSE),"Not in Scan")</f>
        <v>191483625</v>
      </c>
      <c r="I3" s="25">
        <f>IFERROR(VLOOKUP($B3,SCAN1_020125!$B:H,5,FALSE),"Not in Scan")</f>
        <v>23471527</v>
      </c>
      <c r="K3" s="25">
        <f>IFERROR(VLOOKUP($B3,SCAN2_021925!$B:G,3,FALSE),"Not in Scan")</f>
        <v>97800961</v>
      </c>
      <c r="L3" s="25">
        <f>IFERROR(VLOOKUP($B3,SCAN2_021925!$B:H,4,FALSE),"Not in Scan")</f>
        <v>191705066</v>
      </c>
      <c r="M3" s="25">
        <f>IFERROR(VLOOKUP($B3,SCAN2_021925!$B:I,5,FALSE),"Not in Scan")</f>
        <v>23471527</v>
      </c>
      <c r="O3" s="25">
        <f>IFERROR(VLOOKUP($B3,SCAN_022325!$B:K,3,FALSE),"Not in Scan")</f>
        <v>99357697</v>
      </c>
      <c r="P3" s="25">
        <f>IFERROR(VLOOKUP($B3,SCAN_022325!$B:L,4,FALSE),"Not in Scan")</f>
        <v>200443885</v>
      </c>
      <c r="Q3" s="25">
        <f>IFERROR(VLOOKUP($B3,SCAN_022325!$B:M,5,FALSE),"Not in Scan")</f>
        <v>23673710</v>
      </c>
      <c r="S3" s="25" t="str">
        <f>IFERROR(VLOOKUP($B3,SCAN_TBD4!$B:O,3,FALSE),"Not in Scan")</f>
        <v>Not in Scan</v>
      </c>
      <c r="T3" s="25" t="str">
        <f>IFERROR(VLOOKUP($B3,SCAN_TBD4!$B:P,4,FALSE),"Not in Scan")</f>
        <v>Not in Scan</v>
      </c>
      <c r="U3" s="25" t="str">
        <f>IFERROR(VLOOKUP($B3,SCAN_TBD4!$B:Q,5,FALSE),"Not in Scan")</f>
        <v>Not in Scan</v>
      </c>
      <c r="W3" s="25" t="str">
        <f>IFERROR(VLOOKUP($B3,SCAN_TBD5!$B:S,3,FALSE),"Not in Scan")</f>
        <v>Not in Scan</v>
      </c>
      <c r="X3" s="25" t="str">
        <f>IFERROR(VLOOKUP($B3,SCAN_TBD5!$B:T,4,FALSE),"Not in Scan")</f>
        <v>Not in Scan</v>
      </c>
      <c r="Y3" s="25" t="str">
        <f>IFERROR(VLOOKUP($B3,SCAN_TBD5!$B:U,5,FALSE),"Not in Scan")</f>
        <v>Not in Scan</v>
      </c>
      <c r="AA3" s="25" t="str">
        <f>IFERROR(VLOOKUP($B3,SCAN_TBD6!$B:W,3,FALSE),"Not in Scan")</f>
        <v>Not in Scan</v>
      </c>
      <c r="AB3" s="25" t="str">
        <f>IFERROR(VLOOKUP($B3,SCAN_TBD6!$B:X,4,FALSE),"Not in Scan")</f>
        <v>Not in Scan</v>
      </c>
      <c r="AC3" s="25" t="str">
        <f>IFERROR(VLOOKUP($B3,SCAN_TBD6!$B:Y,5,FALSE),"Not in Scan")</f>
        <v>Not in Scan</v>
      </c>
      <c r="AE3" s="25" t="str">
        <f>IFERROR(VLOOKUP($B3,SCAN_TBD7!$B:AA,3,FALSE),"Not in Scan")</f>
        <v>Not in Scan</v>
      </c>
      <c r="AF3" s="25" t="str">
        <f>IFERROR(VLOOKUP($B3,SCAN_TBD7!$B:AB,4,FALSE),"Not in Scan")</f>
        <v>Not in Scan</v>
      </c>
      <c r="AG3" s="25" t="str">
        <f>IFERROR(VLOOKUP($B3,SCAN_TBD7!$B:AC,5,FALSE),"Not in Scan")</f>
        <v>Not in Scan</v>
      </c>
      <c r="AI3" s="25" t="str">
        <f>IFERROR(VLOOKUP($B3,SCAN_TBD8!$B:AA,3,FALSE),"Not in Scan")</f>
        <v>Not in Scan</v>
      </c>
      <c r="AJ3" s="25" t="str">
        <f>IFERROR(VLOOKUP($B3,SCAN_TBD8!$B:AB,4,FALSE),"Not in Scan")</f>
        <v>Not in Scan</v>
      </c>
      <c r="AK3" s="25" t="str">
        <f>IFERROR(VLOOKUP($B3,SCAN_TBD8!$B:AC,5,FALSE),"Not in Scan")</f>
        <v>Not in Scan</v>
      </c>
      <c r="AM3" s="25">
        <f t="shared" ref="AM3:AO3" si="9">G3-C3</f>
        <v>482623</v>
      </c>
      <c r="AN3" s="25">
        <f t="shared" si="9"/>
        <v>3954021</v>
      </c>
      <c r="AO3" s="25">
        <f t="shared" si="9"/>
        <v>229147</v>
      </c>
      <c r="AQ3" s="25">
        <f t="shared" ref="AQ3:AS3" si="10">K3-G3</f>
        <v>15806</v>
      </c>
      <c r="AR3" s="25">
        <f t="shared" si="10"/>
        <v>221441</v>
      </c>
      <c r="AS3" s="25">
        <f t="shared" si="10"/>
        <v>0</v>
      </c>
      <c r="AU3" s="25">
        <f t="shared" ref="AU3:AW3" si="11">O3-K3</f>
        <v>1556736</v>
      </c>
      <c r="AV3" s="25">
        <f t="shared" si="11"/>
        <v>8738819</v>
      </c>
      <c r="AW3" s="25">
        <f t="shared" si="11"/>
        <v>202183</v>
      </c>
      <c r="AY3" s="25" t="str">
        <f t="shared" ref="AY3:BA3" si="12">S3-O3</f>
        <v>#VALUE!</v>
      </c>
      <c r="AZ3" s="25" t="str">
        <f t="shared" si="12"/>
        <v>#VALUE!</v>
      </c>
      <c r="BA3" s="25" t="str">
        <f t="shared" si="12"/>
        <v>#VALUE!</v>
      </c>
      <c r="BC3" s="25" t="str">
        <f t="shared" ref="BC3:BE3" si="13">W3-S3</f>
        <v>#VALUE!</v>
      </c>
      <c r="BD3" s="25" t="str">
        <f t="shared" si="13"/>
        <v>#VALUE!</v>
      </c>
      <c r="BE3" s="25" t="str">
        <f t="shared" si="13"/>
        <v>#VALUE!</v>
      </c>
      <c r="BG3" s="25" t="str">
        <f t="shared" ref="BG3:BI3" si="14">AA3-W3</f>
        <v>#VALUE!</v>
      </c>
      <c r="BH3" s="25" t="str">
        <f t="shared" si="14"/>
        <v>#VALUE!</v>
      </c>
      <c r="BI3" s="25" t="str">
        <f t="shared" si="14"/>
        <v>#VALUE!</v>
      </c>
      <c r="BK3" s="25" t="str">
        <f t="shared" ref="BK3:BM3" si="15">AE3-AA3</f>
        <v>#VALUE!</v>
      </c>
      <c r="BL3" s="25" t="str">
        <f t="shared" si="15"/>
        <v>#VALUE!</v>
      </c>
      <c r="BM3" s="25" t="str">
        <f t="shared" si="15"/>
        <v>#VALUE!</v>
      </c>
      <c r="BO3" s="25" t="str">
        <f t="shared" ref="BO3:BQ3" si="16">AI3-AE3</f>
        <v>#VALUE!</v>
      </c>
      <c r="BP3" s="25" t="str">
        <f t="shared" si="16"/>
        <v>#VALUE!</v>
      </c>
      <c r="BQ3" s="25" t="str">
        <f t="shared" si="16"/>
        <v>#VALUE!</v>
      </c>
    </row>
    <row r="4" ht="15.0" customHeight="1">
      <c r="A4" s="23" t="s">
        <v>63</v>
      </c>
      <c r="B4" s="24">
        <v>1.6871198E7</v>
      </c>
      <c r="C4" s="25">
        <f>IFERROR(VLOOKUP($B4,BaselineKILLS!$B:F,3,FALSE),"Not in BL Scan")</f>
        <v>191827992</v>
      </c>
      <c r="D4" s="25">
        <f>IFERROR(VLOOKUP($B4,BaselineKILLS!$B:F,4,FALSE),"Not in BL Scan")</f>
        <v>220561381</v>
      </c>
      <c r="E4" s="25">
        <f>IFERROR(VLOOKUP($B4,BaselineKILLS!$B:G,5,FALSE),"Not in BL Scan")</f>
        <v>37020867</v>
      </c>
      <c r="F4" s="25"/>
      <c r="G4" s="25">
        <f>IFERROR(VLOOKUP($B4,SCAN1_020125!$B:F,3,FALSE),"Not in Scan")</f>
        <v>191903445</v>
      </c>
      <c r="H4" s="25">
        <f>IFERROR(VLOOKUP($B4,SCAN1_020125!$B:G,4,FALSE),"Not in Scan")</f>
        <v>221043192</v>
      </c>
      <c r="I4" s="25">
        <f>IFERROR(VLOOKUP($B4,SCAN1_020125!$B:H,5,FALSE),"Not in Scan")</f>
        <v>37020867</v>
      </c>
      <c r="K4" s="25">
        <f>IFERROR(VLOOKUP($B4,SCAN2_021925!$B:G,3,FALSE),"Not in Scan")</f>
        <v>191903445</v>
      </c>
      <c r="L4" s="25">
        <f>IFERROR(VLOOKUP($B4,SCAN2_021925!$B:H,4,FALSE),"Not in Scan")</f>
        <v>221043192</v>
      </c>
      <c r="M4" s="25">
        <f>IFERROR(VLOOKUP($B4,SCAN2_021925!$B:I,5,FALSE),"Not in Scan")</f>
        <v>37020867</v>
      </c>
      <c r="O4" s="25">
        <f>IFERROR(VLOOKUP($B4,SCAN_022325!$B:K,3,FALSE),"Not in Scan")</f>
        <v>192836471</v>
      </c>
      <c r="P4" s="25">
        <f>IFERROR(VLOOKUP($B4,SCAN_022325!$B:L,4,FALSE),"Not in Scan")</f>
        <v>221546009</v>
      </c>
      <c r="Q4" s="25">
        <f>IFERROR(VLOOKUP($B4,SCAN_022325!$B:M,5,FALSE),"Not in Scan")</f>
        <v>37132268</v>
      </c>
      <c r="S4" s="25" t="str">
        <f>IFERROR(VLOOKUP($B4,SCAN_TBD4!$B:O,3,FALSE),"Not in Scan")</f>
        <v>Not in Scan</v>
      </c>
      <c r="T4" s="25" t="str">
        <f>IFERROR(VLOOKUP($B4,SCAN_TBD4!$B:P,4,FALSE),"Not in Scan")</f>
        <v>Not in Scan</v>
      </c>
      <c r="U4" s="25" t="str">
        <f>IFERROR(VLOOKUP($B4,SCAN_TBD4!$B:Q,5,FALSE),"Not in Scan")</f>
        <v>Not in Scan</v>
      </c>
      <c r="W4" s="25" t="str">
        <f>IFERROR(VLOOKUP($B4,SCAN_TBD5!$B:S,3,FALSE),"Not in Scan")</f>
        <v>Not in Scan</v>
      </c>
      <c r="X4" s="25" t="str">
        <f>IFERROR(VLOOKUP($B4,SCAN_TBD5!$B:T,4,FALSE),"Not in Scan")</f>
        <v>Not in Scan</v>
      </c>
      <c r="Y4" s="25" t="str">
        <f>IFERROR(VLOOKUP($B4,SCAN_TBD5!$B:U,5,FALSE),"Not in Scan")</f>
        <v>Not in Scan</v>
      </c>
      <c r="AA4" s="25" t="str">
        <f>IFERROR(VLOOKUP($B4,SCAN_TBD6!$B:W,3,FALSE),"Not in Scan")</f>
        <v>Not in Scan</v>
      </c>
      <c r="AB4" s="25" t="str">
        <f>IFERROR(VLOOKUP($B4,SCAN_TBD6!$B:X,4,FALSE),"Not in Scan")</f>
        <v>Not in Scan</v>
      </c>
      <c r="AC4" s="25" t="str">
        <f>IFERROR(VLOOKUP($B4,SCAN_TBD6!$B:Y,5,FALSE),"Not in Scan")</f>
        <v>Not in Scan</v>
      </c>
      <c r="AE4" s="25" t="str">
        <f>IFERROR(VLOOKUP($B4,SCAN_TBD7!$B:AA,3,FALSE),"Not in Scan")</f>
        <v>Not in Scan</v>
      </c>
      <c r="AF4" s="25" t="str">
        <f>IFERROR(VLOOKUP($B4,SCAN_TBD7!$B:AB,4,FALSE),"Not in Scan")</f>
        <v>Not in Scan</v>
      </c>
      <c r="AG4" s="25" t="str">
        <f>IFERROR(VLOOKUP($B4,SCAN_TBD7!$B:AC,5,FALSE),"Not in Scan")</f>
        <v>Not in Scan</v>
      </c>
      <c r="AI4" s="25" t="str">
        <f>IFERROR(VLOOKUP($B4,SCAN_TBD8!$B:AA,3,FALSE),"Not in Scan")</f>
        <v>Not in Scan</v>
      </c>
      <c r="AJ4" s="25" t="str">
        <f>IFERROR(VLOOKUP($B4,SCAN_TBD8!$B:AB,4,FALSE),"Not in Scan")</f>
        <v>Not in Scan</v>
      </c>
      <c r="AK4" s="25" t="str">
        <f>IFERROR(VLOOKUP($B4,SCAN_TBD8!$B:AC,5,FALSE),"Not in Scan")</f>
        <v>Not in Scan</v>
      </c>
      <c r="AM4" s="25">
        <f t="shared" ref="AM4:AO4" si="17">G4-C4</f>
        <v>75453</v>
      </c>
      <c r="AN4" s="25">
        <f t="shared" si="17"/>
        <v>481811</v>
      </c>
      <c r="AO4" s="25">
        <f t="shared" si="17"/>
        <v>0</v>
      </c>
      <c r="AQ4" s="25">
        <f t="shared" ref="AQ4:AS4" si="18">K4-G4</f>
        <v>0</v>
      </c>
      <c r="AR4" s="25">
        <f t="shared" si="18"/>
        <v>0</v>
      </c>
      <c r="AS4" s="25">
        <f t="shared" si="18"/>
        <v>0</v>
      </c>
      <c r="AU4" s="25">
        <f t="shared" ref="AU4:AW4" si="19">O4-K4</f>
        <v>933026</v>
      </c>
      <c r="AV4" s="25">
        <f t="shared" si="19"/>
        <v>502817</v>
      </c>
      <c r="AW4" s="25">
        <f t="shared" si="19"/>
        <v>111401</v>
      </c>
      <c r="AY4" s="25" t="str">
        <f t="shared" ref="AY4:BA4" si="20">S4-O4</f>
        <v>#VALUE!</v>
      </c>
      <c r="AZ4" s="25" t="str">
        <f t="shared" si="20"/>
        <v>#VALUE!</v>
      </c>
      <c r="BA4" s="25" t="str">
        <f t="shared" si="20"/>
        <v>#VALUE!</v>
      </c>
      <c r="BC4" s="25" t="str">
        <f t="shared" ref="BC4:BE4" si="21">W4-S4</f>
        <v>#VALUE!</v>
      </c>
      <c r="BD4" s="25" t="str">
        <f t="shared" si="21"/>
        <v>#VALUE!</v>
      </c>
      <c r="BE4" s="25" t="str">
        <f t="shared" si="21"/>
        <v>#VALUE!</v>
      </c>
      <c r="BG4" s="25" t="str">
        <f t="shared" ref="BG4:BI4" si="22">AA4-W4</f>
        <v>#VALUE!</v>
      </c>
      <c r="BH4" s="25" t="str">
        <f t="shared" si="22"/>
        <v>#VALUE!</v>
      </c>
      <c r="BI4" s="25" t="str">
        <f t="shared" si="22"/>
        <v>#VALUE!</v>
      </c>
      <c r="BK4" s="25" t="str">
        <f t="shared" ref="BK4:BM4" si="23">AE4-AA4</f>
        <v>#VALUE!</v>
      </c>
      <c r="BL4" s="25" t="str">
        <f t="shared" si="23"/>
        <v>#VALUE!</v>
      </c>
      <c r="BM4" s="25" t="str">
        <f t="shared" si="23"/>
        <v>#VALUE!</v>
      </c>
      <c r="BO4" s="25" t="str">
        <f t="shared" ref="BO4:BQ4" si="24">AI4-AE4</f>
        <v>#VALUE!</v>
      </c>
      <c r="BP4" s="25" t="str">
        <f t="shared" si="24"/>
        <v>#VALUE!</v>
      </c>
      <c r="BQ4" s="25" t="str">
        <f t="shared" si="24"/>
        <v>#VALUE!</v>
      </c>
    </row>
    <row r="5" ht="15.0" customHeight="1">
      <c r="A5" s="23" t="s">
        <v>32</v>
      </c>
      <c r="B5" s="24">
        <v>6379317.0</v>
      </c>
      <c r="C5" s="25">
        <f>IFERROR(VLOOKUP($B5,BaselineKILLS!$B:F,3,FALSE),"Not in BL Scan")</f>
        <v>113204875</v>
      </c>
      <c r="D5" s="25">
        <f>IFERROR(VLOOKUP($B5,BaselineKILLS!$B:F,4,FALSE),"Not in BL Scan")</f>
        <v>148460497</v>
      </c>
      <c r="E5" s="25">
        <f>IFERROR(VLOOKUP($B5,BaselineKILLS!$B:G,5,FALSE),"Not in BL Scan")</f>
        <v>38257930</v>
      </c>
      <c r="F5" s="25"/>
      <c r="G5" s="25">
        <f>IFERROR(VLOOKUP($B5,SCAN1_020125!$B:F,3,FALSE),"Not in Scan")</f>
        <v>113334458</v>
      </c>
      <c r="H5" s="25">
        <f>IFERROR(VLOOKUP($B5,SCAN1_020125!$B:G,4,FALSE),"Not in Scan")</f>
        <v>150403239</v>
      </c>
      <c r="I5" s="25">
        <f>IFERROR(VLOOKUP($B5,SCAN1_020125!$B:H,5,FALSE),"Not in Scan")</f>
        <v>38524062</v>
      </c>
      <c r="K5" s="25">
        <f>IFERROR(VLOOKUP($B5,SCAN2_021925!$B:G,3,FALSE),"Not in Scan")</f>
        <v>113491581</v>
      </c>
      <c r="L5" s="25">
        <f>IFERROR(VLOOKUP($B5,SCAN2_021925!$B:H,4,FALSE),"Not in Scan")</f>
        <v>150628272</v>
      </c>
      <c r="M5" s="25">
        <f>IFERROR(VLOOKUP($B5,SCAN2_021925!$B:I,5,FALSE),"Not in Scan")</f>
        <v>38524062</v>
      </c>
      <c r="O5" s="25">
        <f>IFERROR(VLOOKUP($B5,SCAN_022325!$B:K,3,FALSE),"Not in Scan")</f>
        <v>114718875</v>
      </c>
      <c r="P5" s="25">
        <f>IFERROR(VLOOKUP($B5,SCAN_022325!$B:L,4,FALSE),"Not in Scan")</f>
        <v>152476396</v>
      </c>
      <c r="Q5" s="25">
        <f>IFERROR(VLOOKUP($B5,SCAN_022325!$B:M,5,FALSE),"Not in Scan")</f>
        <v>39255553</v>
      </c>
      <c r="S5" s="25" t="str">
        <f>IFERROR(VLOOKUP($B5,SCAN_TBD4!$B:O,3,FALSE),"Not in Scan")</f>
        <v>Not in Scan</v>
      </c>
      <c r="T5" s="25" t="str">
        <f>IFERROR(VLOOKUP($B5,SCAN_TBD4!$B:P,4,FALSE),"Not in Scan")</f>
        <v>Not in Scan</v>
      </c>
      <c r="U5" s="25" t="str">
        <f>IFERROR(VLOOKUP($B5,SCAN_TBD4!$B:Q,5,FALSE),"Not in Scan")</f>
        <v>Not in Scan</v>
      </c>
      <c r="W5" s="25" t="str">
        <f>IFERROR(VLOOKUP($B5,SCAN_TBD5!$B:S,3,FALSE),"Not in Scan")</f>
        <v>Not in Scan</v>
      </c>
      <c r="X5" s="25" t="str">
        <f>IFERROR(VLOOKUP($B5,SCAN_TBD5!$B:T,4,FALSE),"Not in Scan")</f>
        <v>Not in Scan</v>
      </c>
      <c r="Y5" s="25" t="str">
        <f>IFERROR(VLOOKUP($B5,SCAN_TBD5!$B:U,5,FALSE),"Not in Scan")</f>
        <v>Not in Scan</v>
      </c>
      <c r="AA5" s="25" t="str">
        <f>IFERROR(VLOOKUP($B5,SCAN_TBD6!$B:W,3,FALSE),"Not in Scan")</f>
        <v>Not in Scan</v>
      </c>
      <c r="AB5" s="25" t="str">
        <f>IFERROR(VLOOKUP($B5,SCAN_TBD6!$B:X,4,FALSE),"Not in Scan")</f>
        <v>Not in Scan</v>
      </c>
      <c r="AC5" s="25" t="str">
        <f>IFERROR(VLOOKUP($B5,SCAN_TBD6!$B:Y,5,FALSE),"Not in Scan")</f>
        <v>Not in Scan</v>
      </c>
      <c r="AE5" s="25" t="str">
        <f>IFERROR(VLOOKUP($B5,SCAN_TBD7!$B:AA,3,FALSE),"Not in Scan")</f>
        <v>Not in Scan</v>
      </c>
      <c r="AF5" s="25" t="str">
        <f>IFERROR(VLOOKUP($B5,SCAN_TBD7!$B:AB,4,FALSE),"Not in Scan")</f>
        <v>Not in Scan</v>
      </c>
      <c r="AG5" s="25" t="str">
        <f>IFERROR(VLOOKUP($B5,SCAN_TBD7!$B:AC,5,FALSE),"Not in Scan")</f>
        <v>Not in Scan</v>
      </c>
      <c r="AI5" s="25" t="str">
        <f>IFERROR(VLOOKUP($B5,SCAN_TBD8!$B:AA,3,FALSE),"Not in Scan")</f>
        <v>Not in Scan</v>
      </c>
      <c r="AJ5" s="25" t="str">
        <f>IFERROR(VLOOKUP($B5,SCAN_TBD8!$B:AB,4,FALSE),"Not in Scan")</f>
        <v>Not in Scan</v>
      </c>
      <c r="AK5" s="25" t="str">
        <f>IFERROR(VLOOKUP($B5,SCAN_TBD8!$B:AC,5,FALSE),"Not in Scan")</f>
        <v>Not in Scan</v>
      </c>
      <c r="AM5" s="25">
        <f t="shared" ref="AM5:AO5" si="25">G5-C5</f>
        <v>129583</v>
      </c>
      <c r="AN5" s="25">
        <f t="shared" si="25"/>
        <v>1942742</v>
      </c>
      <c r="AO5" s="25">
        <f t="shared" si="25"/>
        <v>266132</v>
      </c>
      <c r="AQ5" s="25">
        <f t="shared" ref="AQ5:AS5" si="26">K5-G5</f>
        <v>157123</v>
      </c>
      <c r="AR5" s="25">
        <f t="shared" si="26"/>
        <v>225033</v>
      </c>
      <c r="AS5" s="25">
        <f t="shared" si="26"/>
        <v>0</v>
      </c>
      <c r="AU5" s="25">
        <f t="shared" ref="AU5:AW5" si="27">O5-K5</f>
        <v>1227294</v>
      </c>
      <c r="AV5" s="25">
        <f t="shared" si="27"/>
        <v>1848124</v>
      </c>
      <c r="AW5" s="25">
        <f t="shared" si="27"/>
        <v>731491</v>
      </c>
      <c r="AY5" s="25" t="str">
        <f t="shared" ref="AY5:BA5" si="28">S5-O5</f>
        <v>#VALUE!</v>
      </c>
      <c r="AZ5" s="25" t="str">
        <f t="shared" si="28"/>
        <v>#VALUE!</v>
      </c>
      <c r="BA5" s="25" t="str">
        <f t="shared" si="28"/>
        <v>#VALUE!</v>
      </c>
      <c r="BC5" s="25" t="str">
        <f t="shared" ref="BC5:BE5" si="29">W5-S5</f>
        <v>#VALUE!</v>
      </c>
      <c r="BD5" s="25" t="str">
        <f t="shared" si="29"/>
        <v>#VALUE!</v>
      </c>
      <c r="BE5" s="25" t="str">
        <f t="shared" si="29"/>
        <v>#VALUE!</v>
      </c>
      <c r="BG5" s="25" t="str">
        <f t="shared" ref="BG5:BI5" si="30">AA5-W5</f>
        <v>#VALUE!</v>
      </c>
      <c r="BH5" s="25" t="str">
        <f t="shared" si="30"/>
        <v>#VALUE!</v>
      </c>
      <c r="BI5" s="25" t="str">
        <f t="shared" si="30"/>
        <v>#VALUE!</v>
      </c>
      <c r="BK5" s="25" t="str">
        <f t="shared" ref="BK5:BM5" si="31">AE5-AA5</f>
        <v>#VALUE!</v>
      </c>
      <c r="BL5" s="25" t="str">
        <f t="shared" si="31"/>
        <v>#VALUE!</v>
      </c>
      <c r="BM5" s="25" t="str">
        <f t="shared" si="31"/>
        <v>#VALUE!</v>
      </c>
      <c r="BO5" s="25" t="str">
        <f t="shared" ref="BO5:BQ5" si="32">AI5-AE5</f>
        <v>#VALUE!</v>
      </c>
      <c r="BP5" s="25" t="str">
        <f t="shared" si="32"/>
        <v>#VALUE!</v>
      </c>
      <c r="BQ5" s="25" t="str">
        <f t="shared" si="32"/>
        <v>#VALUE!</v>
      </c>
    </row>
    <row r="6" ht="15.0" customHeight="1">
      <c r="A6" s="23" t="s">
        <v>20</v>
      </c>
      <c r="B6" s="24">
        <v>4.7249713E7</v>
      </c>
      <c r="C6" s="25">
        <f>IFERROR(VLOOKUP($B6,BaselineKILLS!$B:F,3,FALSE),"Not in BL Scan")</f>
        <v>152274259</v>
      </c>
      <c r="D6" s="25">
        <f>IFERROR(VLOOKUP($B6,BaselineKILLS!$B:F,4,FALSE),"Not in BL Scan")</f>
        <v>271520573</v>
      </c>
      <c r="E6" s="25">
        <f>IFERROR(VLOOKUP($B6,BaselineKILLS!$B:G,5,FALSE),"Not in BL Scan")</f>
        <v>25164252</v>
      </c>
      <c r="F6" s="25"/>
      <c r="G6" s="25">
        <f>IFERROR(VLOOKUP($B6,SCAN1_020125!$B:F,3,FALSE),"Not in Scan")</f>
        <v>152545985</v>
      </c>
      <c r="H6" s="25">
        <f>IFERROR(VLOOKUP($B6,SCAN1_020125!$B:G,4,FALSE),"Not in Scan")</f>
        <v>276370275</v>
      </c>
      <c r="I6" s="25">
        <f>IFERROR(VLOOKUP($B6,SCAN1_020125!$B:H,5,FALSE),"Not in Scan")</f>
        <v>25185230</v>
      </c>
      <c r="K6" s="25">
        <f>IFERROR(VLOOKUP($B6,SCAN2_021925!$B:G,3,FALSE),"Not in Scan")</f>
        <v>152545985</v>
      </c>
      <c r="L6" s="25">
        <f>IFERROR(VLOOKUP($B6,SCAN2_021925!$B:H,4,FALSE),"Not in Scan")</f>
        <v>276370275</v>
      </c>
      <c r="M6" s="25">
        <f>IFERROR(VLOOKUP($B6,SCAN2_021925!$B:I,5,FALSE),"Not in Scan")</f>
        <v>25185230</v>
      </c>
      <c r="O6" s="25">
        <f>IFERROR(VLOOKUP($B6,SCAN_022325!$B:K,3,FALSE),"Not in Scan")</f>
        <v>155188029</v>
      </c>
      <c r="P6" s="25">
        <f>IFERROR(VLOOKUP($B6,SCAN_022325!$B:L,4,FALSE),"Not in Scan")</f>
        <v>285126478</v>
      </c>
      <c r="Q6" s="25">
        <f>IFERROR(VLOOKUP($B6,SCAN_022325!$B:M,5,FALSE),"Not in Scan")</f>
        <v>26496524</v>
      </c>
      <c r="S6" s="25" t="str">
        <f>IFERROR(VLOOKUP($B6,SCAN_TBD4!$B:O,3,FALSE),"Not in Scan")</f>
        <v>Not in Scan</v>
      </c>
      <c r="T6" s="25" t="str">
        <f>IFERROR(VLOOKUP($B6,SCAN_TBD4!$B:P,4,FALSE),"Not in Scan")</f>
        <v>Not in Scan</v>
      </c>
      <c r="U6" s="25" t="str">
        <f>IFERROR(VLOOKUP($B6,SCAN_TBD4!$B:Q,5,FALSE),"Not in Scan")</f>
        <v>Not in Scan</v>
      </c>
      <c r="W6" s="25" t="str">
        <f>IFERROR(VLOOKUP($B6,SCAN_TBD5!$B:S,3,FALSE),"Not in Scan")</f>
        <v>Not in Scan</v>
      </c>
      <c r="X6" s="25" t="str">
        <f>IFERROR(VLOOKUP($B6,SCAN_TBD5!$B:T,4,FALSE),"Not in Scan")</f>
        <v>Not in Scan</v>
      </c>
      <c r="Y6" s="25" t="str">
        <f>IFERROR(VLOOKUP($B6,SCAN_TBD5!$B:U,5,FALSE),"Not in Scan")</f>
        <v>Not in Scan</v>
      </c>
      <c r="AA6" s="25" t="str">
        <f>IFERROR(VLOOKUP($B6,SCAN_TBD6!$B:W,3,FALSE),"Not in Scan")</f>
        <v>Not in Scan</v>
      </c>
      <c r="AB6" s="25" t="str">
        <f>IFERROR(VLOOKUP($B6,SCAN_TBD6!$B:X,4,FALSE),"Not in Scan")</f>
        <v>Not in Scan</v>
      </c>
      <c r="AC6" s="25" t="str">
        <f>IFERROR(VLOOKUP($B6,SCAN_TBD6!$B:Y,5,FALSE),"Not in Scan")</f>
        <v>Not in Scan</v>
      </c>
      <c r="AE6" s="25" t="str">
        <f>IFERROR(VLOOKUP($B6,SCAN_TBD7!$B:AA,3,FALSE),"Not in Scan")</f>
        <v>Not in Scan</v>
      </c>
      <c r="AF6" s="25" t="str">
        <f>IFERROR(VLOOKUP($B6,SCAN_TBD7!$B:AB,4,FALSE),"Not in Scan")</f>
        <v>Not in Scan</v>
      </c>
      <c r="AG6" s="25" t="str">
        <f>IFERROR(VLOOKUP($B6,SCAN_TBD7!$B:AC,5,FALSE),"Not in Scan")</f>
        <v>Not in Scan</v>
      </c>
      <c r="AI6" s="25" t="str">
        <f>IFERROR(VLOOKUP($B6,SCAN_TBD8!$B:AA,3,FALSE),"Not in Scan")</f>
        <v>Not in Scan</v>
      </c>
      <c r="AJ6" s="25" t="str">
        <f>IFERROR(VLOOKUP($B6,SCAN_TBD8!$B:AB,4,FALSE),"Not in Scan")</f>
        <v>Not in Scan</v>
      </c>
      <c r="AK6" s="25" t="str">
        <f>IFERROR(VLOOKUP($B6,SCAN_TBD8!$B:AC,5,FALSE),"Not in Scan")</f>
        <v>Not in Scan</v>
      </c>
      <c r="AM6" s="25">
        <f t="shared" ref="AM6:AO6" si="33">G6-C6</f>
        <v>271726</v>
      </c>
      <c r="AN6" s="25">
        <f t="shared" si="33"/>
        <v>4849702</v>
      </c>
      <c r="AO6" s="25">
        <f t="shared" si="33"/>
        <v>20978</v>
      </c>
      <c r="AQ6" s="25">
        <f t="shared" ref="AQ6:AS6" si="34">K6-G6</f>
        <v>0</v>
      </c>
      <c r="AR6" s="25">
        <f t="shared" si="34"/>
        <v>0</v>
      </c>
      <c r="AS6" s="25">
        <f t="shared" si="34"/>
        <v>0</v>
      </c>
      <c r="AU6" s="25">
        <f t="shared" ref="AU6:AW6" si="35">O6-K6</f>
        <v>2642044</v>
      </c>
      <c r="AV6" s="25">
        <f t="shared" si="35"/>
        <v>8756203</v>
      </c>
      <c r="AW6" s="25">
        <f t="shared" si="35"/>
        <v>1311294</v>
      </c>
      <c r="AY6" s="25" t="str">
        <f t="shared" ref="AY6:BA6" si="36">S6-O6</f>
        <v>#VALUE!</v>
      </c>
      <c r="AZ6" s="25" t="str">
        <f t="shared" si="36"/>
        <v>#VALUE!</v>
      </c>
      <c r="BA6" s="25" t="str">
        <f t="shared" si="36"/>
        <v>#VALUE!</v>
      </c>
      <c r="BC6" s="25" t="str">
        <f t="shared" ref="BC6:BE6" si="37">W6-S6</f>
        <v>#VALUE!</v>
      </c>
      <c r="BD6" s="25" t="str">
        <f t="shared" si="37"/>
        <v>#VALUE!</v>
      </c>
      <c r="BE6" s="25" t="str">
        <f t="shared" si="37"/>
        <v>#VALUE!</v>
      </c>
      <c r="BG6" s="25" t="str">
        <f t="shared" ref="BG6:BI6" si="38">AA6-W6</f>
        <v>#VALUE!</v>
      </c>
      <c r="BH6" s="25" t="str">
        <f t="shared" si="38"/>
        <v>#VALUE!</v>
      </c>
      <c r="BI6" s="25" t="str">
        <f t="shared" si="38"/>
        <v>#VALUE!</v>
      </c>
      <c r="BK6" s="25" t="str">
        <f t="shared" ref="BK6:BM6" si="39">AE6-AA6</f>
        <v>#VALUE!</v>
      </c>
      <c r="BL6" s="25" t="str">
        <f t="shared" si="39"/>
        <v>#VALUE!</v>
      </c>
      <c r="BM6" s="25" t="str">
        <f t="shared" si="39"/>
        <v>#VALUE!</v>
      </c>
      <c r="BO6" s="25" t="str">
        <f t="shared" ref="BO6:BQ6" si="40">AI6-AE6</f>
        <v>#VALUE!</v>
      </c>
      <c r="BP6" s="25" t="str">
        <f t="shared" si="40"/>
        <v>#VALUE!</v>
      </c>
      <c r="BQ6" s="25" t="str">
        <f t="shared" si="40"/>
        <v>#VALUE!</v>
      </c>
    </row>
    <row r="7" ht="15.0" customHeight="1">
      <c r="A7" s="23" t="s">
        <v>71</v>
      </c>
      <c r="B7" s="24">
        <v>6.6556501E7</v>
      </c>
      <c r="C7" s="25">
        <f>IFERROR(VLOOKUP($B7,BaselineKILLS!$B:F,3,FALSE),"Not in BL Scan")</f>
        <v>83289282</v>
      </c>
      <c r="D7" s="25">
        <f>IFERROR(VLOOKUP($B7,BaselineKILLS!$B:F,4,FALSE),"Not in BL Scan")</f>
        <v>119542218</v>
      </c>
      <c r="E7" s="25">
        <f>IFERROR(VLOOKUP($B7,BaselineKILLS!$B:G,5,FALSE),"Not in BL Scan")</f>
        <v>19617106</v>
      </c>
      <c r="F7" s="25"/>
      <c r="G7" s="25">
        <f>IFERROR(VLOOKUP($B7,SCAN1_020125!$B:F,3,FALSE),"Not in Scan")</f>
        <v>83289282</v>
      </c>
      <c r="H7" s="25">
        <f>IFERROR(VLOOKUP($B7,SCAN1_020125!$B:G,4,FALSE),"Not in Scan")</f>
        <v>119567071</v>
      </c>
      <c r="I7" s="25">
        <f>IFERROR(VLOOKUP($B7,SCAN1_020125!$B:H,5,FALSE),"Not in Scan")</f>
        <v>19617106</v>
      </c>
      <c r="K7" s="25">
        <f>IFERROR(VLOOKUP($B7,SCAN2_021925!$B:G,3,FALSE),"Not in Scan")</f>
        <v>83289282</v>
      </c>
      <c r="L7" s="25">
        <f>IFERROR(VLOOKUP($B7,SCAN2_021925!$B:H,4,FALSE),"Not in Scan")</f>
        <v>119598591</v>
      </c>
      <c r="M7" s="25">
        <f>IFERROR(VLOOKUP($B7,SCAN2_021925!$B:I,5,FALSE),"Not in Scan")</f>
        <v>19617106</v>
      </c>
      <c r="O7" s="25">
        <f>IFERROR(VLOOKUP($B7,SCAN_022325!$B:K,3,FALSE),"Not in Scan")</f>
        <v>83685081</v>
      </c>
      <c r="P7" s="25">
        <f>IFERROR(VLOOKUP($B7,SCAN_022325!$B:L,4,FALSE),"Not in Scan")</f>
        <v>119992483</v>
      </c>
      <c r="Q7" s="25">
        <f>IFERROR(VLOOKUP($B7,SCAN_022325!$B:M,5,FALSE),"Not in Scan")</f>
        <v>19886890</v>
      </c>
      <c r="S7" s="25" t="str">
        <f>IFERROR(VLOOKUP($B7,SCAN_TBD4!$B:O,3,FALSE),"Not in Scan")</f>
        <v>Not in Scan</v>
      </c>
      <c r="T7" s="25" t="str">
        <f>IFERROR(VLOOKUP($B7,SCAN_TBD4!$B:P,4,FALSE),"Not in Scan")</f>
        <v>Not in Scan</v>
      </c>
      <c r="U7" s="25" t="str">
        <f>IFERROR(VLOOKUP($B7,SCAN_TBD4!$B:Q,5,FALSE),"Not in Scan")</f>
        <v>Not in Scan</v>
      </c>
      <c r="W7" s="25" t="str">
        <f>IFERROR(VLOOKUP($B7,SCAN_TBD5!$B:S,3,FALSE),"Not in Scan")</f>
        <v>Not in Scan</v>
      </c>
      <c r="X7" s="25" t="str">
        <f>IFERROR(VLOOKUP($B7,SCAN_TBD5!$B:T,4,FALSE),"Not in Scan")</f>
        <v>Not in Scan</v>
      </c>
      <c r="Y7" s="25" t="str">
        <f>IFERROR(VLOOKUP($B7,SCAN_TBD5!$B:U,5,FALSE),"Not in Scan")</f>
        <v>Not in Scan</v>
      </c>
      <c r="AA7" s="25" t="str">
        <f>IFERROR(VLOOKUP($B7,SCAN_TBD6!$B:W,3,FALSE),"Not in Scan")</f>
        <v>Not in Scan</v>
      </c>
      <c r="AB7" s="25" t="str">
        <f>IFERROR(VLOOKUP($B7,SCAN_TBD6!$B:X,4,FALSE),"Not in Scan")</f>
        <v>Not in Scan</v>
      </c>
      <c r="AC7" s="25" t="str">
        <f>IFERROR(VLOOKUP($B7,SCAN_TBD6!$B:Y,5,FALSE),"Not in Scan")</f>
        <v>Not in Scan</v>
      </c>
      <c r="AE7" s="25" t="str">
        <f>IFERROR(VLOOKUP($B7,SCAN_TBD7!$B:AA,3,FALSE),"Not in Scan")</f>
        <v>Not in Scan</v>
      </c>
      <c r="AF7" s="25" t="str">
        <f>IFERROR(VLOOKUP($B7,SCAN_TBD7!$B:AB,4,FALSE),"Not in Scan")</f>
        <v>Not in Scan</v>
      </c>
      <c r="AG7" s="25" t="str">
        <f>IFERROR(VLOOKUP($B7,SCAN_TBD7!$B:AC,5,FALSE),"Not in Scan")</f>
        <v>Not in Scan</v>
      </c>
      <c r="AI7" s="25" t="str">
        <f>IFERROR(VLOOKUP($B7,SCAN_TBD8!$B:AA,3,FALSE),"Not in Scan")</f>
        <v>Not in Scan</v>
      </c>
      <c r="AJ7" s="25" t="str">
        <f>IFERROR(VLOOKUP($B7,SCAN_TBD8!$B:AB,4,FALSE),"Not in Scan")</f>
        <v>Not in Scan</v>
      </c>
      <c r="AK7" s="25" t="str">
        <f>IFERROR(VLOOKUP($B7,SCAN_TBD8!$B:AC,5,FALSE),"Not in Scan")</f>
        <v>Not in Scan</v>
      </c>
      <c r="AM7" s="25">
        <f t="shared" ref="AM7:AO7" si="41">G7-C7</f>
        <v>0</v>
      </c>
      <c r="AN7" s="25">
        <f t="shared" si="41"/>
        <v>24853</v>
      </c>
      <c r="AO7" s="25">
        <f t="shared" si="41"/>
        <v>0</v>
      </c>
      <c r="AQ7" s="25">
        <f t="shared" ref="AQ7:AS7" si="42">K7-G7</f>
        <v>0</v>
      </c>
      <c r="AR7" s="25">
        <f t="shared" si="42"/>
        <v>31520</v>
      </c>
      <c r="AS7" s="25">
        <f t="shared" si="42"/>
        <v>0</v>
      </c>
      <c r="AU7" s="25">
        <f t="shared" ref="AU7:AW7" si="43">O7-K7</f>
        <v>395799</v>
      </c>
      <c r="AV7" s="25">
        <f t="shared" si="43"/>
        <v>393892</v>
      </c>
      <c r="AW7" s="25">
        <f t="shared" si="43"/>
        <v>269784</v>
      </c>
      <c r="AY7" s="25" t="str">
        <f t="shared" ref="AY7:BA7" si="44">S7-O7</f>
        <v>#VALUE!</v>
      </c>
      <c r="AZ7" s="25" t="str">
        <f t="shared" si="44"/>
        <v>#VALUE!</v>
      </c>
      <c r="BA7" s="25" t="str">
        <f t="shared" si="44"/>
        <v>#VALUE!</v>
      </c>
      <c r="BC7" s="25" t="str">
        <f t="shared" ref="BC7:BE7" si="45">W7-S7</f>
        <v>#VALUE!</v>
      </c>
      <c r="BD7" s="25" t="str">
        <f t="shared" si="45"/>
        <v>#VALUE!</v>
      </c>
      <c r="BE7" s="25" t="str">
        <f t="shared" si="45"/>
        <v>#VALUE!</v>
      </c>
      <c r="BG7" s="25" t="str">
        <f t="shared" ref="BG7:BI7" si="46">AA7-W7</f>
        <v>#VALUE!</v>
      </c>
      <c r="BH7" s="25" t="str">
        <f t="shared" si="46"/>
        <v>#VALUE!</v>
      </c>
      <c r="BI7" s="25" t="str">
        <f t="shared" si="46"/>
        <v>#VALUE!</v>
      </c>
      <c r="BK7" s="25" t="str">
        <f t="shared" ref="BK7:BM7" si="47">AE7-AA7</f>
        <v>#VALUE!</v>
      </c>
      <c r="BL7" s="25" t="str">
        <f t="shared" si="47"/>
        <v>#VALUE!</v>
      </c>
      <c r="BM7" s="25" t="str">
        <f t="shared" si="47"/>
        <v>#VALUE!</v>
      </c>
      <c r="BO7" s="25" t="str">
        <f t="shared" ref="BO7:BQ7" si="48">AI7-AE7</f>
        <v>#VALUE!</v>
      </c>
      <c r="BP7" s="25" t="str">
        <f t="shared" si="48"/>
        <v>#VALUE!</v>
      </c>
      <c r="BQ7" s="25" t="str">
        <f t="shared" si="48"/>
        <v>#VALUE!</v>
      </c>
    </row>
    <row r="8" ht="15.0" customHeight="1">
      <c r="A8" s="23" t="s">
        <v>26</v>
      </c>
      <c r="B8" s="24">
        <v>7.7195654E7</v>
      </c>
      <c r="C8" s="25">
        <f>IFERROR(VLOOKUP($B8,BaselineKILLS!$B:F,3,FALSE),"Not in BL Scan")</f>
        <v>143162354</v>
      </c>
      <c r="D8" s="25">
        <f>IFERROR(VLOOKUP($B8,BaselineKILLS!$B:F,4,FALSE),"Not in BL Scan")</f>
        <v>124557837</v>
      </c>
      <c r="E8" s="25">
        <f>IFERROR(VLOOKUP($B8,BaselineKILLS!$B:G,5,FALSE),"Not in BL Scan")</f>
        <v>26639191</v>
      </c>
      <c r="F8" s="25"/>
      <c r="G8" s="25">
        <f>IFERROR(VLOOKUP($B8,SCAN1_020125!$B:F,3,FALSE),"Not in Scan")</f>
        <v>143827492</v>
      </c>
      <c r="H8" s="25">
        <f>IFERROR(VLOOKUP($B8,SCAN1_020125!$B:G,4,FALSE),"Not in Scan")</f>
        <v>127978476</v>
      </c>
      <c r="I8" s="25">
        <f>IFERROR(VLOOKUP($B8,SCAN1_020125!$B:H,5,FALSE),"Not in Scan")</f>
        <v>26791383</v>
      </c>
      <c r="K8" s="25">
        <f>IFERROR(VLOOKUP($B8,SCAN2_021925!$B:G,3,FALSE),"Not in Scan")</f>
        <v>143898263</v>
      </c>
      <c r="L8" s="25">
        <f>IFERROR(VLOOKUP($B8,SCAN2_021925!$B:H,4,FALSE),"Not in Scan")</f>
        <v>128130477</v>
      </c>
      <c r="M8" s="25">
        <f>IFERROR(VLOOKUP($B8,SCAN2_021925!$B:I,5,FALSE),"Not in Scan")</f>
        <v>26791383</v>
      </c>
      <c r="O8" s="25">
        <f>IFERROR(VLOOKUP($B8,SCAN_022325!$B:K,3,FALSE),"Not in Scan")</f>
        <v>145803775</v>
      </c>
      <c r="P8" s="25">
        <f>IFERROR(VLOOKUP($B8,SCAN_022325!$B:L,4,FALSE),"Not in Scan")</f>
        <v>131989118</v>
      </c>
      <c r="Q8" s="25">
        <f>IFERROR(VLOOKUP($B8,SCAN_022325!$B:M,5,FALSE),"Not in Scan")</f>
        <v>28170818</v>
      </c>
      <c r="S8" s="25" t="str">
        <f>IFERROR(VLOOKUP($B8,SCAN_TBD4!$B:O,3,FALSE),"Not in Scan")</f>
        <v>Not in Scan</v>
      </c>
      <c r="T8" s="25" t="str">
        <f>IFERROR(VLOOKUP($B8,SCAN_TBD4!$B:P,4,FALSE),"Not in Scan")</f>
        <v>Not in Scan</v>
      </c>
      <c r="U8" s="25" t="str">
        <f>IFERROR(VLOOKUP($B8,SCAN_TBD4!$B:Q,5,FALSE),"Not in Scan")</f>
        <v>Not in Scan</v>
      </c>
      <c r="W8" s="25" t="str">
        <f>IFERROR(VLOOKUP($B8,SCAN_TBD5!$B:S,3,FALSE),"Not in Scan")</f>
        <v>Not in Scan</v>
      </c>
      <c r="X8" s="25" t="str">
        <f>IFERROR(VLOOKUP($B8,SCAN_TBD5!$B:T,4,FALSE),"Not in Scan")</f>
        <v>Not in Scan</v>
      </c>
      <c r="Y8" s="25" t="str">
        <f>IFERROR(VLOOKUP($B8,SCAN_TBD5!$B:U,5,FALSE),"Not in Scan")</f>
        <v>Not in Scan</v>
      </c>
      <c r="AA8" s="25" t="str">
        <f>IFERROR(VLOOKUP($B8,SCAN_TBD6!$B:W,3,FALSE),"Not in Scan")</f>
        <v>Not in Scan</v>
      </c>
      <c r="AB8" s="25" t="str">
        <f>IFERROR(VLOOKUP($B8,SCAN_TBD6!$B:X,4,FALSE),"Not in Scan")</f>
        <v>Not in Scan</v>
      </c>
      <c r="AC8" s="25" t="str">
        <f>IFERROR(VLOOKUP($B8,SCAN_TBD6!$B:Y,5,FALSE),"Not in Scan")</f>
        <v>Not in Scan</v>
      </c>
      <c r="AE8" s="25" t="str">
        <f>IFERROR(VLOOKUP($B8,SCAN_TBD7!$B:AA,3,FALSE),"Not in Scan")</f>
        <v>Not in Scan</v>
      </c>
      <c r="AF8" s="25" t="str">
        <f>IFERROR(VLOOKUP($B8,SCAN_TBD7!$B:AB,4,FALSE),"Not in Scan")</f>
        <v>Not in Scan</v>
      </c>
      <c r="AG8" s="25" t="str">
        <f>IFERROR(VLOOKUP($B8,SCAN_TBD7!$B:AC,5,FALSE),"Not in Scan")</f>
        <v>Not in Scan</v>
      </c>
      <c r="AI8" s="25" t="str">
        <f>IFERROR(VLOOKUP($B8,SCAN_TBD8!$B:AA,3,FALSE),"Not in Scan")</f>
        <v>Not in Scan</v>
      </c>
      <c r="AJ8" s="25" t="str">
        <f>IFERROR(VLOOKUP($B8,SCAN_TBD8!$B:AB,4,FALSE),"Not in Scan")</f>
        <v>Not in Scan</v>
      </c>
      <c r="AK8" s="25" t="str">
        <f>IFERROR(VLOOKUP($B8,SCAN_TBD8!$B:AC,5,FALSE),"Not in Scan")</f>
        <v>Not in Scan</v>
      </c>
      <c r="AM8" s="25">
        <f t="shared" ref="AM8:AO8" si="49">G8-C8</f>
        <v>665138</v>
      </c>
      <c r="AN8" s="25">
        <f t="shared" si="49"/>
        <v>3420639</v>
      </c>
      <c r="AO8" s="25">
        <f t="shared" si="49"/>
        <v>152192</v>
      </c>
      <c r="AQ8" s="25">
        <f t="shared" ref="AQ8:AS8" si="50">K8-G8</f>
        <v>70771</v>
      </c>
      <c r="AR8" s="25">
        <f t="shared" si="50"/>
        <v>152001</v>
      </c>
      <c r="AS8" s="25">
        <f t="shared" si="50"/>
        <v>0</v>
      </c>
      <c r="AU8" s="25">
        <f t="shared" ref="AU8:AW8" si="51">O8-K8</f>
        <v>1905512</v>
      </c>
      <c r="AV8" s="25">
        <f t="shared" si="51"/>
        <v>3858641</v>
      </c>
      <c r="AW8" s="25">
        <f t="shared" si="51"/>
        <v>1379435</v>
      </c>
      <c r="AY8" s="25" t="str">
        <f t="shared" ref="AY8:BA8" si="52">S8-O8</f>
        <v>#VALUE!</v>
      </c>
      <c r="AZ8" s="25" t="str">
        <f t="shared" si="52"/>
        <v>#VALUE!</v>
      </c>
      <c r="BA8" s="25" t="str">
        <f t="shared" si="52"/>
        <v>#VALUE!</v>
      </c>
      <c r="BC8" s="25" t="str">
        <f t="shared" ref="BC8:BE8" si="53">W8-S8</f>
        <v>#VALUE!</v>
      </c>
      <c r="BD8" s="25" t="str">
        <f t="shared" si="53"/>
        <v>#VALUE!</v>
      </c>
      <c r="BE8" s="25" t="str">
        <f t="shared" si="53"/>
        <v>#VALUE!</v>
      </c>
      <c r="BG8" s="25" t="str">
        <f t="shared" ref="BG8:BI8" si="54">AA8-W8</f>
        <v>#VALUE!</v>
      </c>
      <c r="BH8" s="25" t="str">
        <f t="shared" si="54"/>
        <v>#VALUE!</v>
      </c>
      <c r="BI8" s="25" t="str">
        <f t="shared" si="54"/>
        <v>#VALUE!</v>
      </c>
      <c r="BK8" s="25" t="str">
        <f t="shared" ref="BK8:BM8" si="55">AE8-AA8</f>
        <v>#VALUE!</v>
      </c>
      <c r="BL8" s="25" t="str">
        <f t="shared" si="55"/>
        <v>#VALUE!</v>
      </c>
      <c r="BM8" s="25" t="str">
        <f t="shared" si="55"/>
        <v>#VALUE!</v>
      </c>
      <c r="BO8" s="25" t="str">
        <f t="shared" ref="BO8:BQ8" si="56">AI8-AE8</f>
        <v>#VALUE!</v>
      </c>
      <c r="BP8" s="25" t="str">
        <f t="shared" si="56"/>
        <v>#VALUE!</v>
      </c>
      <c r="BQ8" s="25" t="str">
        <f t="shared" si="56"/>
        <v>#VALUE!</v>
      </c>
    </row>
    <row r="9" ht="15.0" customHeight="1">
      <c r="A9" s="23" t="s">
        <v>27</v>
      </c>
      <c r="B9" s="24">
        <v>7226500.0</v>
      </c>
      <c r="C9" s="25">
        <f>IFERROR(VLOOKUP($B9,BaselineKILLS!$B:F,3,FALSE),"Not in BL Scan")</f>
        <v>66921541</v>
      </c>
      <c r="D9" s="25">
        <f>IFERROR(VLOOKUP($B9,BaselineKILLS!$B:F,4,FALSE),"Not in BL Scan")</f>
        <v>116117554</v>
      </c>
      <c r="E9" s="25">
        <f>IFERROR(VLOOKUP($B9,BaselineKILLS!$B:G,5,FALSE),"Not in BL Scan")</f>
        <v>18730286</v>
      </c>
      <c r="F9" s="25"/>
      <c r="G9" s="25">
        <f>IFERROR(VLOOKUP($B9,SCAN1_020125!$B:F,3,FALSE),"Not in Scan")</f>
        <v>67337038</v>
      </c>
      <c r="H9" s="25">
        <f>IFERROR(VLOOKUP($B9,SCAN1_020125!$B:G,4,FALSE),"Not in Scan")</f>
        <v>118422783</v>
      </c>
      <c r="I9" s="25">
        <f>IFERROR(VLOOKUP($B9,SCAN1_020125!$B:H,5,FALSE),"Not in Scan")</f>
        <v>18737600</v>
      </c>
      <c r="K9" s="25">
        <f>IFERROR(VLOOKUP($B9,SCAN2_021925!$B:G,3,FALSE),"Not in Scan")</f>
        <v>67347145</v>
      </c>
      <c r="L9" s="25">
        <f>IFERROR(VLOOKUP($B9,SCAN2_021925!$B:H,4,FALSE),"Not in Scan")</f>
        <v>118502545</v>
      </c>
      <c r="M9" s="25">
        <f>IFERROR(VLOOKUP($B9,SCAN2_021925!$B:I,5,FALSE),"Not in Scan")</f>
        <v>18737600</v>
      </c>
      <c r="O9" s="25">
        <f>IFERROR(VLOOKUP($B9,SCAN_022325!$B:K,3,FALSE),"Not in Scan")</f>
        <v>68066096</v>
      </c>
      <c r="P9" s="25">
        <f>IFERROR(VLOOKUP($B9,SCAN_022325!$B:L,4,FALSE),"Not in Scan")</f>
        <v>125668851</v>
      </c>
      <c r="Q9" s="25">
        <f>IFERROR(VLOOKUP($B9,SCAN_022325!$B:M,5,FALSE),"Not in Scan")</f>
        <v>19399897</v>
      </c>
      <c r="S9" s="25" t="str">
        <f>IFERROR(VLOOKUP($B9,SCAN_TBD4!$B:O,3,FALSE),"Not in Scan")</f>
        <v>Not in Scan</v>
      </c>
      <c r="T9" s="25" t="str">
        <f>IFERROR(VLOOKUP($B9,SCAN_TBD4!$B:P,4,FALSE),"Not in Scan")</f>
        <v>Not in Scan</v>
      </c>
      <c r="U9" s="25" t="str">
        <f>IFERROR(VLOOKUP($B9,SCAN_TBD4!$B:Q,5,FALSE),"Not in Scan")</f>
        <v>Not in Scan</v>
      </c>
      <c r="W9" s="25" t="str">
        <f>IFERROR(VLOOKUP($B9,SCAN_TBD5!$B:S,3,FALSE),"Not in Scan")</f>
        <v>Not in Scan</v>
      </c>
      <c r="X9" s="25" t="str">
        <f>IFERROR(VLOOKUP($B9,SCAN_TBD5!$B:T,4,FALSE),"Not in Scan")</f>
        <v>Not in Scan</v>
      </c>
      <c r="Y9" s="25" t="str">
        <f>IFERROR(VLOOKUP($B9,SCAN_TBD5!$B:U,5,FALSE),"Not in Scan")</f>
        <v>Not in Scan</v>
      </c>
      <c r="AA9" s="25" t="str">
        <f>IFERROR(VLOOKUP($B9,SCAN_TBD6!$B:W,3,FALSE),"Not in Scan")</f>
        <v>Not in Scan</v>
      </c>
      <c r="AB9" s="25" t="str">
        <f>IFERROR(VLOOKUP($B9,SCAN_TBD6!$B:X,4,FALSE),"Not in Scan")</f>
        <v>Not in Scan</v>
      </c>
      <c r="AC9" s="25" t="str">
        <f>IFERROR(VLOOKUP($B9,SCAN_TBD6!$B:Y,5,FALSE),"Not in Scan")</f>
        <v>Not in Scan</v>
      </c>
      <c r="AE9" s="25" t="str">
        <f>IFERROR(VLOOKUP($B9,SCAN_TBD7!$B:AA,3,FALSE),"Not in Scan")</f>
        <v>Not in Scan</v>
      </c>
      <c r="AF9" s="25" t="str">
        <f>IFERROR(VLOOKUP($B9,SCAN_TBD7!$B:AB,4,FALSE),"Not in Scan")</f>
        <v>Not in Scan</v>
      </c>
      <c r="AG9" s="25" t="str">
        <f>IFERROR(VLOOKUP($B9,SCAN_TBD7!$B:AC,5,FALSE),"Not in Scan")</f>
        <v>Not in Scan</v>
      </c>
      <c r="AI9" s="25" t="str">
        <f>IFERROR(VLOOKUP($B9,SCAN_TBD8!$B:AA,3,FALSE),"Not in Scan")</f>
        <v>Not in Scan</v>
      </c>
      <c r="AJ9" s="25" t="str">
        <f>IFERROR(VLOOKUP($B9,SCAN_TBD8!$B:AB,4,FALSE),"Not in Scan")</f>
        <v>Not in Scan</v>
      </c>
      <c r="AK9" s="25" t="str">
        <f>IFERROR(VLOOKUP($B9,SCAN_TBD8!$B:AC,5,FALSE),"Not in Scan")</f>
        <v>Not in Scan</v>
      </c>
      <c r="AM9" s="25">
        <f t="shared" ref="AM9:AO9" si="57">G9-C9</f>
        <v>415497</v>
      </c>
      <c r="AN9" s="25">
        <f t="shared" si="57"/>
        <v>2305229</v>
      </c>
      <c r="AO9" s="25">
        <f t="shared" si="57"/>
        <v>7314</v>
      </c>
      <c r="AQ9" s="25">
        <f t="shared" ref="AQ9:AS9" si="58">K9-G9</f>
        <v>10107</v>
      </c>
      <c r="AR9" s="25">
        <f t="shared" si="58"/>
        <v>79762</v>
      </c>
      <c r="AS9" s="25">
        <f t="shared" si="58"/>
        <v>0</v>
      </c>
      <c r="AU9" s="25">
        <f t="shared" ref="AU9:AW9" si="59">O9-K9</f>
        <v>718951</v>
      </c>
      <c r="AV9" s="25">
        <f t="shared" si="59"/>
        <v>7166306</v>
      </c>
      <c r="AW9" s="25">
        <f t="shared" si="59"/>
        <v>662297</v>
      </c>
      <c r="AY9" s="25" t="str">
        <f t="shared" ref="AY9:BA9" si="60">S9-O9</f>
        <v>#VALUE!</v>
      </c>
      <c r="AZ9" s="25" t="str">
        <f t="shared" si="60"/>
        <v>#VALUE!</v>
      </c>
      <c r="BA9" s="25" t="str">
        <f t="shared" si="60"/>
        <v>#VALUE!</v>
      </c>
      <c r="BC9" s="25" t="str">
        <f t="shared" ref="BC9:BE9" si="61">W9-S9</f>
        <v>#VALUE!</v>
      </c>
      <c r="BD9" s="25" t="str">
        <f t="shared" si="61"/>
        <v>#VALUE!</v>
      </c>
      <c r="BE9" s="25" t="str">
        <f t="shared" si="61"/>
        <v>#VALUE!</v>
      </c>
      <c r="BG9" s="25" t="str">
        <f t="shared" ref="BG9:BI9" si="62">AA9-W9</f>
        <v>#VALUE!</v>
      </c>
      <c r="BH9" s="25" t="str">
        <f t="shared" si="62"/>
        <v>#VALUE!</v>
      </c>
      <c r="BI9" s="25" t="str">
        <f t="shared" si="62"/>
        <v>#VALUE!</v>
      </c>
      <c r="BK9" s="25" t="str">
        <f t="shared" ref="BK9:BM9" si="63">AE9-AA9</f>
        <v>#VALUE!</v>
      </c>
      <c r="BL9" s="25" t="str">
        <f t="shared" si="63"/>
        <v>#VALUE!</v>
      </c>
      <c r="BM9" s="25" t="str">
        <f t="shared" si="63"/>
        <v>#VALUE!</v>
      </c>
      <c r="BO9" s="25" t="str">
        <f t="shared" ref="BO9:BQ9" si="64">AI9-AE9</f>
        <v>#VALUE!</v>
      </c>
      <c r="BP9" s="25" t="str">
        <f t="shared" si="64"/>
        <v>#VALUE!</v>
      </c>
      <c r="BQ9" s="25" t="str">
        <f t="shared" si="64"/>
        <v>#VALUE!</v>
      </c>
    </row>
    <row r="10" ht="15.0" customHeight="1">
      <c r="A10" s="23" t="s">
        <v>29</v>
      </c>
      <c r="B10" s="24">
        <v>1.5442401E7</v>
      </c>
      <c r="C10" s="25">
        <f>IFERROR(VLOOKUP($B10,BaselineKILLS!$B:F,3,FALSE),"Not in BL Scan")</f>
        <v>60944935</v>
      </c>
      <c r="D10" s="25">
        <f>IFERROR(VLOOKUP($B10,BaselineKILLS!$B:F,4,FALSE),"Not in BL Scan")</f>
        <v>72134191</v>
      </c>
      <c r="E10" s="25">
        <f>IFERROR(VLOOKUP($B10,BaselineKILLS!$B:G,5,FALSE),"Not in BL Scan")</f>
        <v>28666361</v>
      </c>
      <c r="F10" s="25"/>
      <c r="G10" s="25">
        <f>IFERROR(VLOOKUP($B10,SCAN1_020125!$B:F,3,FALSE),"Not in Scan")</f>
        <v>61148023</v>
      </c>
      <c r="H10" s="25">
        <f>IFERROR(VLOOKUP($B10,SCAN1_020125!$B:G,4,FALSE),"Not in Scan")</f>
        <v>74299056</v>
      </c>
      <c r="I10" s="25">
        <f>IFERROR(VLOOKUP($B10,SCAN1_020125!$B:H,5,FALSE),"Not in Scan")</f>
        <v>28716856</v>
      </c>
      <c r="K10" s="25">
        <f>IFERROR(VLOOKUP($B10,SCAN2_021925!$B:G,3,FALSE),"Not in Scan")</f>
        <v>61175870</v>
      </c>
      <c r="L10" s="25">
        <f>IFERROR(VLOOKUP($B10,SCAN2_021925!$B:H,4,FALSE),"Not in Scan")</f>
        <v>74414389</v>
      </c>
      <c r="M10" s="25">
        <f>IFERROR(VLOOKUP($B10,SCAN2_021925!$B:I,5,FALSE),"Not in Scan")</f>
        <v>28716856</v>
      </c>
      <c r="O10" s="25">
        <f>IFERROR(VLOOKUP($B10,SCAN_022325!$B:K,3,FALSE),"Not in Scan")</f>
        <v>62972666</v>
      </c>
      <c r="P10" s="25">
        <f>IFERROR(VLOOKUP($B10,SCAN_022325!$B:L,4,FALSE),"Not in Scan")</f>
        <v>78050278</v>
      </c>
      <c r="Q10" s="25">
        <f>IFERROR(VLOOKUP($B10,SCAN_022325!$B:M,5,FALSE),"Not in Scan")</f>
        <v>29550659</v>
      </c>
      <c r="S10" s="25" t="str">
        <f>IFERROR(VLOOKUP($B10,SCAN_TBD4!$B:O,3,FALSE),"Not in Scan")</f>
        <v>Not in Scan</v>
      </c>
      <c r="T10" s="25" t="str">
        <f>IFERROR(VLOOKUP($B10,SCAN_TBD4!$B:P,4,FALSE),"Not in Scan")</f>
        <v>Not in Scan</v>
      </c>
      <c r="U10" s="25" t="str">
        <f>IFERROR(VLOOKUP($B10,SCAN_TBD4!$B:Q,5,FALSE),"Not in Scan")</f>
        <v>Not in Scan</v>
      </c>
      <c r="W10" s="25" t="str">
        <f>IFERROR(VLOOKUP($B10,SCAN_TBD5!$B:S,3,FALSE),"Not in Scan")</f>
        <v>Not in Scan</v>
      </c>
      <c r="X10" s="25" t="str">
        <f>IFERROR(VLOOKUP($B10,SCAN_TBD5!$B:T,4,FALSE),"Not in Scan")</f>
        <v>Not in Scan</v>
      </c>
      <c r="Y10" s="25" t="str">
        <f>IFERROR(VLOOKUP($B10,SCAN_TBD5!$B:U,5,FALSE),"Not in Scan")</f>
        <v>Not in Scan</v>
      </c>
      <c r="AA10" s="25" t="str">
        <f>IFERROR(VLOOKUP($B10,SCAN_TBD6!$B:W,3,FALSE),"Not in Scan")</f>
        <v>Not in Scan</v>
      </c>
      <c r="AB10" s="25" t="str">
        <f>IFERROR(VLOOKUP($B10,SCAN_TBD6!$B:X,4,FALSE),"Not in Scan")</f>
        <v>Not in Scan</v>
      </c>
      <c r="AC10" s="25" t="str">
        <f>IFERROR(VLOOKUP($B10,SCAN_TBD6!$B:Y,5,FALSE),"Not in Scan")</f>
        <v>Not in Scan</v>
      </c>
      <c r="AE10" s="25" t="str">
        <f>IFERROR(VLOOKUP($B10,SCAN_TBD7!$B:AA,3,FALSE),"Not in Scan")</f>
        <v>Not in Scan</v>
      </c>
      <c r="AF10" s="25" t="str">
        <f>IFERROR(VLOOKUP($B10,SCAN_TBD7!$B:AB,4,FALSE),"Not in Scan")</f>
        <v>Not in Scan</v>
      </c>
      <c r="AG10" s="25" t="str">
        <f>IFERROR(VLOOKUP($B10,SCAN_TBD7!$B:AC,5,FALSE),"Not in Scan")</f>
        <v>Not in Scan</v>
      </c>
      <c r="AI10" s="25" t="str">
        <f>IFERROR(VLOOKUP($B10,SCAN_TBD8!$B:AA,3,FALSE),"Not in Scan")</f>
        <v>Not in Scan</v>
      </c>
      <c r="AJ10" s="25" t="str">
        <f>IFERROR(VLOOKUP($B10,SCAN_TBD8!$B:AB,4,FALSE),"Not in Scan")</f>
        <v>Not in Scan</v>
      </c>
      <c r="AK10" s="25" t="str">
        <f>IFERROR(VLOOKUP($B10,SCAN_TBD8!$B:AC,5,FALSE),"Not in Scan")</f>
        <v>Not in Scan</v>
      </c>
      <c r="AM10" s="25">
        <f t="shared" ref="AM10:AO10" si="65">G10-C10</f>
        <v>203088</v>
      </c>
      <c r="AN10" s="25">
        <f t="shared" si="65"/>
        <v>2164865</v>
      </c>
      <c r="AO10" s="25">
        <f t="shared" si="65"/>
        <v>50495</v>
      </c>
      <c r="AQ10" s="25">
        <f t="shared" ref="AQ10:AS10" si="66">K10-G10</f>
        <v>27847</v>
      </c>
      <c r="AR10" s="25">
        <f t="shared" si="66"/>
        <v>115333</v>
      </c>
      <c r="AS10" s="25">
        <f t="shared" si="66"/>
        <v>0</v>
      </c>
      <c r="AU10" s="25">
        <f t="shared" ref="AU10:AW10" si="67">O10-K10</f>
        <v>1796796</v>
      </c>
      <c r="AV10" s="25">
        <f t="shared" si="67"/>
        <v>3635889</v>
      </c>
      <c r="AW10" s="25">
        <f t="shared" si="67"/>
        <v>833803</v>
      </c>
      <c r="AY10" s="25" t="str">
        <f t="shared" ref="AY10:BA10" si="68">S10-O10</f>
        <v>#VALUE!</v>
      </c>
      <c r="AZ10" s="25" t="str">
        <f t="shared" si="68"/>
        <v>#VALUE!</v>
      </c>
      <c r="BA10" s="25" t="str">
        <f t="shared" si="68"/>
        <v>#VALUE!</v>
      </c>
      <c r="BC10" s="25" t="str">
        <f t="shared" ref="BC10:BE10" si="69">W10-S10</f>
        <v>#VALUE!</v>
      </c>
      <c r="BD10" s="25" t="str">
        <f t="shared" si="69"/>
        <v>#VALUE!</v>
      </c>
      <c r="BE10" s="25" t="str">
        <f t="shared" si="69"/>
        <v>#VALUE!</v>
      </c>
      <c r="BG10" s="25" t="str">
        <f t="shared" ref="BG10:BI10" si="70">AA10-W10</f>
        <v>#VALUE!</v>
      </c>
      <c r="BH10" s="25" t="str">
        <f t="shared" si="70"/>
        <v>#VALUE!</v>
      </c>
      <c r="BI10" s="25" t="str">
        <f t="shared" si="70"/>
        <v>#VALUE!</v>
      </c>
      <c r="BK10" s="25" t="str">
        <f t="shared" ref="BK10:BM10" si="71">AE10-AA10</f>
        <v>#VALUE!</v>
      </c>
      <c r="BL10" s="25" t="str">
        <f t="shared" si="71"/>
        <v>#VALUE!</v>
      </c>
      <c r="BM10" s="25" t="str">
        <f t="shared" si="71"/>
        <v>#VALUE!</v>
      </c>
      <c r="BO10" s="25" t="str">
        <f t="shared" ref="BO10:BQ10" si="72">AI10-AE10</f>
        <v>#VALUE!</v>
      </c>
      <c r="BP10" s="25" t="str">
        <f t="shared" si="72"/>
        <v>#VALUE!</v>
      </c>
      <c r="BQ10" s="25" t="str">
        <f t="shared" si="72"/>
        <v>#VALUE!</v>
      </c>
    </row>
    <row r="11" ht="15.0" customHeight="1">
      <c r="A11" s="23" t="s">
        <v>16</v>
      </c>
      <c r="B11" s="24">
        <v>9.485027E7</v>
      </c>
      <c r="C11" s="25">
        <f>IFERROR(VLOOKUP($B11,BaselineKILLS!$B:F,3,FALSE),"Not in BL Scan")</f>
        <v>213597571</v>
      </c>
      <c r="D11" s="25">
        <f>IFERROR(VLOOKUP($B11,BaselineKILLS!$B:F,4,FALSE),"Not in BL Scan")</f>
        <v>140841539</v>
      </c>
      <c r="E11" s="25">
        <f>IFERROR(VLOOKUP($B11,BaselineKILLS!$B:G,5,FALSE),"Not in BL Scan")</f>
        <v>17059980</v>
      </c>
      <c r="F11" s="26"/>
      <c r="G11" s="25">
        <f>IFERROR(VLOOKUP($B11,SCAN1_020125!$B:F,3,FALSE),"Not in Scan")</f>
        <v>214870434</v>
      </c>
      <c r="H11" s="25">
        <f>IFERROR(VLOOKUP($B11,SCAN1_020125!$B:G,4,FALSE),"Not in Scan")</f>
        <v>146481268</v>
      </c>
      <c r="I11" s="25">
        <f>IFERROR(VLOOKUP($B11,SCAN1_020125!$B:H,5,FALSE),"Not in Scan")</f>
        <v>17073614</v>
      </c>
      <c r="K11" s="25">
        <f>IFERROR(VLOOKUP($B11,SCAN2_021925!$B:G,3,FALSE),"Not in Scan")</f>
        <v>215076199</v>
      </c>
      <c r="L11" s="25">
        <f>IFERROR(VLOOKUP($B11,SCAN2_021925!$B:H,4,FALSE),"Not in Scan")</f>
        <v>146895342</v>
      </c>
      <c r="M11" s="25">
        <f>IFERROR(VLOOKUP($B11,SCAN2_021925!$B:I,5,FALSE),"Not in Scan")</f>
        <v>17073614</v>
      </c>
      <c r="O11" s="25">
        <f>IFERROR(VLOOKUP($B11,SCAN_022325!$B:K,3,FALSE),"Not in Scan")</f>
        <v>219973359</v>
      </c>
      <c r="P11" s="25">
        <f>IFERROR(VLOOKUP($B11,SCAN_022325!$B:L,4,FALSE),"Not in Scan")</f>
        <v>157714416</v>
      </c>
      <c r="Q11" s="25">
        <f>IFERROR(VLOOKUP($B11,SCAN_022325!$B:M,5,FALSE),"Not in Scan")</f>
        <v>17672387</v>
      </c>
      <c r="S11" s="25" t="str">
        <f>IFERROR(VLOOKUP($B11,SCAN_TBD4!$B:O,3,FALSE),"Not in Scan")</f>
        <v>Not in Scan</v>
      </c>
      <c r="T11" s="25" t="str">
        <f>IFERROR(VLOOKUP($B11,SCAN_TBD4!$B:P,4,FALSE),"Not in Scan")</f>
        <v>Not in Scan</v>
      </c>
      <c r="U11" s="25" t="str">
        <f>IFERROR(VLOOKUP($B11,SCAN_TBD4!$B:Q,5,FALSE),"Not in Scan")</f>
        <v>Not in Scan</v>
      </c>
      <c r="W11" s="25" t="str">
        <f>IFERROR(VLOOKUP($B11,SCAN_TBD5!$B:S,3,FALSE),"Not in Scan")</f>
        <v>Not in Scan</v>
      </c>
      <c r="X11" s="25" t="str">
        <f>IFERROR(VLOOKUP($B11,SCAN_TBD5!$B:T,4,FALSE),"Not in Scan")</f>
        <v>Not in Scan</v>
      </c>
      <c r="Y11" s="25" t="str">
        <f>IFERROR(VLOOKUP($B11,SCAN_TBD5!$B:U,5,FALSE),"Not in Scan")</f>
        <v>Not in Scan</v>
      </c>
      <c r="AA11" s="25" t="str">
        <f>IFERROR(VLOOKUP($B11,SCAN_TBD6!$B:W,3,FALSE),"Not in Scan")</f>
        <v>Not in Scan</v>
      </c>
      <c r="AB11" s="25" t="str">
        <f>IFERROR(VLOOKUP($B11,SCAN_TBD6!$B:X,4,FALSE),"Not in Scan")</f>
        <v>Not in Scan</v>
      </c>
      <c r="AC11" s="25" t="str">
        <f>IFERROR(VLOOKUP($B11,SCAN_TBD6!$B:Y,5,FALSE),"Not in Scan")</f>
        <v>Not in Scan</v>
      </c>
      <c r="AE11" s="25" t="str">
        <f>IFERROR(VLOOKUP($B11,SCAN_TBD7!$B:AA,3,FALSE),"Not in Scan")</f>
        <v>Not in Scan</v>
      </c>
      <c r="AF11" s="25" t="str">
        <f>IFERROR(VLOOKUP($B11,SCAN_TBD7!$B:AB,4,FALSE),"Not in Scan")</f>
        <v>Not in Scan</v>
      </c>
      <c r="AG11" s="25" t="str">
        <f>IFERROR(VLOOKUP($B11,SCAN_TBD7!$B:AC,5,FALSE),"Not in Scan")</f>
        <v>Not in Scan</v>
      </c>
      <c r="AI11" s="25" t="str">
        <f>IFERROR(VLOOKUP($B11,SCAN_TBD8!$B:AA,3,FALSE),"Not in Scan")</f>
        <v>Not in Scan</v>
      </c>
      <c r="AJ11" s="25" t="str">
        <f>IFERROR(VLOOKUP($B11,SCAN_TBD8!$B:AB,4,FALSE),"Not in Scan")</f>
        <v>Not in Scan</v>
      </c>
      <c r="AK11" s="25" t="str">
        <f>IFERROR(VLOOKUP($B11,SCAN_TBD8!$B:AC,5,FALSE),"Not in Scan")</f>
        <v>Not in Scan</v>
      </c>
      <c r="AM11" s="25">
        <f t="shared" ref="AM11:AO11" si="73">G11-C11</f>
        <v>1272863</v>
      </c>
      <c r="AN11" s="25">
        <f t="shared" si="73"/>
        <v>5639729</v>
      </c>
      <c r="AO11" s="25">
        <f t="shared" si="73"/>
        <v>13634</v>
      </c>
      <c r="AQ11" s="25">
        <f t="shared" ref="AQ11:AS11" si="74">K11-G11</f>
        <v>205765</v>
      </c>
      <c r="AR11" s="25">
        <f t="shared" si="74"/>
        <v>414074</v>
      </c>
      <c r="AS11" s="25">
        <f t="shared" si="74"/>
        <v>0</v>
      </c>
      <c r="AU11" s="25">
        <f t="shared" ref="AU11:AW11" si="75">O11-K11</f>
        <v>4897160</v>
      </c>
      <c r="AV11" s="25">
        <f t="shared" si="75"/>
        <v>10819074</v>
      </c>
      <c r="AW11" s="25">
        <f t="shared" si="75"/>
        <v>598773</v>
      </c>
      <c r="AY11" s="25" t="str">
        <f t="shared" ref="AY11:BA11" si="76">S11-O11</f>
        <v>#VALUE!</v>
      </c>
      <c r="AZ11" s="25" t="str">
        <f t="shared" si="76"/>
        <v>#VALUE!</v>
      </c>
      <c r="BA11" s="25" t="str">
        <f t="shared" si="76"/>
        <v>#VALUE!</v>
      </c>
      <c r="BC11" s="25" t="str">
        <f t="shared" ref="BC11:BE11" si="77">W11-S11</f>
        <v>#VALUE!</v>
      </c>
      <c r="BD11" s="25" t="str">
        <f t="shared" si="77"/>
        <v>#VALUE!</v>
      </c>
      <c r="BE11" s="25" t="str">
        <f t="shared" si="77"/>
        <v>#VALUE!</v>
      </c>
      <c r="BG11" s="25" t="str">
        <f t="shared" ref="BG11:BI11" si="78">AA11-W11</f>
        <v>#VALUE!</v>
      </c>
      <c r="BH11" s="25" t="str">
        <f t="shared" si="78"/>
        <v>#VALUE!</v>
      </c>
      <c r="BI11" s="25" t="str">
        <f t="shared" si="78"/>
        <v>#VALUE!</v>
      </c>
      <c r="BK11" s="25" t="str">
        <f t="shared" ref="BK11:BM11" si="79">AE11-AA11</f>
        <v>#VALUE!</v>
      </c>
      <c r="BL11" s="25" t="str">
        <f t="shared" si="79"/>
        <v>#VALUE!</v>
      </c>
      <c r="BM11" s="25" t="str">
        <f t="shared" si="79"/>
        <v>#VALUE!</v>
      </c>
      <c r="BO11" s="25" t="str">
        <f t="shared" ref="BO11:BQ11" si="80">AI11-AE11</f>
        <v>#VALUE!</v>
      </c>
      <c r="BP11" s="25" t="str">
        <f t="shared" si="80"/>
        <v>#VALUE!</v>
      </c>
      <c r="BQ11" s="25" t="str">
        <f t="shared" si="80"/>
        <v>#VALUE!</v>
      </c>
    </row>
    <row r="12" ht="15.0" customHeight="1">
      <c r="A12" s="23" t="s">
        <v>41</v>
      </c>
      <c r="B12" s="24">
        <v>3.9162349E7</v>
      </c>
      <c r="C12" s="25">
        <f>IFERROR(VLOOKUP($B12,BaselineKILLS!$B:F,3,FALSE),"Not in BL Scan")</f>
        <v>62324776</v>
      </c>
      <c r="D12" s="25">
        <f>IFERROR(VLOOKUP($B12,BaselineKILLS!$B:F,4,FALSE),"Not in BL Scan")</f>
        <v>120949582</v>
      </c>
      <c r="E12" s="25">
        <f>IFERROR(VLOOKUP($B12,BaselineKILLS!$B:G,5,FALSE),"Not in BL Scan")</f>
        <v>15750273</v>
      </c>
      <c r="F12" s="25"/>
      <c r="G12" s="25">
        <f>IFERROR(VLOOKUP($B12,SCAN1_020125!$B:F,3,FALSE),"Not in Scan")</f>
        <v>62435871</v>
      </c>
      <c r="H12" s="25">
        <f>IFERROR(VLOOKUP($B12,SCAN1_020125!$B:G,4,FALSE),"Not in Scan")</f>
        <v>122398501</v>
      </c>
      <c r="I12" s="25">
        <f>IFERROR(VLOOKUP($B12,SCAN1_020125!$B:H,5,FALSE),"Not in Scan")</f>
        <v>15773054</v>
      </c>
      <c r="K12" s="25">
        <f>IFERROR(VLOOKUP($B12,SCAN2_021925!$B:G,3,FALSE),"Not in Scan")</f>
        <v>62435871</v>
      </c>
      <c r="L12" s="25">
        <f>IFERROR(VLOOKUP($B12,SCAN2_021925!$B:H,4,FALSE),"Not in Scan")</f>
        <v>122398501</v>
      </c>
      <c r="M12" s="25">
        <f>IFERROR(VLOOKUP($B12,SCAN2_021925!$B:I,5,FALSE),"Not in Scan")</f>
        <v>15773054</v>
      </c>
      <c r="O12" s="25">
        <f>IFERROR(VLOOKUP($B12,SCAN_022325!$B:K,3,FALSE),"Not in Scan")</f>
        <v>62702686</v>
      </c>
      <c r="P12" s="25">
        <f>IFERROR(VLOOKUP($B12,SCAN_022325!$B:L,4,FALSE),"Not in Scan")</f>
        <v>125230234</v>
      </c>
      <c r="Q12" s="25">
        <f>IFERROR(VLOOKUP($B12,SCAN_022325!$B:M,5,FALSE),"Not in Scan")</f>
        <v>15833891</v>
      </c>
      <c r="S12" s="25" t="str">
        <f>IFERROR(VLOOKUP($B12,SCAN_TBD4!$B:O,3,FALSE),"Not in Scan")</f>
        <v>Not in Scan</v>
      </c>
      <c r="T12" s="25" t="str">
        <f>IFERROR(VLOOKUP($B12,SCAN_TBD4!$B:P,4,FALSE),"Not in Scan")</f>
        <v>Not in Scan</v>
      </c>
      <c r="U12" s="25" t="str">
        <f>IFERROR(VLOOKUP($B12,SCAN_TBD4!$B:Q,5,FALSE),"Not in Scan")</f>
        <v>Not in Scan</v>
      </c>
      <c r="W12" s="25" t="str">
        <f>IFERROR(VLOOKUP($B12,SCAN_TBD5!$B:S,3,FALSE),"Not in Scan")</f>
        <v>Not in Scan</v>
      </c>
      <c r="X12" s="25" t="str">
        <f>IFERROR(VLOOKUP($B12,SCAN_TBD5!$B:T,4,FALSE),"Not in Scan")</f>
        <v>Not in Scan</v>
      </c>
      <c r="Y12" s="25" t="str">
        <f>IFERROR(VLOOKUP($B12,SCAN_TBD5!$B:U,5,FALSE),"Not in Scan")</f>
        <v>Not in Scan</v>
      </c>
      <c r="AA12" s="25" t="str">
        <f>IFERROR(VLOOKUP($B12,SCAN_TBD6!$B:W,3,FALSE),"Not in Scan")</f>
        <v>Not in Scan</v>
      </c>
      <c r="AB12" s="25" t="str">
        <f>IFERROR(VLOOKUP($B12,SCAN_TBD6!$B:X,4,FALSE),"Not in Scan")</f>
        <v>Not in Scan</v>
      </c>
      <c r="AC12" s="25" t="str">
        <f>IFERROR(VLOOKUP($B12,SCAN_TBD6!$B:Y,5,FALSE),"Not in Scan")</f>
        <v>Not in Scan</v>
      </c>
      <c r="AE12" s="25" t="str">
        <f>IFERROR(VLOOKUP($B12,SCAN_TBD7!$B:AA,3,FALSE),"Not in Scan")</f>
        <v>Not in Scan</v>
      </c>
      <c r="AF12" s="25" t="str">
        <f>IFERROR(VLOOKUP($B12,SCAN_TBD7!$B:AB,4,FALSE),"Not in Scan")</f>
        <v>Not in Scan</v>
      </c>
      <c r="AG12" s="25" t="str">
        <f>IFERROR(VLOOKUP($B12,SCAN_TBD7!$B:AC,5,FALSE),"Not in Scan")</f>
        <v>Not in Scan</v>
      </c>
      <c r="AI12" s="25" t="str">
        <f>IFERROR(VLOOKUP($B12,SCAN_TBD8!$B:AA,3,FALSE),"Not in Scan")</f>
        <v>Not in Scan</v>
      </c>
      <c r="AJ12" s="25" t="str">
        <f>IFERROR(VLOOKUP($B12,SCAN_TBD8!$B:AB,4,FALSE),"Not in Scan")</f>
        <v>Not in Scan</v>
      </c>
      <c r="AK12" s="25" t="str">
        <f>IFERROR(VLOOKUP($B12,SCAN_TBD8!$B:AC,5,FALSE),"Not in Scan")</f>
        <v>Not in Scan</v>
      </c>
      <c r="AM12" s="25">
        <f t="shared" ref="AM12:AO12" si="81">G12-C12</f>
        <v>111095</v>
      </c>
      <c r="AN12" s="25">
        <f t="shared" si="81"/>
        <v>1448919</v>
      </c>
      <c r="AO12" s="25">
        <f t="shared" si="81"/>
        <v>22781</v>
      </c>
      <c r="AQ12" s="25">
        <f t="shared" ref="AQ12:AS12" si="82">K12-G12</f>
        <v>0</v>
      </c>
      <c r="AR12" s="25">
        <f t="shared" si="82"/>
        <v>0</v>
      </c>
      <c r="AS12" s="25">
        <f t="shared" si="82"/>
        <v>0</v>
      </c>
      <c r="AU12" s="25">
        <f t="shared" ref="AU12:AW12" si="83">O12-K12</f>
        <v>266815</v>
      </c>
      <c r="AV12" s="25">
        <f t="shared" si="83"/>
        <v>2831733</v>
      </c>
      <c r="AW12" s="25">
        <f t="shared" si="83"/>
        <v>60837</v>
      </c>
      <c r="AY12" s="25" t="str">
        <f t="shared" ref="AY12:BA12" si="84">S12-O12</f>
        <v>#VALUE!</v>
      </c>
      <c r="AZ12" s="25" t="str">
        <f t="shared" si="84"/>
        <v>#VALUE!</v>
      </c>
      <c r="BA12" s="25" t="str">
        <f t="shared" si="84"/>
        <v>#VALUE!</v>
      </c>
      <c r="BC12" s="25" t="str">
        <f t="shared" ref="BC12:BE12" si="85">W12-S12</f>
        <v>#VALUE!</v>
      </c>
      <c r="BD12" s="25" t="str">
        <f t="shared" si="85"/>
        <v>#VALUE!</v>
      </c>
      <c r="BE12" s="25" t="str">
        <f t="shared" si="85"/>
        <v>#VALUE!</v>
      </c>
      <c r="BG12" s="25" t="str">
        <f t="shared" ref="BG12:BI12" si="86">AA12-W12</f>
        <v>#VALUE!</v>
      </c>
      <c r="BH12" s="25" t="str">
        <f t="shared" si="86"/>
        <v>#VALUE!</v>
      </c>
      <c r="BI12" s="25" t="str">
        <f t="shared" si="86"/>
        <v>#VALUE!</v>
      </c>
      <c r="BK12" s="25" t="str">
        <f t="shared" ref="BK12:BM12" si="87">AE12-AA12</f>
        <v>#VALUE!</v>
      </c>
      <c r="BL12" s="25" t="str">
        <f t="shared" si="87"/>
        <v>#VALUE!</v>
      </c>
      <c r="BM12" s="25" t="str">
        <f t="shared" si="87"/>
        <v>#VALUE!</v>
      </c>
      <c r="BO12" s="25" t="str">
        <f t="shared" ref="BO12:BQ12" si="88">AI12-AE12</f>
        <v>#VALUE!</v>
      </c>
      <c r="BP12" s="25" t="str">
        <f t="shared" si="88"/>
        <v>#VALUE!</v>
      </c>
      <c r="BQ12" s="25" t="str">
        <f t="shared" si="88"/>
        <v>#VALUE!</v>
      </c>
    </row>
    <row r="13" ht="15.0" customHeight="1">
      <c r="A13" s="23" t="s">
        <v>25</v>
      </c>
      <c r="B13" s="24">
        <v>4.7939669E7</v>
      </c>
      <c r="C13" s="25">
        <f>IFERROR(VLOOKUP($B13,BaselineKILLS!$B:F,3,FALSE),"Not in BL Scan")</f>
        <v>84729238</v>
      </c>
      <c r="D13" s="25">
        <f>IFERROR(VLOOKUP($B13,BaselineKILLS!$B:F,4,FALSE),"Not in BL Scan")</f>
        <v>119655695</v>
      </c>
      <c r="E13" s="25">
        <f>IFERROR(VLOOKUP($B13,BaselineKILLS!$B:G,5,FALSE),"Not in BL Scan")</f>
        <v>19316795</v>
      </c>
      <c r="F13" s="25"/>
      <c r="G13" s="25">
        <f>IFERROR(VLOOKUP($B13,SCAN1_020125!$B:F,3,FALSE),"Not in Scan")</f>
        <v>85122569</v>
      </c>
      <c r="H13" s="25">
        <f>IFERROR(VLOOKUP($B13,SCAN1_020125!$B:G,4,FALSE),"Not in Scan")</f>
        <v>122980066</v>
      </c>
      <c r="I13" s="25">
        <f>IFERROR(VLOOKUP($B13,SCAN1_020125!$B:H,5,FALSE),"Not in Scan")</f>
        <v>19376780</v>
      </c>
      <c r="K13" s="25">
        <f>IFERROR(VLOOKUP($B13,SCAN2_021925!$B:G,3,FALSE),"Not in Scan")</f>
        <v>85122569</v>
      </c>
      <c r="L13" s="25">
        <f>IFERROR(VLOOKUP($B13,SCAN2_021925!$B:H,4,FALSE),"Not in Scan")</f>
        <v>122980066</v>
      </c>
      <c r="M13" s="25">
        <f>IFERROR(VLOOKUP($B13,SCAN2_021925!$B:I,5,FALSE),"Not in Scan")</f>
        <v>19376780</v>
      </c>
      <c r="O13" s="25">
        <f>IFERROR(VLOOKUP($B13,SCAN_022325!$B:K,3,FALSE),"Not in Scan")</f>
        <v>86840408</v>
      </c>
      <c r="P13" s="25">
        <f>IFERROR(VLOOKUP($B13,SCAN_022325!$B:L,4,FALSE),"Not in Scan")</f>
        <v>129513339</v>
      </c>
      <c r="Q13" s="25">
        <f>IFERROR(VLOOKUP($B13,SCAN_022325!$B:M,5,FALSE),"Not in Scan")</f>
        <v>19822661</v>
      </c>
      <c r="S13" s="25" t="str">
        <f>IFERROR(VLOOKUP($B13,SCAN_TBD4!$B:O,3,FALSE),"Not in Scan")</f>
        <v>Not in Scan</v>
      </c>
      <c r="T13" s="25" t="str">
        <f>IFERROR(VLOOKUP($B13,SCAN_TBD4!$B:P,4,FALSE),"Not in Scan")</f>
        <v>Not in Scan</v>
      </c>
      <c r="U13" s="25" t="str">
        <f>IFERROR(VLOOKUP($B13,SCAN_TBD4!$B:Q,5,FALSE),"Not in Scan")</f>
        <v>Not in Scan</v>
      </c>
      <c r="W13" s="25" t="str">
        <f>IFERROR(VLOOKUP($B13,SCAN_TBD5!$B:S,3,FALSE),"Not in Scan")</f>
        <v>Not in Scan</v>
      </c>
      <c r="X13" s="25" t="str">
        <f>IFERROR(VLOOKUP($B13,SCAN_TBD5!$B:T,4,FALSE),"Not in Scan")</f>
        <v>Not in Scan</v>
      </c>
      <c r="Y13" s="25" t="str">
        <f>IFERROR(VLOOKUP($B13,SCAN_TBD5!$B:U,5,FALSE),"Not in Scan")</f>
        <v>Not in Scan</v>
      </c>
      <c r="AA13" s="25" t="str">
        <f>IFERROR(VLOOKUP($B13,SCAN_TBD6!$B:W,3,FALSE),"Not in Scan")</f>
        <v>Not in Scan</v>
      </c>
      <c r="AB13" s="25" t="str">
        <f>IFERROR(VLOOKUP($B13,SCAN_TBD6!$B:X,4,FALSE),"Not in Scan")</f>
        <v>Not in Scan</v>
      </c>
      <c r="AC13" s="25" t="str">
        <f>IFERROR(VLOOKUP($B13,SCAN_TBD6!$B:Y,5,FALSE),"Not in Scan")</f>
        <v>Not in Scan</v>
      </c>
      <c r="AE13" s="25" t="str">
        <f>IFERROR(VLOOKUP($B13,SCAN_TBD7!$B:AA,3,FALSE),"Not in Scan")</f>
        <v>Not in Scan</v>
      </c>
      <c r="AF13" s="25" t="str">
        <f>IFERROR(VLOOKUP($B13,SCAN_TBD7!$B:AB,4,FALSE),"Not in Scan")</f>
        <v>Not in Scan</v>
      </c>
      <c r="AG13" s="25" t="str">
        <f>IFERROR(VLOOKUP($B13,SCAN_TBD7!$B:AC,5,FALSE),"Not in Scan")</f>
        <v>Not in Scan</v>
      </c>
      <c r="AI13" s="25" t="str">
        <f>IFERROR(VLOOKUP($B13,SCAN_TBD8!$B:AA,3,FALSE),"Not in Scan")</f>
        <v>Not in Scan</v>
      </c>
      <c r="AJ13" s="25" t="str">
        <f>IFERROR(VLOOKUP($B13,SCAN_TBD8!$B:AB,4,FALSE),"Not in Scan")</f>
        <v>Not in Scan</v>
      </c>
      <c r="AK13" s="25" t="str">
        <f>IFERROR(VLOOKUP($B13,SCAN_TBD8!$B:AC,5,FALSE),"Not in Scan")</f>
        <v>Not in Scan</v>
      </c>
      <c r="AM13" s="25">
        <f t="shared" ref="AM13:AO13" si="89">G13-C13</f>
        <v>393331</v>
      </c>
      <c r="AN13" s="25">
        <f t="shared" si="89"/>
        <v>3324371</v>
      </c>
      <c r="AO13" s="25">
        <f t="shared" si="89"/>
        <v>59985</v>
      </c>
      <c r="AQ13" s="25">
        <f t="shared" ref="AQ13:AS13" si="90">K13-G13</f>
        <v>0</v>
      </c>
      <c r="AR13" s="25">
        <f t="shared" si="90"/>
        <v>0</v>
      </c>
      <c r="AS13" s="25">
        <f t="shared" si="90"/>
        <v>0</v>
      </c>
      <c r="AU13" s="25">
        <f t="shared" ref="AU13:AW13" si="91">O13-K13</f>
        <v>1717839</v>
      </c>
      <c r="AV13" s="25">
        <f t="shared" si="91"/>
        <v>6533273</v>
      </c>
      <c r="AW13" s="25">
        <f t="shared" si="91"/>
        <v>445881</v>
      </c>
      <c r="AY13" s="25" t="str">
        <f t="shared" ref="AY13:BA13" si="92">S13-O13</f>
        <v>#VALUE!</v>
      </c>
      <c r="AZ13" s="25" t="str">
        <f t="shared" si="92"/>
        <v>#VALUE!</v>
      </c>
      <c r="BA13" s="25" t="str">
        <f t="shared" si="92"/>
        <v>#VALUE!</v>
      </c>
      <c r="BC13" s="25" t="str">
        <f t="shared" ref="BC13:BE13" si="93">W13-S13</f>
        <v>#VALUE!</v>
      </c>
      <c r="BD13" s="25" t="str">
        <f t="shared" si="93"/>
        <v>#VALUE!</v>
      </c>
      <c r="BE13" s="25" t="str">
        <f t="shared" si="93"/>
        <v>#VALUE!</v>
      </c>
      <c r="BG13" s="25" t="str">
        <f t="shared" ref="BG13:BI13" si="94">AA13-W13</f>
        <v>#VALUE!</v>
      </c>
      <c r="BH13" s="25" t="str">
        <f t="shared" si="94"/>
        <v>#VALUE!</v>
      </c>
      <c r="BI13" s="25" t="str">
        <f t="shared" si="94"/>
        <v>#VALUE!</v>
      </c>
      <c r="BK13" s="25" t="str">
        <f t="shared" ref="BK13:BM13" si="95">AE13-AA13</f>
        <v>#VALUE!</v>
      </c>
      <c r="BL13" s="25" t="str">
        <f t="shared" si="95"/>
        <v>#VALUE!</v>
      </c>
      <c r="BM13" s="25" t="str">
        <f t="shared" si="95"/>
        <v>#VALUE!</v>
      </c>
      <c r="BO13" s="25" t="str">
        <f t="shared" ref="BO13:BQ13" si="96">AI13-AE13</f>
        <v>#VALUE!</v>
      </c>
      <c r="BP13" s="25" t="str">
        <f t="shared" si="96"/>
        <v>#VALUE!</v>
      </c>
      <c r="BQ13" s="25" t="str">
        <f t="shared" si="96"/>
        <v>#VALUE!</v>
      </c>
    </row>
    <row r="14" ht="15.0" customHeight="1">
      <c r="A14" s="23" t="s">
        <v>22</v>
      </c>
      <c r="B14" s="24">
        <v>1.11105473E8</v>
      </c>
      <c r="C14" s="25">
        <f>IFERROR(VLOOKUP($B14,BaselineKILLS!$B:F,3,FALSE),"Not in BL Scan")</f>
        <v>85200416</v>
      </c>
      <c r="D14" s="25">
        <f>IFERROR(VLOOKUP($B14,BaselineKILLS!$B:F,4,FALSE),"Not in BL Scan")</f>
        <v>99277507</v>
      </c>
      <c r="E14" s="25">
        <f>IFERROR(VLOOKUP($B14,BaselineKILLS!$B:G,5,FALSE),"Not in BL Scan")</f>
        <v>20585308</v>
      </c>
      <c r="F14" s="25"/>
      <c r="G14" s="25">
        <f>IFERROR(VLOOKUP($B14,SCAN1_020125!$B:F,3,FALSE),"Not in Scan")</f>
        <v>85224787</v>
      </c>
      <c r="H14" s="25">
        <f>IFERROR(VLOOKUP($B14,SCAN1_020125!$B:G,4,FALSE),"Not in Scan")</f>
        <v>100065189</v>
      </c>
      <c r="I14" s="25">
        <f>IFERROR(VLOOKUP($B14,SCAN1_020125!$B:H,5,FALSE),"Not in Scan")</f>
        <v>20585308</v>
      </c>
      <c r="K14" s="25">
        <f>IFERROR(VLOOKUP($B14,SCAN2_021925!$B:G,3,FALSE),"Not in Scan")</f>
        <v>85235050</v>
      </c>
      <c r="L14" s="25">
        <f>IFERROR(VLOOKUP($B14,SCAN2_021925!$B:H,4,FALSE),"Not in Scan")</f>
        <v>100065189</v>
      </c>
      <c r="M14" s="25">
        <f>IFERROR(VLOOKUP($B14,SCAN2_021925!$B:I,5,FALSE),"Not in Scan")</f>
        <v>20585501</v>
      </c>
      <c r="O14" s="25">
        <f>IFERROR(VLOOKUP($B14,SCAN_022325!$B:K,3,FALSE),"Not in Scan")</f>
        <v>87940430</v>
      </c>
      <c r="P14" s="25">
        <f>IFERROR(VLOOKUP($B14,SCAN_022325!$B:L,4,FALSE),"Not in Scan")</f>
        <v>111940598</v>
      </c>
      <c r="Q14" s="25">
        <f>IFERROR(VLOOKUP($B14,SCAN_022325!$B:M,5,FALSE),"Not in Scan")</f>
        <v>21741808</v>
      </c>
      <c r="S14" s="25" t="str">
        <f>IFERROR(VLOOKUP($B14,SCAN_TBD4!$B:O,3,FALSE),"Not in Scan")</f>
        <v>Not in Scan</v>
      </c>
      <c r="T14" s="25" t="str">
        <f>IFERROR(VLOOKUP($B14,SCAN_TBD4!$B:P,4,FALSE),"Not in Scan")</f>
        <v>Not in Scan</v>
      </c>
      <c r="U14" s="25" t="str">
        <f>IFERROR(VLOOKUP($B14,SCAN_TBD4!$B:Q,5,FALSE),"Not in Scan")</f>
        <v>Not in Scan</v>
      </c>
      <c r="W14" s="25" t="str">
        <f>IFERROR(VLOOKUP($B14,SCAN_TBD5!$B:S,3,FALSE),"Not in Scan")</f>
        <v>Not in Scan</v>
      </c>
      <c r="X14" s="25" t="str">
        <f>IFERROR(VLOOKUP($B14,SCAN_TBD5!$B:T,4,FALSE),"Not in Scan")</f>
        <v>Not in Scan</v>
      </c>
      <c r="Y14" s="25" t="str">
        <f>IFERROR(VLOOKUP($B14,SCAN_TBD5!$B:U,5,FALSE),"Not in Scan")</f>
        <v>Not in Scan</v>
      </c>
      <c r="AA14" s="25" t="str">
        <f>IFERROR(VLOOKUP($B14,SCAN_TBD6!$B:W,3,FALSE),"Not in Scan")</f>
        <v>Not in Scan</v>
      </c>
      <c r="AB14" s="25" t="str">
        <f>IFERROR(VLOOKUP($B14,SCAN_TBD6!$B:X,4,FALSE),"Not in Scan")</f>
        <v>Not in Scan</v>
      </c>
      <c r="AC14" s="25" t="str">
        <f>IFERROR(VLOOKUP($B14,SCAN_TBD6!$B:Y,5,FALSE),"Not in Scan")</f>
        <v>Not in Scan</v>
      </c>
      <c r="AE14" s="25" t="str">
        <f>IFERROR(VLOOKUP($B14,SCAN_TBD7!$B:AA,3,FALSE),"Not in Scan")</f>
        <v>Not in Scan</v>
      </c>
      <c r="AF14" s="25" t="str">
        <f>IFERROR(VLOOKUP($B14,SCAN_TBD7!$B:AB,4,FALSE),"Not in Scan")</f>
        <v>Not in Scan</v>
      </c>
      <c r="AG14" s="25" t="str">
        <f>IFERROR(VLOOKUP($B14,SCAN_TBD7!$B:AC,5,FALSE),"Not in Scan")</f>
        <v>Not in Scan</v>
      </c>
      <c r="AI14" s="25" t="str">
        <f>IFERROR(VLOOKUP($B14,SCAN_TBD8!$B:AA,3,FALSE),"Not in Scan")</f>
        <v>Not in Scan</v>
      </c>
      <c r="AJ14" s="25" t="str">
        <f>IFERROR(VLOOKUP($B14,SCAN_TBD8!$B:AB,4,FALSE),"Not in Scan")</f>
        <v>Not in Scan</v>
      </c>
      <c r="AK14" s="25" t="str">
        <f>IFERROR(VLOOKUP($B14,SCAN_TBD8!$B:AC,5,FALSE),"Not in Scan")</f>
        <v>Not in Scan</v>
      </c>
      <c r="AM14" s="25">
        <f t="shared" ref="AM14:AO14" si="97">G14-C14</f>
        <v>24371</v>
      </c>
      <c r="AN14" s="25">
        <f t="shared" si="97"/>
        <v>787682</v>
      </c>
      <c r="AO14" s="25">
        <f t="shared" si="97"/>
        <v>0</v>
      </c>
      <c r="AQ14" s="25">
        <f t="shared" ref="AQ14:AS14" si="98">K14-G14</f>
        <v>10263</v>
      </c>
      <c r="AR14" s="25">
        <f t="shared" si="98"/>
        <v>0</v>
      </c>
      <c r="AS14" s="25">
        <f t="shared" si="98"/>
        <v>193</v>
      </c>
      <c r="AU14" s="25">
        <f t="shared" ref="AU14:AW14" si="99">O14-K14</f>
        <v>2705380</v>
      </c>
      <c r="AV14" s="25">
        <f t="shared" si="99"/>
        <v>11875409</v>
      </c>
      <c r="AW14" s="25">
        <f t="shared" si="99"/>
        <v>1156307</v>
      </c>
      <c r="AY14" s="25" t="str">
        <f t="shared" ref="AY14:BA14" si="100">S14-O14</f>
        <v>#VALUE!</v>
      </c>
      <c r="AZ14" s="25" t="str">
        <f t="shared" si="100"/>
        <v>#VALUE!</v>
      </c>
      <c r="BA14" s="25" t="str">
        <f t="shared" si="100"/>
        <v>#VALUE!</v>
      </c>
      <c r="BC14" s="25" t="str">
        <f t="shared" ref="BC14:BE14" si="101">W14-S14</f>
        <v>#VALUE!</v>
      </c>
      <c r="BD14" s="25" t="str">
        <f t="shared" si="101"/>
        <v>#VALUE!</v>
      </c>
      <c r="BE14" s="25" t="str">
        <f t="shared" si="101"/>
        <v>#VALUE!</v>
      </c>
      <c r="BG14" s="25" t="str">
        <f t="shared" ref="BG14:BI14" si="102">AA14-W14</f>
        <v>#VALUE!</v>
      </c>
      <c r="BH14" s="25" t="str">
        <f t="shared" si="102"/>
        <v>#VALUE!</v>
      </c>
      <c r="BI14" s="25" t="str">
        <f t="shared" si="102"/>
        <v>#VALUE!</v>
      </c>
      <c r="BK14" s="25" t="str">
        <f t="shared" ref="BK14:BM14" si="103">AE14-AA14</f>
        <v>#VALUE!</v>
      </c>
      <c r="BL14" s="25" t="str">
        <f t="shared" si="103"/>
        <v>#VALUE!</v>
      </c>
      <c r="BM14" s="25" t="str">
        <f t="shared" si="103"/>
        <v>#VALUE!</v>
      </c>
      <c r="BO14" s="25" t="str">
        <f t="shared" ref="BO14:BQ14" si="104">AI14-AE14</f>
        <v>#VALUE!</v>
      </c>
      <c r="BP14" s="25" t="str">
        <f t="shared" si="104"/>
        <v>#VALUE!</v>
      </c>
      <c r="BQ14" s="25" t="str">
        <f t="shared" si="104"/>
        <v>#VALUE!</v>
      </c>
    </row>
    <row r="15" ht="15.0" customHeight="1">
      <c r="A15" s="23" t="s">
        <v>138</v>
      </c>
      <c r="B15" s="24">
        <v>9.2415813E7</v>
      </c>
      <c r="C15" s="25">
        <f>IFERROR(VLOOKUP($B15,BaselineKILLS!$B:F,3,FALSE),"Not in BL Scan")</f>
        <v>63316923</v>
      </c>
      <c r="D15" s="25">
        <f>IFERROR(VLOOKUP($B15,BaselineKILLS!$B:F,4,FALSE),"Not in BL Scan")</f>
        <v>79095706</v>
      </c>
      <c r="E15" s="25">
        <f>IFERROR(VLOOKUP($B15,BaselineKILLS!$B:G,5,FALSE),"Not in BL Scan")</f>
        <v>12084349</v>
      </c>
      <c r="F15" s="25"/>
      <c r="G15" s="25">
        <f>IFERROR(VLOOKUP($B15,SCAN1_020125!$B:F,3,FALSE),"Not in Scan")</f>
        <v>63316923</v>
      </c>
      <c r="H15" s="25">
        <f>IFERROR(VLOOKUP($B15,SCAN1_020125!$B:G,4,FALSE),"Not in Scan")</f>
        <v>79095706</v>
      </c>
      <c r="I15" s="25">
        <f>IFERROR(VLOOKUP($B15,SCAN1_020125!$B:H,5,FALSE),"Not in Scan")</f>
        <v>12084349</v>
      </c>
      <c r="K15" s="25">
        <f>IFERROR(VLOOKUP($B15,SCAN2_021925!$B:G,3,FALSE),"Not in Scan")</f>
        <v>63316923</v>
      </c>
      <c r="L15" s="25">
        <f>IFERROR(VLOOKUP($B15,SCAN2_021925!$B:H,4,FALSE),"Not in Scan")</f>
        <v>79095706</v>
      </c>
      <c r="M15" s="25">
        <f>IFERROR(VLOOKUP($B15,SCAN2_021925!$B:I,5,FALSE),"Not in Scan")</f>
        <v>12084349</v>
      </c>
      <c r="O15" s="25">
        <f>IFERROR(VLOOKUP($B15,SCAN_022325!$B:K,3,FALSE),"Not in Scan")</f>
        <v>63316923</v>
      </c>
      <c r="P15" s="25">
        <f>IFERROR(VLOOKUP($B15,SCAN_022325!$B:L,4,FALSE),"Not in Scan")</f>
        <v>79095706</v>
      </c>
      <c r="Q15" s="25">
        <f>IFERROR(VLOOKUP($B15,SCAN_022325!$B:M,5,FALSE),"Not in Scan")</f>
        <v>12084349</v>
      </c>
      <c r="S15" s="25" t="str">
        <f>IFERROR(VLOOKUP($B15,SCAN_TBD4!$B:O,3,FALSE),"Not in Scan")</f>
        <v>Not in Scan</v>
      </c>
      <c r="T15" s="25" t="str">
        <f>IFERROR(VLOOKUP($B15,SCAN_TBD4!$B:P,4,FALSE),"Not in Scan")</f>
        <v>Not in Scan</v>
      </c>
      <c r="U15" s="25" t="str">
        <f>IFERROR(VLOOKUP($B15,SCAN_TBD4!$B:Q,5,FALSE),"Not in Scan")</f>
        <v>Not in Scan</v>
      </c>
      <c r="W15" s="25" t="str">
        <f>IFERROR(VLOOKUP($B15,SCAN_TBD5!$B:S,3,FALSE),"Not in Scan")</f>
        <v>Not in Scan</v>
      </c>
      <c r="X15" s="25" t="str">
        <f>IFERROR(VLOOKUP($B15,SCAN_TBD5!$B:T,4,FALSE),"Not in Scan")</f>
        <v>Not in Scan</v>
      </c>
      <c r="Y15" s="25" t="str">
        <f>IFERROR(VLOOKUP($B15,SCAN_TBD5!$B:U,5,FALSE),"Not in Scan")</f>
        <v>Not in Scan</v>
      </c>
      <c r="AA15" s="25" t="str">
        <f>IFERROR(VLOOKUP($B15,SCAN_TBD6!$B:W,3,FALSE),"Not in Scan")</f>
        <v>Not in Scan</v>
      </c>
      <c r="AB15" s="25" t="str">
        <f>IFERROR(VLOOKUP($B15,SCAN_TBD6!$B:X,4,FALSE),"Not in Scan")</f>
        <v>Not in Scan</v>
      </c>
      <c r="AC15" s="25" t="str">
        <f>IFERROR(VLOOKUP($B15,SCAN_TBD6!$B:Y,5,FALSE),"Not in Scan")</f>
        <v>Not in Scan</v>
      </c>
      <c r="AE15" s="25" t="str">
        <f>IFERROR(VLOOKUP($B15,SCAN_TBD7!$B:AA,3,FALSE),"Not in Scan")</f>
        <v>Not in Scan</v>
      </c>
      <c r="AF15" s="25" t="str">
        <f>IFERROR(VLOOKUP($B15,SCAN_TBD7!$B:AB,4,FALSE),"Not in Scan")</f>
        <v>Not in Scan</v>
      </c>
      <c r="AG15" s="25" t="str">
        <f>IFERROR(VLOOKUP($B15,SCAN_TBD7!$B:AC,5,FALSE),"Not in Scan")</f>
        <v>Not in Scan</v>
      </c>
      <c r="AI15" s="25" t="str">
        <f>IFERROR(VLOOKUP($B15,SCAN_TBD8!$B:AA,3,FALSE),"Not in Scan")</f>
        <v>Not in Scan</v>
      </c>
      <c r="AJ15" s="25" t="str">
        <f>IFERROR(VLOOKUP($B15,SCAN_TBD8!$B:AB,4,FALSE),"Not in Scan")</f>
        <v>Not in Scan</v>
      </c>
      <c r="AK15" s="25" t="str">
        <f>IFERROR(VLOOKUP($B15,SCAN_TBD8!$B:AC,5,FALSE),"Not in Scan")</f>
        <v>Not in Scan</v>
      </c>
      <c r="AM15" s="25">
        <f t="shared" ref="AM15:AO15" si="105">G15-C15</f>
        <v>0</v>
      </c>
      <c r="AN15" s="25">
        <f t="shared" si="105"/>
        <v>0</v>
      </c>
      <c r="AO15" s="25">
        <f t="shared" si="105"/>
        <v>0</v>
      </c>
      <c r="AQ15" s="25">
        <f t="shared" ref="AQ15:AS15" si="106">K15-G15</f>
        <v>0</v>
      </c>
      <c r="AR15" s="25">
        <f t="shared" si="106"/>
        <v>0</v>
      </c>
      <c r="AS15" s="25">
        <f t="shared" si="106"/>
        <v>0</v>
      </c>
      <c r="AU15" s="25">
        <f t="shared" ref="AU15:AW15" si="107">O15-K15</f>
        <v>0</v>
      </c>
      <c r="AV15" s="25">
        <f t="shared" si="107"/>
        <v>0</v>
      </c>
      <c r="AW15" s="25">
        <f t="shared" si="107"/>
        <v>0</v>
      </c>
      <c r="AY15" s="25" t="str">
        <f t="shared" ref="AY15:BA15" si="108">S15-O15</f>
        <v>#VALUE!</v>
      </c>
      <c r="AZ15" s="25" t="str">
        <f t="shared" si="108"/>
        <v>#VALUE!</v>
      </c>
      <c r="BA15" s="25" t="str">
        <f t="shared" si="108"/>
        <v>#VALUE!</v>
      </c>
      <c r="BC15" s="25" t="str">
        <f t="shared" ref="BC15:BE15" si="109">W15-S15</f>
        <v>#VALUE!</v>
      </c>
      <c r="BD15" s="25" t="str">
        <f t="shared" si="109"/>
        <v>#VALUE!</v>
      </c>
      <c r="BE15" s="25" t="str">
        <f t="shared" si="109"/>
        <v>#VALUE!</v>
      </c>
      <c r="BG15" s="25" t="str">
        <f t="shared" ref="BG15:BI15" si="110">AA15-W15</f>
        <v>#VALUE!</v>
      </c>
      <c r="BH15" s="25" t="str">
        <f t="shared" si="110"/>
        <v>#VALUE!</v>
      </c>
      <c r="BI15" s="25" t="str">
        <f t="shared" si="110"/>
        <v>#VALUE!</v>
      </c>
      <c r="BK15" s="25" t="str">
        <f t="shared" ref="BK15:BM15" si="111">AE15-AA15</f>
        <v>#VALUE!</v>
      </c>
      <c r="BL15" s="25" t="str">
        <f t="shared" si="111"/>
        <v>#VALUE!</v>
      </c>
      <c r="BM15" s="25" t="str">
        <f t="shared" si="111"/>
        <v>#VALUE!</v>
      </c>
      <c r="BO15" s="25" t="str">
        <f t="shared" ref="BO15:BQ15" si="112">AI15-AE15</f>
        <v>#VALUE!</v>
      </c>
      <c r="BP15" s="25" t="str">
        <f t="shared" si="112"/>
        <v>#VALUE!</v>
      </c>
      <c r="BQ15" s="25" t="str">
        <f t="shared" si="112"/>
        <v>#VALUE!</v>
      </c>
    </row>
    <row r="16" ht="15.0" customHeight="1">
      <c r="A16" s="23" t="s">
        <v>17</v>
      </c>
      <c r="B16" s="24">
        <v>3.2570776E7</v>
      </c>
      <c r="C16" s="25">
        <f>IFERROR(VLOOKUP($B16,BaselineKILLS!$B:F,3,FALSE),"Not in BL Scan")</f>
        <v>270075626</v>
      </c>
      <c r="D16" s="25">
        <f>IFERROR(VLOOKUP($B16,BaselineKILLS!$B:F,4,FALSE),"Not in BL Scan")</f>
        <v>308115642</v>
      </c>
      <c r="E16" s="25">
        <f>IFERROR(VLOOKUP($B16,BaselineKILLS!$B:G,5,FALSE),"Not in BL Scan")</f>
        <v>33084241</v>
      </c>
      <c r="F16" s="25"/>
      <c r="G16" s="25">
        <f>IFERROR(VLOOKUP($B16,SCAN1_020125!$B:F,3,FALSE),"Not in Scan")</f>
        <v>270407987</v>
      </c>
      <c r="H16" s="25">
        <f>IFERROR(VLOOKUP($B16,SCAN1_020125!$B:G,4,FALSE),"Not in Scan")</f>
        <v>311105106</v>
      </c>
      <c r="I16" s="25">
        <f>IFERROR(VLOOKUP($B16,SCAN1_020125!$B:H,5,FALSE),"Not in Scan")</f>
        <v>33085822</v>
      </c>
      <c r="K16" s="25">
        <f>IFERROR(VLOOKUP($B16,SCAN2_021925!$B:G,3,FALSE),"Not in Scan")</f>
        <v>270407987</v>
      </c>
      <c r="L16" s="25">
        <f>IFERROR(VLOOKUP($B16,SCAN2_021925!$B:H,4,FALSE),"Not in Scan")</f>
        <v>311118642</v>
      </c>
      <c r="M16" s="25">
        <f>IFERROR(VLOOKUP($B16,SCAN2_021925!$B:I,5,FALSE),"Not in Scan")</f>
        <v>33085822</v>
      </c>
      <c r="O16" s="25">
        <f>IFERROR(VLOOKUP($B16,SCAN_022325!$B:K,3,FALSE),"Not in Scan")</f>
        <v>276355507</v>
      </c>
      <c r="P16" s="25">
        <f>IFERROR(VLOOKUP($B16,SCAN_022325!$B:L,4,FALSE),"Not in Scan")</f>
        <v>323885842</v>
      </c>
      <c r="Q16" s="25">
        <f>IFERROR(VLOOKUP($B16,SCAN_022325!$B:M,5,FALSE),"Not in Scan")</f>
        <v>34719946</v>
      </c>
      <c r="S16" s="25" t="str">
        <f>IFERROR(VLOOKUP($B16,SCAN_TBD4!$B:O,3,FALSE),"Not in Scan")</f>
        <v>Not in Scan</v>
      </c>
      <c r="T16" s="25" t="str">
        <f>IFERROR(VLOOKUP($B16,SCAN_TBD4!$B:P,4,FALSE),"Not in Scan")</f>
        <v>Not in Scan</v>
      </c>
      <c r="U16" s="25" t="str">
        <f>IFERROR(VLOOKUP($B16,SCAN_TBD4!$B:Q,5,FALSE),"Not in Scan")</f>
        <v>Not in Scan</v>
      </c>
      <c r="W16" s="25" t="str">
        <f>IFERROR(VLOOKUP($B16,SCAN_TBD5!$B:S,3,FALSE),"Not in Scan")</f>
        <v>Not in Scan</v>
      </c>
      <c r="X16" s="25" t="str">
        <f>IFERROR(VLOOKUP($B16,SCAN_TBD5!$B:T,4,FALSE),"Not in Scan")</f>
        <v>Not in Scan</v>
      </c>
      <c r="Y16" s="25" t="str">
        <f>IFERROR(VLOOKUP($B16,SCAN_TBD5!$B:U,5,FALSE),"Not in Scan")</f>
        <v>Not in Scan</v>
      </c>
      <c r="AA16" s="25" t="str">
        <f>IFERROR(VLOOKUP($B16,SCAN_TBD6!$B:W,3,FALSE),"Not in Scan")</f>
        <v>Not in Scan</v>
      </c>
      <c r="AB16" s="25" t="str">
        <f>IFERROR(VLOOKUP($B16,SCAN_TBD6!$B:X,4,FALSE),"Not in Scan")</f>
        <v>Not in Scan</v>
      </c>
      <c r="AC16" s="25" t="str">
        <f>IFERROR(VLOOKUP($B16,SCAN_TBD6!$B:Y,5,FALSE),"Not in Scan")</f>
        <v>Not in Scan</v>
      </c>
      <c r="AE16" s="25" t="str">
        <f>IFERROR(VLOOKUP($B16,SCAN_TBD7!$B:AA,3,FALSE),"Not in Scan")</f>
        <v>Not in Scan</v>
      </c>
      <c r="AF16" s="25" t="str">
        <f>IFERROR(VLOOKUP($B16,SCAN_TBD7!$B:AB,4,FALSE),"Not in Scan")</f>
        <v>Not in Scan</v>
      </c>
      <c r="AG16" s="25" t="str">
        <f>IFERROR(VLOOKUP($B16,SCAN_TBD7!$B:AC,5,FALSE),"Not in Scan")</f>
        <v>Not in Scan</v>
      </c>
      <c r="AI16" s="25" t="str">
        <f>IFERROR(VLOOKUP($B16,SCAN_TBD8!$B:AA,3,FALSE),"Not in Scan")</f>
        <v>Not in Scan</v>
      </c>
      <c r="AJ16" s="25" t="str">
        <f>IFERROR(VLOOKUP($B16,SCAN_TBD8!$B:AB,4,FALSE),"Not in Scan")</f>
        <v>Not in Scan</v>
      </c>
      <c r="AK16" s="25" t="str">
        <f>IFERROR(VLOOKUP($B16,SCAN_TBD8!$B:AC,5,FALSE),"Not in Scan")</f>
        <v>Not in Scan</v>
      </c>
      <c r="AM16" s="25">
        <f t="shared" ref="AM16:AO16" si="113">G16-C16</f>
        <v>332361</v>
      </c>
      <c r="AN16" s="25">
        <f t="shared" si="113"/>
        <v>2989464</v>
      </c>
      <c r="AO16" s="25">
        <f t="shared" si="113"/>
        <v>1581</v>
      </c>
      <c r="AQ16" s="25">
        <f t="shared" ref="AQ16:AS16" si="114">K16-G16</f>
        <v>0</v>
      </c>
      <c r="AR16" s="25">
        <f t="shared" si="114"/>
        <v>13536</v>
      </c>
      <c r="AS16" s="25">
        <f t="shared" si="114"/>
        <v>0</v>
      </c>
      <c r="AU16" s="25">
        <f t="shared" ref="AU16:AW16" si="115">O16-K16</f>
        <v>5947520</v>
      </c>
      <c r="AV16" s="25">
        <f t="shared" si="115"/>
        <v>12767200</v>
      </c>
      <c r="AW16" s="25">
        <f t="shared" si="115"/>
        <v>1634124</v>
      </c>
      <c r="AY16" s="25" t="str">
        <f t="shared" ref="AY16:BA16" si="116">S16-O16</f>
        <v>#VALUE!</v>
      </c>
      <c r="AZ16" s="25" t="str">
        <f t="shared" si="116"/>
        <v>#VALUE!</v>
      </c>
      <c r="BA16" s="25" t="str">
        <f t="shared" si="116"/>
        <v>#VALUE!</v>
      </c>
      <c r="BC16" s="25" t="str">
        <f t="shared" ref="BC16:BE16" si="117">W16-S16</f>
        <v>#VALUE!</v>
      </c>
      <c r="BD16" s="25" t="str">
        <f t="shared" si="117"/>
        <v>#VALUE!</v>
      </c>
      <c r="BE16" s="25" t="str">
        <f t="shared" si="117"/>
        <v>#VALUE!</v>
      </c>
      <c r="BG16" s="25" t="str">
        <f t="shared" ref="BG16:BI16" si="118">AA16-W16</f>
        <v>#VALUE!</v>
      </c>
      <c r="BH16" s="25" t="str">
        <f t="shared" si="118"/>
        <v>#VALUE!</v>
      </c>
      <c r="BI16" s="25" t="str">
        <f t="shared" si="118"/>
        <v>#VALUE!</v>
      </c>
      <c r="BK16" s="25" t="str">
        <f t="shared" ref="BK16:BM16" si="119">AE16-AA16</f>
        <v>#VALUE!</v>
      </c>
      <c r="BL16" s="25" t="str">
        <f t="shared" si="119"/>
        <v>#VALUE!</v>
      </c>
      <c r="BM16" s="25" t="str">
        <f t="shared" si="119"/>
        <v>#VALUE!</v>
      </c>
      <c r="BO16" s="25" t="str">
        <f t="shared" ref="BO16:BQ16" si="120">AI16-AE16</f>
        <v>#VALUE!</v>
      </c>
      <c r="BP16" s="25" t="str">
        <f t="shared" si="120"/>
        <v>#VALUE!</v>
      </c>
      <c r="BQ16" s="25" t="str">
        <f t="shared" si="120"/>
        <v>#VALUE!</v>
      </c>
    </row>
    <row r="17" ht="15.0" customHeight="1">
      <c r="A17" s="23" t="s">
        <v>43</v>
      </c>
      <c r="B17" s="24">
        <v>7.552219E7</v>
      </c>
      <c r="C17" s="25">
        <f>IFERROR(VLOOKUP($B17,BaselineKILLS!$B:F,3,FALSE),"Not in BL Scan")</f>
        <v>256584690</v>
      </c>
      <c r="D17" s="25">
        <f>IFERROR(VLOOKUP($B17,BaselineKILLS!$B:F,4,FALSE),"Not in BL Scan")</f>
        <v>166607740</v>
      </c>
      <c r="E17" s="25">
        <f>IFERROR(VLOOKUP($B17,BaselineKILLS!$B:G,5,FALSE),"Not in BL Scan")</f>
        <v>15920090</v>
      </c>
      <c r="F17" s="25"/>
      <c r="G17" s="25">
        <f>IFERROR(VLOOKUP($B17,SCAN1_020125!$B:F,3,FALSE),"Not in Scan")</f>
        <v>256690638</v>
      </c>
      <c r="H17" s="25">
        <f>IFERROR(VLOOKUP($B17,SCAN1_020125!$B:G,4,FALSE),"Not in Scan")</f>
        <v>166638593</v>
      </c>
      <c r="I17" s="25">
        <f>IFERROR(VLOOKUP($B17,SCAN1_020125!$B:H,5,FALSE),"Not in Scan")</f>
        <v>15920090</v>
      </c>
      <c r="K17" s="25">
        <f>IFERROR(VLOOKUP($B17,SCAN2_021925!$B:G,3,FALSE),"Not in Scan")</f>
        <v>256690638</v>
      </c>
      <c r="L17" s="25">
        <f>IFERROR(VLOOKUP($B17,SCAN2_021925!$B:H,4,FALSE),"Not in Scan")</f>
        <v>166638593</v>
      </c>
      <c r="M17" s="25">
        <f>IFERROR(VLOOKUP($B17,SCAN2_021925!$B:I,5,FALSE),"Not in Scan")</f>
        <v>15920090</v>
      </c>
      <c r="O17" s="25">
        <f>IFERROR(VLOOKUP($B17,SCAN_022325!$B:K,3,FALSE),"Not in Scan")</f>
        <v>257029813</v>
      </c>
      <c r="P17" s="25">
        <f>IFERROR(VLOOKUP($B17,SCAN_022325!$B:L,4,FALSE),"Not in Scan")</f>
        <v>170404794</v>
      </c>
      <c r="Q17" s="25">
        <f>IFERROR(VLOOKUP($B17,SCAN_022325!$B:M,5,FALSE),"Not in Scan")</f>
        <v>15950729</v>
      </c>
      <c r="S17" s="25" t="str">
        <f>IFERROR(VLOOKUP($B17,SCAN_TBD4!$B:O,3,FALSE),"Not in Scan")</f>
        <v>Not in Scan</v>
      </c>
      <c r="T17" s="25" t="str">
        <f>IFERROR(VLOOKUP($B17,SCAN_TBD4!$B:P,4,FALSE),"Not in Scan")</f>
        <v>Not in Scan</v>
      </c>
      <c r="U17" s="25" t="str">
        <f>IFERROR(VLOOKUP($B17,SCAN_TBD4!$B:Q,5,FALSE),"Not in Scan")</f>
        <v>Not in Scan</v>
      </c>
      <c r="W17" s="25" t="str">
        <f>IFERROR(VLOOKUP($B17,SCAN_TBD5!$B:S,3,FALSE),"Not in Scan")</f>
        <v>Not in Scan</v>
      </c>
      <c r="X17" s="25" t="str">
        <f>IFERROR(VLOOKUP($B17,SCAN_TBD5!$B:T,4,FALSE),"Not in Scan")</f>
        <v>Not in Scan</v>
      </c>
      <c r="Y17" s="25" t="str">
        <f>IFERROR(VLOOKUP($B17,SCAN_TBD5!$B:U,5,FALSE),"Not in Scan")</f>
        <v>Not in Scan</v>
      </c>
      <c r="AA17" s="25" t="str">
        <f>IFERROR(VLOOKUP($B17,SCAN_TBD6!$B:W,3,FALSE),"Not in Scan")</f>
        <v>Not in Scan</v>
      </c>
      <c r="AB17" s="25" t="str">
        <f>IFERROR(VLOOKUP($B17,SCAN_TBD6!$B:X,4,FALSE),"Not in Scan")</f>
        <v>Not in Scan</v>
      </c>
      <c r="AC17" s="25" t="str">
        <f>IFERROR(VLOOKUP($B17,SCAN_TBD6!$B:Y,5,FALSE),"Not in Scan")</f>
        <v>Not in Scan</v>
      </c>
      <c r="AE17" s="25" t="str">
        <f>IFERROR(VLOOKUP($B17,SCAN_TBD7!$B:AA,3,FALSE),"Not in Scan")</f>
        <v>Not in Scan</v>
      </c>
      <c r="AF17" s="25" t="str">
        <f>IFERROR(VLOOKUP($B17,SCAN_TBD7!$B:AB,4,FALSE),"Not in Scan")</f>
        <v>Not in Scan</v>
      </c>
      <c r="AG17" s="25" t="str">
        <f>IFERROR(VLOOKUP($B17,SCAN_TBD7!$B:AC,5,FALSE),"Not in Scan")</f>
        <v>Not in Scan</v>
      </c>
      <c r="AI17" s="25" t="str">
        <f>IFERROR(VLOOKUP($B17,SCAN_TBD8!$B:AA,3,FALSE),"Not in Scan")</f>
        <v>Not in Scan</v>
      </c>
      <c r="AJ17" s="25" t="str">
        <f>IFERROR(VLOOKUP($B17,SCAN_TBD8!$B:AB,4,FALSE),"Not in Scan")</f>
        <v>Not in Scan</v>
      </c>
      <c r="AK17" s="25" t="str">
        <f>IFERROR(VLOOKUP($B17,SCAN_TBD8!$B:AC,5,FALSE),"Not in Scan")</f>
        <v>Not in Scan</v>
      </c>
      <c r="AM17" s="25">
        <f t="shared" ref="AM17:AO17" si="121">G17-C17</f>
        <v>105948</v>
      </c>
      <c r="AN17" s="25">
        <f t="shared" si="121"/>
        <v>30853</v>
      </c>
      <c r="AO17" s="25">
        <f t="shared" si="121"/>
        <v>0</v>
      </c>
      <c r="AQ17" s="25">
        <f t="shared" ref="AQ17:AS17" si="122">K17-G17</f>
        <v>0</v>
      </c>
      <c r="AR17" s="25">
        <f t="shared" si="122"/>
        <v>0</v>
      </c>
      <c r="AS17" s="25">
        <f t="shared" si="122"/>
        <v>0</v>
      </c>
      <c r="AU17" s="25">
        <f t="shared" ref="AU17:AW17" si="123">O17-K17</f>
        <v>339175</v>
      </c>
      <c r="AV17" s="25">
        <f t="shared" si="123"/>
        <v>3766201</v>
      </c>
      <c r="AW17" s="25">
        <f t="shared" si="123"/>
        <v>30639</v>
      </c>
      <c r="AY17" s="25" t="str">
        <f t="shared" ref="AY17:BA17" si="124">S17-O17</f>
        <v>#VALUE!</v>
      </c>
      <c r="AZ17" s="25" t="str">
        <f t="shared" si="124"/>
        <v>#VALUE!</v>
      </c>
      <c r="BA17" s="25" t="str">
        <f t="shared" si="124"/>
        <v>#VALUE!</v>
      </c>
      <c r="BC17" s="25" t="str">
        <f t="shared" ref="BC17:BE17" si="125">W17-S17</f>
        <v>#VALUE!</v>
      </c>
      <c r="BD17" s="25" t="str">
        <f t="shared" si="125"/>
        <v>#VALUE!</v>
      </c>
      <c r="BE17" s="25" t="str">
        <f t="shared" si="125"/>
        <v>#VALUE!</v>
      </c>
      <c r="BG17" s="25" t="str">
        <f t="shared" ref="BG17:BI17" si="126">AA17-W17</f>
        <v>#VALUE!</v>
      </c>
      <c r="BH17" s="25" t="str">
        <f t="shared" si="126"/>
        <v>#VALUE!</v>
      </c>
      <c r="BI17" s="25" t="str">
        <f t="shared" si="126"/>
        <v>#VALUE!</v>
      </c>
      <c r="BK17" s="25" t="str">
        <f t="shared" ref="BK17:BM17" si="127">AE17-AA17</f>
        <v>#VALUE!</v>
      </c>
      <c r="BL17" s="25" t="str">
        <f t="shared" si="127"/>
        <v>#VALUE!</v>
      </c>
      <c r="BM17" s="25" t="str">
        <f t="shared" si="127"/>
        <v>#VALUE!</v>
      </c>
      <c r="BO17" s="25" t="str">
        <f t="shared" ref="BO17:BQ17" si="128">AI17-AE17</f>
        <v>#VALUE!</v>
      </c>
      <c r="BP17" s="25" t="str">
        <f t="shared" si="128"/>
        <v>#VALUE!</v>
      </c>
      <c r="BQ17" s="25" t="str">
        <f t="shared" si="128"/>
        <v>#VALUE!</v>
      </c>
    </row>
    <row r="18" ht="15.0" customHeight="1">
      <c r="A18" s="23" t="s">
        <v>53</v>
      </c>
      <c r="B18" s="24">
        <v>1.6793293E7</v>
      </c>
      <c r="C18" s="25">
        <f>IFERROR(VLOOKUP($B18,BaselineKILLS!$B:F,3,FALSE),"Not in BL Scan")</f>
        <v>41871262</v>
      </c>
      <c r="D18" s="25">
        <f>IFERROR(VLOOKUP($B18,BaselineKILLS!$B:F,4,FALSE),"Not in BL Scan")</f>
        <v>53767663</v>
      </c>
      <c r="E18" s="25">
        <f>IFERROR(VLOOKUP($B18,BaselineKILLS!$B:G,5,FALSE),"Not in BL Scan")</f>
        <v>20788868</v>
      </c>
      <c r="F18" s="25"/>
      <c r="G18" s="25">
        <f>IFERROR(VLOOKUP($B18,SCAN1_020125!$B:F,3,FALSE),"Not in Scan")</f>
        <v>42064008</v>
      </c>
      <c r="H18" s="25">
        <f>IFERROR(VLOOKUP($B18,SCAN1_020125!$B:G,4,FALSE),"Not in Scan")</f>
        <v>54555147</v>
      </c>
      <c r="I18" s="25">
        <f>IFERROR(VLOOKUP($B18,SCAN1_020125!$B:H,5,FALSE),"Not in Scan")</f>
        <v>20811885</v>
      </c>
      <c r="K18" s="25">
        <f>IFERROR(VLOOKUP($B18,SCAN2_021925!$B:G,3,FALSE),"Not in Scan")</f>
        <v>42064008</v>
      </c>
      <c r="L18" s="25">
        <f>IFERROR(VLOOKUP($B18,SCAN2_021925!$B:H,4,FALSE),"Not in Scan")</f>
        <v>54555147</v>
      </c>
      <c r="M18" s="25">
        <f>IFERROR(VLOOKUP($B18,SCAN2_021925!$B:I,5,FALSE),"Not in Scan")</f>
        <v>20811885</v>
      </c>
      <c r="O18" s="25">
        <f>IFERROR(VLOOKUP($B18,SCAN_022325!$B:K,3,FALSE),"Not in Scan")</f>
        <v>43108147</v>
      </c>
      <c r="P18" s="25">
        <f>IFERROR(VLOOKUP($B18,SCAN_022325!$B:L,4,FALSE),"Not in Scan")</f>
        <v>55055956</v>
      </c>
      <c r="Q18" s="25">
        <f>IFERROR(VLOOKUP($B18,SCAN_022325!$B:M,5,FALSE),"Not in Scan")</f>
        <v>21117760</v>
      </c>
      <c r="S18" s="25" t="str">
        <f>IFERROR(VLOOKUP($B18,SCAN_TBD4!$B:O,3,FALSE),"Not in Scan")</f>
        <v>Not in Scan</v>
      </c>
      <c r="T18" s="25" t="str">
        <f>IFERROR(VLOOKUP($B18,SCAN_TBD4!$B:P,4,FALSE),"Not in Scan")</f>
        <v>Not in Scan</v>
      </c>
      <c r="U18" s="25" t="str">
        <f>IFERROR(VLOOKUP($B18,SCAN_TBD4!$B:Q,5,FALSE),"Not in Scan")</f>
        <v>Not in Scan</v>
      </c>
      <c r="W18" s="25" t="str">
        <f>IFERROR(VLOOKUP($B18,SCAN_TBD5!$B:S,3,FALSE),"Not in Scan")</f>
        <v>Not in Scan</v>
      </c>
      <c r="X18" s="25" t="str">
        <f>IFERROR(VLOOKUP($B18,SCAN_TBD5!$B:T,4,FALSE),"Not in Scan")</f>
        <v>Not in Scan</v>
      </c>
      <c r="Y18" s="25" t="str">
        <f>IFERROR(VLOOKUP($B18,SCAN_TBD5!$B:U,5,FALSE),"Not in Scan")</f>
        <v>Not in Scan</v>
      </c>
      <c r="AA18" s="25" t="str">
        <f>IFERROR(VLOOKUP($B18,SCAN_TBD6!$B:W,3,FALSE),"Not in Scan")</f>
        <v>Not in Scan</v>
      </c>
      <c r="AB18" s="25" t="str">
        <f>IFERROR(VLOOKUP($B18,SCAN_TBD6!$B:X,4,FALSE),"Not in Scan")</f>
        <v>Not in Scan</v>
      </c>
      <c r="AC18" s="25" t="str">
        <f>IFERROR(VLOOKUP($B18,SCAN_TBD6!$B:Y,5,FALSE),"Not in Scan")</f>
        <v>Not in Scan</v>
      </c>
      <c r="AE18" s="25" t="str">
        <f>IFERROR(VLOOKUP($B18,SCAN_TBD7!$B:AA,3,FALSE),"Not in Scan")</f>
        <v>Not in Scan</v>
      </c>
      <c r="AF18" s="25" t="str">
        <f>IFERROR(VLOOKUP($B18,SCAN_TBD7!$B:AB,4,FALSE),"Not in Scan")</f>
        <v>Not in Scan</v>
      </c>
      <c r="AG18" s="25" t="str">
        <f>IFERROR(VLOOKUP($B18,SCAN_TBD7!$B:AC,5,FALSE),"Not in Scan")</f>
        <v>Not in Scan</v>
      </c>
      <c r="AI18" s="25" t="str">
        <f>IFERROR(VLOOKUP($B18,SCAN_TBD8!$B:AA,3,FALSE),"Not in Scan")</f>
        <v>Not in Scan</v>
      </c>
      <c r="AJ18" s="25" t="str">
        <f>IFERROR(VLOOKUP($B18,SCAN_TBD8!$B:AB,4,FALSE),"Not in Scan")</f>
        <v>Not in Scan</v>
      </c>
      <c r="AK18" s="25" t="str">
        <f>IFERROR(VLOOKUP($B18,SCAN_TBD8!$B:AC,5,FALSE),"Not in Scan")</f>
        <v>Not in Scan</v>
      </c>
      <c r="AM18" s="25">
        <f t="shared" ref="AM18:AO18" si="129">G18-C18</f>
        <v>192746</v>
      </c>
      <c r="AN18" s="25">
        <f t="shared" si="129"/>
        <v>787484</v>
      </c>
      <c r="AO18" s="25">
        <f t="shared" si="129"/>
        <v>23017</v>
      </c>
      <c r="AQ18" s="25">
        <f t="shared" ref="AQ18:AS18" si="130">K18-G18</f>
        <v>0</v>
      </c>
      <c r="AR18" s="25">
        <f t="shared" si="130"/>
        <v>0</v>
      </c>
      <c r="AS18" s="25">
        <f t="shared" si="130"/>
        <v>0</v>
      </c>
      <c r="AU18" s="25">
        <f t="shared" ref="AU18:AW18" si="131">O18-K18</f>
        <v>1044139</v>
      </c>
      <c r="AV18" s="25">
        <f t="shared" si="131"/>
        <v>500809</v>
      </c>
      <c r="AW18" s="25">
        <f t="shared" si="131"/>
        <v>305875</v>
      </c>
      <c r="AY18" s="25" t="str">
        <f t="shared" ref="AY18:BA18" si="132">S18-O18</f>
        <v>#VALUE!</v>
      </c>
      <c r="AZ18" s="25" t="str">
        <f t="shared" si="132"/>
        <v>#VALUE!</v>
      </c>
      <c r="BA18" s="25" t="str">
        <f t="shared" si="132"/>
        <v>#VALUE!</v>
      </c>
      <c r="BC18" s="25" t="str">
        <f t="shared" ref="BC18:BE18" si="133">W18-S18</f>
        <v>#VALUE!</v>
      </c>
      <c r="BD18" s="25" t="str">
        <f t="shared" si="133"/>
        <v>#VALUE!</v>
      </c>
      <c r="BE18" s="25" t="str">
        <f t="shared" si="133"/>
        <v>#VALUE!</v>
      </c>
      <c r="BG18" s="25" t="str">
        <f t="shared" ref="BG18:BI18" si="134">AA18-W18</f>
        <v>#VALUE!</v>
      </c>
      <c r="BH18" s="25" t="str">
        <f t="shared" si="134"/>
        <v>#VALUE!</v>
      </c>
      <c r="BI18" s="25" t="str">
        <f t="shared" si="134"/>
        <v>#VALUE!</v>
      </c>
      <c r="BK18" s="25" t="str">
        <f t="shared" ref="BK18:BM18" si="135">AE18-AA18</f>
        <v>#VALUE!</v>
      </c>
      <c r="BL18" s="25" t="str">
        <f t="shared" si="135"/>
        <v>#VALUE!</v>
      </c>
      <c r="BM18" s="25" t="str">
        <f t="shared" si="135"/>
        <v>#VALUE!</v>
      </c>
      <c r="BO18" s="25" t="str">
        <f t="shared" ref="BO18:BQ18" si="136">AI18-AE18</f>
        <v>#VALUE!</v>
      </c>
      <c r="BP18" s="25" t="str">
        <f t="shared" si="136"/>
        <v>#VALUE!</v>
      </c>
      <c r="BQ18" s="25" t="str">
        <f t="shared" si="136"/>
        <v>#VALUE!</v>
      </c>
    </row>
    <row r="19" ht="15.0" customHeight="1">
      <c r="A19" s="23" t="s">
        <v>74</v>
      </c>
      <c r="B19" s="24">
        <v>5.0890021E7</v>
      </c>
      <c r="C19" s="25">
        <f>IFERROR(VLOOKUP($B19,BaselineKILLS!$B:F,3,FALSE),"Not in BL Scan")</f>
        <v>60416535</v>
      </c>
      <c r="D19" s="25">
        <f>IFERROR(VLOOKUP($B19,BaselineKILLS!$B:F,4,FALSE),"Not in BL Scan")</f>
        <v>81088611</v>
      </c>
      <c r="E19" s="25">
        <f>IFERROR(VLOOKUP($B19,BaselineKILLS!$B:G,5,FALSE),"Not in BL Scan")</f>
        <v>13581648</v>
      </c>
      <c r="F19" s="25"/>
      <c r="G19" s="25">
        <f>IFERROR(VLOOKUP($B19,SCAN1_020125!$B:F,3,FALSE),"Not in Scan")</f>
        <v>60447805</v>
      </c>
      <c r="H19" s="25">
        <f>IFERROR(VLOOKUP($B19,SCAN1_020125!$B:G,4,FALSE),"Not in Scan")</f>
        <v>81439103</v>
      </c>
      <c r="I19" s="25">
        <f>IFERROR(VLOOKUP($B19,SCAN1_020125!$B:H,5,FALSE),"Not in Scan")</f>
        <v>13581648</v>
      </c>
      <c r="K19" s="25">
        <f>IFERROR(VLOOKUP($B19,SCAN2_021925!$B:G,3,FALSE),"Not in Scan")</f>
        <v>60447805</v>
      </c>
      <c r="L19" s="25">
        <f>IFERROR(VLOOKUP($B19,SCAN2_021925!$B:H,4,FALSE),"Not in Scan")</f>
        <v>81439103</v>
      </c>
      <c r="M19" s="25">
        <f>IFERROR(VLOOKUP($B19,SCAN2_021925!$B:I,5,FALSE),"Not in Scan")</f>
        <v>13581648</v>
      </c>
      <c r="O19" s="25">
        <f>IFERROR(VLOOKUP($B19,SCAN_022325!$B:K,3,FALSE),"Not in Scan")</f>
        <v>60667342</v>
      </c>
      <c r="P19" s="25">
        <f>IFERROR(VLOOKUP($B19,SCAN_022325!$B:L,4,FALSE),"Not in Scan")</f>
        <v>81549181</v>
      </c>
      <c r="Q19" s="25">
        <f>IFERROR(VLOOKUP($B19,SCAN_022325!$B:M,5,FALSE),"Not in Scan")</f>
        <v>13873923</v>
      </c>
      <c r="S19" s="25" t="str">
        <f>IFERROR(VLOOKUP($B19,SCAN_TBD4!$B:O,3,FALSE),"Not in Scan")</f>
        <v>Not in Scan</v>
      </c>
      <c r="T19" s="25" t="str">
        <f>IFERROR(VLOOKUP($B19,SCAN_TBD4!$B:P,4,FALSE),"Not in Scan")</f>
        <v>Not in Scan</v>
      </c>
      <c r="U19" s="25" t="str">
        <f>IFERROR(VLOOKUP($B19,SCAN_TBD4!$B:Q,5,FALSE),"Not in Scan")</f>
        <v>Not in Scan</v>
      </c>
      <c r="W19" s="25" t="str">
        <f>IFERROR(VLOOKUP($B19,SCAN_TBD5!$B:S,3,FALSE),"Not in Scan")</f>
        <v>Not in Scan</v>
      </c>
      <c r="X19" s="25" t="str">
        <f>IFERROR(VLOOKUP($B19,SCAN_TBD5!$B:T,4,FALSE),"Not in Scan")</f>
        <v>Not in Scan</v>
      </c>
      <c r="Y19" s="25" t="str">
        <f>IFERROR(VLOOKUP($B19,SCAN_TBD5!$B:U,5,FALSE),"Not in Scan")</f>
        <v>Not in Scan</v>
      </c>
      <c r="AA19" s="25" t="str">
        <f>IFERROR(VLOOKUP($B19,SCAN_TBD6!$B:W,3,FALSE),"Not in Scan")</f>
        <v>Not in Scan</v>
      </c>
      <c r="AB19" s="25" t="str">
        <f>IFERROR(VLOOKUP($B19,SCAN_TBD6!$B:X,4,FALSE),"Not in Scan")</f>
        <v>Not in Scan</v>
      </c>
      <c r="AC19" s="25" t="str">
        <f>IFERROR(VLOOKUP($B19,SCAN_TBD6!$B:Y,5,FALSE),"Not in Scan")</f>
        <v>Not in Scan</v>
      </c>
      <c r="AE19" s="25" t="str">
        <f>IFERROR(VLOOKUP($B19,SCAN_TBD7!$B:AA,3,FALSE),"Not in Scan")</f>
        <v>Not in Scan</v>
      </c>
      <c r="AF19" s="25" t="str">
        <f>IFERROR(VLOOKUP($B19,SCAN_TBD7!$B:AB,4,FALSE),"Not in Scan")</f>
        <v>Not in Scan</v>
      </c>
      <c r="AG19" s="25" t="str">
        <f>IFERROR(VLOOKUP($B19,SCAN_TBD7!$B:AC,5,FALSE),"Not in Scan")</f>
        <v>Not in Scan</v>
      </c>
      <c r="AI19" s="25" t="str">
        <f>IFERROR(VLOOKUP($B19,SCAN_TBD8!$B:AA,3,FALSE),"Not in Scan")</f>
        <v>Not in Scan</v>
      </c>
      <c r="AJ19" s="25" t="str">
        <f>IFERROR(VLOOKUP($B19,SCAN_TBD8!$B:AB,4,FALSE),"Not in Scan")</f>
        <v>Not in Scan</v>
      </c>
      <c r="AK19" s="25" t="str">
        <f>IFERROR(VLOOKUP($B19,SCAN_TBD8!$B:AC,5,FALSE),"Not in Scan")</f>
        <v>Not in Scan</v>
      </c>
      <c r="AM19" s="25">
        <f t="shared" ref="AM19:AO19" si="137">G19-C19</f>
        <v>31270</v>
      </c>
      <c r="AN19" s="25">
        <f t="shared" si="137"/>
        <v>350492</v>
      </c>
      <c r="AO19" s="25">
        <f t="shared" si="137"/>
        <v>0</v>
      </c>
      <c r="AQ19" s="25">
        <f t="shared" ref="AQ19:AS19" si="138">K19-G19</f>
        <v>0</v>
      </c>
      <c r="AR19" s="25">
        <f t="shared" si="138"/>
        <v>0</v>
      </c>
      <c r="AS19" s="25">
        <f t="shared" si="138"/>
        <v>0</v>
      </c>
      <c r="AU19" s="25">
        <f t="shared" ref="AU19:AW19" si="139">O19-K19</f>
        <v>219537</v>
      </c>
      <c r="AV19" s="25">
        <f t="shared" si="139"/>
        <v>110078</v>
      </c>
      <c r="AW19" s="25">
        <f t="shared" si="139"/>
        <v>292275</v>
      </c>
      <c r="AY19" s="25" t="str">
        <f t="shared" ref="AY19:BA19" si="140">S19-O19</f>
        <v>#VALUE!</v>
      </c>
      <c r="AZ19" s="25" t="str">
        <f t="shared" si="140"/>
        <v>#VALUE!</v>
      </c>
      <c r="BA19" s="25" t="str">
        <f t="shared" si="140"/>
        <v>#VALUE!</v>
      </c>
      <c r="BC19" s="25" t="str">
        <f t="shared" ref="BC19:BE19" si="141">W19-S19</f>
        <v>#VALUE!</v>
      </c>
      <c r="BD19" s="25" t="str">
        <f t="shared" si="141"/>
        <v>#VALUE!</v>
      </c>
      <c r="BE19" s="25" t="str">
        <f t="shared" si="141"/>
        <v>#VALUE!</v>
      </c>
      <c r="BG19" s="25" t="str">
        <f t="shared" ref="BG19:BI19" si="142">AA19-W19</f>
        <v>#VALUE!</v>
      </c>
      <c r="BH19" s="25" t="str">
        <f t="shared" si="142"/>
        <v>#VALUE!</v>
      </c>
      <c r="BI19" s="25" t="str">
        <f t="shared" si="142"/>
        <v>#VALUE!</v>
      </c>
      <c r="BK19" s="25" t="str">
        <f t="shared" ref="BK19:BM19" si="143">AE19-AA19</f>
        <v>#VALUE!</v>
      </c>
      <c r="BL19" s="25" t="str">
        <f t="shared" si="143"/>
        <v>#VALUE!</v>
      </c>
      <c r="BM19" s="25" t="str">
        <f t="shared" si="143"/>
        <v>#VALUE!</v>
      </c>
      <c r="BO19" s="25" t="str">
        <f t="shared" ref="BO19:BQ19" si="144">AI19-AE19</f>
        <v>#VALUE!</v>
      </c>
      <c r="BP19" s="25" t="str">
        <f t="shared" si="144"/>
        <v>#VALUE!</v>
      </c>
      <c r="BQ19" s="25" t="str">
        <f t="shared" si="144"/>
        <v>#VALUE!</v>
      </c>
    </row>
    <row r="20" ht="15.0" customHeight="1">
      <c r="A20" s="23" t="s">
        <v>73</v>
      </c>
      <c r="B20" s="24">
        <v>5.1147854E7</v>
      </c>
      <c r="C20" s="25">
        <f>IFERROR(VLOOKUP($B20,BaselineKILLS!$B:F,3,FALSE),"Not in BL Scan")</f>
        <v>75726674</v>
      </c>
      <c r="D20" s="25">
        <f>IFERROR(VLOOKUP($B20,BaselineKILLS!$B:F,4,FALSE),"Not in BL Scan")</f>
        <v>148981379</v>
      </c>
      <c r="E20" s="25">
        <f>IFERROR(VLOOKUP($B20,BaselineKILLS!$B:G,5,FALSE),"Not in BL Scan")</f>
        <v>19919789</v>
      </c>
      <c r="F20" s="26"/>
      <c r="G20" s="25">
        <f>IFERROR(VLOOKUP($B20,SCAN1_020125!$B:F,3,FALSE),"Not in Scan")</f>
        <v>75726674</v>
      </c>
      <c r="H20" s="25">
        <f>IFERROR(VLOOKUP($B20,SCAN1_020125!$B:G,4,FALSE),"Not in Scan")</f>
        <v>148981379</v>
      </c>
      <c r="I20" s="25">
        <f>IFERROR(VLOOKUP($B20,SCAN1_020125!$B:H,5,FALSE),"Not in Scan")</f>
        <v>19919789</v>
      </c>
      <c r="K20" s="25">
        <f>IFERROR(VLOOKUP($B20,SCAN2_021925!$B:G,3,FALSE),"Not in Scan")</f>
        <v>75726683</v>
      </c>
      <c r="L20" s="25">
        <f>IFERROR(VLOOKUP($B20,SCAN2_021925!$B:H,4,FALSE),"Not in Scan")</f>
        <v>148981387</v>
      </c>
      <c r="M20" s="25">
        <f>IFERROR(VLOOKUP($B20,SCAN2_021925!$B:I,5,FALSE),"Not in Scan")</f>
        <v>19919789</v>
      </c>
      <c r="O20" s="25">
        <f>IFERROR(VLOOKUP($B20,SCAN_022325!$B:K,3,FALSE),"Not in Scan")</f>
        <v>76173056</v>
      </c>
      <c r="P20" s="25">
        <f>IFERROR(VLOOKUP($B20,SCAN_022325!$B:L,4,FALSE),"Not in Scan")</f>
        <v>149481381</v>
      </c>
      <c r="Q20" s="25">
        <f>IFERROR(VLOOKUP($B20,SCAN_022325!$B:M,5,FALSE),"Not in Scan")</f>
        <v>19997475</v>
      </c>
      <c r="S20" s="25" t="str">
        <f>IFERROR(VLOOKUP($B20,SCAN_TBD4!$B:O,3,FALSE),"Not in Scan")</f>
        <v>Not in Scan</v>
      </c>
      <c r="T20" s="25" t="str">
        <f>IFERROR(VLOOKUP($B20,SCAN_TBD4!$B:P,4,FALSE),"Not in Scan")</f>
        <v>Not in Scan</v>
      </c>
      <c r="U20" s="25" t="str">
        <f>IFERROR(VLOOKUP($B20,SCAN_TBD4!$B:Q,5,FALSE),"Not in Scan")</f>
        <v>Not in Scan</v>
      </c>
      <c r="W20" s="25" t="str">
        <f>IFERROR(VLOOKUP($B20,SCAN_TBD5!$B:S,3,FALSE),"Not in Scan")</f>
        <v>Not in Scan</v>
      </c>
      <c r="X20" s="25" t="str">
        <f>IFERROR(VLOOKUP($B20,SCAN_TBD5!$B:T,4,FALSE),"Not in Scan")</f>
        <v>Not in Scan</v>
      </c>
      <c r="Y20" s="25" t="str">
        <f>IFERROR(VLOOKUP($B20,SCAN_TBD5!$B:U,5,FALSE),"Not in Scan")</f>
        <v>Not in Scan</v>
      </c>
      <c r="AA20" s="25" t="str">
        <f>IFERROR(VLOOKUP($B20,SCAN_TBD6!$B:W,3,FALSE),"Not in Scan")</f>
        <v>Not in Scan</v>
      </c>
      <c r="AB20" s="25" t="str">
        <f>IFERROR(VLOOKUP($B20,SCAN_TBD6!$B:X,4,FALSE),"Not in Scan")</f>
        <v>Not in Scan</v>
      </c>
      <c r="AC20" s="25" t="str">
        <f>IFERROR(VLOOKUP($B20,SCAN_TBD6!$B:Y,5,FALSE),"Not in Scan")</f>
        <v>Not in Scan</v>
      </c>
      <c r="AE20" s="25" t="str">
        <f>IFERROR(VLOOKUP($B20,SCAN_TBD7!$B:AA,3,FALSE),"Not in Scan")</f>
        <v>Not in Scan</v>
      </c>
      <c r="AF20" s="25" t="str">
        <f>IFERROR(VLOOKUP($B20,SCAN_TBD7!$B:AB,4,FALSE),"Not in Scan")</f>
        <v>Not in Scan</v>
      </c>
      <c r="AG20" s="25" t="str">
        <f>IFERROR(VLOOKUP($B20,SCAN_TBD7!$B:AC,5,FALSE),"Not in Scan")</f>
        <v>Not in Scan</v>
      </c>
      <c r="AI20" s="25" t="str">
        <f>IFERROR(VLOOKUP($B20,SCAN_TBD8!$B:AA,3,FALSE),"Not in Scan")</f>
        <v>Not in Scan</v>
      </c>
      <c r="AJ20" s="25" t="str">
        <f>IFERROR(VLOOKUP($B20,SCAN_TBD8!$B:AB,4,FALSE),"Not in Scan")</f>
        <v>Not in Scan</v>
      </c>
      <c r="AK20" s="25" t="str">
        <f>IFERROR(VLOOKUP($B20,SCAN_TBD8!$B:AC,5,FALSE),"Not in Scan")</f>
        <v>Not in Scan</v>
      </c>
      <c r="AM20" s="25">
        <f t="shared" ref="AM20:AO20" si="145">G20-C20</f>
        <v>0</v>
      </c>
      <c r="AN20" s="25">
        <f t="shared" si="145"/>
        <v>0</v>
      </c>
      <c r="AO20" s="25">
        <f t="shared" si="145"/>
        <v>0</v>
      </c>
      <c r="AQ20" s="25">
        <f t="shared" ref="AQ20:AS20" si="146">K20-G20</f>
        <v>9</v>
      </c>
      <c r="AR20" s="25">
        <f t="shared" si="146"/>
        <v>8</v>
      </c>
      <c r="AS20" s="25">
        <f t="shared" si="146"/>
        <v>0</v>
      </c>
      <c r="AU20" s="25">
        <f t="shared" ref="AU20:AW20" si="147">O20-K20</f>
        <v>446373</v>
      </c>
      <c r="AV20" s="25">
        <f t="shared" si="147"/>
        <v>499994</v>
      </c>
      <c r="AW20" s="25">
        <f t="shared" si="147"/>
        <v>77686</v>
      </c>
      <c r="AY20" s="25" t="str">
        <f t="shared" ref="AY20:BA20" si="148">S20-O20</f>
        <v>#VALUE!</v>
      </c>
      <c r="AZ20" s="25" t="str">
        <f t="shared" si="148"/>
        <v>#VALUE!</v>
      </c>
      <c r="BA20" s="25" t="str">
        <f t="shared" si="148"/>
        <v>#VALUE!</v>
      </c>
      <c r="BC20" s="25" t="str">
        <f t="shared" ref="BC20:BE20" si="149">W20-S20</f>
        <v>#VALUE!</v>
      </c>
      <c r="BD20" s="25" t="str">
        <f t="shared" si="149"/>
        <v>#VALUE!</v>
      </c>
      <c r="BE20" s="25" t="str">
        <f t="shared" si="149"/>
        <v>#VALUE!</v>
      </c>
      <c r="BG20" s="25" t="str">
        <f t="shared" ref="BG20:BI20" si="150">AA20-W20</f>
        <v>#VALUE!</v>
      </c>
      <c r="BH20" s="25" t="str">
        <f t="shared" si="150"/>
        <v>#VALUE!</v>
      </c>
      <c r="BI20" s="25" t="str">
        <f t="shared" si="150"/>
        <v>#VALUE!</v>
      </c>
      <c r="BK20" s="25" t="str">
        <f t="shared" ref="BK20:BM20" si="151">AE20-AA20</f>
        <v>#VALUE!</v>
      </c>
      <c r="BL20" s="25" t="str">
        <f t="shared" si="151"/>
        <v>#VALUE!</v>
      </c>
      <c r="BM20" s="25" t="str">
        <f t="shared" si="151"/>
        <v>#VALUE!</v>
      </c>
      <c r="BO20" s="25" t="str">
        <f t="shared" ref="BO20:BQ20" si="152">AI20-AE20</f>
        <v>#VALUE!</v>
      </c>
      <c r="BP20" s="25" t="str">
        <f t="shared" si="152"/>
        <v>#VALUE!</v>
      </c>
      <c r="BQ20" s="25" t="str">
        <f t="shared" si="152"/>
        <v>#VALUE!</v>
      </c>
    </row>
    <row r="21" ht="15.0" customHeight="1">
      <c r="A21" s="23" t="s">
        <v>38</v>
      </c>
      <c r="B21" s="24">
        <v>1.8454953E7</v>
      </c>
      <c r="C21" s="25">
        <f>IFERROR(VLOOKUP($B21,BaselineKILLS!$B:F,3,FALSE),"Not in BL Scan")</f>
        <v>56683182</v>
      </c>
      <c r="D21" s="25">
        <f>IFERROR(VLOOKUP($B21,BaselineKILLS!$B:F,4,FALSE),"Not in BL Scan")</f>
        <v>64156203</v>
      </c>
      <c r="E21" s="25">
        <f>IFERROR(VLOOKUP($B21,BaselineKILLS!$B:G,5,FALSE),"Not in BL Scan")</f>
        <v>17438977</v>
      </c>
      <c r="F21" s="25"/>
      <c r="G21" s="25">
        <f>IFERROR(VLOOKUP($B21,SCAN1_020125!$B:F,3,FALSE),"Not in Scan")</f>
        <v>56911295</v>
      </c>
      <c r="H21" s="25">
        <f>IFERROR(VLOOKUP($B21,SCAN1_020125!$B:G,4,FALSE),"Not in Scan")</f>
        <v>65090518</v>
      </c>
      <c r="I21" s="25">
        <f>IFERROR(VLOOKUP($B21,SCAN1_020125!$B:H,5,FALSE),"Not in Scan")</f>
        <v>17438977</v>
      </c>
      <c r="K21" s="25">
        <f>IFERROR(VLOOKUP($B21,SCAN2_021925!$B:G,3,FALSE),"Not in Scan")</f>
        <v>56943303</v>
      </c>
      <c r="L21" s="25">
        <f>IFERROR(VLOOKUP($B21,SCAN2_021925!$B:H,4,FALSE),"Not in Scan")</f>
        <v>65167356</v>
      </c>
      <c r="M21" s="25">
        <f>IFERROR(VLOOKUP($B21,SCAN2_021925!$B:I,5,FALSE),"Not in Scan")</f>
        <v>17438977</v>
      </c>
      <c r="O21" s="25">
        <f>IFERROR(VLOOKUP($B21,SCAN_022325!$B:K,3,FALSE),"Not in Scan")</f>
        <v>58091341</v>
      </c>
      <c r="P21" s="25">
        <f>IFERROR(VLOOKUP($B21,SCAN_022325!$B:L,4,FALSE),"Not in Scan")</f>
        <v>68023680</v>
      </c>
      <c r="Q21" s="25">
        <f>IFERROR(VLOOKUP($B21,SCAN_022325!$B:M,5,FALSE),"Not in Scan")</f>
        <v>17793790</v>
      </c>
      <c r="S21" s="25" t="str">
        <f>IFERROR(VLOOKUP($B21,SCAN_TBD4!$B:O,3,FALSE),"Not in Scan")</f>
        <v>Not in Scan</v>
      </c>
      <c r="T21" s="25" t="str">
        <f>IFERROR(VLOOKUP($B21,SCAN_TBD4!$B:P,4,FALSE),"Not in Scan")</f>
        <v>Not in Scan</v>
      </c>
      <c r="U21" s="25" t="str">
        <f>IFERROR(VLOOKUP($B21,SCAN_TBD4!$B:Q,5,FALSE),"Not in Scan")</f>
        <v>Not in Scan</v>
      </c>
      <c r="W21" s="25" t="str">
        <f>IFERROR(VLOOKUP($B21,SCAN_TBD5!$B:S,3,FALSE),"Not in Scan")</f>
        <v>Not in Scan</v>
      </c>
      <c r="X21" s="25" t="str">
        <f>IFERROR(VLOOKUP($B21,SCAN_TBD5!$B:T,4,FALSE),"Not in Scan")</f>
        <v>Not in Scan</v>
      </c>
      <c r="Y21" s="25" t="str">
        <f>IFERROR(VLOOKUP($B21,SCAN_TBD5!$B:U,5,FALSE),"Not in Scan")</f>
        <v>Not in Scan</v>
      </c>
      <c r="AA21" s="25" t="str">
        <f>IFERROR(VLOOKUP($B21,SCAN_TBD6!$B:W,3,FALSE),"Not in Scan")</f>
        <v>Not in Scan</v>
      </c>
      <c r="AB21" s="25" t="str">
        <f>IFERROR(VLOOKUP($B21,SCAN_TBD6!$B:X,4,FALSE),"Not in Scan")</f>
        <v>Not in Scan</v>
      </c>
      <c r="AC21" s="25" t="str">
        <f>IFERROR(VLOOKUP($B21,SCAN_TBD6!$B:Y,5,FALSE),"Not in Scan")</f>
        <v>Not in Scan</v>
      </c>
      <c r="AE21" s="25" t="str">
        <f>IFERROR(VLOOKUP($B21,SCAN_TBD7!$B:AA,3,FALSE),"Not in Scan")</f>
        <v>Not in Scan</v>
      </c>
      <c r="AF21" s="25" t="str">
        <f>IFERROR(VLOOKUP($B21,SCAN_TBD7!$B:AB,4,FALSE),"Not in Scan")</f>
        <v>Not in Scan</v>
      </c>
      <c r="AG21" s="25" t="str">
        <f>IFERROR(VLOOKUP($B21,SCAN_TBD7!$B:AC,5,FALSE),"Not in Scan")</f>
        <v>Not in Scan</v>
      </c>
      <c r="AI21" s="25" t="str">
        <f>IFERROR(VLOOKUP($B21,SCAN_TBD8!$B:AA,3,FALSE),"Not in Scan")</f>
        <v>Not in Scan</v>
      </c>
      <c r="AJ21" s="25" t="str">
        <f>IFERROR(VLOOKUP($B21,SCAN_TBD8!$B:AB,4,FALSE),"Not in Scan")</f>
        <v>Not in Scan</v>
      </c>
      <c r="AK21" s="25" t="str">
        <f>IFERROR(VLOOKUP($B21,SCAN_TBD8!$B:AC,5,FALSE),"Not in Scan")</f>
        <v>Not in Scan</v>
      </c>
      <c r="AM21" s="25">
        <f t="shared" ref="AM21:AO21" si="153">G21-C21</f>
        <v>228113</v>
      </c>
      <c r="AN21" s="25">
        <f t="shared" si="153"/>
        <v>934315</v>
      </c>
      <c r="AO21" s="25">
        <f t="shared" si="153"/>
        <v>0</v>
      </c>
      <c r="AQ21" s="25">
        <f t="shared" ref="AQ21:AS21" si="154">K21-G21</f>
        <v>32008</v>
      </c>
      <c r="AR21" s="25">
        <f t="shared" si="154"/>
        <v>76838</v>
      </c>
      <c r="AS21" s="25">
        <f t="shared" si="154"/>
        <v>0</v>
      </c>
      <c r="AU21" s="25">
        <f t="shared" ref="AU21:AW21" si="155">O21-K21</f>
        <v>1148038</v>
      </c>
      <c r="AV21" s="25">
        <f t="shared" si="155"/>
        <v>2856324</v>
      </c>
      <c r="AW21" s="25">
        <f t="shared" si="155"/>
        <v>354813</v>
      </c>
      <c r="AY21" s="25" t="str">
        <f t="shared" ref="AY21:BA21" si="156">S21-O21</f>
        <v>#VALUE!</v>
      </c>
      <c r="AZ21" s="25" t="str">
        <f t="shared" si="156"/>
        <v>#VALUE!</v>
      </c>
      <c r="BA21" s="25" t="str">
        <f t="shared" si="156"/>
        <v>#VALUE!</v>
      </c>
      <c r="BC21" s="25" t="str">
        <f t="shared" ref="BC21:BE21" si="157">W21-S21</f>
        <v>#VALUE!</v>
      </c>
      <c r="BD21" s="25" t="str">
        <f t="shared" si="157"/>
        <v>#VALUE!</v>
      </c>
      <c r="BE21" s="25" t="str">
        <f t="shared" si="157"/>
        <v>#VALUE!</v>
      </c>
      <c r="BG21" s="25" t="str">
        <f t="shared" ref="BG21:BI21" si="158">AA21-W21</f>
        <v>#VALUE!</v>
      </c>
      <c r="BH21" s="25" t="str">
        <f t="shared" si="158"/>
        <v>#VALUE!</v>
      </c>
      <c r="BI21" s="25" t="str">
        <f t="shared" si="158"/>
        <v>#VALUE!</v>
      </c>
      <c r="BK21" s="25" t="str">
        <f t="shared" ref="BK21:BM21" si="159">AE21-AA21</f>
        <v>#VALUE!</v>
      </c>
      <c r="BL21" s="25" t="str">
        <f t="shared" si="159"/>
        <v>#VALUE!</v>
      </c>
      <c r="BM21" s="25" t="str">
        <f t="shared" si="159"/>
        <v>#VALUE!</v>
      </c>
      <c r="BO21" s="25" t="str">
        <f t="shared" ref="BO21:BQ21" si="160">AI21-AE21</f>
        <v>#VALUE!</v>
      </c>
      <c r="BP21" s="25" t="str">
        <f t="shared" si="160"/>
        <v>#VALUE!</v>
      </c>
      <c r="BQ21" s="25" t="str">
        <f t="shared" si="160"/>
        <v>#VALUE!</v>
      </c>
    </row>
    <row r="22" ht="15.0" customHeight="1">
      <c r="A22" s="23" t="s">
        <v>39</v>
      </c>
      <c r="B22" s="24">
        <v>4.5251361E7</v>
      </c>
      <c r="C22" s="25">
        <f>IFERROR(VLOOKUP($B22,BaselineKILLS!$B:F,3,FALSE),"Not in BL Scan")</f>
        <v>55136377</v>
      </c>
      <c r="D22" s="25">
        <f>IFERROR(VLOOKUP($B22,BaselineKILLS!$B:F,4,FALSE),"Not in BL Scan")</f>
        <v>55351583</v>
      </c>
      <c r="E22" s="25">
        <f>IFERROR(VLOOKUP($B22,BaselineKILLS!$B:G,5,FALSE),"Not in BL Scan")</f>
        <v>16685773</v>
      </c>
      <c r="F22" s="25"/>
      <c r="G22" s="25">
        <f>IFERROR(VLOOKUP($B22,SCAN1_020125!$B:F,3,FALSE),"Not in Scan")</f>
        <v>55517925</v>
      </c>
      <c r="H22" s="25">
        <f>IFERROR(VLOOKUP($B22,SCAN1_020125!$B:G,4,FALSE),"Not in Scan")</f>
        <v>57230968</v>
      </c>
      <c r="I22" s="25">
        <f>IFERROR(VLOOKUP($B22,SCAN1_020125!$B:H,5,FALSE),"Not in Scan")</f>
        <v>16687374</v>
      </c>
      <c r="K22" s="25">
        <f>IFERROR(VLOOKUP($B22,SCAN2_021925!$B:G,3,FALSE),"Not in Scan")</f>
        <v>55518285</v>
      </c>
      <c r="L22" s="25">
        <f>IFERROR(VLOOKUP($B22,SCAN2_021925!$B:H,4,FALSE),"Not in Scan")</f>
        <v>57277030</v>
      </c>
      <c r="M22" s="25">
        <f>IFERROR(VLOOKUP($B22,SCAN2_021925!$B:I,5,FALSE),"Not in Scan")</f>
        <v>16687616</v>
      </c>
      <c r="O22" s="25">
        <f>IFERROR(VLOOKUP($B22,SCAN_022325!$B:K,3,FALSE),"Not in Scan")</f>
        <v>55810450</v>
      </c>
      <c r="P22" s="25">
        <f>IFERROR(VLOOKUP($B22,SCAN_022325!$B:L,4,FALSE),"Not in Scan")</f>
        <v>59760680</v>
      </c>
      <c r="Q22" s="25">
        <f>IFERROR(VLOOKUP($B22,SCAN_022325!$B:M,5,FALSE),"Not in Scan")</f>
        <v>17079786</v>
      </c>
      <c r="S22" s="25" t="str">
        <f>IFERROR(VLOOKUP($B22,SCAN_TBD4!$B:O,3,FALSE),"Not in Scan")</f>
        <v>Not in Scan</v>
      </c>
      <c r="T22" s="25" t="str">
        <f>IFERROR(VLOOKUP($B22,SCAN_TBD4!$B:P,4,FALSE),"Not in Scan")</f>
        <v>Not in Scan</v>
      </c>
      <c r="U22" s="25" t="str">
        <f>IFERROR(VLOOKUP($B22,SCAN_TBD4!$B:Q,5,FALSE),"Not in Scan")</f>
        <v>Not in Scan</v>
      </c>
      <c r="W22" s="25" t="str">
        <f>IFERROR(VLOOKUP($B22,SCAN_TBD5!$B:S,3,FALSE),"Not in Scan")</f>
        <v>Not in Scan</v>
      </c>
      <c r="X22" s="25" t="str">
        <f>IFERROR(VLOOKUP($B22,SCAN_TBD5!$B:T,4,FALSE),"Not in Scan")</f>
        <v>Not in Scan</v>
      </c>
      <c r="Y22" s="25" t="str">
        <f>IFERROR(VLOOKUP($B22,SCAN_TBD5!$B:U,5,FALSE),"Not in Scan")</f>
        <v>Not in Scan</v>
      </c>
      <c r="AA22" s="25" t="str">
        <f>IFERROR(VLOOKUP($B22,SCAN_TBD6!$B:W,3,FALSE),"Not in Scan")</f>
        <v>Not in Scan</v>
      </c>
      <c r="AB22" s="25" t="str">
        <f>IFERROR(VLOOKUP($B22,SCAN_TBD6!$B:X,4,FALSE),"Not in Scan")</f>
        <v>Not in Scan</v>
      </c>
      <c r="AC22" s="25" t="str">
        <f>IFERROR(VLOOKUP($B22,SCAN_TBD6!$B:Y,5,FALSE),"Not in Scan")</f>
        <v>Not in Scan</v>
      </c>
      <c r="AE22" s="25" t="str">
        <f>IFERROR(VLOOKUP($B22,SCAN_TBD7!$B:AA,3,FALSE),"Not in Scan")</f>
        <v>Not in Scan</v>
      </c>
      <c r="AF22" s="25" t="str">
        <f>IFERROR(VLOOKUP($B22,SCAN_TBD7!$B:AB,4,FALSE),"Not in Scan")</f>
        <v>Not in Scan</v>
      </c>
      <c r="AG22" s="25" t="str">
        <f>IFERROR(VLOOKUP($B22,SCAN_TBD7!$B:AC,5,FALSE),"Not in Scan")</f>
        <v>Not in Scan</v>
      </c>
      <c r="AI22" s="25" t="str">
        <f>IFERROR(VLOOKUP($B22,SCAN_TBD8!$B:AA,3,FALSE),"Not in Scan")</f>
        <v>Not in Scan</v>
      </c>
      <c r="AJ22" s="25" t="str">
        <f>IFERROR(VLOOKUP($B22,SCAN_TBD8!$B:AB,4,FALSE),"Not in Scan")</f>
        <v>Not in Scan</v>
      </c>
      <c r="AK22" s="25" t="str">
        <f>IFERROR(VLOOKUP($B22,SCAN_TBD8!$B:AC,5,FALSE),"Not in Scan")</f>
        <v>Not in Scan</v>
      </c>
      <c r="AM22" s="25">
        <f t="shared" ref="AM22:AO22" si="161">G22-C22</f>
        <v>381548</v>
      </c>
      <c r="AN22" s="25">
        <f t="shared" si="161"/>
        <v>1879385</v>
      </c>
      <c r="AO22" s="25">
        <f t="shared" si="161"/>
        <v>1601</v>
      </c>
      <c r="AQ22" s="25">
        <f t="shared" ref="AQ22:AS22" si="162">K22-G22</f>
        <v>360</v>
      </c>
      <c r="AR22" s="25">
        <f t="shared" si="162"/>
        <v>46062</v>
      </c>
      <c r="AS22" s="25">
        <f t="shared" si="162"/>
        <v>242</v>
      </c>
      <c r="AU22" s="25">
        <f t="shared" ref="AU22:AW22" si="163">O22-K22</f>
        <v>292165</v>
      </c>
      <c r="AV22" s="25">
        <f t="shared" si="163"/>
        <v>2483650</v>
      </c>
      <c r="AW22" s="25">
        <f t="shared" si="163"/>
        <v>392170</v>
      </c>
      <c r="AY22" s="25" t="str">
        <f t="shared" ref="AY22:BA22" si="164">S22-O22</f>
        <v>#VALUE!</v>
      </c>
      <c r="AZ22" s="25" t="str">
        <f t="shared" si="164"/>
        <v>#VALUE!</v>
      </c>
      <c r="BA22" s="25" t="str">
        <f t="shared" si="164"/>
        <v>#VALUE!</v>
      </c>
      <c r="BC22" s="25" t="str">
        <f t="shared" ref="BC22:BE22" si="165">W22-S22</f>
        <v>#VALUE!</v>
      </c>
      <c r="BD22" s="25" t="str">
        <f t="shared" si="165"/>
        <v>#VALUE!</v>
      </c>
      <c r="BE22" s="25" t="str">
        <f t="shared" si="165"/>
        <v>#VALUE!</v>
      </c>
      <c r="BG22" s="25" t="str">
        <f t="shared" ref="BG22:BI22" si="166">AA22-W22</f>
        <v>#VALUE!</v>
      </c>
      <c r="BH22" s="25" t="str">
        <f t="shared" si="166"/>
        <v>#VALUE!</v>
      </c>
      <c r="BI22" s="25" t="str">
        <f t="shared" si="166"/>
        <v>#VALUE!</v>
      </c>
      <c r="BK22" s="25" t="str">
        <f t="shared" ref="BK22:BM22" si="167">AE22-AA22</f>
        <v>#VALUE!</v>
      </c>
      <c r="BL22" s="25" t="str">
        <f t="shared" si="167"/>
        <v>#VALUE!</v>
      </c>
      <c r="BM22" s="25" t="str">
        <f t="shared" si="167"/>
        <v>#VALUE!</v>
      </c>
      <c r="BO22" s="25" t="str">
        <f t="shared" ref="BO22:BQ22" si="168">AI22-AE22</f>
        <v>#VALUE!</v>
      </c>
      <c r="BP22" s="25" t="str">
        <f t="shared" si="168"/>
        <v>#VALUE!</v>
      </c>
      <c r="BQ22" s="25" t="str">
        <f t="shared" si="168"/>
        <v>#VALUE!</v>
      </c>
    </row>
    <row r="23" ht="15.0" customHeight="1">
      <c r="A23" s="23" t="s">
        <v>86</v>
      </c>
      <c r="B23" s="24">
        <v>5.1527737E7</v>
      </c>
      <c r="C23" s="25">
        <f>IFERROR(VLOOKUP($B23,BaselineKILLS!$B:F,3,FALSE),"Not in BL Scan")</f>
        <v>19827565</v>
      </c>
      <c r="D23" s="25">
        <f>IFERROR(VLOOKUP($B23,BaselineKILLS!$B:F,4,FALSE),"Not in BL Scan")</f>
        <v>34175228</v>
      </c>
      <c r="E23" s="25">
        <f>IFERROR(VLOOKUP($B23,BaselineKILLS!$B:G,5,FALSE),"Not in BL Scan")</f>
        <v>19966053</v>
      </c>
      <c r="F23" s="25"/>
      <c r="G23" s="25">
        <f>IFERROR(VLOOKUP($B23,SCAN1_020125!$B:F,3,FALSE),"Not in Scan")</f>
        <v>19827565</v>
      </c>
      <c r="H23" s="25">
        <f>IFERROR(VLOOKUP($B23,SCAN1_020125!$B:G,4,FALSE),"Not in Scan")</f>
        <v>34175228</v>
      </c>
      <c r="I23" s="25">
        <f>IFERROR(VLOOKUP($B23,SCAN1_020125!$B:H,5,FALSE),"Not in Scan")</f>
        <v>19966053</v>
      </c>
      <c r="K23" s="25">
        <f>IFERROR(VLOOKUP($B23,SCAN2_021925!$B:G,3,FALSE),"Not in Scan")</f>
        <v>19827565</v>
      </c>
      <c r="L23" s="25">
        <f>IFERROR(VLOOKUP($B23,SCAN2_021925!$B:H,4,FALSE),"Not in Scan")</f>
        <v>34175228</v>
      </c>
      <c r="M23" s="25">
        <f>IFERROR(VLOOKUP($B23,SCAN2_021925!$B:I,5,FALSE),"Not in Scan")</f>
        <v>19966053</v>
      </c>
      <c r="O23" s="25">
        <f>IFERROR(VLOOKUP($B23,SCAN_022325!$B:K,3,FALSE),"Not in Scan")</f>
        <v>19940035</v>
      </c>
      <c r="P23" s="25">
        <f>IFERROR(VLOOKUP($B23,SCAN_022325!$B:L,4,FALSE),"Not in Scan")</f>
        <v>34425725</v>
      </c>
      <c r="Q23" s="25">
        <f>IFERROR(VLOOKUP($B23,SCAN_022325!$B:M,5,FALSE),"Not in Scan")</f>
        <v>19973904</v>
      </c>
      <c r="S23" s="25" t="str">
        <f>IFERROR(VLOOKUP($B23,SCAN_TBD4!$B:O,3,FALSE),"Not in Scan")</f>
        <v>Not in Scan</v>
      </c>
      <c r="T23" s="25" t="str">
        <f>IFERROR(VLOOKUP($B23,SCAN_TBD4!$B:P,4,FALSE),"Not in Scan")</f>
        <v>Not in Scan</v>
      </c>
      <c r="U23" s="25" t="str">
        <f>IFERROR(VLOOKUP($B23,SCAN_TBD4!$B:Q,5,FALSE),"Not in Scan")</f>
        <v>Not in Scan</v>
      </c>
      <c r="W23" s="25" t="str">
        <f>IFERROR(VLOOKUP($B23,SCAN_TBD5!$B:S,3,FALSE),"Not in Scan")</f>
        <v>Not in Scan</v>
      </c>
      <c r="X23" s="25" t="str">
        <f>IFERROR(VLOOKUP($B23,SCAN_TBD5!$B:T,4,FALSE),"Not in Scan")</f>
        <v>Not in Scan</v>
      </c>
      <c r="Y23" s="25" t="str">
        <f>IFERROR(VLOOKUP($B23,SCAN_TBD5!$B:U,5,FALSE),"Not in Scan")</f>
        <v>Not in Scan</v>
      </c>
      <c r="AA23" s="25" t="str">
        <f>IFERROR(VLOOKUP($B23,SCAN_TBD6!$B:W,3,FALSE),"Not in Scan")</f>
        <v>Not in Scan</v>
      </c>
      <c r="AB23" s="25" t="str">
        <f>IFERROR(VLOOKUP($B23,SCAN_TBD6!$B:X,4,FALSE),"Not in Scan")</f>
        <v>Not in Scan</v>
      </c>
      <c r="AC23" s="25" t="str">
        <f>IFERROR(VLOOKUP($B23,SCAN_TBD6!$B:Y,5,FALSE),"Not in Scan")</f>
        <v>Not in Scan</v>
      </c>
      <c r="AE23" s="25" t="str">
        <f>IFERROR(VLOOKUP($B23,SCAN_TBD7!$B:AA,3,FALSE),"Not in Scan")</f>
        <v>Not in Scan</v>
      </c>
      <c r="AF23" s="25" t="str">
        <f>IFERROR(VLOOKUP($B23,SCAN_TBD7!$B:AB,4,FALSE),"Not in Scan")</f>
        <v>Not in Scan</v>
      </c>
      <c r="AG23" s="25" t="str">
        <f>IFERROR(VLOOKUP($B23,SCAN_TBD7!$B:AC,5,FALSE),"Not in Scan")</f>
        <v>Not in Scan</v>
      </c>
      <c r="AI23" s="25" t="str">
        <f>IFERROR(VLOOKUP($B23,SCAN_TBD8!$B:AA,3,FALSE),"Not in Scan")</f>
        <v>Not in Scan</v>
      </c>
      <c r="AJ23" s="25" t="str">
        <f>IFERROR(VLOOKUP($B23,SCAN_TBD8!$B:AB,4,FALSE),"Not in Scan")</f>
        <v>Not in Scan</v>
      </c>
      <c r="AK23" s="25" t="str">
        <f>IFERROR(VLOOKUP($B23,SCAN_TBD8!$B:AC,5,FALSE),"Not in Scan")</f>
        <v>Not in Scan</v>
      </c>
      <c r="AM23" s="25">
        <f t="shared" ref="AM23:AO23" si="169">G23-C23</f>
        <v>0</v>
      </c>
      <c r="AN23" s="25">
        <f t="shared" si="169"/>
        <v>0</v>
      </c>
      <c r="AO23" s="25">
        <f t="shared" si="169"/>
        <v>0</v>
      </c>
      <c r="AQ23" s="25">
        <f t="shared" ref="AQ23:AS23" si="170">K23-G23</f>
        <v>0</v>
      </c>
      <c r="AR23" s="25">
        <f t="shared" si="170"/>
        <v>0</v>
      </c>
      <c r="AS23" s="25">
        <f t="shared" si="170"/>
        <v>0</v>
      </c>
      <c r="AU23" s="25">
        <f t="shared" ref="AU23:AW23" si="171">O23-K23</f>
        <v>112470</v>
      </c>
      <c r="AV23" s="25">
        <f t="shared" si="171"/>
        <v>250497</v>
      </c>
      <c r="AW23" s="25">
        <f t="shared" si="171"/>
        <v>7851</v>
      </c>
      <c r="AY23" s="25" t="str">
        <f t="shared" ref="AY23:BA23" si="172">S23-O23</f>
        <v>#VALUE!</v>
      </c>
      <c r="AZ23" s="25" t="str">
        <f t="shared" si="172"/>
        <v>#VALUE!</v>
      </c>
      <c r="BA23" s="25" t="str">
        <f t="shared" si="172"/>
        <v>#VALUE!</v>
      </c>
      <c r="BC23" s="25" t="str">
        <f t="shared" ref="BC23:BE23" si="173">W23-S23</f>
        <v>#VALUE!</v>
      </c>
      <c r="BD23" s="25" t="str">
        <f t="shared" si="173"/>
        <v>#VALUE!</v>
      </c>
      <c r="BE23" s="25" t="str">
        <f t="shared" si="173"/>
        <v>#VALUE!</v>
      </c>
      <c r="BG23" s="25" t="str">
        <f t="shared" ref="BG23:BI23" si="174">AA23-W23</f>
        <v>#VALUE!</v>
      </c>
      <c r="BH23" s="25" t="str">
        <f t="shared" si="174"/>
        <v>#VALUE!</v>
      </c>
      <c r="BI23" s="25" t="str">
        <f t="shared" si="174"/>
        <v>#VALUE!</v>
      </c>
      <c r="BK23" s="25" t="str">
        <f t="shared" ref="BK23:BM23" si="175">AE23-AA23</f>
        <v>#VALUE!</v>
      </c>
      <c r="BL23" s="25" t="str">
        <f t="shared" si="175"/>
        <v>#VALUE!</v>
      </c>
      <c r="BM23" s="25" t="str">
        <f t="shared" si="175"/>
        <v>#VALUE!</v>
      </c>
      <c r="BO23" s="25" t="str">
        <f t="shared" ref="BO23:BQ23" si="176">AI23-AE23</f>
        <v>#VALUE!</v>
      </c>
      <c r="BP23" s="25" t="str">
        <f t="shared" si="176"/>
        <v>#VALUE!</v>
      </c>
      <c r="BQ23" s="25" t="str">
        <f t="shared" si="176"/>
        <v>#VALUE!</v>
      </c>
    </row>
    <row r="24" ht="15.0" customHeight="1">
      <c r="A24" s="23" t="s">
        <v>14</v>
      </c>
      <c r="B24" s="24">
        <v>1.6909502E7</v>
      </c>
      <c r="C24" s="25">
        <f>IFERROR(VLOOKUP($B24,BaselineKILLS!$B:F,3,FALSE),"Not in BL Scan")</f>
        <v>309466659</v>
      </c>
      <c r="D24" s="25">
        <f>IFERROR(VLOOKUP($B24,BaselineKILLS!$B:F,4,FALSE),"Not in BL Scan")</f>
        <v>455312224</v>
      </c>
      <c r="E24" s="25">
        <f>IFERROR(VLOOKUP($B24,BaselineKILLS!$B:G,5,FALSE),"Not in BL Scan")</f>
        <v>53924170</v>
      </c>
      <c r="F24" s="25"/>
      <c r="G24" s="25">
        <f>IFERROR(VLOOKUP($B24,SCAN1_020125!$B:F,3,FALSE),"Not in Scan")</f>
        <v>312051485</v>
      </c>
      <c r="H24" s="25">
        <f>IFERROR(VLOOKUP($B24,SCAN1_020125!$B:G,4,FALSE),"Not in Scan")</f>
        <v>469181061</v>
      </c>
      <c r="I24" s="25">
        <f>IFERROR(VLOOKUP($B24,SCAN1_020125!$B:H,5,FALSE),"Not in Scan")</f>
        <v>54069978</v>
      </c>
      <c r="K24" s="25">
        <f>IFERROR(VLOOKUP($B24,SCAN2_021925!$B:G,3,FALSE),"Not in Scan")</f>
        <v>313015664</v>
      </c>
      <c r="L24" s="25">
        <f>IFERROR(VLOOKUP($B24,SCAN2_021925!$B:H,4,FALSE),"Not in Scan")</f>
        <v>471669223</v>
      </c>
      <c r="M24" s="25">
        <f>IFERROR(VLOOKUP($B24,SCAN2_021925!$B:I,5,FALSE),"Not in Scan")</f>
        <v>54069978</v>
      </c>
      <c r="O24" s="25">
        <f>IFERROR(VLOOKUP($B24,SCAN_022325!$B:K,3,FALSE),"Not in Scan")</f>
        <v>324950831</v>
      </c>
      <c r="P24" s="25">
        <f>IFERROR(VLOOKUP($B24,SCAN_022325!$B:L,4,FALSE),"Not in Scan")</f>
        <v>498873642</v>
      </c>
      <c r="Q24" s="25">
        <f>IFERROR(VLOOKUP($B24,SCAN_022325!$B:M,5,FALSE),"Not in Scan")</f>
        <v>55593956</v>
      </c>
      <c r="S24" s="25" t="str">
        <f>IFERROR(VLOOKUP($B24,SCAN_TBD4!$B:O,3,FALSE),"Not in Scan")</f>
        <v>Not in Scan</v>
      </c>
      <c r="T24" s="25" t="str">
        <f>IFERROR(VLOOKUP($B24,SCAN_TBD4!$B:P,4,FALSE),"Not in Scan")</f>
        <v>Not in Scan</v>
      </c>
      <c r="U24" s="25" t="str">
        <f>IFERROR(VLOOKUP($B24,SCAN_TBD4!$B:Q,5,FALSE),"Not in Scan")</f>
        <v>Not in Scan</v>
      </c>
      <c r="W24" s="25" t="str">
        <f>IFERROR(VLOOKUP($B24,SCAN_TBD5!$B:S,3,FALSE),"Not in Scan")</f>
        <v>Not in Scan</v>
      </c>
      <c r="X24" s="25" t="str">
        <f>IFERROR(VLOOKUP($B24,SCAN_TBD5!$B:T,4,FALSE),"Not in Scan")</f>
        <v>Not in Scan</v>
      </c>
      <c r="Y24" s="25" t="str">
        <f>IFERROR(VLOOKUP($B24,SCAN_TBD5!$B:U,5,FALSE),"Not in Scan")</f>
        <v>Not in Scan</v>
      </c>
      <c r="AA24" s="25" t="str">
        <f>IFERROR(VLOOKUP($B24,SCAN_TBD6!$B:W,3,FALSE),"Not in Scan")</f>
        <v>Not in Scan</v>
      </c>
      <c r="AB24" s="25" t="str">
        <f>IFERROR(VLOOKUP($B24,SCAN_TBD6!$B:X,4,FALSE),"Not in Scan")</f>
        <v>Not in Scan</v>
      </c>
      <c r="AC24" s="25" t="str">
        <f>IFERROR(VLOOKUP($B24,SCAN_TBD6!$B:Y,5,FALSE),"Not in Scan")</f>
        <v>Not in Scan</v>
      </c>
      <c r="AE24" s="25" t="str">
        <f>IFERROR(VLOOKUP($B24,SCAN_TBD7!$B:AA,3,FALSE),"Not in Scan")</f>
        <v>Not in Scan</v>
      </c>
      <c r="AF24" s="25" t="str">
        <f>IFERROR(VLOOKUP($B24,SCAN_TBD7!$B:AB,4,FALSE),"Not in Scan")</f>
        <v>Not in Scan</v>
      </c>
      <c r="AG24" s="25" t="str">
        <f>IFERROR(VLOOKUP($B24,SCAN_TBD7!$B:AC,5,FALSE),"Not in Scan")</f>
        <v>Not in Scan</v>
      </c>
      <c r="AI24" s="25" t="str">
        <f>IFERROR(VLOOKUP($B24,SCAN_TBD8!$B:AA,3,FALSE),"Not in Scan")</f>
        <v>Not in Scan</v>
      </c>
      <c r="AJ24" s="25" t="str">
        <f>IFERROR(VLOOKUP($B24,SCAN_TBD8!$B:AB,4,FALSE),"Not in Scan")</f>
        <v>Not in Scan</v>
      </c>
      <c r="AK24" s="25" t="str">
        <f>IFERROR(VLOOKUP($B24,SCAN_TBD8!$B:AC,5,FALSE),"Not in Scan")</f>
        <v>Not in Scan</v>
      </c>
      <c r="AM24" s="25">
        <f t="shared" ref="AM24:AO24" si="177">G24-C24</f>
        <v>2584826</v>
      </c>
      <c r="AN24" s="25">
        <f t="shared" si="177"/>
        <v>13868837</v>
      </c>
      <c r="AO24" s="25">
        <f t="shared" si="177"/>
        <v>145808</v>
      </c>
      <c r="AQ24" s="25">
        <f t="shared" ref="AQ24:AS24" si="178">K24-G24</f>
        <v>964179</v>
      </c>
      <c r="AR24" s="25">
        <f t="shared" si="178"/>
        <v>2488162</v>
      </c>
      <c r="AS24" s="25">
        <f t="shared" si="178"/>
        <v>0</v>
      </c>
      <c r="AU24" s="25">
        <f t="shared" ref="AU24:AW24" si="179">O24-K24</f>
        <v>11935167</v>
      </c>
      <c r="AV24" s="25">
        <f t="shared" si="179"/>
        <v>27204419</v>
      </c>
      <c r="AW24" s="25">
        <f t="shared" si="179"/>
        <v>1523978</v>
      </c>
      <c r="AY24" s="25" t="str">
        <f t="shared" ref="AY24:BA24" si="180">S24-O24</f>
        <v>#VALUE!</v>
      </c>
      <c r="AZ24" s="25" t="str">
        <f t="shared" si="180"/>
        <v>#VALUE!</v>
      </c>
      <c r="BA24" s="25" t="str">
        <f t="shared" si="180"/>
        <v>#VALUE!</v>
      </c>
      <c r="BC24" s="25" t="str">
        <f t="shared" ref="BC24:BE24" si="181">W24-S24</f>
        <v>#VALUE!</v>
      </c>
      <c r="BD24" s="25" t="str">
        <f t="shared" si="181"/>
        <v>#VALUE!</v>
      </c>
      <c r="BE24" s="25" t="str">
        <f t="shared" si="181"/>
        <v>#VALUE!</v>
      </c>
      <c r="BG24" s="25" t="str">
        <f t="shared" ref="BG24:BI24" si="182">AA24-W24</f>
        <v>#VALUE!</v>
      </c>
      <c r="BH24" s="25" t="str">
        <f t="shared" si="182"/>
        <v>#VALUE!</v>
      </c>
      <c r="BI24" s="25" t="str">
        <f t="shared" si="182"/>
        <v>#VALUE!</v>
      </c>
      <c r="BK24" s="25" t="str">
        <f t="shared" ref="BK24:BM24" si="183">AE24-AA24</f>
        <v>#VALUE!</v>
      </c>
      <c r="BL24" s="25" t="str">
        <f t="shared" si="183"/>
        <v>#VALUE!</v>
      </c>
      <c r="BM24" s="25" t="str">
        <f t="shared" si="183"/>
        <v>#VALUE!</v>
      </c>
      <c r="BO24" s="25" t="str">
        <f t="shared" ref="BO24:BQ24" si="184">AI24-AE24</f>
        <v>#VALUE!</v>
      </c>
      <c r="BP24" s="25" t="str">
        <f t="shared" si="184"/>
        <v>#VALUE!</v>
      </c>
      <c r="BQ24" s="25" t="str">
        <f t="shared" si="184"/>
        <v>#VALUE!</v>
      </c>
    </row>
    <row r="25" ht="15.0" customHeight="1">
      <c r="A25" s="23" t="s">
        <v>49</v>
      </c>
      <c r="B25" s="24">
        <v>4.7251517E7</v>
      </c>
      <c r="C25" s="25">
        <f>IFERROR(VLOOKUP($B25,BaselineKILLS!$B:F,3,FALSE),"Not in BL Scan")</f>
        <v>59048857</v>
      </c>
      <c r="D25" s="25">
        <f>IFERROR(VLOOKUP($B25,BaselineKILLS!$B:F,4,FALSE),"Not in BL Scan")</f>
        <v>70138717</v>
      </c>
      <c r="E25" s="25">
        <f>IFERROR(VLOOKUP($B25,BaselineKILLS!$B:G,5,FALSE),"Not in BL Scan")</f>
        <v>22400786</v>
      </c>
      <c r="F25" s="25"/>
      <c r="G25" s="25">
        <f>IFERROR(VLOOKUP($B25,SCAN1_020125!$B:F,3,FALSE),"Not in Scan")</f>
        <v>59048857</v>
      </c>
      <c r="H25" s="25">
        <f>IFERROR(VLOOKUP($B25,SCAN1_020125!$B:G,4,FALSE),"Not in Scan")</f>
        <v>70138717</v>
      </c>
      <c r="I25" s="25">
        <f>IFERROR(VLOOKUP($B25,SCAN1_020125!$B:H,5,FALSE),"Not in Scan")</f>
        <v>22400786</v>
      </c>
      <c r="K25" s="25">
        <f>IFERROR(VLOOKUP($B25,SCAN2_021925!$B:G,3,FALSE),"Not in Scan")</f>
        <v>59048857</v>
      </c>
      <c r="L25" s="25">
        <f>IFERROR(VLOOKUP($B25,SCAN2_021925!$B:H,4,FALSE),"Not in Scan")</f>
        <v>70138717</v>
      </c>
      <c r="M25" s="25">
        <f>IFERROR(VLOOKUP($B25,SCAN2_021925!$B:I,5,FALSE),"Not in Scan")</f>
        <v>22400786</v>
      </c>
      <c r="O25" s="25">
        <f>IFERROR(VLOOKUP($B25,SCAN_022325!$B:K,3,FALSE),"Not in Scan")</f>
        <v>59851613</v>
      </c>
      <c r="P25" s="25">
        <f>IFERROR(VLOOKUP($B25,SCAN_022325!$B:L,4,FALSE),"Not in Scan")</f>
        <v>72003628</v>
      </c>
      <c r="Q25" s="25">
        <f>IFERROR(VLOOKUP($B25,SCAN_022325!$B:M,5,FALSE),"Not in Scan")</f>
        <v>22915261</v>
      </c>
      <c r="S25" s="25" t="str">
        <f>IFERROR(VLOOKUP($B25,SCAN_TBD4!$B:O,3,FALSE),"Not in Scan")</f>
        <v>Not in Scan</v>
      </c>
      <c r="T25" s="25" t="str">
        <f>IFERROR(VLOOKUP($B25,SCAN_TBD4!$B:P,4,FALSE),"Not in Scan")</f>
        <v>Not in Scan</v>
      </c>
      <c r="U25" s="25" t="str">
        <f>IFERROR(VLOOKUP($B25,SCAN_TBD4!$B:Q,5,FALSE),"Not in Scan")</f>
        <v>Not in Scan</v>
      </c>
      <c r="W25" s="25" t="str">
        <f>IFERROR(VLOOKUP($B25,SCAN_TBD5!$B:S,3,FALSE),"Not in Scan")</f>
        <v>Not in Scan</v>
      </c>
      <c r="X25" s="25" t="str">
        <f>IFERROR(VLOOKUP($B25,SCAN_TBD5!$B:T,4,FALSE),"Not in Scan")</f>
        <v>Not in Scan</v>
      </c>
      <c r="Y25" s="25" t="str">
        <f>IFERROR(VLOOKUP($B25,SCAN_TBD5!$B:U,5,FALSE),"Not in Scan")</f>
        <v>Not in Scan</v>
      </c>
      <c r="AA25" s="25" t="str">
        <f>IFERROR(VLOOKUP($B25,SCAN_TBD6!$B:W,3,FALSE),"Not in Scan")</f>
        <v>Not in Scan</v>
      </c>
      <c r="AB25" s="25" t="str">
        <f>IFERROR(VLOOKUP($B25,SCAN_TBD6!$B:X,4,FALSE),"Not in Scan")</f>
        <v>Not in Scan</v>
      </c>
      <c r="AC25" s="25" t="str">
        <f>IFERROR(VLOOKUP($B25,SCAN_TBD6!$B:Y,5,FALSE),"Not in Scan")</f>
        <v>Not in Scan</v>
      </c>
      <c r="AE25" s="25" t="str">
        <f>IFERROR(VLOOKUP($B25,SCAN_TBD7!$B:AA,3,FALSE),"Not in Scan")</f>
        <v>Not in Scan</v>
      </c>
      <c r="AF25" s="25" t="str">
        <f>IFERROR(VLOOKUP($B25,SCAN_TBD7!$B:AB,4,FALSE),"Not in Scan")</f>
        <v>Not in Scan</v>
      </c>
      <c r="AG25" s="25" t="str">
        <f>IFERROR(VLOOKUP($B25,SCAN_TBD7!$B:AC,5,FALSE),"Not in Scan")</f>
        <v>Not in Scan</v>
      </c>
      <c r="AI25" s="25" t="str">
        <f>IFERROR(VLOOKUP($B25,SCAN_TBD8!$B:AA,3,FALSE),"Not in Scan")</f>
        <v>Not in Scan</v>
      </c>
      <c r="AJ25" s="25" t="str">
        <f>IFERROR(VLOOKUP($B25,SCAN_TBD8!$B:AB,4,FALSE),"Not in Scan")</f>
        <v>Not in Scan</v>
      </c>
      <c r="AK25" s="25" t="str">
        <f>IFERROR(VLOOKUP($B25,SCAN_TBD8!$B:AC,5,FALSE),"Not in Scan")</f>
        <v>Not in Scan</v>
      </c>
      <c r="AM25" s="25">
        <f t="shared" ref="AM25:AO25" si="185">G25-C25</f>
        <v>0</v>
      </c>
      <c r="AN25" s="25">
        <f t="shared" si="185"/>
        <v>0</v>
      </c>
      <c r="AO25" s="25">
        <f t="shared" si="185"/>
        <v>0</v>
      </c>
      <c r="AQ25" s="25">
        <f t="shared" ref="AQ25:AS25" si="186">K25-G25</f>
        <v>0</v>
      </c>
      <c r="AR25" s="25">
        <f t="shared" si="186"/>
        <v>0</v>
      </c>
      <c r="AS25" s="25">
        <f t="shared" si="186"/>
        <v>0</v>
      </c>
      <c r="AU25" s="25">
        <f t="shared" ref="AU25:AW25" si="187">O25-K25</f>
        <v>802756</v>
      </c>
      <c r="AV25" s="25">
        <f t="shared" si="187"/>
        <v>1864911</v>
      </c>
      <c r="AW25" s="25">
        <f t="shared" si="187"/>
        <v>514475</v>
      </c>
      <c r="AY25" s="25" t="str">
        <f t="shared" ref="AY25:BA25" si="188">S25-O25</f>
        <v>#VALUE!</v>
      </c>
      <c r="AZ25" s="25" t="str">
        <f t="shared" si="188"/>
        <v>#VALUE!</v>
      </c>
      <c r="BA25" s="25" t="str">
        <f t="shared" si="188"/>
        <v>#VALUE!</v>
      </c>
      <c r="BC25" s="25" t="str">
        <f t="shared" ref="BC25:BE25" si="189">W25-S25</f>
        <v>#VALUE!</v>
      </c>
      <c r="BD25" s="25" t="str">
        <f t="shared" si="189"/>
        <v>#VALUE!</v>
      </c>
      <c r="BE25" s="25" t="str">
        <f t="shared" si="189"/>
        <v>#VALUE!</v>
      </c>
      <c r="BG25" s="25" t="str">
        <f t="shared" ref="BG25:BI25" si="190">AA25-W25</f>
        <v>#VALUE!</v>
      </c>
      <c r="BH25" s="25" t="str">
        <f t="shared" si="190"/>
        <v>#VALUE!</v>
      </c>
      <c r="BI25" s="25" t="str">
        <f t="shared" si="190"/>
        <v>#VALUE!</v>
      </c>
      <c r="BK25" s="25" t="str">
        <f t="shared" ref="BK25:BM25" si="191">AE25-AA25</f>
        <v>#VALUE!</v>
      </c>
      <c r="BL25" s="25" t="str">
        <f t="shared" si="191"/>
        <v>#VALUE!</v>
      </c>
      <c r="BM25" s="25" t="str">
        <f t="shared" si="191"/>
        <v>#VALUE!</v>
      </c>
      <c r="BO25" s="25" t="str">
        <f t="shared" ref="BO25:BQ25" si="192">AI25-AE25</f>
        <v>#VALUE!</v>
      </c>
      <c r="BP25" s="25" t="str">
        <f t="shared" si="192"/>
        <v>#VALUE!</v>
      </c>
      <c r="BQ25" s="25" t="str">
        <f t="shared" si="192"/>
        <v>#VALUE!</v>
      </c>
    </row>
    <row r="26" ht="15.0" customHeight="1">
      <c r="A26" s="23" t="s">
        <v>42</v>
      </c>
      <c r="B26" s="24">
        <v>3.0052585E7</v>
      </c>
      <c r="C26" s="25">
        <f>IFERROR(VLOOKUP($B26,BaselineKILLS!$B:F,3,FALSE),"Not in BL Scan")</f>
        <v>79516365</v>
      </c>
      <c r="D26" s="25">
        <f>IFERROR(VLOOKUP($B26,BaselineKILLS!$B:F,4,FALSE),"Not in BL Scan")</f>
        <v>97718460</v>
      </c>
      <c r="E26" s="25">
        <f>IFERROR(VLOOKUP($B26,BaselineKILLS!$B:G,5,FALSE),"Not in BL Scan")</f>
        <v>19492388</v>
      </c>
      <c r="F26" s="25"/>
      <c r="G26" s="25">
        <f>IFERROR(VLOOKUP($B26,SCAN1_020125!$B:F,3,FALSE),"Not in Scan")</f>
        <v>79650268</v>
      </c>
      <c r="H26" s="25">
        <f>IFERROR(VLOOKUP($B26,SCAN1_020125!$B:G,4,FALSE),"Not in Scan")</f>
        <v>99032030</v>
      </c>
      <c r="I26" s="25">
        <f>IFERROR(VLOOKUP($B26,SCAN1_020125!$B:H,5,FALSE),"Not in Scan")</f>
        <v>19557586</v>
      </c>
      <c r="K26" s="25">
        <f>IFERROR(VLOOKUP($B26,SCAN2_021925!$B:G,3,FALSE),"Not in Scan")</f>
        <v>79890133</v>
      </c>
      <c r="L26" s="25">
        <f>IFERROR(VLOOKUP($B26,SCAN2_021925!$B:H,4,FALSE),"Not in Scan")</f>
        <v>99791347</v>
      </c>
      <c r="M26" s="25">
        <f>IFERROR(VLOOKUP($B26,SCAN2_021925!$B:I,5,FALSE),"Not in Scan")</f>
        <v>19557586</v>
      </c>
      <c r="O26" s="25">
        <f>IFERROR(VLOOKUP($B26,SCAN_022325!$B:K,3,FALSE),"Not in Scan")</f>
        <v>80169291</v>
      </c>
      <c r="P26" s="25">
        <f>IFERROR(VLOOKUP($B26,SCAN_022325!$B:L,4,FALSE),"Not in Scan")</f>
        <v>101334731</v>
      </c>
      <c r="Q26" s="25">
        <f>IFERROR(VLOOKUP($B26,SCAN_022325!$B:M,5,FALSE),"Not in Scan")</f>
        <v>19617805</v>
      </c>
      <c r="S26" s="25" t="str">
        <f>IFERROR(VLOOKUP($B26,SCAN_TBD4!$B:O,3,FALSE),"Not in Scan")</f>
        <v>Not in Scan</v>
      </c>
      <c r="T26" s="25" t="str">
        <f>IFERROR(VLOOKUP($B26,SCAN_TBD4!$B:P,4,FALSE),"Not in Scan")</f>
        <v>Not in Scan</v>
      </c>
      <c r="U26" s="25" t="str">
        <f>IFERROR(VLOOKUP($B26,SCAN_TBD4!$B:Q,5,FALSE),"Not in Scan")</f>
        <v>Not in Scan</v>
      </c>
      <c r="W26" s="25" t="str">
        <f>IFERROR(VLOOKUP($B26,SCAN_TBD5!$B:S,3,FALSE),"Not in Scan")</f>
        <v>Not in Scan</v>
      </c>
      <c r="X26" s="25" t="str">
        <f>IFERROR(VLOOKUP($B26,SCAN_TBD5!$B:T,4,FALSE),"Not in Scan")</f>
        <v>Not in Scan</v>
      </c>
      <c r="Y26" s="25" t="str">
        <f>IFERROR(VLOOKUP($B26,SCAN_TBD5!$B:U,5,FALSE),"Not in Scan")</f>
        <v>Not in Scan</v>
      </c>
      <c r="AA26" s="25" t="str">
        <f>IFERROR(VLOOKUP($B26,SCAN_TBD6!$B:W,3,FALSE),"Not in Scan")</f>
        <v>Not in Scan</v>
      </c>
      <c r="AB26" s="25" t="str">
        <f>IFERROR(VLOOKUP($B26,SCAN_TBD6!$B:X,4,FALSE),"Not in Scan")</f>
        <v>Not in Scan</v>
      </c>
      <c r="AC26" s="25" t="str">
        <f>IFERROR(VLOOKUP($B26,SCAN_TBD6!$B:Y,5,FALSE),"Not in Scan")</f>
        <v>Not in Scan</v>
      </c>
      <c r="AE26" s="25" t="str">
        <f>IFERROR(VLOOKUP($B26,SCAN_TBD7!$B:AA,3,FALSE),"Not in Scan")</f>
        <v>Not in Scan</v>
      </c>
      <c r="AF26" s="25" t="str">
        <f>IFERROR(VLOOKUP($B26,SCAN_TBD7!$B:AB,4,FALSE),"Not in Scan")</f>
        <v>Not in Scan</v>
      </c>
      <c r="AG26" s="25" t="str">
        <f>IFERROR(VLOOKUP($B26,SCAN_TBD7!$B:AC,5,FALSE),"Not in Scan")</f>
        <v>Not in Scan</v>
      </c>
      <c r="AI26" s="25" t="str">
        <f>IFERROR(VLOOKUP($B26,SCAN_TBD8!$B:AA,3,FALSE),"Not in Scan")</f>
        <v>Not in Scan</v>
      </c>
      <c r="AJ26" s="25" t="str">
        <f>IFERROR(VLOOKUP($B26,SCAN_TBD8!$B:AB,4,FALSE),"Not in Scan")</f>
        <v>Not in Scan</v>
      </c>
      <c r="AK26" s="25" t="str">
        <f>IFERROR(VLOOKUP($B26,SCAN_TBD8!$B:AC,5,FALSE),"Not in Scan")</f>
        <v>Not in Scan</v>
      </c>
      <c r="AM26" s="25">
        <f t="shared" ref="AM26:AO26" si="193">G26-C26</f>
        <v>133903</v>
      </c>
      <c r="AN26" s="25">
        <f t="shared" si="193"/>
        <v>1313570</v>
      </c>
      <c r="AO26" s="25">
        <f t="shared" si="193"/>
        <v>65198</v>
      </c>
      <c r="AQ26" s="25">
        <f t="shared" ref="AQ26:AS26" si="194">K26-G26</f>
        <v>239865</v>
      </c>
      <c r="AR26" s="25">
        <f t="shared" si="194"/>
        <v>759317</v>
      </c>
      <c r="AS26" s="25">
        <f t="shared" si="194"/>
        <v>0</v>
      </c>
      <c r="AU26" s="25">
        <f t="shared" ref="AU26:AW26" si="195">O26-K26</f>
        <v>279158</v>
      </c>
      <c r="AV26" s="25">
        <f t="shared" si="195"/>
        <v>1543384</v>
      </c>
      <c r="AW26" s="25">
        <f t="shared" si="195"/>
        <v>60219</v>
      </c>
      <c r="AY26" s="25" t="str">
        <f t="shared" ref="AY26:BA26" si="196">S26-O26</f>
        <v>#VALUE!</v>
      </c>
      <c r="AZ26" s="25" t="str">
        <f t="shared" si="196"/>
        <v>#VALUE!</v>
      </c>
      <c r="BA26" s="25" t="str">
        <f t="shared" si="196"/>
        <v>#VALUE!</v>
      </c>
      <c r="BC26" s="25" t="str">
        <f t="shared" ref="BC26:BE26" si="197">W26-S26</f>
        <v>#VALUE!</v>
      </c>
      <c r="BD26" s="25" t="str">
        <f t="shared" si="197"/>
        <v>#VALUE!</v>
      </c>
      <c r="BE26" s="25" t="str">
        <f t="shared" si="197"/>
        <v>#VALUE!</v>
      </c>
      <c r="BG26" s="25" t="str">
        <f t="shared" ref="BG26:BI26" si="198">AA26-W26</f>
        <v>#VALUE!</v>
      </c>
      <c r="BH26" s="25" t="str">
        <f t="shared" si="198"/>
        <v>#VALUE!</v>
      </c>
      <c r="BI26" s="25" t="str">
        <f t="shared" si="198"/>
        <v>#VALUE!</v>
      </c>
      <c r="BK26" s="25" t="str">
        <f t="shared" ref="BK26:BM26" si="199">AE26-AA26</f>
        <v>#VALUE!</v>
      </c>
      <c r="BL26" s="25" t="str">
        <f t="shared" si="199"/>
        <v>#VALUE!</v>
      </c>
      <c r="BM26" s="25" t="str">
        <f t="shared" si="199"/>
        <v>#VALUE!</v>
      </c>
      <c r="BO26" s="25" t="str">
        <f t="shared" ref="BO26:BQ26" si="200">AI26-AE26</f>
        <v>#VALUE!</v>
      </c>
      <c r="BP26" s="25" t="str">
        <f t="shared" si="200"/>
        <v>#VALUE!</v>
      </c>
      <c r="BQ26" s="25" t="str">
        <f t="shared" si="200"/>
        <v>#VALUE!</v>
      </c>
    </row>
    <row r="27" ht="15.0" customHeight="1">
      <c r="A27" s="23" t="s">
        <v>87</v>
      </c>
      <c r="B27" s="24">
        <v>7258333.0</v>
      </c>
      <c r="C27" s="25">
        <f>IFERROR(VLOOKUP($B27,BaselineKILLS!$B:F,3,FALSE),"Not in BL Scan")</f>
        <v>73042162</v>
      </c>
      <c r="D27" s="25">
        <f>IFERROR(VLOOKUP($B27,BaselineKILLS!$B:F,4,FALSE),"Not in BL Scan")</f>
        <v>91495333</v>
      </c>
      <c r="E27" s="25">
        <f>IFERROR(VLOOKUP($B27,BaselineKILLS!$B:G,5,FALSE),"Not in BL Scan")</f>
        <v>21021891</v>
      </c>
      <c r="F27" s="25"/>
      <c r="G27" s="25">
        <f>IFERROR(VLOOKUP($B27,SCAN1_020125!$B:F,3,FALSE),"Not in Scan")</f>
        <v>73042162</v>
      </c>
      <c r="H27" s="25">
        <f>IFERROR(VLOOKUP($B27,SCAN1_020125!$B:G,4,FALSE),"Not in Scan")</f>
        <v>91495333</v>
      </c>
      <c r="I27" s="25">
        <f>IFERROR(VLOOKUP($B27,SCAN1_020125!$B:H,5,FALSE),"Not in Scan")</f>
        <v>21021891</v>
      </c>
      <c r="K27" s="25">
        <f>IFERROR(VLOOKUP($B27,SCAN2_021925!$B:G,3,FALSE),"Not in Scan")</f>
        <v>73042162</v>
      </c>
      <c r="L27" s="25">
        <f>IFERROR(VLOOKUP($B27,SCAN2_021925!$B:H,4,FALSE),"Not in Scan")</f>
        <v>91495333</v>
      </c>
      <c r="M27" s="25">
        <f>IFERROR(VLOOKUP($B27,SCAN2_021925!$B:I,5,FALSE),"Not in Scan")</f>
        <v>21021891</v>
      </c>
      <c r="O27" s="25">
        <f>IFERROR(VLOOKUP($B27,SCAN_022325!$B:K,3,FALSE),"Not in Scan")</f>
        <v>73102118</v>
      </c>
      <c r="P27" s="25">
        <f>IFERROR(VLOOKUP($B27,SCAN_022325!$B:L,4,FALSE),"Not in Scan")</f>
        <v>91772847</v>
      </c>
      <c r="Q27" s="25">
        <f>IFERROR(VLOOKUP($B27,SCAN_022325!$B:M,5,FALSE),"Not in Scan")</f>
        <v>21021891</v>
      </c>
      <c r="S27" s="25" t="str">
        <f>IFERROR(VLOOKUP($B27,SCAN_TBD4!$B:O,3,FALSE),"Not in Scan")</f>
        <v>Not in Scan</v>
      </c>
      <c r="T27" s="25" t="str">
        <f>IFERROR(VLOOKUP($B27,SCAN_TBD4!$B:P,4,FALSE),"Not in Scan")</f>
        <v>Not in Scan</v>
      </c>
      <c r="U27" s="25" t="str">
        <f>IFERROR(VLOOKUP($B27,SCAN_TBD4!$B:Q,5,FALSE),"Not in Scan")</f>
        <v>Not in Scan</v>
      </c>
      <c r="W27" s="25" t="str">
        <f>IFERROR(VLOOKUP($B27,SCAN_TBD5!$B:S,3,FALSE),"Not in Scan")</f>
        <v>Not in Scan</v>
      </c>
      <c r="X27" s="25" t="str">
        <f>IFERROR(VLOOKUP($B27,SCAN_TBD5!$B:T,4,FALSE),"Not in Scan")</f>
        <v>Not in Scan</v>
      </c>
      <c r="Y27" s="25" t="str">
        <f>IFERROR(VLOOKUP($B27,SCAN_TBD5!$B:U,5,FALSE),"Not in Scan")</f>
        <v>Not in Scan</v>
      </c>
      <c r="AA27" s="25" t="str">
        <f>IFERROR(VLOOKUP($B27,SCAN_TBD6!$B:W,3,FALSE),"Not in Scan")</f>
        <v>Not in Scan</v>
      </c>
      <c r="AB27" s="25" t="str">
        <f>IFERROR(VLOOKUP($B27,SCAN_TBD6!$B:X,4,FALSE),"Not in Scan")</f>
        <v>Not in Scan</v>
      </c>
      <c r="AC27" s="25" t="str">
        <f>IFERROR(VLOOKUP($B27,SCAN_TBD6!$B:Y,5,FALSE),"Not in Scan")</f>
        <v>Not in Scan</v>
      </c>
      <c r="AE27" s="25" t="str">
        <f>IFERROR(VLOOKUP($B27,SCAN_TBD7!$B:AA,3,FALSE),"Not in Scan")</f>
        <v>Not in Scan</v>
      </c>
      <c r="AF27" s="25" t="str">
        <f>IFERROR(VLOOKUP($B27,SCAN_TBD7!$B:AB,4,FALSE),"Not in Scan")</f>
        <v>Not in Scan</v>
      </c>
      <c r="AG27" s="25" t="str">
        <f>IFERROR(VLOOKUP($B27,SCAN_TBD7!$B:AC,5,FALSE),"Not in Scan")</f>
        <v>Not in Scan</v>
      </c>
      <c r="AI27" s="25" t="str">
        <f>IFERROR(VLOOKUP($B27,SCAN_TBD8!$B:AA,3,FALSE),"Not in Scan")</f>
        <v>Not in Scan</v>
      </c>
      <c r="AJ27" s="25" t="str">
        <f>IFERROR(VLOOKUP($B27,SCAN_TBD8!$B:AB,4,FALSE),"Not in Scan")</f>
        <v>Not in Scan</v>
      </c>
      <c r="AK27" s="25" t="str">
        <f>IFERROR(VLOOKUP($B27,SCAN_TBD8!$B:AC,5,FALSE),"Not in Scan")</f>
        <v>Not in Scan</v>
      </c>
      <c r="AM27" s="25">
        <f t="shared" ref="AM27:AO27" si="201">G27-C27</f>
        <v>0</v>
      </c>
      <c r="AN27" s="25">
        <f t="shared" si="201"/>
        <v>0</v>
      </c>
      <c r="AO27" s="25">
        <f t="shared" si="201"/>
        <v>0</v>
      </c>
      <c r="AQ27" s="25">
        <f t="shared" ref="AQ27:AS27" si="202">K27-G27</f>
        <v>0</v>
      </c>
      <c r="AR27" s="25">
        <f t="shared" si="202"/>
        <v>0</v>
      </c>
      <c r="AS27" s="25">
        <f t="shared" si="202"/>
        <v>0</v>
      </c>
      <c r="AU27" s="25">
        <f t="shared" ref="AU27:AW27" si="203">O27-K27</f>
        <v>59956</v>
      </c>
      <c r="AV27" s="25">
        <f t="shared" si="203"/>
        <v>277514</v>
      </c>
      <c r="AW27" s="25">
        <f t="shared" si="203"/>
        <v>0</v>
      </c>
      <c r="AY27" s="25" t="str">
        <f t="shared" ref="AY27:BA27" si="204">S27-O27</f>
        <v>#VALUE!</v>
      </c>
      <c r="AZ27" s="25" t="str">
        <f t="shared" si="204"/>
        <v>#VALUE!</v>
      </c>
      <c r="BA27" s="25" t="str">
        <f t="shared" si="204"/>
        <v>#VALUE!</v>
      </c>
      <c r="BC27" s="25" t="str">
        <f t="shared" ref="BC27:BE27" si="205">W27-S27</f>
        <v>#VALUE!</v>
      </c>
      <c r="BD27" s="25" t="str">
        <f t="shared" si="205"/>
        <v>#VALUE!</v>
      </c>
      <c r="BE27" s="25" t="str">
        <f t="shared" si="205"/>
        <v>#VALUE!</v>
      </c>
      <c r="BG27" s="25" t="str">
        <f t="shared" ref="BG27:BI27" si="206">AA27-W27</f>
        <v>#VALUE!</v>
      </c>
      <c r="BH27" s="25" t="str">
        <f t="shared" si="206"/>
        <v>#VALUE!</v>
      </c>
      <c r="BI27" s="25" t="str">
        <f t="shared" si="206"/>
        <v>#VALUE!</v>
      </c>
      <c r="BK27" s="25" t="str">
        <f t="shared" ref="BK27:BM27" si="207">AE27-AA27</f>
        <v>#VALUE!</v>
      </c>
      <c r="BL27" s="25" t="str">
        <f t="shared" si="207"/>
        <v>#VALUE!</v>
      </c>
      <c r="BM27" s="25" t="str">
        <f t="shared" si="207"/>
        <v>#VALUE!</v>
      </c>
      <c r="BO27" s="25" t="str">
        <f t="shared" ref="BO27:BQ27" si="208">AI27-AE27</f>
        <v>#VALUE!</v>
      </c>
      <c r="BP27" s="25" t="str">
        <f t="shared" si="208"/>
        <v>#VALUE!</v>
      </c>
      <c r="BQ27" s="25" t="str">
        <f t="shared" si="208"/>
        <v>#VALUE!</v>
      </c>
    </row>
    <row r="28" ht="15.0" customHeight="1">
      <c r="A28" s="23" t="s">
        <v>21</v>
      </c>
      <c r="B28" s="24">
        <v>8854701.0</v>
      </c>
      <c r="C28" s="25">
        <f>IFERROR(VLOOKUP($B28,BaselineKILLS!$B:F,3,FALSE),"Not in BL Scan")</f>
        <v>123363621</v>
      </c>
      <c r="D28" s="25">
        <f>IFERROR(VLOOKUP($B28,BaselineKILLS!$B:F,4,FALSE),"Not in BL Scan")</f>
        <v>147358327</v>
      </c>
      <c r="E28" s="25">
        <f>IFERROR(VLOOKUP($B28,BaselineKILLS!$B:G,5,FALSE),"Not in BL Scan")</f>
        <v>31802345</v>
      </c>
      <c r="F28" s="25"/>
      <c r="G28" s="25">
        <f>IFERROR(VLOOKUP($B28,SCAN1_020125!$B:F,3,FALSE),"Not in Scan")</f>
        <v>123976314</v>
      </c>
      <c r="H28" s="25">
        <f>IFERROR(VLOOKUP($B28,SCAN1_020125!$B:G,4,FALSE),"Not in Scan")</f>
        <v>150085418</v>
      </c>
      <c r="I28" s="25">
        <f>IFERROR(VLOOKUP($B28,SCAN1_020125!$B:H,5,FALSE),"Not in Scan")</f>
        <v>31888801</v>
      </c>
      <c r="K28" s="25">
        <f>IFERROR(VLOOKUP($B28,SCAN2_021925!$B:G,3,FALSE),"Not in Scan")</f>
        <v>124400448</v>
      </c>
      <c r="L28" s="25">
        <f>IFERROR(VLOOKUP($B28,SCAN2_021925!$B:H,4,FALSE),"Not in Scan")</f>
        <v>151048830</v>
      </c>
      <c r="M28" s="25">
        <f>IFERROR(VLOOKUP($B28,SCAN2_021925!$B:I,5,FALSE),"Not in Scan")</f>
        <v>31888825</v>
      </c>
      <c r="O28" s="25">
        <f>IFERROR(VLOOKUP($B28,SCAN_022325!$B:K,3,FALSE),"Not in Scan")</f>
        <v>126743047</v>
      </c>
      <c r="P28" s="25">
        <f>IFERROR(VLOOKUP($B28,SCAN_022325!$B:L,4,FALSE),"Not in Scan")</f>
        <v>159191206</v>
      </c>
      <c r="Q28" s="25">
        <f>IFERROR(VLOOKUP($B28,SCAN_022325!$B:M,5,FALSE),"Not in Scan")</f>
        <v>33406603</v>
      </c>
      <c r="S28" s="25" t="str">
        <f>IFERROR(VLOOKUP($B28,SCAN_TBD4!$B:O,3,FALSE),"Not in Scan")</f>
        <v>Not in Scan</v>
      </c>
      <c r="T28" s="25" t="str">
        <f>IFERROR(VLOOKUP($B28,SCAN_TBD4!$B:P,4,FALSE),"Not in Scan")</f>
        <v>Not in Scan</v>
      </c>
      <c r="U28" s="25" t="str">
        <f>IFERROR(VLOOKUP($B28,SCAN_TBD4!$B:Q,5,FALSE),"Not in Scan")</f>
        <v>Not in Scan</v>
      </c>
      <c r="W28" s="25" t="str">
        <f>IFERROR(VLOOKUP($B28,SCAN_TBD5!$B:S,3,FALSE),"Not in Scan")</f>
        <v>Not in Scan</v>
      </c>
      <c r="X28" s="25" t="str">
        <f>IFERROR(VLOOKUP($B28,SCAN_TBD5!$B:T,4,FALSE),"Not in Scan")</f>
        <v>Not in Scan</v>
      </c>
      <c r="Y28" s="25" t="str">
        <f>IFERROR(VLOOKUP($B28,SCAN_TBD5!$B:U,5,FALSE),"Not in Scan")</f>
        <v>Not in Scan</v>
      </c>
      <c r="AA28" s="25" t="str">
        <f>IFERROR(VLOOKUP($B28,SCAN_TBD6!$B:W,3,FALSE),"Not in Scan")</f>
        <v>Not in Scan</v>
      </c>
      <c r="AB28" s="25" t="str">
        <f>IFERROR(VLOOKUP($B28,SCAN_TBD6!$B:X,4,FALSE),"Not in Scan")</f>
        <v>Not in Scan</v>
      </c>
      <c r="AC28" s="25" t="str">
        <f>IFERROR(VLOOKUP($B28,SCAN_TBD6!$B:Y,5,FALSE),"Not in Scan")</f>
        <v>Not in Scan</v>
      </c>
      <c r="AE28" s="25" t="str">
        <f>IFERROR(VLOOKUP($B28,SCAN_TBD7!$B:AA,3,FALSE),"Not in Scan")</f>
        <v>Not in Scan</v>
      </c>
      <c r="AF28" s="25" t="str">
        <f>IFERROR(VLOOKUP($B28,SCAN_TBD7!$B:AB,4,FALSE),"Not in Scan")</f>
        <v>Not in Scan</v>
      </c>
      <c r="AG28" s="25" t="str">
        <f>IFERROR(VLOOKUP($B28,SCAN_TBD7!$B:AC,5,FALSE),"Not in Scan")</f>
        <v>Not in Scan</v>
      </c>
      <c r="AI28" s="25" t="str">
        <f>IFERROR(VLOOKUP($B28,SCAN_TBD8!$B:AA,3,FALSE),"Not in Scan")</f>
        <v>Not in Scan</v>
      </c>
      <c r="AJ28" s="25" t="str">
        <f>IFERROR(VLOOKUP($B28,SCAN_TBD8!$B:AB,4,FALSE),"Not in Scan")</f>
        <v>Not in Scan</v>
      </c>
      <c r="AK28" s="25" t="str">
        <f>IFERROR(VLOOKUP($B28,SCAN_TBD8!$B:AC,5,FALSE),"Not in Scan")</f>
        <v>Not in Scan</v>
      </c>
      <c r="AM28" s="25">
        <f t="shared" ref="AM28:AO28" si="209">G28-C28</f>
        <v>612693</v>
      </c>
      <c r="AN28" s="25">
        <f t="shared" si="209"/>
        <v>2727091</v>
      </c>
      <c r="AO28" s="25">
        <f t="shared" si="209"/>
        <v>86456</v>
      </c>
      <c r="AQ28" s="25">
        <f t="shared" ref="AQ28:AS28" si="210">K28-G28</f>
        <v>424134</v>
      </c>
      <c r="AR28" s="25">
        <f t="shared" si="210"/>
        <v>963412</v>
      </c>
      <c r="AS28" s="25">
        <f t="shared" si="210"/>
        <v>24</v>
      </c>
      <c r="AU28" s="25">
        <f t="shared" ref="AU28:AW28" si="211">O28-K28</f>
        <v>2342599</v>
      </c>
      <c r="AV28" s="25">
        <f t="shared" si="211"/>
        <v>8142376</v>
      </c>
      <c r="AW28" s="25">
        <f t="shared" si="211"/>
        <v>1517778</v>
      </c>
      <c r="AY28" s="25" t="str">
        <f t="shared" ref="AY28:BA28" si="212">S28-O28</f>
        <v>#VALUE!</v>
      </c>
      <c r="AZ28" s="25" t="str">
        <f t="shared" si="212"/>
        <v>#VALUE!</v>
      </c>
      <c r="BA28" s="25" t="str">
        <f t="shared" si="212"/>
        <v>#VALUE!</v>
      </c>
      <c r="BC28" s="25" t="str">
        <f t="shared" ref="BC28:BE28" si="213">W28-S28</f>
        <v>#VALUE!</v>
      </c>
      <c r="BD28" s="25" t="str">
        <f t="shared" si="213"/>
        <v>#VALUE!</v>
      </c>
      <c r="BE28" s="25" t="str">
        <f t="shared" si="213"/>
        <v>#VALUE!</v>
      </c>
      <c r="BG28" s="25" t="str">
        <f t="shared" ref="BG28:BI28" si="214">AA28-W28</f>
        <v>#VALUE!</v>
      </c>
      <c r="BH28" s="25" t="str">
        <f t="shared" si="214"/>
        <v>#VALUE!</v>
      </c>
      <c r="BI28" s="25" t="str">
        <f t="shared" si="214"/>
        <v>#VALUE!</v>
      </c>
      <c r="BK28" s="25" t="str">
        <f t="shared" ref="BK28:BM28" si="215">AE28-AA28</f>
        <v>#VALUE!</v>
      </c>
      <c r="BL28" s="25" t="str">
        <f t="shared" si="215"/>
        <v>#VALUE!</v>
      </c>
      <c r="BM28" s="25" t="str">
        <f t="shared" si="215"/>
        <v>#VALUE!</v>
      </c>
      <c r="BO28" s="25" t="str">
        <f t="shared" ref="BO28:BQ28" si="216">AI28-AE28</f>
        <v>#VALUE!</v>
      </c>
      <c r="BP28" s="25" t="str">
        <f t="shared" si="216"/>
        <v>#VALUE!</v>
      </c>
      <c r="BQ28" s="25" t="str">
        <f t="shared" si="216"/>
        <v>#VALUE!</v>
      </c>
    </row>
    <row r="29" ht="15.0" customHeight="1">
      <c r="A29" s="23" t="s">
        <v>18</v>
      </c>
      <c r="B29" s="24">
        <v>8.6437989E7</v>
      </c>
      <c r="C29" s="25">
        <f>IFERROR(VLOOKUP($B29,BaselineKILLS!$B:F,3,FALSE),"Not in BL Scan")</f>
        <v>100782153</v>
      </c>
      <c r="D29" s="25">
        <f>IFERROR(VLOOKUP($B29,BaselineKILLS!$B:F,4,FALSE),"Not in BL Scan")</f>
        <v>220125430</v>
      </c>
      <c r="E29" s="25">
        <f>IFERROR(VLOOKUP($B29,BaselineKILLS!$B:G,5,FALSE),"Not in BL Scan")</f>
        <v>23515396</v>
      </c>
      <c r="F29" s="25"/>
      <c r="G29" s="25">
        <f>IFERROR(VLOOKUP($B29,SCAN1_020125!$B:F,3,FALSE),"Not in Scan")</f>
        <v>101787608</v>
      </c>
      <c r="H29" s="25">
        <f>IFERROR(VLOOKUP($B29,SCAN1_020125!$B:G,4,FALSE),"Not in Scan")</f>
        <v>226696063</v>
      </c>
      <c r="I29" s="25">
        <f>IFERROR(VLOOKUP($B29,SCAN1_020125!$B:H,5,FALSE),"Not in Scan")</f>
        <v>23571874</v>
      </c>
      <c r="K29" s="25">
        <f>IFERROR(VLOOKUP($B29,SCAN2_021925!$B:G,3,FALSE),"Not in Scan")</f>
        <v>101787608</v>
      </c>
      <c r="L29" s="25">
        <f>IFERROR(VLOOKUP($B29,SCAN2_021925!$B:H,4,FALSE),"Not in Scan")</f>
        <v>226697477</v>
      </c>
      <c r="M29" s="25">
        <f>IFERROR(VLOOKUP($B29,SCAN2_021925!$B:I,5,FALSE),"Not in Scan")</f>
        <v>23571874</v>
      </c>
      <c r="O29" s="25">
        <f>IFERROR(VLOOKUP($B29,SCAN_022325!$B:K,3,FALSE),"Not in Scan")</f>
        <v>106479254</v>
      </c>
      <c r="P29" s="25">
        <f>IFERROR(VLOOKUP($B29,SCAN_022325!$B:L,4,FALSE),"Not in Scan")</f>
        <v>232532557</v>
      </c>
      <c r="Q29" s="25">
        <f>IFERROR(VLOOKUP($B29,SCAN_022325!$B:M,5,FALSE),"Not in Scan")</f>
        <v>24951796</v>
      </c>
      <c r="S29" s="25" t="str">
        <f>IFERROR(VLOOKUP($B29,SCAN_TBD4!$B:O,3,FALSE),"Not in Scan")</f>
        <v>Not in Scan</v>
      </c>
      <c r="T29" s="25" t="str">
        <f>IFERROR(VLOOKUP($B29,SCAN_TBD4!$B:P,4,FALSE),"Not in Scan")</f>
        <v>Not in Scan</v>
      </c>
      <c r="U29" s="25" t="str">
        <f>IFERROR(VLOOKUP($B29,SCAN_TBD4!$B:Q,5,FALSE),"Not in Scan")</f>
        <v>Not in Scan</v>
      </c>
      <c r="W29" s="25" t="str">
        <f>IFERROR(VLOOKUP($B29,SCAN_TBD5!$B:S,3,FALSE),"Not in Scan")</f>
        <v>Not in Scan</v>
      </c>
      <c r="X29" s="25" t="str">
        <f>IFERROR(VLOOKUP($B29,SCAN_TBD5!$B:T,4,FALSE),"Not in Scan")</f>
        <v>Not in Scan</v>
      </c>
      <c r="Y29" s="25" t="str">
        <f>IFERROR(VLOOKUP($B29,SCAN_TBD5!$B:U,5,FALSE),"Not in Scan")</f>
        <v>Not in Scan</v>
      </c>
      <c r="AA29" s="25" t="str">
        <f>IFERROR(VLOOKUP($B29,SCAN_TBD6!$B:W,3,FALSE),"Not in Scan")</f>
        <v>Not in Scan</v>
      </c>
      <c r="AB29" s="25" t="str">
        <f>IFERROR(VLOOKUP($B29,SCAN_TBD6!$B:X,4,FALSE),"Not in Scan")</f>
        <v>Not in Scan</v>
      </c>
      <c r="AC29" s="25" t="str">
        <f>IFERROR(VLOOKUP($B29,SCAN_TBD6!$B:Y,5,FALSE),"Not in Scan")</f>
        <v>Not in Scan</v>
      </c>
      <c r="AE29" s="25" t="str">
        <f>IFERROR(VLOOKUP($B29,SCAN_TBD7!$B:AA,3,FALSE),"Not in Scan")</f>
        <v>Not in Scan</v>
      </c>
      <c r="AF29" s="25" t="str">
        <f>IFERROR(VLOOKUP($B29,SCAN_TBD7!$B:AB,4,FALSE),"Not in Scan")</f>
        <v>Not in Scan</v>
      </c>
      <c r="AG29" s="25" t="str">
        <f>IFERROR(VLOOKUP($B29,SCAN_TBD7!$B:AC,5,FALSE),"Not in Scan")</f>
        <v>Not in Scan</v>
      </c>
      <c r="AI29" s="25" t="str">
        <f>IFERROR(VLOOKUP($B29,SCAN_TBD8!$B:AA,3,FALSE),"Not in Scan")</f>
        <v>Not in Scan</v>
      </c>
      <c r="AJ29" s="25" t="str">
        <f>IFERROR(VLOOKUP($B29,SCAN_TBD8!$B:AB,4,FALSE),"Not in Scan")</f>
        <v>Not in Scan</v>
      </c>
      <c r="AK29" s="25" t="str">
        <f>IFERROR(VLOOKUP($B29,SCAN_TBD8!$B:AC,5,FALSE),"Not in Scan")</f>
        <v>Not in Scan</v>
      </c>
      <c r="AM29" s="25">
        <f t="shared" ref="AM29:AO29" si="217">G29-C29</f>
        <v>1005455</v>
      </c>
      <c r="AN29" s="25">
        <f t="shared" si="217"/>
        <v>6570633</v>
      </c>
      <c r="AO29" s="25">
        <f t="shared" si="217"/>
        <v>56478</v>
      </c>
      <c r="AQ29" s="25">
        <f t="shared" ref="AQ29:AS29" si="218">K29-G29</f>
        <v>0</v>
      </c>
      <c r="AR29" s="25">
        <f t="shared" si="218"/>
        <v>1414</v>
      </c>
      <c r="AS29" s="25">
        <f t="shared" si="218"/>
        <v>0</v>
      </c>
      <c r="AU29" s="25">
        <f t="shared" ref="AU29:AW29" si="219">O29-K29</f>
        <v>4691646</v>
      </c>
      <c r="AV29" s="25">
        <f t="shared" si="219"/>
        <v>5835080</v>
      </c>
      <c r="AW29" s="25">
        <f t="shared" si="219"/>
        <v>1379922</v>
      </c>
      <c r="AY29" s="25" t="str">
        <f t="shared" ref="AY29:BA29" si="220">S29-O29</f>
        <v>#VALUE!</v>
      </c>
      <c r="AZ29" s="25" t="str">
        <f t="shared" si="220"/>
        <v>#VALUE!</v>
      </c>
      <c r="BA29" s="25" t="str">
        <f t="shared" si="220"/>
        <v>#VALUE!</v>
      </c>
      <c r="BC29" s="25" t="str">
        <f t="shared" ref="BC29:BE29" si="221">W29-S29</f>
        <v>#VALUE!</v>
      </c>
      <c r="BD29" s="25" t="str">
        <f t="shared" si="221"/>
        <v>#VALUE!</v>
      </c>
      <c r="BE29" s="25" t="str">
        <f t="shared" si="221"/>
        <v>#VALUE!</v>
      </c>
      <c r="BG29" s="25" t="str">
        <f t="shared" ref="BG29:BI29" si="222">AA29-W29</f>
        <v>#VALUE!</v>
      </c>
      <c r="BH29" s="25" t="str">
        <f t="shared" si="222"/>
        <v>#VALUE!</v>
      </c>
      <c r="BI29" s="25" t="str">
        <f t="shared" si="222"/>
        <v>#VALUE!</v>
      </c>
      <c r="BK29" s="25" t="str">
        <f t="shared" ref="BK29:BM29" si="223">AE29-AA29</f>
        <v>#VALUE!</v>
      </c>
      <c r="BL29" s="25" t="str">
        <f t="shared" si="223"/>
        <v>#VALUE!</v>
      </c>
      <c r="BM29" s="25" t="str">
        <f t="shared" si="223"/>
        <v>#VALUE!</v>
      </c>
      <c r="BO29" s="25" t="str">
        <f t="shared" ref="BO29:BQ29" si="224">AI29-AE29</f>
        <v>#VALUE!</v>
      </c>
      <c r="BP29" s="25" t="str">
        <f t="shared" si="224"/>
        <v>#VALUE!</v>
      </c>
      <c r="BQ29" s="25" t="str">
        <f t="shared" si="224"/>
        <v>#VALUE!</v>
      </c>
    </row>
    <row r="30" ht="15.0" customHeight="1">
      <c r="A30" s="23" t="s">
        <v>19</v>
      </c>
      <c r="B30" s="24">
        <v>7281339.0</v>
      </c>
      <c r="C30" s="25">
        <f>IFERROR(VLOOKUP($B30,BaselineKILLS!$B:F,3,FALSE),"Not in BL Scan")</f>
        <v>232450232</v>
      </c>
      <c r="D30" s="25">
        <f>IFERROR(VLOOKUP($B30,BaselineKILLS!$B:F,4,FALSE),"Not in BL Scan")</f>
        <v>228020868</v>
      </c>
      <c r="E30" s="25">
        <f>IFERROR(VLOOKUP($B30,BaselineKILLS!$B:G,5,FALSE),"Not in BL Scan")</f>
        <v>47280447</v>
      </c>
      <c r="F30" s="25"/>
      <c r="G30" s="25">
        <f>IFERROR(VLOOKUP($B30,SCAN1_020125!$B:F,3,FALSE),"Not in Scan")</f>
        <v>232757595</v>
      </c>
      <c r="H30" s="25">
        <f>IFERROR(VLOOKUP($B30,SCAN1_020125!$B:G,4,FALSE),"Not in Scan")</f>
        <v>230241727</v>
      </c>
      <c r="I30" s="25">
        <f>IFERROR(VLOOKUP($B30,SCAN1_020125!$B:H,5,FALSE),"Not in Scan")</f>
        <v>47297428</v>
      </c>
      <c r="K30" s="25">
        <f>IFERROR(VLOOKUP($B30,SCAN2_021925!$B:G,3,FALSE),"Not in Scan")</f>
        <v>233540606</v>
      </c>
      <c r="L30" s="25">
        <f>IFERROR(VLOOKUP($B30,SCAN2_021925!$B:H,4,FALSE),"Not in Scan")</f>
        <v>231883469</v>
      </c>
      <c r="M30" s="25">
        <f>IFERROR(VLOOKUP($B30,SCAN2_021925!$B:I,5,FALSE),"Not in Scan")</f>
        <v>47297428</v>
      </c>
      <c r="O30" s="25">
        <f>IFERROR(VLOOKUP($B30,SCAN_022325!$B:K,3,FALSE),"Not in Scan")</f>
        <v>238334130</v>
      </c>
      <c r="P30" s="25">
        <f>IFERROR(VLOOKUP($B30,SCAN_022325!$B:L,4,FALSE),"Not in Scan")</f>
        <v>239498344</v>
      </c>
      <c r="Q30" s="25">
        <f>IFERROR(VLOOKUP($B30,SCAN_022325!$B:M,5,FALSE),"Not in Scan")</f>
        <v>48515661</v>
      </c>
      <c r="S30" s="25" t="str">
        <f>IFERROR(VLOOKUP($B30,SCAN_TBD4!$B:O,3,FALSE),"Not in Scan")</f>
        <v>Not in Scan</v>
      </c>
      <c r="T30" s="25" t="str">
        <f>IFERROR(VLOOKUP($B30,SCAN_TBD4!$B:P,4,FALSE),"Not in Scan")</f>
        <v>Not in Scan</v>
      </c>
      <c r="U30" s="25" t="str">
        <f>IFERROR(VLOOKUP($B30,SCAN_TBD4!$B:Q,5,FALSE),"Not in Scan")</f>
        <v>Not in Scan</v>
      </c>
      <c r="W30" s="25" t="str">
        <f>IFERROR(VLOOKUP($B30,SCAN_TBD5!$B:S,3,FALSE),"Not in Scan")</f>
        <v>Not in Scan</v>
      </c>
      <c r="X30" s="25" t="str">
        <f>IFERROR(VLOOKUP($B30,SCAN_TBD5!$B:T,4,FALSE),"Not in Scan")</f>
        <v>Not in Scan</v>
      </c>
      <c r="Y30" s="25" t="str">
        <f>IFERROR(VLOOKUP($B30,SCAN_TBD5!$B:U,5,FALSE),"Not in Scan")</f>
        <v>Not in Scan</v>
      </c>
      <c r="AA30" s="25" t="str">
        <f>IFERROR(VLOOKUP($B30,SCAN_TBD6!$B:W,3,FALSE),"Not in Scan")</f>
        <v>Not in Scan</v>
      </c>
      <c r="AB30" s="25" t="str">
        <f>IFERROR(VLOOKUP($B30,SCAN_TBD6!$B:X,4,FALSE),"Not in Scan")</f>
        <v>Not in Scan</v>
      </c>
      <c r="AC30" s="25" t="str">
        <f>IFERROR(VLOOKUP($B30,SCAN_TBD6!$B:Y,5,FALSE),"Not in Scan")</f>
        <v>Not in Scan</v>
      </c>
      <c r="AE30" s="25" t="str">
        <f>IFERROR(VLOOKUP($B30,SCAN_TBD7!$B:AA,3,FALSE),"Not in Scan")</f>
        <v>Not in Scan</v>
      </c>
      <c r="AF30" s="25" t="str">
        <f>IFERROR(VLOOKUP($B30,SCAN_TBD7!$B:AB,4,FALSE),"Not in Scan")</f>
        <v>Not in Scan</v>
      </c>
      <c r="AG30" s="25" t="str">
        <f>IFERROR(VLOOKUP($B30,SCAN_TBD7!$B:AC,5,FALSE),"Not in Scan")</f>
        <v>Not in Scan</v>
      </c>
      <c r="AI30" s="25" t="str">
        <f>IFERROR(VLOOKUP($B30,SCAN_TBD8!$B:AA,3,FALSE),"Not in Scan")</f>
        <v>Not in Scan</v>
      </c>
      <c r="AJ30" s="25" t="str">
        <f>IFERROR(VLOOKUP($B30,SCAN_TBD8!$B:AB,4,FALSE),"Not in Scan")</f>
        <v>Not in Scan</v>
      </c>
      <c r="AK30" s="25" t="str">
        <f>IFERROR(VLOOKUP($B30,SCAN_TBD8!$B:AC,5,FALSE),"Not in Scan")</f>
        <v>Not in Scan</v>
      </c>
      <c r="AM30" s="25">
        <f t="shared" ref="AM30:AO30" si="225">G30-C30</f>
        <v>307363</v>
      </c>
      <c r="AN30" s="25">
        <f t="shared" si="225"/>
        <v>2220859</v>
      </c>
      <c r="AO30" s="25">
        <f t="shared" si="225"/>
        <v>16981</v>
      </c>
      <c r="AQ30" s="25">
        <f t="shared" ref="AQ30:AS30" si="226">K30-G30</f>
        <v>783011</v>
      </c>
      <c r="AR30" s="25">
        <f t="shared" si="226"/>
        <v>1641742</v>
      </c>
      <c r="AS30" s="25">
        <f t="shared" si="226"/>
        <v>0</v>
      </c>
      <c r="AU30" s="25">
        <f t="shared" ref="AU30:AW30" si="227">O30-K30</f>
        <v>4793524</v>
      </c>
      <c r="AV30" s="25">
        <f t="shared" si="227"/>
        <v>7614875</v>
      </c>
      <c r="AW30" s="25">
        <f t="shared" si="227"/>
        <v>1218233</v>
      </c>
      <c r="AY30" s="25" t="str">
        <f t="shared" ref="AY30:BA30" si="228">S30-O30</f>
        <v>#VALUE!</v>
      </c>
      <c r="AZ30" s="25" t="str">
        <f t="shared" si="228"/>
        <v>#VALUE!</v>
      </c>
      <c r="BA30" s="25" t="str">
        <f t="shared" si="228"/>
        <v>#VALUE!</v>
      </c>
      <c r="BC30" s="25" t="str">
        <f t="shared" ref="BC30:BE30" si="229">W30-S30</f>
        <v>#VALUE!</v>
      </c>
      <c r="BD30" s="25" t="str">
        <f t="shared" si="229"/>
        <v>#VALUE!</v>
      </c>
      <c r="BE30" s="25" t="str">
        <f t="shared" si="229"/>
        <v>#VALUE!</v>
      </c>
      <c r="BG30" s="25" t="str">
        <f t="shared" ref="BG30:BI30" si="230">AA30-W30</f>
        <v>#VALUE!</v>
      </c>
      <c r="BH30" s="25" t="str">
        <f t="shared" si="230"/>
        <v>#VALUE!</v>
      </c>
      <c r="BI30" s="25" t="str">
        <f t="shared" si="230"/>
        <v>#VALUE!</v>
      </c>
      <c r="BK30" s="25" t="str">
        <f t="shared" ref="BK30:BM30" si="231">AE30-AA30</f>
        <v>#VALUE!</v>
      </c>
      <c r="BL30" s="25" t="str">
        <f t="shared" si="231"/>
        <v>#VALUE!</v>
      </c>
      <c r="BM30" s="25" t="str">
        <f t="shared" si="231"/>
        <v>#VALUE!</v>
      </c>
      <c r="BO30" s="25" t="str">
        <f t="shared" ref="BO30:BQ30" si="232">AI30-AE30</f>
        <v>#VALUE!</v>
      </c>
      <c r="BP30" s="25" t="str">
        <f t="shared" si="232"/>
        <v>#VALUE!</v>
      </c>
      <c r="BQ30" s="25" t="str">
        <f t="shared" si="232"/>
        <v>#VALUE!</v>
      </c>
    </row>
    <row r="31" ht="15.0" customHeight="1">
      <c r="A31" s="23" t="s">
        <v>94</v>
      </c>
      <c r="B31" s="24">
        <v>2.7969441E7</v>
      </c>
      <c r="C31" s="25">
        <f>IFERROR(VLOOKUP($B31,BaselineKILLS!$B:F,3,FALSE),"Not in BL Scan")</f>
        <v>59192872</v>
      </c>
      <c r="D31" s="25">
        <f>IFERROR(VLOOKUP($B31,BaselineKILLS!$B:F,4,FALSE),"Not in BL Scan")</f>
        <v>85952581</v>
      </c>
      <c r="E31" s="25">
        <f>IFERROR(VLOOKUP($B31,BaselineKILLS!$B:G,5,FALSE),"Not in BL Scan")</f>
        <v>21141956</v>
      </c>
      <c r="F31" s="25"/>
      <c r="G31" s="25">
        <f>IFERROR(VLOOKUP($B31,SCAN1_020125!$B:F,3,FALSE),"Not in Scan")</f>
        <v>59192872</v>
      </c>
      <c r="H31" s="25">
        <f>IFERROR(VLOOKUP($B31,SCAN1_020125!$B:G,4,FALSE),"Not in Scan")</f>
        <v>85952581</v>
      </c>
      <c r="I31" s="25">
        <f>IFERROR(VLOOKUP($B31,SCAN1_020125!$B:H,5,FALSE),"Not in Scan")</f>
        <v>21141956</v>
      </c>
      <c r="K31" s="25">
        <f>IFERROR(VLOOKUP($B31,SCAN2_021925!$B:G,3,FALSE),"Not in Scan")</f>
        <v>59192872</v>
      </c>
      <c r="L31" s="25">
        <f>IFERROR(VLOOKUP($B31,SCAN2_021925!$B:H,4,FALSE),"Not in Scan")</f>
        <v>85952581</v>
      </c>
      <c r="M31" s="25">
        <f>IFERROR(VLOOKUP($B31,SCAN2_021925!$B:I,5,FALSE),"Not in Scan")</f>
        <v>21141956</v>
      </c>
      <c r="O31" s="25">
        <f>IFERROR(VLOOKUP($B31,SCAN_022325!$B:K,3,FALSE),"Not in Scan")</f>
        <v>59192872</v>
      </c>
      <c r="P31" s="25">
        <f>IFERROR(VLOOKUP($B31,SCAN_022325!$B:L,4,FALSE),"Not in Scan")</f>
        <v>85983409</v>
      </c>
      <c r="Q31" s="25">
        <f>IFERROR(VLOOKUP($B31,SCAN_022325!$B:M,5,FALSE),"Not in Scan")</f>
        <v>21141956</v>
      </c>
      <c r="S31" s="25" t="str">
        <f>IFERROR(VLOOKUP($B31,SCAN_TBD4!$B:O,3,FALSE),"Not in Scan")</f>
        <v>Not in Scan</v>
      </c>
      <c r="T31" s="25" t="str">
        <f>IFERROR(VLOOKUP($B31,SCAN_TBD4!$B:P,4,FALSE),"Not in Scan")</f>
        <v>Not in Scan</v>
      </c>
      <c r="U31" s="25" t="str">
        <f>IFERROR(VLOOKUP($B31,SCAN_TBD4!$B:Q,5,FALSE),"Not in Scan")</f>
        <v>Not in Scan</v>
      </c>
      <c r="W31" s="25" t="str">
        <f>IFERROR(VLOOKUP($B31,SCAN_TBD5!$B:S,3,FALSE),"Not in Scan")</f>
        <v>Not in Scan</v>
      </c>
      <c r="X31" s="25" t="str">
        <f>IFERROR(VLOOKUP($B31,SCAN_TBD5!$B:T,4,FALSE),"Not in Scan")</f>
        <v>Not in Scan</v>
      </c>
      <c r="Y31" s="25" t="str">
        <f>IFERROR(VLOOKUP($B31,SCAN_TBD5!$B:U,5,FALSE),"Not in Scan")</f>
        <v>Not in Scan</v>
      </c>
      <c r="AA31" s="25" t="str">
        <f>IFERROR(VLOOKUP($B31,SCAN_TBD6!$B:W,3,FALSE),"Not in Scan")</f>
        <v>Not in Scan</v>
      </c>
      <c r="AB31" s="25" t="str">
        <f>IFERROR(VLOOKUP($B31,SCAN_TBD6!$B:X,4,FALSE),"Not in Scan")</f>
        <v>Not in Scan</v>
      </c>
      <c r="AC31" s="25" t="str">
        <f>IFERROR(VLOOKUP($B31,SCAN_TBD6!$B:Y,5,FALSE),"Not in Scan")</f>
        <v>Not in Scan</v>
      </c>
      <c r="AE31" s="25" t="str">
        <f>IFERROR(VLOOKUP($B31,SCAN_TBD7!$B:AA,3,FALSE),"Not in Scan")</f>
        <v>Not in Scan</v>
      </c>
      <c r="AF31" s="25" t="str">
        <f>IFERROR(VLOOKUP($B31,SCAN_TBD7!$B:AB,4,FALSE),"Not in Scan")</f>
        <v>Not in Scan</v>
      </c>
      <c r="AG31" s="25" t="str">
        <f>IFERROR(VLOOKUP($B31,SCAN_TBD7!$B:AC,5,FALSE),"Not in Scan")</f>
        <v>Not in Scan</v>
      </c>
      <c r="AI31" s="25" t="str">
        <f>IFERROR(VLOOKUP($B31,SCAN_TBD8!$B:AA,3,FALSE),"Not in Scan")</f>
        <v>Not in Scan</v>
      </c>
      <c r="AJ31" s="25" t="str">
        <f>IFERROR(VLOOKUP($B31,SCAN_TBD8!$B:AB,4,FALSE),"Not in Scan")</f>
        <v>Not in Scan</v>
      </c>
      <c r="AK31" s="25" t="str">
        <f>IFERROR(VLOOKUP($B31,SCAN_TBD8!$B:AC,5,FALSE),"Not in Scan")</f>
        <v>Not in Scan</v>
      </c>
      <c r="AM31" s="25">
        <f t="shared" ref="AM31:AO31" si="233">G31-C31</f>
        <v>0</v>
      </c>
      <c r="AN31" s="25">
        <f t="shared" si="233"/>
        <v>0</v>
      </c>
      <c r="AO31" s="25">
        <f t="shared" si="233"/>
        <v>0</v>
      </c>
      <c r="AQ31" s="25">
        <f t="shared" ref="AQ31:AS31" si="234">K31-G31</f>
        <v>0</v>
      </c>
      <c r="AR31" s="25">
        <f t="shared" si="234"/>
        <v>0</v>
      </c>
      <c r="AS31" s="25">
        <f t="shared" si="234"/>
        <v>0</v>
      </c>
      <c r="AU31" s="25">
        <f t="shared" ref="AU31:AW31" si="235">O31-K31</f>
        <v>0</v>
      </c>
      <c r="AV31" s="25">
        <f t="shared" si="235"/>
        <v>30828</v>
      </c>
      <c r="AW31" s="25">
        <f t="shared" si="235"/>
        <v>0</v>
      </c>
      <c r="AY31" s="25" t="str">
        <f t="shared" ref="AY31:BA31" si="236">S31-O31</f>
        <v>#VALUE!</v>
      </c>
      <c r="AZ31" s="25" t="str">
        <f t="shared" si="236"/>
        <v>#VALUE!</v>
      </c>
      <c r="BA31" s="25" t="str">
        <f t="shared" si="236"/>
        <v>#VALUE!</v>
      </c>
      <c r="BC31" s="25" t="str">
        <f t="shared" ref="BC31:BE31" si="237">W31-S31</f>
        <v>#VALUE!</v>
      </c>
      <c r="BD31" s="25" t="str">
        <f t="shared" si="237"/>
        <v>#VALUE!</v>
      </c>
      <c r="BE31" s="25" t="str">
        <f t="shared" si="237"/>
        <v>#VALUE!</v>
      </c>
      <c r="BG31" s="25" t="str">
        <f t="shared" ref="BG31:BI31" si="238">AA31-W31</f>
        <v>#VALUE!</v>
      </c>
      <c r="BH31" s="25" t="str">
        <f t="shared" si="238"/>
        <v>#VALUE!</v>
      </c>
      <c r="BI31" s="25" t="str">
        <f t="shared" si="238"/>
        <v>#VALUE!</v>
      </c>
      <c r="BK31" s="25" t="str">
        <f t="shared" ref="BK31:BM31" si="239">AE31-AA31</f>
        <v>#VALUE!</v>
      </c>
      <c r="BL31" s="25" t="str">
        <f t="shared" si="239"/>
        <v>#VALUE!</v>
      </c>
      <c r="BM31" s="25" t="str">
        <f t="shared" si="239"/>
        <v>#VALUE!</v>
      </c>
      <c r="BO31" s="25" t="str">
        <f t="shared" ref="BO31:BQ31" si="240">AI31-AE31</f>
        <v>#VALUE!</v>
      </c>
      <c r="BP31" s="25" t="str">
        <f t="shared" si="240"/>
        <v>#VALUE!</v>
      </c>
      <c r="BQ31" s="25" t="str">
        <f t="shared" si="240"/>
        <v>#VALUE!</v>
      </c>
    </row>
    <row r="32" ht="15.0" customHeight="1">
      <c r="A32" s="23" t="s">
        <v>60</v>
      </c>
      <c r="B32" s="24">
        <v>6.3375787E7</v>
      </c>
      <c r="C32" s="25">
        <f>IFERROR(VLOOKUP($B32,BaselineKILLS!$B:F,3,FALSE),"Not in BL Scan")</f>
        <v>29846835</v>
      </c>
      <c r="D32" s="25">
        <f>IFERROR(VLOOKUP($B32,BaselineKILLS!$B:F,4,FALSE),"Not in BL Scan")</f>
        <v>55189643</v>
      </c>
      <c r="E32" s="25">
        <f>IFERROR(VLOOKUP($B32,BaselineKILLS!$B:G,5,FALSE),"Not in BL Scan")</f>
        <v>16918720</v>
      </c>
      <c r="F32" s="26"/>
      <c r="G32" s="25">
        <f>IFERROR(VLOOKUP($B32,SCAN1_020125!$B:F,3,FALSE),"Not in Scan")</f>
        <v>30116586</v>
      </c>
      <c r="H32" s="25">
        <f>IFERROR(VLOOKUP($B32,SCAN1_020125!$B:G,4,FALSE),"Not in Scan")</f>
        <v>56764354</v>
      </c>
      <c r="I32" s="25">
        <f>IFERROR(VLOOKUP($B32,SCAN1_020125!$B:H,5,FALSE),"Not in Scan")</f>
        <v>16946140</v>
      </c>
      <c r="K32" s="25">
        <f>IFERROR(VLOOKUP($B32,SCAN2_021925!$B:G,3,FALSE),"Not in Scan")</f>
        <v>30116586</v>
      </c>
      <c r="L32" s="25">
        <f>IFERROR(VLOOKUP($B32,SCAN2_021925!$B:H,4,FALSE),"Not in Scan")</f>
        <v>56764354</v>
      </c>
      <c r="M32" s="25">
        <f>IFERROR(VLOOKUP($B32,SCAN2_021925!$B:I,5,FALSE),"Not in Scan")</f>
        <v>16946140</v>
      </c>
      <c r="O32" s="25">
        <f>IFERROR(VLOOKUP($B32,SCAN_022325!$B:K,3,FALSE),"Not in Scan")</f>
        <v>30124759</v>
      </c>
      <c r="P32" s="25">
        <f>IFERROR(VLOOKUP($B32,SCAN_022325!$B:L,4,FALSE),"Not in Scan")</f>
        <v>57091055</v>
      </c>
      <c r="Q32" s="25">
        <f>IFERROR(VLOOKUP($B32,SCAN_022325!$B:M,5,FALSE),"Not in Scan")</f>
        <v>17031570</v>
      </c>
      <c r="S32" s="25" t="str">
        <f>IFERROR(VLOOKUP($B32,SCAN_TBD4!$B:O,3,FALSE),"Not in Scan")</f>
        <v>Not in Scan</v>
      </c>
      <c r="T32" s="25" t="str">
        <f>IFERROR(VLOOKUP($B32,SCAN_TBD4!$B:P,4,FALSE),"Not in Scan")</f>
        <v>Not in Scan</v>
      </c>
      <c r="U32" s="25" t="str">
        <f>IFERROR(VLOOKUP($B32,SCAN_TBD4!$B:Q,5,FALSE),"Not in Scan")</f>
        <v>Not in Scan</v>
      </c>
      <c r="W32" s="25" t="str">
        <f>IFERROR(VLOOKUP($B32,SCAN_TBD5!$B:S,3,FALSE),"Not in Scan")</f>
        <v>Not in Scan</v>
      </c>
      <c r="X32" s="25" t="str">
        <f>IFERROR(VLOOKUP($B32,SCAN_TBD5!$B:T,4,FALSE),"Not in Scan")</f>
        <v>Not in Scan</v>
      </c>
      <c r="Y32" s="25" t="str">
        <f>IFERROR(VLOOKUP($B32,SCAN_TBD5!$B:U,5,FALSE),"Not in Scan")</f>
        <v>Not in Scan</v>
      </c>
      <c r="AA32" s="25" t="str">
        <f>IFERROR(VLOOKUP($B32,SCAN_TBD6!$B:W,3,FALSE),"Not in Scan")</f>
        <v>Not in Scan</v>
      </c>
      <c r="AB32" s="25" t="str">
        <f>IFERROR(VLOOKUP($B32,SCAN_TBD6!$B:X,4,FALSE),"Not in Scan")</f>
        <v>Not in Scan</v>
      </c>
      <c r="AC32" s="25" t="str">
        <f>IFERROR(VLOOKUP($B32,SCAN_TBD6!$B:Y,5,FALSE),"Not in Scan")</f>
        <v>Not in Scan</v>
      </c>
      <c r="AE32" s="25" t="str">
        <f>IFERROR(VLOOKUP($B32,SCAN_TBD7!$B:AA,3,FALSE),"Not in Scan")</f>
        <v>Not in Scan</v>
      </c>
      <c r="AF32" s="25" t="str">
        <f>IFERROR(VLOOKUP($B32,SCAN_TBD7!$B:AB,4,FALSE),"Not in Scan")</f>
        <v>Not in Scan</v>
      </c>
      <c r="AG32" s="25" t="str">
        <f>IFERROR(VLOOKUP($B32,SCAN_TBD7!$B:AC,5,FALSE),"Not in Scan")</f>
        <v>Not in Scan</v>
      </c>
      <c r="AI32" s="25" t="str">
        <f>IFERROR(VLOOKUP($B32,SCAN_TBD8!$B:AA,3,FALSE),"Not in Scan")</f>
        <v>Not in Scan</v>
      </c>
      <c r="AJ32" s="25" t="str">
        <f>IFERROR(VLOOKUP($B32,SCAN_TBD8!$B:AB,4,FALSE),"Not in Scan")</f>
        <v>Not in Scan</v>
      </c>
      <c r="AK32" s="25" t="str">
        <f>IFERROR(VLOOKUP($B32,SCAN_TBD8!$B:AC,5,FALSE),"Not in Scan")</f>
        <v>Not in Scan</v>
      </c>
      <c r="AM32" s="25">
        <f t="shared" ref="AM32:AO32" si="241">G32-C32</f>
        <v>269751</v>
      </c>
      <c r="AN32" s="25">
        <f t="shared" si="241"/>
        <v>1574711</v>
      </c>
      <c r="AO32" s="25">
        <f t="shared" si="241"/>
        <v>27420</v>
      </c>
      <c r="AQ32" s="25">
        <f t="shared" ref="AQ32:AS32" si="242">K32-G32</f>
        <v>0</v>
      </c>
      <c r="AR32" s="25">
        <f t="shared" si="242"/>
        <v>0</v>
      </c>
      <c r="AS32" s="25">
        <f t="shared" si="242"/>
        <v>0</v>
      </c>
      <c r="AU32" s="25">
        <f t="shared" ref="AU32:AW32" si="243">O32-K32</f>
        <v>8173</v>
      </c>
      <c r="AV32" s="25">
        <f t="shared" si="243"/>
        <v>326701</v>
      </c>
      <c r="AW32" s="25">
        <f t="shared" si="243"/>
        <v>85430</v>
      </c>
      <c r="AY32" s="25" t="str">
        <f t="shared" ref="AY32:BA32" si="244">S32-O32</f>
        <v>#VALUE!</v>
      </c>
      <c r="AZ32" s="25" t="str">
        <f t="shared" si="244"/>
        <v>#VALUE!</v>
      </c>
      <c r="BA32" s="25" t="str">
        <f t="shared" si="244"/>
        <v>#VALUE!</v>
      </c>
      <c r="BC32" s="25" t="str">
        <f t="shared" ref="BC32:BE32" si="245">W32-S32</f>
        <v>#VALUE!</v>
      </c>
      <c r="BD32" s="25" t="str">
        <f t="shared" si="245"/>
        <v>#VALUE!</v>
      </c>
      <c r="BE32" s="25" t="str">
        <f t="shared" si="245"/>
        <v>#VALUE!</v>
      </c>
      <c r="BG32" s="25" t="str">
        <f t="shared" ref="BG32:BI32" si="246">AA32-W32</f>
        <v>#VALUE!</v>
      </c>
      <c r="BH32" s="25" t="str">
        <f t="shared" si="246"/>
        <v>#VALUE!</v>
      </c>
      <c r="BI32" s="25" t="str">
        <f t="shared" si="246"/>
        <v>#VALUE!</v>
      </c>
      <c r="BK32" s="25" t="str">
        <f t="shared" ref="BK32:BM32" si="247">AE32-AA32</f>
        <v>#VALUE!</v>
      </c>
      <c r="BL32" s="25" t="str">
        <f t="shared" si="247"/>
        <v>#VALUE!</v>
      </c>
      <c r="BM32" s="25" t="str">
        <f t="shared" si="247"/>
        <v>#VALUE!</v>
      </c>
      <c r="BO32" s="25" t="str">
        <f t="shared" ref="BO32:BQ32" si="248">AI32-AE32</f>
        <v>#VALUE!</v>
      </c>
      <c r="BP32" s="25" t="str">
        <f t="shared" si="248"/>
        <v>#VALUE!</v>
      </c>
      <c r="BQ32" s="25" t="str">
        <f t="shared" si="248"/>
        <v>#VALUE!</v>
      </c>
    </row>
    <row r="33" ht="15.0" customHeight="1">
      <c r="A33" s="23" t="s">
        <v>98</v>
      </c>
      <c r="B33" s="24">
        <v>4219312.0</v>
      </c>
      <c r="C33" s="25">
        <f>IFERROR(VLOOKUP($B33,BaselineKILLS!$B:F,3,FALSE),"Not in BL Scan")</f>
        <v>51370937</v>
      </c>
      <c r="D33" s="25">
        <f>IFERROR(VLOOKUP($B33,BaselineKILLS!$B:F,4,FALSE),"Not in BL Scan")</f>
        <v>82905198</v>
      </c>
      <c r="E33" s="25">
        <f>IFERROR(VLOOKUP($B33,BaselineKILLS!$B:G,5,FALSE),"Not in BL Scan")</f>
        <v>30052299</v>
      </c>
      <c r="F33" s="25"/>
      <c r="G33" s="25">
        <f>IFERROR(VLOOKUP($B33,SCAN1_020125!$B:F,3,FALSE),"Not in Scan")</f>
        <v>51370937</v>
      </c>
      <c r="H33" s="25">
        <f>IFERROR(VLOOKUP($B33,SCAN1_020125!$B:G,4,FALSE),"Not in Scan")</f>
        <v>82908163</v>
      </c>
      <c r="I33" s="25">
        <f>IFERROR(VLOOKUP($B33,SCAN1_020125!$B:H,5,FALSE),"Not in Scan")</f>
        <v>30052299</v>
      </c>
      <c r="K33" s="25">
        <f>IFERROR(VLOOKUP($B33,SCAN2_021925!$B:G,3,FALSE),"Not in Scan")</f>
        <v>51370937</v>
      </c>
      <c r="L33" s="25">
        <f>IFERROR(VLOOKUP($B33,SCAN2_021925!$B:H,4,FALSE),"Not in Scan")</f>
        <v>82925141</v>
      </c>
      <c r="M33" s="25">
        <f>IFERROR(VLOOKUP($B33,SCAN2_021925!$B:I,5,FALSE),"Not in Scan")</f>
        <v>30052299</v>
      </c>
      <c r="O33" s="25">
        <f>IFERROR(VLOOKUP($B33,SCAN_022325!$B:K,3,FALSE),"Not in Scan")</f>
        <v>51370937</v>
      </c>
      <c r="P33" s="25">
        <f>IFERROR(VLOOKUP($B33,SCAN_022325!$B:L,4,FALSE),"Not in Scan")</f>
        <v>82925173</v>
      </c>
      <c r="Q33" s="25">
        <f>IFERROR(VLOOKUP($B33,SCAN_022325!$B:M,5,FALSE),"Not in Scan")</f>
        <v>30052299</v>
      </c>
      <c r="S33" s="25" t="str">
        <f>IFERROR(VLOOKUP($B33,SCAN_TBD4!$B:O,3,FALSE),"Not in Scan")</f>
        <v>Not in Scan</v>
      </c>
      <c r="T33" s="25" t="str">
        <f>IFERROR(VLOOKUP($B33,SCAN_TBD4!$B:P,4,FALSE),"Not in Scan")</f>
        <v>Not in Scan</v>
      </c>
      <c r="U33" s="25" t="str">
        <f>IFERROR(VLOOKUP($B33,SCAN_TBD4!$B:Q,5,FALSE),"Not in Scan")</f>
        <v>Not in Scan</v>
      </c>
      <c r="W33" s="25" t="str">
        <f>IFERROR(VLOOKUP($B33,SCAN_TBD5!$B:S,3,FALSE),"Not in Scan")</f>
        <v>Not in Scan</v>
      </c>
      <c r="X33" s="25" t="str">
        <f>IFERROR(VLOOKUP($B33,SCAN_TBD5!$B:T,4,FALSE),"Not in Scan")</f>
        <v>Not in Scan</v>
      </c>
      <c r="Y33" s="25" t="str">
        <f>IFERROR(VLOOKUP($B33,SCAN_TBD5!$B:U,5,FALSE),"Not in Scan")</f>
        <v>Not in Scan</v>
      </c>
      <c r="AA33" s="25" t="str">
        <f>IFERROR(VLOOKUP($B33,SCAN_TBD6!$B:W,3,FALSE),"Not in Scan")</f>
        <v>Not in Scan</v>
      </c>
      <c r="AB33" s="25" t="str">
        <f>IFERROR(VLOOKUP($B33,SCAN_TBD6!$B:X,4,FALSE),"Not in Scan")</f>
        <v>Not in Scan</v>
      </c>
      <c r="AC33" s="25" t="str">
        <f>IFERROR(VLOOKUP($B33,SCAN_TBD6!$B:Y,5,FALSE),"Not in Scan")</f>
        <v>Not in Scan</v>
      </c>
      <c r="AE33" s="25" t="str">
        <f>IFERROR(VLOOKUP($B33,SCAN_TBD7!$B:AA,3,FALSE),"Not in Scan")</f>
        <v>Not in Scan</v>
      </c>
      <c r="AF33" s="25" t="str">
        <f>IFERROR(VLOOKUP($B33,SCAN_TBD7!$B:AB,4,FALSE),"Not in Scan")</f>
        <v>Not in Scan</v>
      </c>
      <c r="AG33" s="25" t="str">
        <f>IFERROR(VLOOKUP($B33,SCAN_TBD7!$B:AC,5,FALSE),"Not in Scan")</f>
        <v>Not in Scan</v>
      </c>
      <c r="AI33" s="25" t="str">
        <f>IFERROR(VLOOKUP($B33,SCAN_TBD8!$B:AA,3,FALSE),"Not in Scan")</f>
        <v>Not in Scan</v>
      </c>
      <c r="AJ33" s="25" t="str">
        <f>IFERROR(VLOOKUP($B33,SCAN_TBD8!$B:AB,4,FALSE),"Not in Scan")</f>
        <v>Not in Scan</v>
      </c>
      <c r="AK33" s="25" t="str">
        <f>IFERROR(VLOOKUP($B33,SCAN_TBD8!$B:AC,5,FALSE),"Not in Scan")</f>
        <v>Not in Scan</v>
      </c>
      <c r="AM33" s="25">
        <f t="shared" ref="AM33:AO33" si="249">G33-C33</f>
        <v>0</v>
      </c>
      <c r="AN33" s="25">
        <f t="shared" si="249"/>
        <v>2965</v>
      </c>
      <c r="AO33" s="25">
        <f t="shared" si="249"/>
        <v>0</v>
      </c>
      <c r="AQ33" s="25">
        <f t="shared" ref="AQ33:AS33" si="250">K33-G33</f>
        <v>0</v>
      </c>
      <c r="AR33" s="25">
        <f t="shared" si="250"/>
        <v>16978</v>
      </c>
      <c r="AS33" s="25">
        <f t="shared" si="250"/>
        <v>0</v>
      </c>
      <c r="AU33" s="25">
        <f t="shared" ref="AU33:AW33" si="251">O33-K33</f>
        <v>0</v>
      </c>
      <c r="AV33" s="25">
        <f t="shared" si="251"/>
        <v>32</v>
      </c>
      <c r="AW33" s="25">
        <f t="shared" si="251"/>
        <v>0</v>
      </c>
      <c r="AY33" s="25" t="str">
        <f t="shared" ref="AY33:BA33" si="252">S33-O33</f>
        <v>#VALUE!</v>
      </c>
      <c r="AZ33" s="25" t="str">
        <f t="shared" si="252"/>
        <v>#VALUE!</v>
      </c>
      <c r="BA33" s="25" t="str">
        <f t="shared" si="252"/>
        <v>#VALUE!</v>
      </c>
      <c r="BC33" s="25" t="str">
        <f t="shared" ref="BC33:BE33" si="253">W33-S33</f>
        <v>#VALUE!</v>
      </c>
      <c r="BD33" s="25" t="str">
        <f t="shared" si="253"/>
        <v>#VALUE!</v>
      </c>
      <c r="BE33" s="25" t="str">
        <f t="shared" si="253"/>
        <v>#VALUE!</v>
      </c>
      <c r="BG33" s="25" t="str">
        <f t="shared" ref="BG33:BI33" si="254">AA33-W33</f>
        <v>#VALUE!</v>
      </c>
      <c r="BH33" s="25" t="str">
        <f t="shared" si="254"/>
        <v>#VALUE!</v>
      </c>
      <c r="BI33" s="25" t="str">
        <f t="shared" si="254"/>
        <v>#VALUE!</v>
      </c>
      <c r="BK33" s="25" t="str">
        <f t="shared" ref="BK33:BM33" si="255">AE33-AA33</f>
        <v>#VALUE!</v>
      </c>
      <c r="BL33" s="25" t="str">
        <f t="shared" si="255"/>
        <v>#VALUE!</v>
      </c>
      <c r="BM33" s="25" t="str">
        <f t="shared" si="255"/>
        <v>#VALUE!</v>
      </c>
      <c r="BO33" s="25" t="str">
        <f t="shared" ref="BO33:BQ33" si="256">AI33-AE33</f>
        <v>#VALUE!</v>
      </c>
      <c r="BP33" s="25" t="str">
        <f t="shared" si="256"/>
        <v>#VALUE!</v>
      </c>
      <c r="BQ33" s="25" t="str">
        <f t="shared" si="256"/>
        <v>#VALUE!</v>
      </c>
    </row>
    <row r="34" ht="15.0" customHeight="1">
      <c r="A34" s="23" t="s">
        <v>91</v>
      </c>
      <c r="B34" s="24">
        <v>3.0808981E7</v>
      </c>
      <c r="C34" s="25">
        <f>IFERROR(VLOOKUP($B34,BaselineKILLS!$B:F,3,FALSE),"Not in BL Scan")</f>
        <v>60154232</v>
      </c>
      <c r="D34" s="25">
        <f>IFERROR(VLOOKUP($B34,BaselineKILLS!$B:F,4,FALSE),"Not in BL Scan")</f>
        <v>70750197</v>
      </c>
      <c r="E34" s="25">
        <f>IFERROR(VLOOKUP($B34,BaselineKILLS!$B:G,5,FALSE),"Not in BL Scan")</f>
        <v>25873151</v>
      </c>
      <c r="F34" s="25"/>
      <c r="G34" s="25">
        <f>IFERROR(VLOOKUP($B34,SCAN1_020125!$B:F,3,FALSE),"Not in Scan")</f>
        <v>60154232</v>
      </c>
      <c r="H34" s="25">
        <f>IFERROR(VLOOKUP($B34,SCAN1_020125!$B:G,4,FALSE),"Not in Scan")</f>
        <v>70750197</v>
      </c>
      <c r="I34" s="25">
        <f>IFERROR(VLOOKUP($B34,SCAN1_020125!$B:H,5,FALSE),"Not in Scan")</f>
        <v>25873151</v>
      </c>
      <c r="K34" s="25">
        <f>IFERROR(VLOOKUP($B34,SCAN2_021925!$B:G,3,FALSE),"Not in Scan")</f>
        <v>60154232</v>
      </c>
      <c r="L34" s="25">
        <f>IFERROR(VLOOKUP($B34,SCAN2_021925!$B:H,4,FALSE),"Not in Scan")</f>
        <v>70750197</v>
      </c>
      <c r="M34" s="25">
        <f>IFERROR(VLOOKUP($B34,SCAN2_021925!$B:I,5,FALSE),"Not in Scan")</f>
        <v>25873151</v>
      </c>
      <c r="O34" s="25">
        <f>IFERROR(VLOOKUP($B34,SCAN_022325!$B:K,3,FALSE),"Not in Scan")</f>
        <v>60211359</v>
      </c>
      <c r="P34" s="25">
        <f>IFERROR(VLOOKUP($B34,SCAN_022325!$B:L,4,FALSE),"Not in Scan")</f>
        <v>70781367</v>
      </c>
      <c r="Q34" s="25">
        <f>IFERROR(VLOOKUP($B34,SCAN_022325!$B:M,5,FALSE),"Not in Scan")</f>
        <v>25892056</v>
      </c>
      <c r="S34" s="25" t="str">
        <f>IFERROR(VLOOKUP($B34,SCAN_TBD4!$B:O,3,FALSE),"Not in Scan")</f>
        <v>Not in Scan</v>
      </c>
      <c r="T34" s="25" t="str">
        <f>IFERROR(VLOOKUP($B34,SCAN_TBD4!$B:P,4,FALSE),"Not in Scan")</f>
        <v>Not in Scan</v>
      </c>
      <c r="U34" s="25" t="str">
        <f>IFERROR(VLOOKUP($B34,SCAN_TBD4!$B:Q,5,FALSE),"Not in Scan")</f>
        <v>Not in Scan</v>
      </c>
      <c r="W34" s="25" t="str">
        <f>IFERROR(VLOOKUP($B34,SCAN_TBD5!$B:S,3,FALSE),"Not in Scan")</f>
        <v>Not in Scan</v>
      </c>
      <c r="X34" s="25" t="str">
        <f>IFERROR(VLOOKUP($B34,SCAN_TBD5!$B:T,4,FALSE),"Not in Scan")</f>
        <v>Not in Scan</v>
      </c>
      <c r="Y34" s="25" t="str">
        <f>IFERROR(VLOOKUP($B34,SCAN_TBD5!$B:U,5,FALSE),"Not in Scan")</f>
        <v>Not in Scan</v>
      </c>
      <c r="AA34" s="25" t="str">
        <f>IFERROR(VLOOKUP($B34,SCAN_TBD6!$B:W,3,FALSE),"Not in Scan")</f>
        <v>Not in Scan</v>
      </c>
      <c r="AB34" s="25" t="str">
        <f>IFERROR(VLOOKUP($B34,SCAN_TBD6!$B:X,4,FALSE),"Not in Scan")</f>
        <v>Not in Scan</v>
      </c>
      <c r="AC34" s="25" t="str">
        <f>IFERROR(VLOOKUP($B34,SCAN_TBD6!$B:Y,5,FALSE),"Not in Scan")</f>
        <v>Not in Scan</v>
      </c>
      <c r="AE34" s="25" t="str">
        <f>IFERROR(VLOOKUP($B34,SCAN_TBD7!$B:AA,3,FALSE),"Not in Scan")</f>
        <v>Not in Scan</v>
      </c>
      <c r="AF34" s="25" t="str">
        <f>IFERROR(VLOOKUP($B34,SCAN_TBD7!$B:AB,4,FALSE),"Not in Scan")</f>
        <v>Not in Scan</v>
      </c>
      <c r="AG34" s="25" t="str">
        <f>IFERROR(VLOOKUP($B34,SCAN_TBD7!$B:AC,5,FALSE),"Not in Scan")</f>
        <v>Not in Scan</v>
      </c>
      <c r="AI34" s="25" t="str">
        <f>IFERROR(VLOOKUP($B34,SCAN_TBD8!$B:AA,3,FALSE),"Not in Scan")</f>
        <v>Not in Scan</v>
      </c>
      <c r="AJ34" s="25" t="str">
        <f>IFERROR(VLOOKUP($B34,SCAN_TBD8!$B:AB,4,FALSE),"Not in Scan")</f>
        <v>Not in Scan</v>
      </c>
      <c r="AK34" s="25" t="str">
        <f>IFERROR(VLOOKUP($B34,SCAN_TBD8!$B:AC,5,FALSE),"Not in Scan")</f>
        <v>Not in Scan</v>
      </c>
      <c r="AM34" s="25">
        <f t="shared" ref="AM34:AO34" si="257">G34-C34</f>
        <v>0</v>
      </c>
      <c r="AN34" s="25">
        <f t="shared" si="257"/>
        <v>0</v>
      </c>
      <c r="AO34" s="25">
        <f t="shared" si="257"/>
        <v>0</v>
      </c>
      <c r="AQ34" s="25">
        <f t="shared" ref="AQ34:AS34" si="258">K34-G34</f>
        <v>0</v>
      </c>
      <c r="AR34" s="25">
        <f t="shared" si="258"/>
        <v>0</v>
      </c>
      <c r="AS34" s="25">
        <f t="shared" si="258"/>
        <v>0</v>
      </c>
      <c r="AU34" s="25">
        <f t="shared" ref="AU34:AW34" si="259">O34-K34</f>
        <v>57127</v>
      </c>
      <c r="AV34" s="25">
        <f t="shared" si="259"/>
        <v>31170</v>
      </c>
      <c r="AW34" s="25">
        <f t="shared" si="259"/>
        <v>18905</v>
      </c>
      <c r="AY34" s="25" t="str">
        <f t="shared" ref="AY34:BA34" si="260">S34-O34</f>
        <v>#VALUE!</v>
      </c>
      <c r="AZ34" s="25" t="str">
        <f t="shared" si="260"/>
        <v>#VALUE!</v>
      </c>
      <c r="BA34" s="25" t="str">
        <f t="shared" si="260"/>
        <v>#VALUE!</v>
      </c>
      <c r="BC34" s="25" t="str">
        <f t="shared" ref="BC34:BE34" si="261">W34-S34</f>
        <v>#VALUE!</v>
      </c>
      <c r="BD34" s="25" t="str">
        <f t="shared" si="261"/>
        <v>#VALUE!</v>
      </c>
      <c r="BE34" s="25" t="str">
        <f t="shared" si="261"/>
        <v>#VALUE!</v>
      </c>
      <c r="BG34" s="25" t="str">
        <f t="shared" ref="BG34:BI34" si="262">AA34-W34</f>
        <v>#VALUE!</v>
      </c>
      <c r="BH34" s="25" t="str">
        <f t="shared" si="262"/>
        <v>#VALUE!</v>
      </c>
      <c r="BI34" s="25" t="str">
        <f t="shared" si="262"/>
        <v>#VALUE!</v>
      </c>
      <c r="BK34" s="25" t="str">
        <f t="shared" ref="BK34:BM34" si="263">AE34-AA34</f>
        <v>#VALUE!</v>
      </c>
      <c r="BL34" s="25" t="str">
        <f t="shared" si="263"/>
        <v>#VALUE!</v>
      </c>
      <c r="BM34" s="25" t="str">
        <f t="shared" si="263"/>
        <v>#VALUE!</v>
      </c>
      <c r="BO34" s="25" t="str">
        <f t="shared" ref="BO34:BQ34" si="264">AI34-AE34</f>
        <v>#VALUE!</v>
      </c>
      <c r="BP34" s="25" t="str">
        <f t="shared" si="264"/>
        <v>#VALUE!</v>
      </c>
      <c r="BQ34" s="25" t="str">
        <f t="shared" si="264"/>
        <v>#VALUE!</v>
      </c>
    </row>
    <row r="35" ht="15.0" customHeight="1">
      <c r="A35" s="23" t="s">
        <v>24</v>
      </c>
      <c r="B35" s="24">
        <v>2.7615221E7</v>
      </c>
      <c r="C35" s="25">
        <f>IFERROR(VLOOKUP($B35,BaselineKILLS!$B:F,3,FALSE),"Not in BL Scan")</f>
        <v>150046155</v>
      </c>
      <c r="D35" s="25">
        <f>IFERROR(VLOOKUP($B35,BaselineKILLS!$B:F,4,FALSE),"Not in BL Scan")</f>
        <v>219055836</v>
      </c>
      <c r="E35" s="25">
        <f>IFERROR(VLOOKUP($B35,BaselineKILLS!$B:G,5,FALSE),"Not in BL Scan")</f>
        <v>34374290</v>
      </c>
      <c r="F35" s="25"/>
      <c r="G35" s="25">
        <f>IFERROR(VLOOKUP($B35,SCAN1_020125!$B:F,3,FALSE),"Not in Scan")</f>
        <v>151462650</v>
      </c>
      <c r="H35" s="25">
        <f>IFERROR(VLOOKUP($B35,SCAN1_020125!$B:G,4,FALSE),"Not in Scan")</f>
        <v>225226517</v>
      </c>
      <c r="I35" s="25">
        <f>IFERROR(VLOOKUP($B35,SCAN1_020125!$B:H,5,FALSE),"Not in Scan")</f>
        <v>34632489</v>
      </c>
      <c r="K35" s="25">
        <f>IFERROR(VLOOKUP($B35,SCAN2_021925!$B:G,3,FALSE),"Not in Scan")</f>
        <v>151515192</v>
      </c>
      <c r="L35" s="25">
        <f>IFERROR(VLOOKUP($B35,SCAN2_021925!$B:H,4,FALSE),"Not in Scan")</f>
        <v>225288205</v>
      </c>
      <c r="M35" s="25">
        <f>IFERROR(VLOOKUP($B35,SCAN2_021925!$B:I,5,FALSE),"Not in Scan")</f>
        <v>34634579</v>
      </c>
      <c r="O35" s="25">
        <f>IFERROR(VLOOKUP($B35,SCAN_022325!$B:K,3,FALSE),"Not in Scan")</f>
        <v>155038282</v>
      </c>
      <c r="P35" s="25">
        <f>IFERROR(VLOOKUP($B35,SCAN_022325!$B:L,4,FALSE),"Not in Scan")</f>
        <v>227971262</v>
      </c>
      <c r="Q35" s="25">
        <f>IFERROR(VLOOKUP($B35,SCAN_022325!$B:M,5,FALSE),"Not in Scan")</f>
        <v>35226850</v>
      </c>
      <c r="S35" s="25" t="str">
        <f>IFERROR(VLOOKUP($B35,SCAN_TBD4!$B:O,3,FALSE),"Not in Scan")</f>
        <v>Not in Scan</v>
      </c>
      <c r="T35" s="25" t="str">
        <f>IFERROR(VLOOKUP($B35,SCAN_TBD4!$B:P,4,FALSE),"Not in Scan")</f>
        <v>Not in Scan</v>
      </c>
      <c r="U35" s="25" t="str">
        <f>IFERROR(VLOOKUP($B35,SCAN_TBD4!$B:Q,5,FALSE),"Not in Scan")</f>
        <v>Not in Scan</v>
      </c>
      <c r="W35" s="25" t="str">
        <f>IFERROR(VLOOKUP($B35,SCAN_TBD5!$B:S,3,FALSE),"Not in Scan")</f>
        <v>Not in Scan</v>
      </c>
      <c r="X35" s="25" t="str">
        <f>IFERROR(VLOOKUP($B35,SCAN_TBD5!$B:T,4,FALSE),"Not in Scan")</f>
        <v>Not in Scan</v>
      </c>
      <c r="Y35" s="25" t="str">
        <f>IFERROR(VLOOKUP($B35,SCAN_TBD5!$B:U,5,FALSE),"Not in Scan")</f>
        <v>Not in Scan</v>
      </c>
      <c r="AA35" s="25" t="str">
        <f>IFERROR(VLOOKUP($B35,SCAN_TBD6!$B:W,3,FALSE),"Not in Scan")</f>
        <v>Not in Scan</v>
      </c>
      <c r="AB35" s="25" t="str">
        <f>IFERROR(VLOOKUP($B35,SCAN_TBD6!$B:X,4,FALSE),"Not in Scan")</f>
        <v>Not in Scan</v>
      </c>
      <c r="AC35" s="25" t="str">
        <f>IFERROR(VLOOKUP($B35,SCAN_TBD6!$B:Y,5,FALSE),"Not in Scan")</f>
        <v>Not in Scan</v>
      </c>
      <c r="AE35" s="25" t="str">
        <f>IFERROR(VLOOKUP($B35,SCAN_TBD7!$B:AA,3,FALSE),"Not in Scan")</f>
        <v>Not in Scan</v>
      </c>
      <c r="AF35" s="25" t="str">
        <f>IFERROR(VLOOKUP($B35,SCAN_TBD7!$B:AB,4,FALSE),"Not in Scan")</f>
        <v>Not in Scan</v>
      </c>
      <c r="AG35" s="25" t="str">
        <f>IFERROR(VLOOKUP($B35,SCAN_TBD7!$B:AC,5,FALSE),"Not in Scan")</f>
        <v>Not in Scan</v>
      </c>
      <c r="AI35" s="25" t="str">
        <f>IFERROR(VLOOKUP($B35,SCAN_TBD8!$B:AA,3,FALSE),"Not in Scan")</f>
        <v>Not in Scan</v>
      </c>
      <c r="AJ35" s="25" t="str">
        <f>IFERROR(VLOOKUP($B35,SCAN_TBD8!$B:AB,4,FALSE),"Not in Scan")</f>
        <v>Not in Scan</v>
      </c>
      <c r="AK35" s="25" t="str">
        <f>IFERROR(VLOOKUP($B35,SCAN_TBD8!$B:AC,5,FALSE),"Not in Scan")</f>
        <v>Not in Scan</v>
      </c>
      <c r="AM35" s="25">
        <f t="shared" ref="AM35:AO35" si="265">G35-C35</f>
        <v>1416495</v>
      </c>
      <c r="AN35" s="25">
        <f t="shared" si="265"/>
        <v>6170681</v>
      </c>
      <c r="AO35" s="25">
        <f t="shared" si="265"/>
        <v>258199</v>
      </c>
      <c r="AQ35" s="25">
        <f t="shared" ref="AQ35:AS35" si="266">K35-G35</f>
        <v>52542</v>
      </c>
      <c r="AR35" s="25">
        <f t="shared" si="266"/>
        <v>61688</v>
      </c>
      <c r="AS35" s="25">
        <f t="shared" si="266"/>
        <v>2090</v>
      </c>
      <c r="AU35" s="25">
        <f t="shared" ref="AU35:AW35" si="267">O35-K35</f>
        <v>3523090</v>
      </c>
      <c r="AV35" s="25">
        <f t="shared" si="267"/>
        <v>2683057</v>
      </c>
      <c r="AW35" s="25">
        <f t="shared" si="267"/>
        <v>592271</v>
      </c>
      <c r="AY35" s="25" t="str">
        <f t="shared" ref="AY35:BA35" si="268">S35-O35</f>
        <v>#VALUE!</v>
      </c>
      <c r="AZ35" s="25" t="str">
        <f t="shared" si="268"/>
        <v>#VALUE!</v>
      </c>
      <c r="BA35" s="25" t="str">
        <f t="shared" si="268"/>
        <v>#VALUE!</v>
      </c>
      <c r="BC35" s="25" t="str">
        <f t="shared" ref="BC35:BE35" si="269">W35-S35</f>
        <v>#VALUE!</v>
      </c>
      <c r="BD35" s="25" t="str">
        <f t="shared" si="269"/>
        <v>#VALUE!</v>
      </c>
      <c r="BE35" s="25" t="str">
        <f t="shared" si="269"/>
        <v>#VALUE!</v>
      </c>
      <c r="BG35" s="25" t="str">
        <f t="shared" ref="BG35:BI35" si="270">AA35-W35</f>
        <v>#VALUE!</v>
      </c>
      <c r="BH35" s="25" t="str">
        <f t="shared" si="270"/>
        <v>#VALUE!</v>
      </c>
      <c r="BI35" s="25" t="str">
        <f t="shared" si="270"/>
        <v>#VALUE!</v>
      </c>
      <c r="BK35" s="25" t="str">
        <f t="shared" ref="BK35:BM35" si="271">AE35-AA35</f>
        <v>#VALUE!</v>
      </c>
      <c r="BL35" s="25" t="str">
        <f t="shared" si="271"/>
        <v>#VALUE!</v>
      </c>
      <c r="BM35" s="25" t="str">
        <f t="shared" si="271"/>
        <v>#VALUE!</v>
      </c>
      <c r="BO35" s="25" t="str">
        <f t="shared" ref="BO35:BQ35" si="272">AI35-AE35</f>
        <v>#VALUE!</v>
      </c>
      <c r="BP35" s="25" t="str">
        <f t="shared" si="272"/>
        <v>#VALUE!</v>
      </c>
      <c r="BQ35" s="25" t="str">
        <f t="shared" si="272"/>
        <v>#VALUE!</v>
      </c>
    </row>
    <row r="36" ht="15.0" customHeight="1">
      <c r="A36" s="23" t="s">
        <v>137</v>
      </c>
      <c r="B36" s="24">
        <v>1348151.0</v>
      </c>
      <c r="C36" s="25">
        <f>IFERROR(VLOOKUP($B36,BaselineKILLS!$B:F,3,FALSE),"Not in BL Scan")</f>
        <v>93960973</v>
      </c>
      <c r="D36" s="25">
        <f>IFERROR(VLOOKUP($B36,BaselineKILLS!$B:F,4,FALSE),"Not in BL Scan")</f>
        <v>109505227</v>
      </c>
      <c r="E36" s="25">
        <f>IFERROR(VLOOKUP($B36,BaselineKILLS!$B:G,5,FALSE),"Not in BL Scan")</f>
        <v>18804109</v>
      </c>
      <c r="G36" s="25">
        <f>IFERROR(VLOOKUP($B36,SCAN1_020125!$B:F,3,FALSE),"Not in Scan")</f>
        <v>93960973</v>
      </c>
      <c r="H36" s="25">
        <f>IFERROR(VLOOKUP($B36,SCAN1_020125!$B:G,4,FALSE),"Not in Scan")</f>
        <v>109505227</v>
      </c>
      <c r="I36" s="25">
        <f>IFERROR(VLOOKUP($B36,SCAN1_020125!$B:H,5,FALSE),"Not in Scan")</f>
        <v>18804109</v>
      </c>
      <c r="K36" s="25">
        <f>IFERROR(VLOOKUP($B36,SCAN2_021925!$B:G,3,FALSE),"Not in Scan")</f>
        <v>93960973</v>
      </c>
      <c r="L36" s="25">
        <f>IFERROR(VLOOKUP($B36,SCAN2_021925!$B:H,4,FALSE),"Not in Scan")</f>
        <v>109505227</v>
      </c>
      <c r="M36" s="25">
        <f>IFERROR(VLOOKUP($B36,SCAN2_021925!$B:I,5,FALSE),"Not in Scan")</f>
        <v>18804109</v>
      </c>
      <c r="O36" s="25">
        <f>IFERROR(VLOOKUP($B36,SCAN_022325!$B:K,3,FALSE),"Not in Scan")</f>
        <v>93960973</v>
      </c>
      <c r="P36" s="25">
        <f>IFERROR(VLOOKUP($B36,SCAN_022325!$B:L,4,FALSE),"Not in Scan")</f>
        <v>109505227</v>
      </c>
      <c r="Q36" s="25">
        <f>IFERROR(VLOOKUP($B36,SCAN_022325!$B:M,5,FALSE),"Not in Scan")</f>
        <v>18804109</v>
      </c>
      <c r="S36" s="25" t="str">
        <f>IFERROR(VLOOKUP($B36,SCAN_TBD4!$B:O,3,FALSE),"Not in Scan")</f>
        <v>Not in Scan</v>
      </c>
      <c r="T36" s="25" t="str">
        <f>IFERROR(VLOOKUP($B36,SCAN_TBD4!$B:P,4,FALSE),"Not in Scan")</f>
        <v>Not in Scan</v>
      </c>
      <c r="U36" s="25" t="str">
        <f>IFERROR(VLOOKUP($B36,SCAN_TBD4!$B:Q,5,FALSE),"Not in Scan")</f>
        <v>Not in Scan</v>
      </c>
      <c r="W36" s="25" t="str">
        <f>IFERROR(VLOOKUP($B36,SCAN_TBD5!$B:S,3,FALSE),"Not in Scan")</f>
        <v>Not in Scan</v>
      </c>
      <c r="X36" s="25" t="str">
        <f>IFERROR(VLOOKUP($B36,SCAN_TBD5!$B:T,4,FALSE),"Not in Scan")</f>
        <v>Not in Scan</v>
      </c>
      <c r="Y36" s="25" t="str">
        <f>IFERROR(VLOOKUP($B36,SCAN_TBD5!$B:U,5,FALSE),"Not in Scan")</f>
        <v>Not in Scan</v>
      </c>
      <c r="AA36" s="25" t="str">
        <f>IFERROR(VLOOKUP($B36,SCAN_TBD6!$B:W,3,FALSE),"Not in Scan")</f>
        <v>Not in Scan</v>
      </c>
      <c r="AB36" s="25" t="str">
        <f>IFERROR(VLOOKUP($B36,SCAN_TBD6!$B:X,4,FALSE),"Not in Scan")</f>
        <v>Not in Scan</v>
      </c>
      <c r="AC36" s="25" t="str">
        <f>IFERROR(VLOOKUP($B36,SCAN_TBD6!$B:Y,5,FALSE),"Not in Scan")</f>
        <v>Not in Scan</v>
      </c>
      <c r="AE36" s="25" t="str">
        <f>IFERROR(VLOOKUP($B36,SCAN_TBD7!$B:AA,3,FALSE),"Not in Scan")</f>
        <v>Not in Scan</v>
      </c>
      <c r="AF36" s="25" t="str">
        <f>IFERROR(VLOOKUP($B36,SCAN_TBD7!$B:AB,4,FALSE),"Not in Scan")</f>
        <v>Not in Scan</v>
      </c>
      <c r="AG36" s="25" t="str">
        <f>IFERROR(VLOOKUP($B36,SCAN_TBD7!$B:AC,5,FALSE),"Not in Scan")</f>
        <v>Not in Scan</v>
      </c>
      <c r="AI36" s="25" t="str">
        <f>IFERROR(VLOOKUP($B36,SCAN_TBD8!$B:AA,3,FALSE),"Not in Scan")</f>
        <v>Not in Scan</v>
      </c>
      <c r="AJ36" s="25" t="str">
        <f>IFERROR(VLOOKUP($B36,SCAN_TBD8!$B:AB,4,FALSE),"Not in Scan")</f>
        <v>Not in Scan</v>
      </c>
      <c r="AK36" s="25" t="str">
        <f>IFERROR(VLOOKUP($B36,SCAN_TBD8!$B:AC,5,FALSE),"Not in Scan")</f>
        <v>Not in Scan</v>
      </c>
      <c r="AM36" s="25">
        <f t="shared" ref="AM36:AO36" si="273">G36-C36</f>
        <v>0</v>
      </c>
      <c r="AN36" s="25">
        <f t="shared" si="273"/>
        <v>0</v>
      </c>
      <c r="AO36" s="25">
        <f t="shared" si="273"/>
        <v>0</v>
      </c>
      <c r="AQ36" s="25">
        <f t="shared" ref="AQ36:AS36" si="274">K36-G36</f>
        <v>0</v>
      </c>
      <c r="AR36" s="25">
        <f t="shared" si="274"/>
        <v>0</v>
      </c>
      <c r="AS36" s="25">
        <f t="shared" si="274"/>
        <v>0</v>
      </c>
      <c r="AU36" s="25">
        <f t="shared" ref="AU36:AW36" si="275">O36-K36</f>
        <v>0</v>
      </c>
      <c r="AV36" s="25">
        <f t="shared" si="275"/>
        <v>0</v>
      </c>
      <c r="AW36" s="25">
        <f t="shared" si="275"/>
        <v>0</v>
      </c>
      <c r="AY36" s="25" t="str">
        <f t="shared" ref="AY36:BA36" si="276">S36-O36</f>
        <v>#VALUE!</v>
      </c>
      <c r="AZ36" s="25" t="str">
        <f t="shared" si="276"/>
        <v>#VALUE!</v>
      </c>
      <c r="BA36" s="25" t="str">
        <f t="shared" si="276"/>
        <v>#VALUE!</v>
      </c>
      <c r="BC36" s="25" t="str">
        <f t="shared" ref="BC36:BE36" si="277">W36-S36</f>
        <v>#VALUE!</v>
      </c>
      <c r="BD36" s="25" t="str">
        <f t="shared" si="277"/>
        <v>#VALUE!</v>
      </c>
      <c r="BE36" s="25" t="str">
        <f t="shared" si="277"/>
        <v>#VALUE!</v>
      </c>
      <c r="BG36" s="25" t="str">
        <f t="shared" ref="BG36:BI36" si="278">AA36-W36</f>
        <v>#VALUE!</v>
      </c>
      <c r="BH36" s="25" t="str">
        <f t="shared" si="278"/>
        <v>#VALUE!</v>
      </c>
      <c r="BI36" s="25" t="str">
        <f t="shared" si="278"/>
        <v>#VALUE!</v>
      </c>
      <c r="BK36" s="25" t="str">
        <f t="shared" ref="BK36:BM36" si="279">AE36-AA36</f>
        <v>#VALUE!</v>
      </c>
      <c r="BL36" s="25" t="str">
        <f t="shared" si="279"/>
        <v>#VALUE!</v>
      </c>
      <c r="BM36" s="25" t="str">
        <f t="shared" si="279"/>
        <v>#VALUE!</v>
      </c>
      <c r="BO36" s="25" t="str">
        <f t="shared" ref="BO36:BQ36" si="280">AI36-AE36</f>
        <v>#VALUE!</v>
      </c>
      <c r="BP36" s="25" t="str">
        <f t="shared" si="280"/>
        <v>#VALUE!</v>
      </c>
      <c r="BQ36" s="25" t="str">
        <f t="shared" si="280"/>
        <v>#VALUE!</v>
      </c>
    </row>
    <row r="37" ht="15.0" customHeight="1">
      <c r="A37" s="23" t="s">
        <v>55</v>
      </c>
      <c r="B37" s="24">
        <v>5.0945497E7</v>
      </c>
      <c r="C37" s="25">
        <f>IFERROR(VLOOKUP($B37,BaselineKILLS!$B:F,3,FALSE),"Not in BL Scan")</f>
        <v>52650186</v>
      </c>
      <c r="D37" s="25">
        <f>IFERROR(VLOOKUP($B37,BaselineKILLS!$B:F,4,FALSE),"Not in BL Scan")</f>
        <v>116443288</v>
      </c>
      <c r="E37" s="25">
        <f>IFERROR(VLOOKUP($B37,BaselineKILLS!$B:G,5,FALSE),"Not in BL Scan")</f>
        <v>14691887</v>
      </c>
      <c r="G37" s="25">
        <f>IFERROR(VLOOKUP($B37,SCAN1_020125!$B:F,3,FALSE),"Not in Scan")</f>
        <v>52650186</v>
      </c>
      <c r="H37" s="25">
        <f>IFERROR(VLOOKUP($B37,SCAN1_020125!$B:G,4,FALSE),"Not in Scan")</f>
        <v>116467370</v>
      </c>
      <c r="I37" s="25">
        <f>IFERROR(VLOOKUP($B37,SCAN1_020125!$B:H,5,FALSE),"Not in Scan")</f>
        <v>14691887</v>
      </c>
      <c r="K37" s="25">
        <f>IFERROR(VLOOKUP($B37,SCAN2_021925!$B:G,3,FALSE),"Not in Scan")</f>
        <v>52650186</v>
      </c>
      <c r="L37" s="25">
        <f>IFERROR(VLOOKUP($B37,SCAN2_021925!$B:H,4,FALSE),"Not in Scan")</f>
        <v>116467370</v>
      </c>
      <c r="M37" s="25">
        <f>IFERROR(VLOOKUP($B37,SCAN2_021925!$B:I,5,FALSE),"Not in Scan")</f>
        <v>14691887</v>
      </c>
      <c r="O37" s="25">
        <f>IFERROR(VLOOKUP($B37,SCAN_022325!$B:K,3,FALSE),"Not in Scan")</f>
        <v>53489196</v>
      </c>
      <c r="P37" s="25">
        <f>IFERROR(VLOOKUP($B37,SCAN_022325!$B:L,4,FALSE),"Not in Scan")</f>
        <v>118181519</v>
      </c>
      <c r="Q37" s="25">
        <f>IFERROR(VLOOKUP($B37,SCAN_022325!$B:M,5,FALSE),"Not in Scan")</f>
        <v>14774376</v>
      </c>
      <c r="S37" s="25" t="str">
        <f>IFERROR(VLOOKUP($B37,SCAN_TBD4!$B:O,3,FALSE),"Not in Scan")</f>
        <v>Not in Scan</v>
      </c>
      <c r="T37" s="25" t="str">
        <f>IFERROR(VLOOKUP($B37,SCAN_TBD4!$B:P,4,FALSE),"Not in Scan")</f>
        <v>Not in Scan</v>
      </c>
      <c r="U37" s="25" t="str">
        <f>IFERROR(VLOOKUP($B37,SCAN_TBD4!$B:Q,5,FALSE),"Not in Scan")</f>
        <v>Not in Scan</v>
      </c>
      <c r="W37" s="25" t="str">
        <f>IFERROR(VLOOKUP($B37,SCAN_TBD5!$B:S,3,FALSE),"Not in Scan")</f>
        <v>Not in Scan</v>
      </c>
      <c r="X37" s="25" t="str">
        <f>IFERROR(VLOOKUP($B37,SCAN_TBD5!$B:T,4,FALSE),"Not in Scan")</f>
        <v>Not in Scan</v>
      </c>
      <c r="Y37" s="25" t="str">
        <f>IFERROR(VLOOKUP($B37,SCAN_TBD5!$B:U,5,FALSE),"Not in Scan")</f>
        <v>Not in Scan</v>
      </c>
      <c r="AA37" s="25" t="str">
        <f>IFERROR(VLOOKUP($B37,SCAN_TBD6!$B:W,3,FALSE),"Not in Scan")</f>
        <v>Not in Scan</v>
      </c>
      <c r="AB37" s="25" t="str">
        <f>IFERROR(VLOOKUP($B37,SCAN_TBD6!$B:X,4,FALSE),"Not in Scan")</f>
        <v>Not in Scan</v>
      </c>
      <c r="AC37" s="25" t="str">
        <f>IFERROR(VLOOKUP($B37,SCAN_TBD6!$B:Y,5,FALSE),"Not in Scan")</f>
        <v>Not in Scan</v>
      </c>
      <c r="AE37" s="25" t="str">
        <f>IFERROR(VLOOKUP($B37,SCAN_TBD7!$B:AA,3,FALSE),"Not in Scan")</f>
        <v>Not in Scan</v>
      </c>
      <c r="AF37" s="25" t="str">
        <f>IFERROR(VLOOKUP($B37,SCAN_TBD7!$B:AB,4,FALSE),"Not in Scan")</f>
        <v>Not in Scan</v>
      </c>
      <c r="AG37" s="25" t="str">
        <f>IFERROR(VLOOKUP($B37,SCAN_TBD7!$B:AC,5,FALSE),"Not in Scan")</f>
        <v>Not in Scan</v>
      </c>
      <c r="AI37" s="25" t="str">
        <f>IFERROR(VLOOKUP($B37,SCAN_TBD8!$B:AA,3,FALSE),"Not in Scan")</f>
        <v>Not in Scan</v>
      </c>
      <c r="AJ37" s="25" t="str">
        <f>IFERROR(VLOOKUP($B37,SCAN_TBD8!$B:AB,4,FALSE),"Not in Scan")</f>
        <v>Not in Scan</v>
      </c>
      <c r="AK37" s="25" t="str">
        <f>IFERROR(VLOOKUP($B37,SCAN_TBD8!$B:AC,5,FALSE),"Not in Scan")</f>
        <v>Not in Scan</v>
      </c>
      <c r="AM37" s="25">
        <f t="shared" ref="AM37:AO37" si="281">G37-C37</f>
        <v>0</v>
      </c>
      <c r="AN37" s="25">
        <f t="shared" si="281"/>
        <v>24082</v>
      </c>
      <c r="AO37" s="25">
        <f t="shared" si="281"/>
        <v>0</v>
      </c>
      <c r="AQ37" s="25">
        <f t="shared" ref="AQ37:AS37" si="282">K37-G37</f>
        <v>0</v>
      </c>
      <c r="AR37" s="25">
        <f t="shared" si="282"/>
        <v>0</v>
      </c>
      <c r="AS37" s="25">
        <f t="shared" si="282"/>
        <v>0</v>
      </c>
      <c r="AU37" s="25">
        <f t="shared" ref="AU37:AW37" si="283">O37-K37</f>
        <v>839010</v>
      </c>
      <c r="AV37" s="25">
        <f t="shared" si="283"/>
        <v>1714149</v>
      </c>
      <c r="AW37" s="25">
        <f t="shared" si="283"/>
        <v>82489</v>
      </c>
      <c r="AY37" s="25" t="str">
        <f t="shared" ref="AY37:BA37" si="284">S37-O37</f>
        <v>#VALUE!</v>
      </c>
      <c r="AZ37" s="25" t="str">
        <f t="shared" si="284"/>
        <v>#VALUE!</v>
      </c>
      <c r="BA37" s="25" t="str">
        <f t="shared" si="284"/>
        <v>#VALUE!</v>
      </c>
      <c r="BC37" s="25" t="str">
        <f t="shared" ref="BC37:BE37" si="285">W37-S37</f>
        <v>#VALUE!</v>
      </c>
      <c r="BD37" s="25" t="str">
        <f t="shared" si="285"/>
        <v>#VALUE!</v>
      </c>
      <c r="BE37" s="25" t="str">
        <f t="shared" si="285"/>
        <v>#VALUE!</v>
      </c>
      <c r="BG37" s="25" t="str">
        <f t="shared" ref="BG37:BI37" si="286">AA37-W37</f>
        <v>#VALUE!</v>
      </c>
      <c r="BH37" s="25" t="str">
        <f t="shared" si="286"/>
        <v>#VALUE!</v>
      </c>
      <c r="BI37" s="25" t="str">
        <f t="shared" si="286"/>
        <v>#VALUE!</v>
      </c>
      <c r="BK37" s="25" t="str">
        <f t="shared" ref="BK37:BM37" si="287">AE37-AA37</f>
        <v>#VALUE!</v>
      </c>
      <c r="BL37" s="25" t="str">
        <f t="shared" si="287"/>
        <v>#VALUE!</v>
      </c>
      <c r="BM37" s="25" t="str">
        <f t="shared" si="287"/>
        <v>#VALUE!</v>
      </c>
      <c r="BO37" s="25" t="str">
        <f t="shared" ref="BO37:BQ37" si="288">AI37-AE37</f>
        <v>#VALUE!</v>
      </c>
      <c r="BP37" s="25" t="str">
        <f t="shared" si="288"/>
        <v>#VALUE!</v>
      </c>
      <c r="BQ37" s="25" t="str">
        <f t="shared" si="288"/>
        <v>#VALUE!</v>
      </c>
    </row>
    <row r="38" ht="15.0" customHeight="1">
      <c r="A38" s="23" t="s">
        <v>37</v>
      </c>
      <c r="B38" s="24">
        <v>4.6897099E7</v>
      </c>
      <c r="C38" s="25">
        <f>IFERROR(VLOOKUP($B38,BaselineKILLS!$B:F,3,FALSE),"Not in BL Scan")</f>
        <v>116978012</v>
      </c>
      <c r="D38" s="25">
        <f>IFERROR(VLOOKUP($B38,BaselineKILLS!$B:F,4,FALSE),"Not in BL Scan")</f>
        <v>116386669</v>
      </c>
      <c r="E38" s="25">
        <f>IFERROR(VLOOKUP($B38,BaselineKILLS!$B:G,5,FALSE),"Not in BL Scan")</f>
        <v>16970551</v>
      </c>
      <c r="G38" s="25">
        <f>IFERROR(VLOOKUP($B38,SCAN1_020125!$B:F,3,FALSE),"Not in Scan")</f>
        <v>117028691</v>
      </c>
      <c r="H38" s="25">
        <f>IFERROR(VLOOKUP($B38,SCAN1_020125!$B:G,4,FALSE),"Not in Scan")</f>
        <v>117872376</v>
      </c>
      <c r="I38" s="25">
        <f>IFERROR(VLOOKUP($B38,SCAN1_020125!$B:H,5,FALSE),"Not in Scan")</f>
        <v>17260191</v>
      </c>
      <c r="K38" s="25">
        <f>IFERROR(VLOOKUP($B38,SCAN2_021925!$B:G,3,FALSE),"Not in Scan")</f>
        <v>117028825</v>
      </c>
      <c r="L38" s="25">
        <f>IFERROR(VLOOKUP($B38,SCAN2_021925!$B:H,4,FALSE),"Not in Scan")</f>
        <v>117872376</v>
      </c>
      <c r="M38" s="25">
        <f>IFERROR(VLOOKUP($B38,SCAN2_021925!$B:I,5,FALSE),"Not in Scan")</f>
        <v>17260191</v>
      </c>
      <c r="O38" s="25">
        <f>IFERROR(VLOOKUP($B38,SCAN_022325!$B:K,3,FALSE),"Not in Scan")</f>
        <v>117600146</v>
      </c>
      <c r="P38" s="25">
        <f>IFERROR(VLOOKUP($B38,SCAN_022325!$B:L,4,FALSE),"Not in Scan")</f>
        <v>120489431</v>
      </c>
      <c r="Q38" s="25">
        <f>IFERROR(VLOOKUP($B38,SCAN_022325!$B:M,5,FALSE),"Not in Scan")</f>
        <v>18009932</v>
      </c>
      <c r="S38" s="25" t="str">
        <f>IFERROR(VLOOKUP($B38,SCAN_TBD4!$B:O,3,FALSE),"Not in Scan")</f>
        <v>Not in Scan</v>
      </c>
      <c r="T38" s="25" t="str">
        <f>IFERROR(VLOOKUP($B38,SCAN_TBD4!$B:P,4,FALSE),"Not in Scan")</f>
        <v>Not in Scan</v>
      </c>
      <c r="U38" s="25" t="str">
        <f>IFERROR(VLOOKUP($B38,SCAN_TBD4!$B:Q,5,FALSE),"Not in Scan")</f>
        <v>Not in Scan</v>
      </c>
      <c r="W38" s="25" t="str">
        <f>IFERROR(VLOOKUP($B38,SCAN_TBD5!$B:S,3,FALSE),"Not in Scan")</f>
        <v>Not in Scan</v>
      </c>
      <c r="X38" s="25" t="str">
        <f>IFERROR(VLOOKUP($B38,SCAN_TBD5!$B:T,4,FALSE),"Not in Scan")</f>
        <v>Not in Scan</v>
      </c>
      <c r="Y38" s="25" t="str">
        <f>IFERROR(VLOOKUP($B38,SCAN_TBD5!$B:U,5,FALSE),"Not in Scan")</f>
        <v>Not in Scan</v>
      </c>
      <c r="AA38" s="25" t="str">
        <f>IFERROR(VLOOKUP($B38,SCAN_TBD6!$B:W,3,FALSE),"Not in Scan")</f>
        <v>Not in Scan</v>
      </c>
      <c r="AB38" s="25" t="str">
        <f>IFERROR(VLOOKUP($B38,SCAN_TBD6!$B:X,4,FALSE),"Not in Scan")</f>
        <v>Not in Scan</v>
      </c>
      <c r="AC38" s="25" t="str">
        <f>IFERROR(VLOOKUP($B38,SCAN_TBD6!$B:Y,5,FALSE),"Not in Scan")</f>
        <v>Not in Scan</v>
      </c>
      <c r="AE38" s="25" t="str">
        <f>IFERROR(VLOOKUP($B38,SCAN_TBD7!$B:AA,3,FALSE),"Not in Scan")</f>
        <v>Not in Scan</v>
      </c>
      <c r="AF38" s="25" t="str">
        <f>IFERROR(VLOOKUP($B38,SCAN_TBD7!$B:AB,4,FALSE),"Not in Scan")</f>
        <v>Not in Scan</v>
      </c>
      <c r="AG38" s="25" t="str">
        <f>IFERROR(VLOOKUP($B38,SCAN_TBD7!$B:AC,5,FALSE),"Not in Scan")</f>
        <v>Not in Scan</v>
      </c>
      <c r="AI38" s="25" t="str">
        <f>IFERROR(VLOOKUP($B38,SCAN_TBD8!$B:AA,3,FALSE),"Not in Scan")</f>
        <v>Not in Scan</v>
      </c>
      <c r="AJ38" s="25" t="str">
        <f>IFERROR(VLOOKUP($B38,SCAN_TBD8!$B:AB,4,FALSE),"Not in Scan")</f>
        <v>Not in Scan</v>
      </c>
      <c r="AK38" s="25" t="str">
        <f>IFERROR(VLOOKUP($B38,SCAN_TBD8!$B:AC,5,FALSE),"Not in Scan")</f>
        <v>Not in Scan</v>
      </c>
      <c r="AM38" s="25">
        <f t="shared" ref="AM38:AO38" si="289">G38-C38</f>
        <v>50679</v>
      </c>
      <c r="AN38" s="25">
        <f t="shared" si="289"/>
        <v>1485707</v>
      </c>
      <c r="AO38" s="25">
        <f t="shared" si="289"/>
        <v>289640</v>
      </c>
      <c r="AQ38" s="25">
        <f t="shared" ref="AQ38:AS38" si="290">K38-G38</f>
        <v>134</v>
      </c>
      <c r="AR38" s="25">
        <f t="shared" si="290"/>
        <v>0</v>
      </c>
      <c r="AS38" s="25">
        <f t="shared" si="290"/>
        <v>0</v>
      </c>
      <c r="AU38" s="25">
        <f t="shared" ref="AU38:AW38" si="291">O38-K38</f>
        <v>571321</v>
      </c>
      <c r="AV38" s="25">
        <f t="shared" si="291"/>
        <v>2617055</v>
      </c>
      <c r="AW38" s="25">
        <f t="shared" si="291"/>
        <v>749741</v>
      </c>
      <c r="AY38" s="25" t="str">
        <f t="shared" ref="AY38:BA38" si="292">S38-O38</f>
        <v>#VALUE!</v>
      </c>
      <c r="AZ38" s="25" t="str">
        <f t="shared" si="292"/>
        <v>#VALUE!</v>
      </c>
      <c r="BA38" s="25" t="str">
        <f t="shared" si="292"/>
        <v>#VALUE!</v>
      </c>
      <c r="BC38" s="25" t="str">
        <f t="shared" ref="BC38:BE38" si="293">W38-S38</f>
        <v>#VALUE!</v>
      </c>
      <c r="BD38" s="25" t="str">
        <f t="shared" si="293"/>
        <v>#VALUE!</v>
      </c>
      <c r="BE38" s="25" t="str">
        <f t="shared" si="293"/>
        <v>#VALUE!</v>
      </c>
      <c r="BG38" s="25" t="str">
        <f t="shared" ref="BG38:BI38" si="294">AA38-W38</f>
        <v>#VALUE!</v>
      </c>
      <c r="BH38" s="25" t="str">
        <f t="shared" si="294"/>
        <v>#VALUE!</v>
      </c>
      <c r="BI38" s="25" t="str">
        <f t="shared" si="294"/>
        <v>#VALUE!</v>
      </c>
      <c r="BK38" s="25" t="str">
        <f t="shared" ref="BK38:BM38" si="295">AE38-AA38</f>
        <v>#VALUE!</v>
      </c>
      <c r="BL38" s="25" t="str">
        <f t="shared" si="295"/>
        <v>#VALUE!</v>
      </c>
      <c r="BM38" s="25" t="str">
        <f t="shared" si="295"/>
        <v>#VALUE!</v>
      </c>
      <c r="BO38" s="25" t="str">
        <f t="shared" ref="BO38:BQ38" si="296">AI38-AE38</f>
        <v>#VALUE!</v>
      </c>
      <c r="BP38" s="25" t="str">
        <f t="shared" si="296"/>
        <v>#VALUE!</v>
      </c>
      <c r="BQ38" s="25" t="str">
        <f t="shared" si="296"/>
        <v>#VALUE!</v>
      </c>
    </row>
    <row r="39" ht="15.0" customHeight="1">
      <c r="A39" s="23" t="s">
        <v>72</v>
      </c>
      <c r="B39" s="24">
        <v>6224679.0</v>
      </c>
      <c r="C39" s="25">
        <f>IFERROR(VLOOKUP($B39,BaselineKILLS!$B:F,3,FALSE),"Not in BL Scan")</f>
        <v>45442201</v>
      </c>
      <c r="D39" s="25">
        <f>IFERROR(VLOOKUP($B39,BaselineKILLS!$B:F,4,FALSE),"Not in BL Scan")</f>
        <v>59534179</v>
      </c>
      <c r="E39" s="25">
        <f>IFERROR(VLOOKUP($B39,BaselineKILLS!$B:G,5,FALSE),"Not in BL Scan")</f>
        <v>29636824</v>
      </c>
      <c r="G39" s="25">
        <f>IFERROR(VLOOKUP($B39,SCAN1_020125!$B:F,3,FALSE),"Not in Scan")</f>
        <v>45505277</v>
      </c>
      <c r="H39" s="25">
        <f>IFERROR(VLOOKUP($B39,SCAN1_020125!$B:G,4,FALSE),"Not in Scan")</f>
        <v>60029022</v>
      </c>
      <c r="I39" s="25">
        <f>IFERROR(VLOOKUP($B39,SCAN1_020125!$B:H,5,FALSE),"Not in Scan")</f>
        <v>29644622</v>
      </c>
      <c r="K39" s="25">
        <f>IFERROR(VLOOKUP($B39,SCAN2_021925!$B:G,3,FALSE),"Not in Scan")</f>
        <v>45505277</v>
      </c>
      <c r="L39" s="25">
        <f>IFERROR(VLOOKUP($B39,SCAN2_021925!$B:H,4,FALSE),"Not in Scan")</f>
        <v>60029022</v>
      </c>
      <c r="M39" s="25">
        <f>IFERROR(VLOOKUP($B39,SCAN2_021925!$B:I,5,FALSE),"Not in Scan")</f>
        <v>29644622</v>
      </c>
      <c r="O39" s="25">
        <f>IFERROR(VLOOKUP($B39,SCAN_022325!$B:K,3,FALSE),"Not in Scan")</f>
        <v>45552168</v>
      </c>
      <c r="P39" s="25">
        <f>IFERROR(VLOOKUP($B39,SCAN_022325!$B:L,4,FALSE),"Not in Scan")</f>
        <v>60394646</v>
      </c>
      <c r="Q39" s="25">
        <f>IFERROR(VLOOKUP($B39,SCAN_022325!$B:M,5,FALSE),"Not in Scan")</f>
        <v>29702427</v>
      </c>
      <c r="S39" s="25" t="str">
        <f>IFERROR(VLOOKUP($B39,SCAN_TBD4!$B:O,3,FALSE),"Not in Scan")</f>
        <v>Not in Scan</v>
      </c>
      <c r="T39" s="25" t="str">
        <f>IFERROR(VLOOKUP($B39,SCAN_TBD4!$B:P,4,FALSE),"Not in Scan")</f>
        <v>Not in Scan</v>
      </c>
      <c r="U39" s="25" t="str">
        <f>IFERROR(VLOOKUP($B39,SCAN_TBD4!$B:Q,5,FALSE),"Not in Scan")</f>
        <v>Not in Scan</v>
      </c>
      <c r="W39" s="25" t="str">
        <f>IFERROR(VLOOKUP($B39,SCAN_TBD5!$B:S,3,FALSE),"Not in Scan")</f>
        <v>Not in Scan</v>
      </c>
      <c r="X39" s="25" t="str">
        <f>IFERROR(VLOOKUP($B39,SCAN_TBD5!$B:T,4,FALSE),"Not in Scan")</f>
        <v>Not in Scan</v>
      </c>
      <c r="Y39" s="25" t="str">
        <f>IFERROR(VLOOKUP($B39,SCAN_TBD5!$B:U,5,FALSE),"Not in Scan")</f>
        <v>Not in Scan</v>
      </c>
      <c r="AA39" s="25" t="str">
        <f>IFERROR(VLOOKUP($B39,SCAN_TBD6!$B:W,3,FALSE),"Not in Scan")</f>
        <v>Not in Scan</v>
      </c>
      <c r="AB39" s="25" t="str">
        <f>IFERROR(VLOOKUP($B39,SCAN_TBD6!$B:X,4,FALSE),"Not in Scan")</f>
        <v>Not in Scan</v>
      </c>
      <c r="AC39" s="25" t="str">
        <f>IFERROR(VLOOKUP($B39,SCAN_TBD6!$B:Y,5,FALSE),"Not in Scan")</f>
        <v>Not in Scan</v>
      </c>
      <c r="AE39" s="25" t="str">
        <f>IFERROR(VLOOKUP($B39,SCAN_TBD7!$B:AA,3,FALSE),"Not in Scan")</f>
        <v>Not in Scan</v>
      </c>
      <c r="AF39" s="25" t="str">
        <f>IFERROR(VLOOKUP($B39,SCAN_TBD7!$B:AB,4,FALSE),"Not in Scan")</f>
        <v>Not in Scan</v>
      </c>
      <c r="AG39" s="25" t="str">
        <f>IFERROR(VLOOKUP($B39,SCAN_TBD7!$B:AC,5,FALSE),"Not in Scan")</f>
        <v>Not in Scan</v>
      </c>
      <c r="AI39" s="25" t="str">
        <f>IFERROR(VLOOKUP($B39,SCAN_TBD8!$B:AA,3,FALSE),"Not in Scan")</f>
        <v>Not in Scan</v>
      </c>
      <c r="AJ39" s="25" t="str">
        <f>IFERROR(VLOOKUP($B39,SCAN_TBD8!$B:AB,4,FALSE),"Not in Scan")</f>
        <v>Not in Scan</v>
      </c>
      <c r="AK39" s="25" t="str">
        <f>IFERROR(VLOOKUP($B39,SCAN_TBD8!$B:AC,5,FALSE),"Not in Scan")</f>
        <v>Not in Scan</v>
      </c>
      <c r="AM39" s="25">
        <f t="shared" ref="AM39:AO39" si="297">G39-C39</f>
        <v>63076</v>
      </c>
      <c r="AN39" s="25">
        <f t="shared" si="297"/>
        <v>494843</v>
      </c>
      <c r="AO39" s="25">
        <f t="shared" si="297"/>
        <v>7798</v>
      </c>
      <c r="AQ39" s="25">
        <f t="shared" ref="AQ39:AS39" si="298">K39-G39</f>
        <v>0</v>
      </c>
      <c r="AR39" s="25">
        <f t="shared" si="298"/>
        <v>0</v>
      </c>
      <c r="AS39" s="25">
        <f t="shared" si="298"/>
        <v>0</v>
      </c>
      <c r="AU39" s="25">
        <f t="shared" ref="AU39:AW39" si="299">O39-K39</f>
        <v>46891</v>
      </c>
      <c r="AV39" s="25">
        <f t="shared" si="299"/>
        <v>365624</v>
      </c>
      <c r="AW39" s="25">
        <f t="shared" si="299"/>
        <v>57805</v>
      </c>
      <c r="AY39" s="25" t="str">
        <f t="shared" ref="AY39:BA39" si="300">S39-O39</f>
        <v>#VALUE!</v>
      </c>
      <c r="AZ39" s="25" t="str">
        <f t="shared" si="300"/>
        <v>#VALUE!</v>
      </c>
      <c r="BA39" s="25" t="str">
        <f t="shared" si="300"/>
        <v>#VALUE!</v>
      </c>
      <c r="BC39" s="25" t="str">
        <f t="shared" ref="BC39:BE39" si="301">W39-S39</f>
        <v>#VALUE!</v>
      </c>
      <c r="BD39" s="25" t="str">
        <f t="shared" si="301"/>
        <v>#VALUE!</v>
      </c>
      <c r="BE39" s="25" t="str">
        <f t="shared" si="301"/>
        <v>#VALUE!</v>
      </c>
      <c r="BG39" s="25" t="str">
        <f t="shared" ref="BG39:BI39" si="302">AA39-W39</f>
        <v>#VALUE!</v>
      </c>
      <c r="BH39" s="25" t="str">
        <f t="shared" si="302"/>
        <v>#VALUE!</v>
      </c>
      <c r="BI39" s="25" t="str">
        <f t="shared" si="302"/>
        <v>#VALUE!</v>
      </c>
      <c r="BK39" s="25" t="str">
        <f t="shared" ref="BK39:BM39" si="303">AE39-AA39</f>
        <v>#VALUE!</v>
      </c>
      <c r="BL39" s="25" t="str">
        <f t="shared" si="303"/>
        <v>#VALUE!</v>
      </c>
      <c r="BM39" s="25" t="str">
        <f t="shared" si="303"/>
        <v>#VALUE!</v>
      </c>
      <c r="BO39" s="25" t="str">
        <f t="shared" ref="BO39:BQ39" si="304">AI39-AE39</f>
        <v>#VALUE!</v>
      </c>
      <c r="BP39" s="25" t="str">
        <f t="shared" si="304"/>
        <v>#VALUE!</v>
      </c>
      <c r="BQ39" s="25" t="str">
        <f t="shared" si="304"/>
        <v>#VALUE!</v>
      </c>
    </row>
    <row r="40" ht="15.0" customHeight="1">
      <c r="A40" s="23" t="s">
        <v>68</v>
      </c>
      <c r="B40" s="24">
        <v>3.7682313E7</v>
      </c>
      <c r="C40" s="25">
        <f>IFERROR(VLOOKUP($B40,BaselineKILLS!$B:F,3,FALSE),"Not in BL Scan")</f>
        <v>90174690</v>
      </c>
      <c r="D40" s="25">
        <f>IFERROR(VLOOKUP($B40,BaselineKILLS!$B:F,4,FALSE),"Not in BL Scan")</f>
        <v>93602910</v>
      </c>
      <c r="E40" s="25">
        <f>IFERROR(VLOOKUP($B40,BaselineKILLS!$B:G,5,FALSE),"Not in BL Scan")</f>
        <v>21972175</v>
      </c>
      <c r="G40" s="25">
        <f>IFERROR(VLOOKUP($B40,SCAN1_020125!$B:F,3,FALSE),"Not in Scan")</f>
        <v>90174690</v>
      </c>
      <c r="H40" s="25">
        <f>IFERROR(VLOOKUP($B40,SCAN1_020125!$B:G,4,FALSE),"Not in Scan")</f>
        <v>93602910</v>
      </c>
      <c r="I40" s="25">
        <f>IFERROR(VLOOKUP($B40,SCAN1_020125!$B:H,5,FALSE),"Not in Scan")</f>
        <v>21972175</v>
      </c>
      <c r="K40" s="25">
        <f>IFERROR(VLOOKUP($B40,SCAN2_021925!$B:G,3,FALSE),"Not in Scan")</f>
        <v>90174690</v>
      </c>
      <c r="L40" s="25">
        <f>IFERROR(VLOOKUP($B40,SCAN2_021925!$B:H,4,FALSE),"Not in Scan")</f>
        <v>93602910</v>
      </c>
      <c r="M40" s="25">
        <f>IFERROR(VLOOKUP($B40,SCAN2_021925!$B:I,5,FALSE),"Not in Scan")</f>
        <v>21972175</v>
      </c>
      <c r="O40" s="25">
        <f>IFERROR(VLOOKUP($B40,SCAN_022325!$B:K,3,FALSE),"Not in Scan")</f>
        <v>91090070</v>
      </c>
      <c r="P40" s="25">
        <f>IFERROR(VLOOKUP($B40,SCAN_022325!$B:L,4,FALSE),"Not in Scan")</f>
        <v>94112740</v>
      </c>
      <c r="Q40" s="25">
        <f>IFERROR(VLOOKUP($B40,SCAN_022325!$B:M,5,FALSE),"Not in Scan")</f>
        <v>22316404</v>
      </c>
      <c r="S40" s="25" t="str">
        <f>IFERROR(VLOOKUP($B40,SCAN_TBD4!$B:O,3,FALSE),"Not in Scan")</f>
        <v>Not in Scan</v>
      </c>
      <c r="T40" s="25" t="str">
        <f>IFERROR(VLOOKUP($B40,SCAN_TBD4!$B:P,4,FALSE),"Not in Scan")</f>
        <v>Not in Scan</v>
      </c>
      <c r="U40" s="25" t="str">
        <f>IFERROR(VLOOKUP($B40,SCAN_TBD4!$B:Q,5,FALSE),"Not in Scan")</f>
        <v>Not in Scan</v>
      </c>
      <c r="W40" s="25" t="str">
        <f>IFERROR(VLOOKUP($B40,SCAN_TBD5!$B:S,3,FALSE),"Not in Scan")</f>
        <v>Not in Scan</v>
      </c>
      <c r="X40" s="25" t="str">
        <f>IFERROR(VLOOKUP($B40,SCAN_TBD5!$B:T,4,FALSE),"Not in Scan")</f>
        <v>Not in Scan</v>
      </c>
      <c r="Y40" s="25" t="str">
        <f>IFERROR(VLOOKUP($B40,SCAN_TBD5!$B:U,5,FALSE),"Not in Scan")</f>
        <v>Not in Scan</v>
      </c>
      <c r="AA40" s="25" t="str">
        <f>IFERROR(VLOOKUP($B40,SCAN_TBD6!$B:W,3,FALSE),"Not in Scan")</f>
        <v>Not in Scan</v>
      </c>
      <c r="AB40" s="25" t="str">
        <f>IFERROR(VLOOKUP($B40,SCAN_TBD6!$B:X,4,FALSE),"Not in Scan")</f>
        <v>Not in Scan</v>
      </c>
      <c r="AC40" s="25" t="str">
        <f>IFERROR(VLOOKUP($B40,SCAN_TBD6!$B:Y,5,FALSE),"Not in Scan")</f>
        <v>Not in Scan</v>
      </c>
      <c r="AE40" s="25" t="str">
        <f>IFERROR(VLOOKUP($B40,SCAN_TBD7!$B:AA,3,FALSE),"Not in Scan")</f>
        <v>Not in Scan</v>
      </c>
      <c r="AF40" s="25" t="str">
        <f>IFERROR(VLOOKUP($B40,SCAN_TBD7!$B:AB,4,FALSE),"Not in Scan")</f>
        <v>Not in Scan</v>
      </c>
      <c r="AG40" s="25" t="str">
        <f>IFERROR(VLOOKUP($B40,SCAN_TBD7!$B:AC,5,FALSE),"Not in Scan")</f>
        <v>Not in Scan</v>
      </c>
      <c r="AI40" s="25" t="str">
        <f>IFERROR(VLOOKUP($B40,SCAN_TBD8!$B:AA,3,FALSE),"Not in Scan")</f>
        <v>Not in Scan</v>
      </c>
      <c r="AJ40" s="25" t="str">
        <f>IFERROR(VLOOKUP($B40,SCAN_TBD8!$B:AB,4,FALSE),"Not in Scan")</f>
        <v>Not in Scan</v>
      </c>
      <c r="AK40" s="25" t="str">
        <f>IFERROR(VLOOKUP($B40,SCAN_TBD8!$B:AC,5,FALSE),"Not in Scan")</f>
        <v>Not in Scan</v>
      </c>
      <c r="AM40" s="25">
        <f t="shared" ref="AM40:AO40" si="305">G40-C40</f>
        <v>0</v>
      </c>
      <c r="AN40" s="25">
        <f t="shared" si="305"/>
        <v>0</v>
      </c>
      <c r="AO40" s="25">
        <f t="shared" si="305"/>
        <v>0</v>
      </c>
      <c r="AQ40" s="25">
        <f t="shared" ref="AQ40:AS40" si="306">K40-G40</f>
        <v>0</v>
      </c>
      <c r="AR40" s="25">
        <f t="shared" si="306"/>
        <v>0</v>
      </c>
      <c r="AS40" s="25">
        <f t="shared" si="306"/>
        <v>0</v>
      </c>
      <c r="AU40" s="25">
        <f t="shared" ref="AU40:AW40" si="307">O40-K40</f>
        <v>915380</v>
      </c>
      <c r="AV40" s="25">
        <f t="shared" si="307"/>
        <v>509830</v>
      </c>
      <c r="AW40" s="25">
        <f t="shared" si="307"/>
        <v>344229</v>
      </c>
      <c r="AY40" s="25" t="str">
        <f t="shared" ref="AY40:BA40" si="308">S40-O40</f>
        <v>#VALUE!</v>
      </c>
      <c r="AZ40" s="25" t="str">
        <f t="shared" si="308"/>
        <v>#VALUE!</v>
      </c>
      <c r="BA40" s="25" t="str">
        <f t="shared" si="308"/>
        <v>#VALUE!</v>
      </c>
      <c r="BC40" s="25" t="str">
        <f t="shared" ref="BC40:BE40" si="309">W40-S40</f>
        <v>#VALUE!</v>
      </c>
      <c r="BD40" s="25" t="str">
        <f t="shared" si="309"/>
        <v>#VALUE!</v>
      </c>
      <c r="BE40" s="25" t="str">
        <f t="shared" si="309"/>
        <v>#VALUE!</v>
      </c>
      <c r="BG40" s="25" t="str">
        <f t="shared" ref="BG40:BI40" si="310">AA40-W40</f>
        <v>#VALUE!</v>
      </c>
      <c r="BH40" s="25" t="str">
        <f t="shared" si="310"/>
        <v>#VALUE!</v>
      </c>
      <c r="BI40" s="25" t="str">
        <f t="shared" si="310"/>
        <v>#VALUE!</v>
      </c>
      <c r="BK40" s="25" t="str">
        <f t="shared" ref="BK40:BM40" si="311">AE40-AA40</f>
        <v>#VALUE!</v>
      </c>
      <c r="BL40" s="25" t="str">
        <f t="shared" si="311"/>
        <v>#VALUE!</v>
      </c>
      <c r="BM40" s="25" t="str">
        <f t="shared" si="311"/>
        <v>#VALUE!</v>
      </c>
      <c r="BO40" s="25" t="str">
        <f t="shared" ref="BO40:BQ40" si="312">AI40-AE40</f>
        <v>#VALUE!</v>
      </c>
      <c r="BP40" s="25" t="str">
        <f t="shared" si="312"/>
        <v>#VALUE!</v>
      </c>
      <c r="BQ40" s="25" t="str">
        <f t="shared" si="312"/>
        <v>#VALUE!</v>
      </c>
    </row>
    <row r="41" ht="15.0" customHeight="1">
      <c r="A41" s="23" t="s">
        <v>62</v>
      </c>
      <c r="B41" s="24">
        <v>7.2803643E7</v>
      </c>
      <c r="C41" s="25">
        <f>IFERROR(VLOOKUP($B41,BaselineKILLS!$B:F,3,FALSE),"Not in BL Scan")</f>
        <v>27567195</v>
      </c>
      <c r="D41" s="25">
        <f>IFERROR(VLOOKUP($B41,BaselineKILLS!$B:F,4,FALSE),"Not in BL Scan")</f>
        <v>79152063</v>
      </c>
      <c r="E41" s="25">
        <f>IFERROR(VLOOKUP($B41,BaselineKILLS!$B:G,5,FALSE),"Not in BL Scan")</f>
        <v>9878012</v>
      </c>
      <c r="G41" s="25">
        <f>IFERROR(VLOOKUP($B41,SCAN1_020125!$B:F,3,FALSE),"Not in Scan")</f>
        <v>27567195</v>
      </c>
      <c r="H41" s="25">
        <f>IFERROR(VLOOKUP($B41,SCAN1_020125!$B:G,4,FALSE),"Not in Scan")</f>
        <v>79152063</v>
      </c>
      <c r="I41" s="25">
        <f>IFERROR(VLOOKUP($B41,SCAN1_020125!$B:H,5,FALSE),"Not in Scan")</f>
        <v>9878012</v>
      </c>
      <c r="K41" s="25">
        <f>IFERROR(VLOOKUP($B41,SCAN2_021925!$B:G,3,FALSE),"Not in Scan")</f>
        <v>27567195</v>
      </c>
      <c r="L41" s="25">
        <f>IFERROR(VLOOKUP($B41,SCAN2_021925!$B:H,4,FALSE),"Not in Scan")</f>
        <v>79152063</v>
      </c>
      <c r="M41" s="25">
        <f>IFERROR(VLOOKUP($B41,SCAN2_021925!$B:I,5,FALSE),"Not in Scan")</f>
        <v>9878012</v>
      </c>
      <c r="O41" s="25">
        <f>IFERROR(VLOOKUP($B41,SCAN_022325!$B:K,3,FALSE),"Not in Scan")</f>
        <v>28165934</v>
      </c>
      <c r="P41" s="25">
        <f>IFERROR(VLOOKUP($B41,SCAN_022325!$B:L,4,FALSE),"Not in Scan")</f>
        <v>80611875</v>
      </c>
      <c r="Q41" s="25">
        <f>IFERROR(VLOOKUP($B41,SCAN_022325!$B:M,5,FALSE),"Not in Scan")</f>
        <v>9930002</v>
      </c>
      <c r="S41" s="25" t="str">
        <f>IFERROR(VLOOKUP($B41,SCAN_TBD4!$B:O,3,FALSE),"Not in Scan")</f>
        <v>Not in Scan</v>
      </c>
      <c r="T41" s="25" t="str">
        <f>IFERROR(VLOOKUP($B41,SCAN_TBD4!$B:P,4,FALSE),"Not in Scan")</f>
        <v>Not in Scan</v>
      </c>
      <c r="U41" s="25" t="str">
        <f>IFERROR(VLOOKUP($B41,SCAN_TBD4!$B:Q,5,FALSE),"Not in Scan")</f>
        <v>Not in Scan</v>
      </c>
      <c r="W41" s="25" t="str">
        <f>IFERROR(VLOOKUP($B41,SCAN_TBD5!$B:S,3,FALSE),"Not in Scan")</f>
        <v>Not in Scan</v>
      </c>
      <c r="X41" s="25" t="str">
        <f>IFERROR(VLOOKUP($B41,SCAN_TBD5!$B:T,4,FALSE),"Not in Scan")</f>
        <v>Not in Scan</v>
      </c>
      <c r="Y41" s="25" t="str">
        <f>IFERROR(VLOOKUP($B41,SCAN_TBD5!$B:U,5,FALSE),"Not in Scan")</f>
        <v>Not in Scan</v>
      </c>
      <c r="AA41" s="25" t="str">
        <f>IFERROR(VLOOKUP($B41,SCAN_TBD6!$B:W,3,FALSE),"Not in Scan")</f>
        <v>Not in Scan</v>
      </c>
      <c r="AB41" s="25" t="str">
        <f>IFERROR(VLOOKUP($B41,SCAN_TBD6!$B:X,4,FALSE),"Not in Scan")</f>
        <v>Not in Scan</v>
      </c>
      <c r="AC41" s="25" t="str">
        <f>IFERROR(VLOOKUP($B41,SCAN_TBD6!$B:Y,5,FALSE),"Not in Scan")</f>
        <v>Not in Scan</v>
      </c>
      <c r="AE41" s="25" t="str">
        <f>IFERROR(VLOOKUP($B41,SCAN_TBD7!$B:AA,3,FALSE),"Not in Scan")</f>
        <v>Not in Scan</v>
      </c>
      <c r="AF41" s="25" t="str">
        <f>IFERROR(VLOOKUP($B41,SCAN_TBD7!$B:AB,4,FALSE),"Not in Scan")</f>
        <v>Not in Scan</v>
      </c>
      <c r="AG41" s="25" t="str">
        <f>IFERROR(VLOOKUP($B41,SCAN_TBD7!$B:AC,5,FALSE),"Not in Scan")</f>
        <v>Not in Scan</v>
      </c>
      <c r="AI41" s="25" t="str">
        <f>IFERROR(VLOOKUP($B41,SCAN_TBD8!$B:AA,3,FALSE),"Not in Scan")</f>
        <v>Not in Scan</v>
      </c>
      <c r="AJ41" s="25" t="str">
        <f>IFERROR(VLOOKUP($B41,SCAN_TBD8!$B:AB,4,FALSE),"Not in Scan")</f>
        <v>Not in Scan</v>
      </c>
      <c r="AK41" s="25" t="str">
        <f>IFERROR(VLOOKUP($B41,SCAN_TBD8!$B:AC,5,FALSE),"Not in Scan")</f>
        <v>Not in Scan</v>
      </c>
      <c r="AM41" s="25">
        <f t="shared" ref="AM41:AO41" si="313">G41-C41</f>
        <v>0</v>
      </c>
      <c r="AN41" s="25">
        <f t="shared" si="313"/>
        <v>0</v>
      </c>
      <c r="AO41" s="25">
        <f t="shared" si="313"/>
        <v>0</v>
      </c>
      <c r="AQ41" s="25">
        <f t="shared" ref="AQ41:AS41" si="314">K41-G41</f>
        <v>0</v>
      </c>
      <c r="AR41" s="25">
        <f t="shared" si="314"/>
        <v>0</v>
      </c>
      <c r="AS41" s="25">
        <f t="shared" si="314"/>
        <v>0</v>
      </c>
      <c r="AU41" s="25">
        <f t="shared" ref="AU41:AW41" si="315">O41-K41</f>
        <v>598739</v>
      </c>
      <c r="AV41" s="25">
        <f t="shared" si="315"/>
        <v>1459812</v>
      </c>
      <c r="AW41" s="25">
        <f t="shared" si="315"/>
        <v>51990</v>
      </c>
      <c r="AY41" s="25" t="str">
        <f t="shared" ref="AY41:BA41" si="316">S41-O41</f>
        <v>#VALUE!</v>
      </c>
      <c r="AZ41" s="25" t="str">
        <f t="shared" si="316"/>
        <v>#VALUE!</v>
      </c>
      <c r="BA41" s="25" t="str">
        <f t="shared" si="316"/>
        <v>#VALUE!</v>
      </c>
      <c r="BC41" s="25" t="str">
        <f t="shared" ref="BC41:BE41" si="317">W41-S41</f>
        <v>#VALUE!</v>
      </c>
      <c r="BD41" s="25" t="str">
        <f t="shared" si="317"/>
        <v>#VALUE!</v>
      </c>
      <c r="BE41" s="25" t="str">
        <f t="shared" si="317"/>
        <v>#VALUE!</v>
      </c>
      <c r="BG41" s="25" t="str">
        <f t="shared" ref="BG41:BI41" si="318">AA41-W41</f>
        <v>#VALUE!</v>
      </c>
      <c r="BH41" s="25" t="str">
        <f t="shared" si="318"/>
        <v>#VALUE!</v>
      </c>
      <c r="BI41" s="25" t="str">
        <f t="shared" si="318"/>
        <v>#VALUE!</v>
      </c>
      <c r="BK41" s="25" t="str">
        <f t="shared" ref="BK41:BM41" si="319">AE41-AA41</f>
        <v>#VALUE!</v>
      </c>
      <c r="BL41" s="25" t="str">
        <f t="shared" si="319"/>
        <v>#VALUE!</v>
      </c>
      <c r="BM41" s="25" t="str">
        <f t="shared" si="319"/>
        <v>#VALUE!</v>
      </c>
      <c r="BO41" s="25" t="str">
        <f t="shared" ref="BO41:BQ41" si="320">AI41-AE41</f>
        <v>#VALUE!</v>
      </c>
      <c r="BP41" s="25" t="str">
        <f t="shared" si="320"/>
        <v>#VALUE!</v>
      </c>
      <c r="BQ41" s="25" t="str">
        <f t="shared" si="320"/>
        <v>#VALUE!</v>
      </c>
    </row>
    <row r="42" ht="15.0" customHeight="1">
      <c r="A42" s="23" t="s">
        <v>34</v>
      </c>
      <c r="B42" s="24">
        <v>563003.0</v>
      </c>
      <c r="C42" s="25">
        <f>IFERROR(VLOOKUP($B42,BaselineKILLS!$B:F,3,FALSE),"Not in BL Scan")</f>
        <v>152365271</v>
      </c>
      <c r="D42" s="25">
        <f>IFERROR(VLOOKUP($B42,BaselineKILLS!$B:F,4,FALSE),"Not in BL Scan")</f>
        <v>123598509</v>
      </c>
      <c r="E42" s="25">
        <f>IFERROR(VLOOKUP($B42,BaselineKILLS!$B:G,5,FALSE),"Not in BL Scan")</f>
        <v>27512916</v>
      </c>
      <c r="G42" s="25">
        <f>IFERROR(VLOOKUP($B42,SCAN1_020125!$B:F,3,FALSE),"Not in Scan")</f>
        <v>152727174</v>
      </c>
      <c r="H42" s="25">
        <f>IFERROR(VLOOKUP($B42,SCAN1_020125!$B:G,4,FALSE),"Not in Scan")</f>
        <v>125208391</v>
      </c>
      <c r="I42" s="25">
        <f>IFERROR(VLOOKUP($B42,SCAN1_020125!$B:H,5,FALSE),"Not in Scan")</f>
        <v>27513758</v>
      </c>
      <c r="K42" s="25">
        <f>IFERROR(VLOOKUP($B42,SCAN2_021925!$B:G,3,FALSE),"Not in Scan")</f>
        <v>152727358</v>
      </c>
      <c r="L42" s="25">
        <f>IFERROR(VLOOKUP($B42,SCAN2_021925!$B:H,4,FALSE),"Not in Scan")</f>
        <v>125208391</v>
      </c>
      <c r="M42" s="25">
        <f>IFERROR(VLOOKUP($B42,SCAN2_021925!$B:I,5,FALSE),"Not in Scan")</f>
        <v>27513758</v>
      </c>
      <c r="O42" s="25">
        <f>IFERROR(VLOOKUP($B42,SCAN_022325!$B:K,3,FALSE),"Not in Scan")</f>
        <v>154256409</v>
      </c>
      <c r="P42" s="25">
        <f>IFERROR(VLOOKUP($B42,SCAN_022325!$B:L,4,FALSE),"Not in Scan")</f>
        <v>127480774</v>
      </c>
      <c r="Q42" s="25">
        <f>IFERROR(VLOOKUP($B42,SCAN_022325!$B:M,5,FALSE),"Not in Scan")</f>
        <v>27850393</v>
      </c>
      <c r="S42" s="25" t="str">
        <f>IFERROR(VLOOKUP($B42,SCAN_TBD4!$B:O,3,FALSE),"Not in Scan")</f>
        <v>Not in Scan</v>
      </c>
      <c r="T42" s="25" t="str">
        <f>IFERROR(VLOOKUP($B42,SCAN_TBD4!$B:P,4,FALSE),"Not in Scan")</f>
        <v>Not in Scan</v>
      </c>
      <c r="U42" s="25" t="str">
        <f>IFERROR(VLOOKUP($B42,SCAN_TBD4!$B:Q,5,FALSE),"Not in Scan")</f>
        <v>Not in Scan</v>
      </c>
      <c r="W42" s="25" t="str">
        <f>IFERROR(VLOOKUP($B42,SCAN_TBD5!$B:S,3,FALSE),"Not in Scan")</f>
        <v>Not in Scan</v>
      </c>
      <c r="X42" s="25" t="str">
        <f>IFERROR(VLOOKUP($B42,SCAN_TBD5!$B:T,4,FALSE),"Not in Scan")</f>
        <v>Not in Scan</v>
      </c>
      <c r="Y42" s="25" t="str">
        <f>IFERROR(VLOOKUP($B42,SCAN_TBD5!$B:U,5,FALSE),"Not in Scan")</f>
        <v>Not in Scan</v>
      </c>
      <c r="AA42" s="25" t="str">
        <f>IFERROR(VLOOKUP($B42,SCAN_TBD6!$B:W,3,FALSE),"Not in Scan")</f>
        <v>Not in Scan</v>
      </c>
      <c r="AB42" s="25" t="str">
        <f>IFERROR(VLOOKUP($B42,SCAN_TBD6!$B:X,4,FALSE),"Not in Scan")</f>
        <v>Not in Scan</v>
      </c>
      <c r="AC42" s="25" t="str">
        <f>IFERROR(VLOOKUP($B42,SCAN_TBD6!$B:Y,5,FALSE),"Not in Scan")</f>
        <v>Not in Scan</v>
      </c>
      <c r="AE42" s="25" t="str">
        <f>IFERROR(VLOOKUP($B42,SCAN_TBD7!$B:AA,3,FALSE),"Not in Scan")</f>
        <v>Not in Scan</v>
      </c>
      <c r="AF42" s="25" t="str">
        <f>IFERROR(VLOOKUP($B42,SCAN_TBD7!$B:AB,4,FALSE),"Not in Scan")</f>
        <v>Not in Scan</v>
      </c>
      <c r="AG42" s="25" t="str">
        <f>IFERROR(VLOOKUP($B42,SCAN_TBD7!$B:AC,5,FALSE),"Not in Scan")</f>
        <v>Not in Scan</v>
      </c>
      <c r="AI42" s="25" t="str">
        <f>IFERROR(VLOOKUP($B42,SCAN_TBD8!$B:AA,3,FALSE),"Not in Scan")</f>
        <v>Not in Scan</v>
      </c>
      <c r="AJ42" s="25" t="str">
        <f>IFERROR(VLOOKUP($B42,SCAN_TBD8!$B:AB,4,FALSE),"Not in Scan")</f>
        <v>Not in Scan</v>
      </c>
      <c r="AK42" s="25" t="str">
        <f>IFERROR(VLOOKUP($B42,SCAN_TBD8!$B:AC,5,FALSE),"Not in Scan")</f>
        <v>Not in Scan</v>
      </c>
      <c r="AM42" s="25">
        <f t="shared" ref="AM42:AO42" si="321">G42-C42</f>
        <v>361903</v>
      </c>
      <c r="AN42" s="25">
        <f t="shared" si="321"/>
        <v>1609882</v>
      </c>
      <c r="AO42" s="25">
        <f t="shared" si="321"/>
        <v>842</v>
      </c>
      <c r="AQ42" s="25">
        <f t="shared" ref="AQ42:AS42" si="322">K42-G42</f>
        <v>184</v>
      </c>
      <c r="AR42" s="25">
        <f t="shared" si="322"/>
        <v>0</v>
      </c>
      <c r="AS42" s="25">
        <f t="shared" si="322"/>
        <v>0</v>
      </c>
      <c r="AU42" s="25">
        <f t="shared" ref="AU42:AW42" si="323">O42-K42</f>
        <v>1529051</v>
      </c>
      <c r="AV42" s="25">
        <f t="shared" si="323"/>
        <v>2272383</v>
      </c>
      <c r="AW42" s="25">
        <f t="shared" si="323"/>
        <v>336635</v>
      </c>
      <c r="AY42" s="25" t="str">
        <f t="shared" ref="AY42:BA42" si="324">S42-O42</f>
        <v>#VALUE!</v>
      </c>
      <c r="AZ42" s="25" t="str">
        <f t="shared" si="324"/>
        <v>#VALUE!</v>
      </c>
      <c r="BA42" s="25" t="str">
        <f t="shared" si="324"/>
        <v>#VALUE!</v>
      </c>
      <c r="BC42" s="25" t="str">
        <f t="shared" ref="BC42:BE42" si="325">W42-S42</f>
        <v>#VALUE!</v>
      </c>
      <c r="BD42" s="25" t="str">
        <f t="shared" si="325"/>
        <v>#VALUE!</v>
      </c>
      <c r="BE42" s="25" t="str">
        <f t="shared" si="325"/>
        <v>#VALUE!</v>
      </c>
      <c r="BG42" s="25" t="str">
        <f t="shared" ref="BG42:BI42" si="326">AA42-W42</f>
        <v>#VALUE!</v>
      </c>
      <c r="BH42" s="25" t="str">
        <f t="shared" si="326"/>
        <v>#VALUE!</v>
      </c>
      <c r="BI42" s="25" t="str">
        <f t="shared" si="326"/>
        <v>#VALUE!</v>
      </c>
      <c r="BK42" s="25" t="str">
        <f t="shared" ref="BK42:BM42" si="327">AE42-AA42</f>
        <v>#VALUE!</v>
      </c>
      <c r="BL42" s="25" t="str">
        <f t="shared" si="327"/>
        <v>#VALUE!</v>
      </c>
      <c r="BM42" s="25" t="str">
        <f t="shared" si="327"/>
        <v>#VALUE!</v>
      </c>
      <c r="BO42" s="25" t="str">
        <f t="shared" ref="BO42:BQ42" si="328">AI42-AE42</f>
        <v>#VALUE!</v>
      </c>
      <c r="BP42" s="25" t="str">
        <f t="shared" si="328"/>
        <v>#VALUE!</v>
      </c>
      <c r="BQ42" s="25" t="str">
        <f t="shared" si="328"/>
        <v>#VALUE!</v>
      </c>
    </row>
    <row r="43" ht="15.0" customHeight="1">
      <c r="A43" s="23" t="s">
        <v>44</v>
      </c>
      <c r="B43" s="24">
        <v>5.094672E7</v>
      </c>
      <c r="C43" s="25">
        <f>IFERROR(VLOOKUP($B43,BaselineKILLS!$B:F,3,FALSE),"Not in BL Scan")</f>
        <v>93611948</v>
      </c>
      <c r="D43" s="25">
        <f>IFERROR(VLOOKUP($B43,BaselineKILLS!$B:F,4,FALSE),"Not in BL Scan")</f>
        <v>94424801</v>
      </c>
      <c r="E43" s="25">
        <f>IFERROR(VLOOKUP($B43,BaselineKILLS!$B:G,5,FALSE),"Not in BL Scan")</f>
        <v>24512547</v>
      </c>
      <c r="G43" s="25">
        <f>IFERROR(VLOOKUP($B43,SCAN1_020125!$B:F,3,FALSE),"Not in Scan")</f>
        <v>93848249</v>
      </c>
      <c r="H43" s="25">
        <f>IFERROR(VLOOKUP($B43,SCAN1_020125!$B:G,4,FALSE),"Not in Scan")</f>
        <v>96021545</v>
      </c>
      <c r="I43" s="25">
        <f>IFERROR(VLOOKUP($B43,SCAN1_020125!$B:H,5,FALSE),"Not in Scan")</f>
        <v>24651248</v>
      </c>
      <c r="K43" s="25">
        <f>IFERROR(VLOOKUP($B43,SCAN2_021925!$B:G,3,FALSE),"Not in Scan")</f>
        <v>93848249</v>
      </c>
      <c r="L43" s="25">
        <f>IFERROR(VLOOKUP($B43,SCAN2_021925!$B:H,4,FALSE),"Not in Scan")</f>
        <v>96021545</v>
      </c>
      <c r="M43" s="25">
        <f>IFERROR(VLOOKUP($B43,SCAN2_021925!$B:I,5,FALSE),"Not in Scan")</f>
        <v>24651248</v>
      </c>
      <c r="O43" s="25">
        <f>IFERROR(VLOOKUP($B43,SCAN_022325!$B:K,3,FALSE),"Not in Scan")</f>
        <v>94508710</v>
      </c>
      <c r="P43" s="25">
        <f>IFERROR(VLOOKUP($B43,SCAN_022325!$B:L,4,FALSE),"Not in Scan")</f>
        <v>97062534</v>
      </c>
      <c r="Q43" s="25">
        <f>IFERROR(VLOOKUP($B43,SCAN_022325!$B:M,5,FALSE),"Not in Scan")</f>
        <v>25097944</v>
      </c>
      <c r="S43" s="25" t="str">
        <f>IFERROR(VLOOKUP($B43,SCAN_TBD4!$B:O,3,FALSE),"Not in Scan")</f>
        <v>Not in Scan</v>
      </c>
      <c r="T43" s="25" t="str">
        <f>IFERROR(VLOOKUP($B43,SCAN_TBD4!$B:P,4,FALSE),"Not in Scan")</f>
        <v>Not in Scan</v>
      </c>
      <c r="U43" s="25" t="str">
        <f>IFERROR(VLOOKUP($B43,SCAN_TBD4!$B:Q,5,FALSE),"Not in Scan")</f>
        <v>Not in Scan</v>
      </c>
      <c r="W43" s="25" t="str">
        <f>IFERROR(VLOOKUP($B43,SCAN_TBD5!$B:S,3,FALSE),"Not in Scan")</f>
        <v>Not in Scan</v>
      </c>
      <c r="X43" s="25" t="str">
        <f>IFERROR(VLOOKUP($B43,SCAN_TBD5!$B:T,4,FALSE),"Not in Scan")</f>
        <v>Not in Scan</v>
      </c>
      <c r="Y43" s="25" t="str">
        <f>IFERROR(VLOOKUP($B43,SCAN_TBD5!$B:U,5,FALSE),"Not in Scan")</f>
        <v>Not in Scan</v>
      </c>
      <c r="AA43" s="25" t="str">
        <f>IFERROR(VLOOKUP($B43,SCAN_TBD6!$B:W,3,FALSE),"Not in Scan")</f>
        <v>Not in Scan</v>
      </c>
      <c r="AB43" s="25" t="str">
        <f>IFERROR(VLOOKUP($B43,SCAN_TBD6!$B:X,4,FALSE),"Not in Scan")</f>
        <v>Not in Scan</v>
      </c>
      <c r="AC43" s="25" t="str">
        <f>IFERROR(VLOOKUP($B43,SCAN_TBD6!$B:Y,5,FALSE),"Not in Scan")</f>
        <v>Not in Scan</v>
      </c>
      <c r="AE43" s="25" t="str">
        <f>IFERROR(VLOOKUP($B43,SCAN_TBD7!$B:AA,3,FALSE),"Not in Scan")</f>
        <v>Not in Scan</v>
      </c>
      <c r="AF43" s="25" t="str">
        <f>IFERROR(VLOOKUP($B43,SCAN_TBD7!$B:AB,4,FALSE),"Not in Scan")</f>
        <v>Not in Scan</v>
      </c>
      <c r="AG43" s="25" t="str">
        <f>IFERROR(VLOOKUP($B43,SCAN_TBD7!$B:AC,5,FALSE),"Not in Scan")</f>
        <v>Not in Scan</v>
      </c>
      <c r="AI43" s="25" t="str">
        <f>IFERROR(VLOOKUP($B43,SCAN_TBD8!$B:AA,3,FALSE),"Not in Scan")</f>
        <v>Not in Scan</v>
      </c>
      <c r="AJ43" s="25" t="str">
        <f>IFERROR(VLOOKUP($B43,SCAN_TBD8!$B:AB,4,FALSE),"Not in Scan")</f>
        <v>Not in Scan</v>
      </c>
      <c r="AK43" s="25" t="str">
        <f>IFERROR(VLOOKUP($B43,SCAN_TBD8!$B:AC,5,FALSE),"Not in Scan")</f>
        <v>Not in Scan</v>
      </c>
      <c r="AM43" s="25">
        <f t="shared" ref="AM43:AO43" si="329">G43-C43</f>
        <v>236301</v>
      </c>
      <c r="AN43" s="25">
        <f t="shared" si="329"/>
        <v>1596744</v>
      </c>
      <c r="AO43" s="25">
        <f t="shared" si="329"/>
        <v>138701</v>
      </c>
      <c r="AQ43" s="25">
        <f t="shared" ref="AQ43:AS43" si="330">K43-G43</f>
        <v>0</v>
      </c>
      <c r="AR43" s="25">
        <f t="shared" si="330"/>
        <v>0</v>
      </c>
      <c r="AS43" s="25">
        <f t="shared" si="330"/>
        <v>0</v>
      </c>
      <c r="AU43" s="25">
        <f t="shared" ref="AU43:AW43" si="331">O43-K43</f>
        <v>660461</v>
      </c>
      <c r="AV43" s="25">
        <f t="shared" si="331"/>
        <v>1040989</v>
      </c>
      <c r="AW43" s="25">
        <f t="shared" si="331"/>
        <v>446696</v>
      </c>
      <c r="AY43" s="25" t="str">
        <f t="shared" ref="AY43:BA43" si="332">S43-O43</f>
        <v>#VALUE!</v>
      </c>
      <c r="AZ43" s="25" t="str">
        <f t="shared" si="332"/>
        <v>#VALUE!</v>
      </c>
      <c r="BA43" s="25" t="str">
        <f t="shared" si="332"/>
        <v>#VALUE!</v>
      </c>
      <c r="BC43" s="25" t="str">
        <f t="shared" ref="BC43:BE43" si="333">W43-S43</f>
        <v>#VALUE!</v>
      </c>
      <c r="BD43" s="25" t="str">
        <f t="shared" si="333"/>
        <v>#VALUE!</v>
      </c>
      <c r="BE43" s="25" t="str">
        <f t="shared" si="333"/>
        <v>#VALUE!</v>
      </c>
      <c r="BG43" s="25" t="str">
        <f t="shared" ref="BG43:BI43" si="334">AA43-W43</f>
        <v>#VALUE!</v>
      </c>
      <c r="BH43" s="25" t="str">
        <f t="shared" si="334"/>
        <v>#VALUE!</v>
      </c>
      <c r="BI43" s="25" t="str">
        <f t="shared" si="334"/>
        <v>#VALUE!</v>
      </c>
      <c r="BK43" s="25" t="str">
        <f t="shared" ref="BK43:BM43" si="335">AE43-AA43</f>
        <v>#VALUE!</v>
      </c>
      <c r="BL43" s="25" t="str">
        <f t="shared" si="335"/>
        <v>#VALUE!</v>
      </c>
      <c r="BM43" s="25" t="str">
        <f t="shared" si="335"/>
        <v>#VALUE!</v>
      </c>
      <c r="BO43" s="25" t="str">
        <f t="shared" ref="BO43:BQ43" si="336">AI43-AE43</f>
        <v>#VALUE!</v>
      </c>
      <c r="BP43" s="25" t="str">
        <f t="shared" si="336"/>
        <v>#VALUE!</v>
      </c>
      <c r="BQ43" s="25" t="str">
        <f t="shared" si="336"/>
        <v>#VALUE!</v>
      </c>
    </row>
    <row r="44" ht="15.0" customHeight="1">
      <c r="A44" s="23" t="s">
        <v>46</v>
      </c>
      <c r="B44" s="24">
        <v>3586823.0</v>
      </c>
      <c r="C44" s="25">
        <f>IFERROR(VLOOKUP($B44,BaselineKILLS!$B:F,3,FALSE),"Not in BL Scan")</f>
        <v>62760651</v>
      </c>
      <c r="D44" s="25">
        <f>IFERROR(VLOOKUP($B44,BaselineKILLS!$B:F,4,FALSE),"Not in BL Scan")</f>
        <v>82820816</v>
      </c>
      <c r="E44" s="25">
        <f>IFERROR(VLOOKUP($B44,BaselineKILLS!$B:G,5,FALSE),"Not in BL Scan")</f>
        <v>18920502</v>
      </c>
      <c r="G44" s="25">
        <f>IFERROR(VLOOKUP($B44,SCAN1_020125!$B:F,3,FALSE),"Not in Scan")</f>
        <v>62809246</v>
      </c>
      <c r="H44" s="25">
        <f>IFERROR(VLOOKUP($B44,SCAN1_020125!$B:G,4,FALSE),"Not in Scan")</f>
        <v>82875649</v>
      </c>
      <c r="I44" s="25">
        <f>IFERROR(VLOOKUP($B44,SCAN1_020125!$B:H,5,FALSE),"Not in Scan")</f>
        <v>18920502</v>
      </c>
      <c r="K44" s="25">
        <f>IFERROR(VLOOKUP($B44,SCAN2_021925!$B:G,3,FALSE),"Not in Scan")</f>
        <v>62809570</v>
      </c>
      <c r="L44" s="25">
        <f>IFERROR(VLOOKUP($B44,SCAN2_021925!$B:H,4,FALSE),"Not in Scan")</f>
        <v>82875649</v>
      </c>
      <c r="M44" s="25">
        <f>IFERROR(VLOOKUP($B44,SCAN2_021925!$B:I,5,FALSE),"Not in Scan")</f>
        <v>18920502</v>
      </c>
      <c r="O44" s="25">
        <f>IFERROR(VLOOKUP($B44,SCAN_022325!$B:K,3,FALSE),"Not in Scan")</f>
        <v>63571347</v>
      </c>
      <c r="P44" s="25">
        <f>IFERROR(VLOOKUP($B44,SCAN_022325!$B:L,4,FALSE),"Not in Scan")</f>
        <v>85446676</v>
      </c>
      <c r="Q44" s="25">
        <f>IFERROR(VLOOKUP($B44,SCAN_022325!$B:M,5,FALSE),"Not in Scan")</f>
        <v>19225677</v>
      </c>
      <c r="S44" s="25" t="str">
        <f>IFERROR(VLOOKUP($B44,SCAN_TBD4!$B:O,3,FALSE),"Not in Scan")</f>
        <v>Not in Scan</v>
      </c>
      <c r="T44" s="25" t="str">
        <f>IFERROR(VLOOKUP($B44,SCAN_TBD4!$B:P,4,FALSE),"Not in Scan")</f>
        <v>Not in Scan</v>
      </c>
      <c r="U44" s="25" t="str">
        <f>IFERROR(VLOOKUP($B44,SCAN_TBD4!$B:Q,5,FALSE),"Not in Scan")</f>
        <v>Not in Scan</v>
      </c>
      <c r="W44" s="25" t="str">
        <f>IFERROR(VLOOKUP($B44,SCAN_TBD5!$B:S,3,FALSE),"Not in Scan")</f>
        <v>Not in Scan</v>
      </c>
      <c r="X44" s="25" t="str">
        <f>IFERROR(VLOOKUP($B44,SCAN_TBD5!$B:T,4,FALSE),"Not in Scan")</f>
        <v>Not in Scan</v>
      </c>
      <c r="Y44" s="25" t="str">
        <f>IFERROR(VLOOKUP($B44,SCAN_TBD5!$B:U,5,FALSE),"Not in Scan")</f>
        <v>Not in Scan</v>
      </c>
      <c r="AA44" s="25" t="str">
        <f>IFERROR(VLOOKUP($B44,SCAN_TBD6!$B:W,3,FALSE),"Not in Scan")</f>
        <v>Not in Scan</v>
      </c>
      <c r="AB44" s="25" t="str">
        <f>IFERROR(VLOOKUP($B44,SCAN_TBD6!$B:X,4,FALSE),"Not in Scan")</f>
        <v>Not in Scan</v>
      </c>
      <c r="AC44" s="25" t="str">
        <f>IFERROR(VLOOKUP($B44,SCAN_TBD6!$B:Y,5,FALSE),"Not in Scan")</f>
        <v>Not in Scan</v>
      </c>
      <c r="AE44" s="25" t="str">
        <f>IFERROR(VLOOKUP($B44,SCAN_TBD7!$B:AA,3,FALSE),"Not in Scan")</f>
        <v>Not in Scan</v>
      </c>
      <c r="AF44" s="25" t="str">
        <f>IFERROR(VLOOKUP($B44,SCAN_TBD7!$B:AB,4,FALSE),"Not in Scan")</f>
        <v>Not in Scan</v>
      </c>
      <c r="AG44" s="25" t="str">
        <f>IFERROR(VLOOKUP($B44,SCAN_TBD7!$B:AC,5,FALSE),"Not in Scan")</f>
        <v>Not in Scan</v>
      </c>
      <c r="AI44" s="25" t="str">
        <f>IFERROR(VLOOKUP($B44,SCAN_TBD8!$B:AA,3,FALSE),"Not in Scan")</f>
        <v>Not in Scan</v>
      </c>
      <c r="AJ44" s="25" t="str">
        <f>IFERROR(VLOOKUP($B44,SCAN_TBD8!$B:AB,4,FALSE),"Not in Scan")</f>
        <v>Not in Scan</v>
      </c>
      <c r="AK44" s="25" t="str">
        <f>IFERROR(VLOOKUP($B44,SCAN_TBD8!$B:AC,5,FALSE),"Not in Scan")</f>
        <v>Not in Scan</v>
      </c>
      <c r="AM44" s="25">
        <f t="shared" ref="AM44:AO44" si="337">G44-C44</f>
        <v>48595</v>
      </c>
      <c r="AN44" s="25">
        <f t="shared" si="337"/>
        <v>54833</v>
      </c>
      <c r="AO44" s="25">
        <f t="shared" si="337"/>
        <v>0</v>
      </c>
      <c r="AQ44" s="25">
        <f t="shared" ref="AQ44:AS44" si="338">K44-G44</f>
        <v>324</v>
      </c>
      <c r="AR44" s="25">
        <f t="shared" si="338"/>
        <v>0</v>
      </c>
      <c r="AS44" s="25">
        <f t="shared" si="338"/>
        <v>0</v>
      </c>
      <c r="AU44" s="25">
        <f t="shared" ref="AU44:AW44" si="339">O44-K44</f>
        <v>761777</v>
      </c>
      <c r="AV44" s="25">
        <f t="shared" si="339"/>
        <v>2571027</v>
      </c>
      <c r="AW44" s="25">
        <f t="shared" si="339"/>
        <v>305175</v>
      </c>
      <c r="AY44" s="25" t="str">
        <f t="shared" ref="AY44:BA44" si="340">S44-O44</f>
        <v>#VALUE!</v>
      </c>
      <c r="AZ44" s="25" t="str">
        <f t="shared" si="340"/>
        <v>#VALUE!</v>
      </c>
      <c r="BA44" s="25" t="str">
        <f t="shared" si="340"/>
        <v>#VALUE!</v>
      </c>
      <c r="BC44" s="25" t="str">
        <f t="shared" ref="BC44:BE44" si="341">W44-S44</f>
        <v>#VALUE!</v>
      </c>
      <c r="BD44" s="25" t="str">
        <f t="shared" si="341"/>
        <v>#VALUE!</v>
      </c>
      <c r="BE44" s="25" t="str">
        <f t="shared" si="341"/>
        <v>#VALUE!</v>
      </c>
      <c r="BG44" s="25" t="str">
        <f t="shared" ref="BG44:BI44" si="342">AA44-W44</f>
        <v>#VALUE!</v>
      </c>
      <c r="BH44" s="25" t="str">
        <f t="shared" si="342"/>
        <v>#VALUE!</v>
      </c>
      <c r="BI44" s="25" t="str">
        <f t="shared" si="342"/>
        <v>#VALUE!</v>
      </c>
      <c r="BK44" s="25" t="str">
        <f t="shared" ref="BK44:BM44" si="343">AE44-AA44</f>
        <v>#VALUE!</v>
      </c>
      <c r="BL44" s="25" t="str">
        <f t="shared" si="343"/>
        <v>#VALUE!</v>
      </c>
      <c r="BM44" s="25" t="str">
        <f t="shared" si="343"/>
        <v>#VALUE!</v>
      </c>
      <c r="BO44" s="25" t="str">
        <f t="shared" ref="BO44:BQ44" si="344">AI44-AE44</f>
        <v>#VALUE!</v>
      </c>
      <c r="BP44" s="25" t="str">
        <f t="shared" si="344"/>
        <v>#VALUE!</v>
      </c>
      <c r="BQ44" s="25" t="str">
        <f t="shared" si="344"/>
        <v>#VALUE!</v>
      </c>
    </row>
    <row r="45" ht="15.0" customHeight="1">
      <c r="A45" s="23" t="s">
        <v>35</v>
      </c>
      <c r="B45" s="24">
        <v>1.3137539E7</v>
      </c>
      <c r="C45" s="25">
        <f>IFERROR(VLOOKUP($B45,BaselineKILLS!$B:F,3,FALSE),"Not in BL Scan")</f>
        <v>106975857</v>
      </c>
      <c r="D45" s="25">
        <f>IFERROR(VLOOKUP($B45,BaselineKILLS!$B:F,4,FALSE),"Not in BL Scan")</f>
        <v>96697085</v>
      </c>
      <c r="E45" s="25">
        <f>IFERROR(VLOOKUP($B45,BaselineKILLS!$B:G,5,FALSE),"Not in BL Scan")</f>
        <v>25822691</v>
      </c>
      <c r="G45" s="25">
        <f>IFERROR(VLOOKUP($B45,SCAN1_020125!$B:F,3,FALSE),"Not in Scan")</f>
        <v>107137081</v>
      </c>
      <c r="H45" s="25">
        <f>IFERROR(VLOOKUP($B45,SCAN1_020125!$B:G,4,FALSE),"Not in Scan")</f>
        <v>96983199</v>
      </c>
      <c r="I45" s="25">
        <f>IFERROR(VLOOKUP($B45,SCAN1_020125!$B:H,5,FALSE),"Not in Scan")</f>
        <v>25822691</v>
      </c>
      <c r="K45" s="25">
        <f>IFERROR(VLOOKUP($B45,SCAN2_021925!$B:G,3,FALSE),"Not in Scan")</f>
        <v>107137081</v>
      </c>
      <c r="L45" s="25">
        <f>IFERROR(VLOOKUP($B45,SCAN2_021925!$B:H,4,FALSE),"Not in Scan")</f>
        <v>96983199</v>
      </c>
      <c r="M45" s="25">
        <f>IFERROR(VLOOKUP($B45,SCAN2_021925!$B:I,5,FALSE),"Not in Scan")</f>
        <v>25822691</v>
      </c>
      <c r="O45" s="25">
        <f>IFERROR(VLOOKUP($B45,SCAN_022325!$B:K,3,FALSE),"Not in Scan")</f>
        <v>109257024</v>
      </c>
      <c r="P45" s="25">
        <f>IFERROR(VLOOKUP($B45,SCAN_022325!$B:L,4,FALSE),"Not in Scan")</f>
        <v>99675197</v>
      </c>
      <c r="Q45" s="25">
        <f>IFERROR(VLOOKUP($B45,SCAN_022325!$B:M,5,FALSE),"Not in Scan")</f>
        <v>26507143</v>
      </c>
      <c r="S45" s="25" t="str">
        <f>IFERROR(VLOOKUP($B45,SCAN_TBD4!$B:O,3,FALSE),"Not in Scan")</f>
        <v>Not in Scan</v>
      </c>
      <c r="T45" s="25" t="str">
        <f>IFERROR(VLOOKUP($B45,SCAN_TBD4!$B:P,4,FALSE),"Not in Scan")</f>
        <v>Not in Scan</v>
      </c>
      <c r="U45" s="25" t="str">
        <f>IFERROR(VLOOKUP($B45,SCAN_TBD4!$B:Q,5,FALSE),"Not in Scan")</f>
        <v>Not in Scan</v>
      </c>
      <c r="W45" s="25" t="str">
        <f>IFERROR(VLOOKUP($B45,SCAN_TBD5!$B:S,3,FALSE),"Not in Scan")</f>
        <v>Not in Scan</v>
      </c>
      <c r="X45" s="25" t="str">
        <f>IFERROR(VLOOKUP($B45,SCAN_TBD5!$B:T,4,FALSE),"Not in Scan")</f>
        <v>Not in Scan</v>
      </c>
      <c r="Y45" s="25" t="str">
        <f>IFERROR(VLOOKUP($B45,SCAN_TBD5!$B:U,5,FALSE),"Not in Scan")</f>
        <v>Not in Scan</v>
      </c>
      <c r="AA45" s="25" t="str">
        <f>IFERROR(VLOOKUP($B45,SCAN_TBD6!$B:W,3,FALSE),"Not in Scan")</f>
        <v>Not in Scan</v>
      </c>
      <c r="AB45" s="25" t="str">
        <f>IFERROR(VLOOKUP($B45,SCAN_TBD6!$B:X,4,FALSE),"Not in Scan")</f>
        <v>Not in Scan</v>
      </c>
      <c r="AC45" s="25" t="str">
        <f>IFERROR(VLOOKUP($B45,SCAN_TBD6!$B:Y,5,FALSE),"Not in Scan")</f>
        <v>Not in Scan</v>
      </c>
      <c r="AE45" s="25" t="str">
        <f>IFERROR(VLOOKUP($B45,SCAN_TBD7!$B:AA,3,FALSE),"Not in Scan")</f>
        <v>Not in Scan</v>
      </c>
      <c r="AF45" s="25" t="str">
        <f>IFERROR(VLOOKUP($B45,SCAN_TBD7!$B:AB,4,FALSE),"Not in Scan")</f>
        <v>Not in Scan</v>
      </c>
      <c r="AG45" s="25" t="str">
        <f>IFERROR(VLOOKUP($B45,SCAN_TBD7!$B:AC,5,FALSE),"Not in Scan")</f>
        <v>Not in Scan</v>
      </c>
      <c r="AI45" s="25" t="str">
        <f>IFERROR(VLOOKUP($B45,SCAN_TBD8!$B:AA,3,FALSE),"Not in Scan")</f>
        <v>Not in Scan</v>
      </c>
      <c r="AJ45" s="25" t="str">
        <f>IFERROR(VLOOKUP($B45,SCAN_TBD8!$B:AB,4,FALSE),"Not in Scan")</f>
        <v>Not in Scan</v>
      </c>
      <c r="AK45" s="25" t="str">
        <f>IFERROR(VLOOKUP($B45,SCAN_TBD8!$B:AC,5,FALSE),"Not in Scan")</f>
        <v>Not in Scan</v>
      </c>
      <c r="AM45" s="25">
        <f t="shared" ref="AM45:AO45" si="345">G45-C45</f>
        <v>161224</v>
      </c>
      <c r="AN45" s="25">
        <f t="shared" si="345"/>
        <v>286114</v>
      </c>
      <c r="AO45" s="25">
        <f t="shared" si="345"/>
        <v>0</v>
      </c>
      <c r="AQ45" s="25">
        <f t="shared" ref="AQ45:AS45" si="346">K45-G45</f>
        <v>0</v>
      </c>
      <c r="AR45" s="25">
        <f t="shared" si="346"/>
        <v>0</v>
      </c>
      <c r="AS45" s="25">
        <f t="shared" si="346"/>
        <v>0</v>
      </c>
      <c r="AU45" s="25">
        <f t="shared" ref="AU45:AW45" si="347">O45-K45</f>
        <v>2119943</v>
      </c>
      <c r="AV45" s="25">
        <f t="shared" si="347"/>
        <v>2691998</v>
      </c>
      <c r="AW45" s="25">
        <f t="shared" si="347"/>
        <v>684452</v>
      </c>
      <c r="AY45" s="25" t="str">
        <f t="shared" ref="AY45:BA45" si="348">S45-O45</f>
        <v>#VALUE!</v>
      </c>
      <c r="AZ45" s="25" t="str">
        <f t="shared" si="348"/>
        <v>#VALUE!</v>
      </c>
      <c r="BA45" s="25" t="str">
        <f t="shared" si="348"/>
        <v>#VALUE!</v>
      </c>
      <c r="BC45" s="25" t="str">
        <f t="shared" ref="BC45:BE45" si="349">W45-S45</f>
        <v>#VALUE!</v>
      </c>
      <c r="BD45" s="25" t="str">
        <f t="shared" si="349"/>
        <v>#VALUE!</v>
      </c>
      <c r="BE45" s="25" t="str">
        <f t="shared" si="349"/>
        <v>#VALUE!</v>
      </c>
      <c r="BG45" s="25" t="str">
        <f t="shared" ref="BG45:BI45" si="350">AA45-W45</f>
        <v>#VALUE!</v>
      </c>
      <c r="BH45" s="25" t="str">
        <f t="shared" si="350"/>
        <v>#VALUE!</v>
      </c>
      <c r="BI45" s="25" t="str">
        <f t="shared" si="350"/>
        <v>#VALUE!</v>
      </c>
      <c r="BK45" s="25" t="str">
        <f t="shared" ref="BK45:BM45" si="351">AE45-AA45</f>
        <v>#VALUE!</v>
      </c>
      <c r="BL45" s="25" t="str">
        <f t="shared" si="351"/>
        <v>#VALUE!</v>
      </c>
      <c r="BM45" s="25" t="str">
        <f t="shared" si="351"/>
        <v>#VALUE!</v>
      </c>
      <c r="BO45" s="25" t="str">
        <f t="shared" ref="BO45:BQ45" si="352">AI45-AE45</f>
        <v>#VALUE!</v>
      </c>
      <c r="BP45" s="25" t="str">
        <f t="shared" si="352"/>
        <v>#VALUE!</v>
      </c>
      <c r="BQ45" s="25" t="str">
        <f t="shared" si="352"/>
        <v>#VALUE!</v>
      </c>
    </row>
    <row r="46" ht="15.0" customHeight="1">
      <c r="A46" s="23" t="s">
        <v>58</v>
      </c>
      <c r="B46" s="24">
        <v>8905896.0</v>
      </c>
      <c r="C46" s="25">
        <f>IFERROR(VLOOKUP($B46,BaselineKILLS!$B:F,3,FALSE),"Not in BL Scan")</f>
        <v>72505230</v>
      </c>
      <c r="D46" s="25">
        <f>IFERROR(VLOOKUP($B46,BaselineKILLS!$B:F,4,FALSE),"Not in BL Scan")</f>
        <v>64748077</v>
      </c>
      <c r="E46" s="25">
        <f>IFERROR(VLOOKUP($B46,BaselineKILLS!$B:G,5,FALSE),"Not in BL Scan")</f>
        <v>21513531</v>
      </c>
      <c r="G46" s="25">
        <f>IFERROR(VLOOKUP($B46,SCAN1_020125!$B:F,3,FALSE),"Not in Scan")</f>
        <v>72569842</v>
      </c>
      <c r="H46" s="25">
        <f>IFERROR(VLOOKUP($B46,SCAN1_020125!$B:G,4,FALSE),"Not in Scan")</f>
        <v>65170712</v>
      </c>
      <c r="I46" s="25">
        <f>IFERROR(VLOOKUP($B46,SCAN1_020125!$B:H,5,FALSE),"Not in Scan")</f>
        <v>21592468</v>
      </c>
      <c r="K46" s="25">
        <f>IFERROR(VLOOKUP($B46,SCAN2_021925!$B:G,3,FALSE),"Not in Scan")</f>
        <v>72581261</v>
      </c>
      <c r="L46" s="25">
        <f>IFERROR(VLOOKUP($B46,SCAN2_021925!$B:H,4,FALSE),"Not in Scan")</f>
        <v>65211998</v>
      </c>
      <c r="M46" s="25">
        <f>IFERROR(VLOOKUP($B46,SCAN2_021925!$B:I,5,FALSE),"Not in Scan")</f>
        <v>21592468</v>
      </c>
      <c r="O46" s="25">
        <f>IFERROR(VLOOKUP($B46,SCAN_022325!$B:K,3,FALSE),"Not in Scan")</f>
        <v>72994011</v>
      </c>
      <c r="P46" s="25">
        <f>IFERROR(VLOOKUP($B46,SCAN_022325!$B:L,4,FALSE),"Not in Scan")</f>
        <v>66278091</v>
      </c>
      <c r="Q46" s="25">
        <f>IFERROR(VLOOKUP($B46,SCAN_022325!$B:M,5,FALSE),"Not in Scan")</f>
        <v>21896891</v>
      </c>
      <c r="S46" s="25" t="str">
        <f>IFERROR(VLOOKUP($B46,SCAN_TBD4!$B:O,3,FALSE),"Not in Scan")</f>
        <v>Not in Scan</v>
      </c>
      <c r="T46" s="25" t="str">
        <f>IFERROR(VLOOKUP($B46,SCAN_TBD4!$B:P,4,FALSE),"Not in Scan")</f>
        <v>Not in Scan</v>
      </c>
      <c r="U46" s="25" t="str">
        <f>IFERROR(VLOOKUP($B46,SCAN_TBD4!$B:Q,5,FALSE),"Not in Scan")</f>
        <v>Not in Scan</v>
      </c>
      <c r="W46" s="25" t="str">
        <f>IFERROR(VLOOKUP($B46,SCAN_TBD5!$B:S,3,FALSE),"Not in Scan")</f>
        <v>Not in Scan</v>
      </c>
      <c r="X46" s="25" t="str">
        <f>IFERROR(VLOOKUP($B46,SCAN_TBD5!$B:T,4,FALSE),"Not in Scan")</f>
        <v>Not in Scan</v>
      </c>
      <c r="Y46" s="25" t="str">
        <f>IFERROR(VLOOKUP($B46,SCAN_TBD5!$B:U,5,FALSE),"Not in Scan")</f>
        <v>Not in Scan</v>
      </c>
      <c r="AA46" s="25" t="str">
        <f>IFERROR(VLOOKUP($B46,SCAN_TBD6!$B:W,3,FALSE),"Not in Scan")</f>
        <v>Not in Scan</v>
      </c>
      <c r="AB46" s="25" t="str">
        <f>IFERROR(VLOOKUP($B46,SCAN_TBD6!$B:X,4,FALSE),"Not in Scan")</f>
        <v>Not in Scan</v>
      </c>
      <c r="AC46" s="25" t="str">
        <f>IFERROR(VLOOKUP($B46,SCAN_TBD6!$B:Y,5,FALSE),"Not in Scan")</f>
        <v>Not in Scan</v>
      </c>
      <c r="AE46" s="25" t="str">
        <f>IFERROR(VLOOKUP($B46,SCAN_TBD7!$B:AA,3,FALSE),"Not in Scan")</f>
        <v>Not in Scan</v>
      </c>
      <c r="AF46" s="25" t="str">
        <f>IFERROR(VLOOKUP($B46,SCAN_TBD7!$B:AB,4,FALSE),"Not in Scan")</f>
        <v>Not in Scan</v>
      </c>
      <c r="AG46" s="25" t="str">
        <f>IFERROR(VLOOKUP($B46,SCAN_TBD7!$B:AC,5,FALSE),"Not in Scan")</f>
        <v>Not in Scan</v>
      </c>
      <c r="AI46" s="25" t="str">
        <f>IFERROR(VLOOKUP($B46,SCAN_TBD8!$B:AA,3,FALSE),"Not in Scan")</f>
        <v>Not in Scan</v>
      </c>
      <c r="AJ46" s="25" t="str">
        <f>IFERROR(VLOOKUP($B46,SCAN_TBD8!$B:AB,4,FALSE),"Not in Scan")</f>
        <v>Not in Scan</v>
      </c>
      <c r="AK46" s="25" t="str">
        <f>IFERROR(VLOOKUP($B46,SCAN_TBD8!$B:AC,5,FALSE),"Not in Scan")</f>
        <v>Not in Scan</v>
      </c>
      <c r="AM46" s="25">
        <f t="shared" ref="AM46:AO46" si="353">G46-C46</f>
        <v>64612</v>
      </c>
      <c r="AN46" s="25">
        <f t="shared" si="353"/>
        <v>422635</v>
      </c>
      <c r="AO46" s="25">
        <f t="shared" si="353"/>
        <v>78937</v>
      </c>
      <c r="AQ46" s="25">
        <f t="shared" ref="AQ46:AS46" si="354">K46-G46</f>
        <v>11419</v>
      </c>
      <c r="AR46" s="25">
        <f t="shared" si="354"/>
        <v>41286</v>
      </c>
      <c r="AS46" s="25">
        <f t="shared" si="354"/>
        <v>0</v>
      </c>
      <c r="AU46" s="25">
        <f t="shared" ref="AU46:AW46" si="355">O46-K46</f>
        <v>412750</v>
      </c>
      <c r="AV46" s="25">
        <f t="shared" si="355"/>
        <v>1066093</v>
      </c>
      <c r="AW46" s="25">
        <f t="shared" si="355"/>
        <v>304423</v>
      </c>
      <c r="AY46" s="25" t="str">
        <f t="shared" ref="AY46:BA46" si="356">S46-O46</f>
        <v>#VALUE!</v>
      </c>
      <c r="AZ46" s="25" t="str">
        <f t="shared" si="356"/>
        <v>#VALUE!</v>
      </c>
      <c r="BA46" s="25" t="str">
        <f t="shared" si="356"/>
        <v>#VALUE!</v>
      </c>
      <c r="BC46" s="25" t="str">
        <f t="shared" ref="BC46:BE46" si="357">W46-S46</f>
        <v>#VALUE!</v>
      </c>
      <c r="BD46" s="25" t="str">
        <f t="shared" si="357"/>
        <v>#VALUE!</v>
      </c>
      <c r="BE46" s="25" t="str">
        <f t="shared" si="357"/>
        <v>#VALUE!</v>
      </c>
      <c r="BG46" s="25" t="str">
        <f t="shared" ref="BG46:BI46" si="358">AA46-W46</f>
        <v>#VALUE!</v>
      </c>
      <c r="BH46" s="25" t="str">
        <f t="shared" si="358"/>
        <v>#VALUE!</v>
      </c>
      <c r="BI46" s="25" t="str">
        <f t="shared" si="358"/>
        <v>#VALUE!</v>
      </c>
      <c r="BK46" s="25" t="str">
        <f t="shared" ref="BK46:BM46" si="359">AE46-AA46</f>
        <v>#VALUE!</v>
      </c>
      <c r="BL46" s="25" t="str">
        <f t="shared" si="359"/>
        <v>#VALUE!</v>
      </c>
      <c r="BM46" s="25" t="str">
        <f t="shared" si="359"/>
        <v>#VALUE!</v>
      </c>
      <c r="BO46" s="25" t="str">
        <f t="shared" ref="BO46:BQ46" si="360">AI46-AE46</f>
        <v>#VALUE!</v>
      </c>
      <c r="BP46" s="25" t="str">
        <f t="shared" si="360"/>
        <v>#VALUE!</v>
      </c>
      <c r="BQ46" s="25" t="str">
        <f t="shared" si="360"/>
        <v>#VALUE!</v>
      </c>
    </row>
    <row r="47" ht="15.0" customHeight="1">
      <c r="A47" s="23" t="s">
        <v>30</v>
      </c>
      <c r="B47" s="24">
        <v>5.1119444E7</v>
      </c>
      <c r="C47" s="25">
        <f>IFERROR(VLOOKUP($B47,BaselineKILLS!$B:F,3,FALSE),"Not in BL Scan")</f>
        <v>47107992</v>
      </c>
      <c r="D47" s="25">
        <f>IFERROR(VLOOKUP($B47,BaselineKILLS!$B:F,4,FALSE),"Not in BL Scan")</f>
        <v>45028519</v>
      </c>
      <c r="E47" s="25">
        <f>IFERROR(VLOOKUP($B47,BaselineKILLS!$B:G,5,FALSE),"Not in BL Scan")</f>
        <v>22335855</v>
      </c>
      <c r="G47" s="25">
        <f>IFERROR(VLOOKUP($B47,SCAN1_020125!$B:F,3,FALSE),"Not in Scan")</f>
        <v>47382472</v>
      </c>
      <c r="H47" s="25">
        <f>IFERROR(VLOOKUP($B47,SCAN1_020125!$B:G,4,FALSE),"Not in Scan")</f>
        <v>46562628</v>
      </c>
      <c r="I47" s="25">
        <f>IFERROR(VLOOKUP($B47,SCAN1_020125!$B:H,5,FALSE),"Not in Scan")</f>
        <v>22515577</v>
      </c>
      <c r="K47" s="25">
        <f>IFERROR(VLOOKUP($B47,SCAN2_021925!$B:G,3,FALSE),"Not in Scan")</f>
        <v>47516155</v>
      </c>
      <c r="L47" s="25">
        <f>IFERROR(VLOOKUP($B47,SCAN2_021925!$B:H,4,FALSE),"Not in Scan")</f>
        <v>47217957</v>
      </c>
      <c r="M47" s="25">
        <f>IFERROR(VLOOKUP($B47,SCAN2_021925!$B:I,5,FALSE),"Not in Scan")</f>
        <v>22515577</v>
      </c>
      <c r="O47" s="25">
        <f>IFERROR(VLOOKUP($B47,SCAN_022325!$B:K,3,FALSE),"Not in Scan")</f>
        <v>49643322</v>
      </c>
      <c r="P47" s="25">
        <f>IFERROR(VLOOKUP($B47,SCAN_022325!$B:L,4,FALSE),"Not in Scan")</f>
        <v>49522621</v>
      </c>
      <c r="Q47" s="25">
        <f>IFERROR(VLOOKUP($B47,SCAN_022325!$B:M,5,FALSE),"Not in Scan")</f>
        <v>23642118</v>
      </c>
      <c r="S47" s="25" t="str">
        <f>IFERROR(VLOOKUP($B47,SCAN_TBD4!$B:O,3,FALSE),"Not in Scan")</f>
        <v>Not in Scan</v>
      </c>
      <c r="T47" s="25" t="str">
        <f>IFERROR(VLOOKUP($B47,SCAN_TBD4!$B:P,4,FALSE),"Not in Scan")</f>
        <v>Not in Scan</v>
      </c>
      <c r="U47" s="25" t="str">
        <f>IFERROR(VLOOKUP($B47,SCAN_TBD4!$B:Q,5,FALSE),"Not in Scan")</f>
        <v>Not in Scan</v>
      </c>
      <c r="W47" s="25" t="str">
        <f>IFERROR(VLOOKUP($B47,SCAN_TBD5!$B:S,3,FALSE),"Not in Scan")</f>
        <v>Not in Scan</v>
      </c>
      <c r="X47" s="25" t="str">
        <f>IFERROR(VLOOKUP($B47,SCAN_TBD5!$B:T,4,FALSE),"Not in Scan")</f>
        <v>Not in Scan</v>
      </c>
      <c r="Y47" s="25" t="str">
        <f>IFERROR(VLOOKUP($B47,SCAN_TBD5!$B:U,5,FALSE),"Not in Scan")</f>
        <v>Not in Scan</v>
      </c>
      <c r="AA47" s="25" t="str">
        <f>IFERROR(VLOOKUP($B47,SCAN_TBD6!$B:W,3,FALSE),"Not in Scan")</f>
        <v>Not in Scan</v>
      </c>
      <c r="AB47" s="25" t="str">
        <f>IFERROR(VLOOKUP($B47,SCAN_TBD6!$B:X,4,FALSE),"Not in Scan")</f>
        <v>Not in Scan</v>
      </c>
      <c r="AC47" s="25" t="str">
        <f>IFERROR(VLOOKUP($B47,SCAN_TBD6!$B:Y,5,FALSE),"Not in Scan")</f>
        <v>Not in Scan</v>
      </c>
      <c r="AE47" s="25" t="str">
        <f>IFERROR(VLOOKUP($B47,SCAN_TBD7!$B:AA,3,FALSE),"Not in Scan")</f>
        <v>Not in Scan</v>
      </c>
      <c r="AF47" s="25" t="str">
        <f>IFERROR(VLOOKUP($B47,SCAN_TBD7!$B:AB,4,FALSE),"Not in Scan")</f>
        <v>Not in Scan</v>
      </c>
      <c r="AG47" s="25" t="str">
        <f>IFERROR(VLOOKUP($B47,SCAN_TBD7!$B:AC,5,FALSE),"Not in Scan")</f>
        <v>Not in Scan</v>
      </c>
      <c r="AI47" s="25" t="str">
        <f>IFERROR(VLOOKUP($B47,SCAN_TBD8!$B:AA,3,FALSE),"Not in Scan")</f>
        <v>Not in Scan</v>
      </c>
      <c r="AJ47" s="25" t="str">
        <f>IFERROR(VLOOKUP($B47,SCAN_TBD8!$B:AB,4,FALSE),"Not in Scan")</f>
        <v>Not in Scan</v>
      </c>
      <c r="AK47" s="25" t="str">
        <f>IFERROR(VLOOKUP($B47,SCAN_TBD8!$B:AC,5,FALSE),"Not in Scan")</f>
        <v>Not in Scan</v>
      </c>
      <c r="AM47" s="25">
        <f t="shared" ref="AM47:AO47" si="361">G47-C47</f>
        <v>274480</v>
      </c>
      <c r="AN47" s="25">
        <f t="shared" si="361"/>
        <v>1534109</v>
      </c>
      <c r="AO47" s="25">
        <f t="shared" si="361"/>
        <v>179722</v>
      </c>
      <c r="AQ47" s="25">
        <f t="shared" ref="AQ47:AS47" si="362">K47-G47</f>
        <v>133683</v>
      </c>
      <c r="AR47" s="25">
        <f t="shared" si="362"/>
        <v>655329</v>
      </c>
      <c r="AS47" s="25">
        <f t="shared" si="362"/>
        <v>0</v>
      </c>
      <c r="AU47" s="25">
        <f t="shared" ref="AU47:AW47" si="363">O47-K47</f>
        <v>2127167</v>
      </c>
      <c r="AV47" s="25">
        <f t="shared" si="363"/>
        <v>2304664</v>
      </c>
      <c r="AW47" s="25">
        <f t="shared" si="363"/>
        <v>1126541</v>
      </c>
      <c r="AY47" s="25" t="str">
        <f t="shared" ref="AY47:BA47" si="364">S47-O47</f>
        <v>#VALUE!</v>
      </c>
      <c r="AZ47" s="25" t="str">
        <f t="shared" si="364"/>
        <v>#VALUE!</v>
      </c>
      <c r="BA47" s="25" t="str">
        <f t="shared" si="364"/>
        <v>#VALUE!</v>
      </c>
      <c r="BC47" s="25" t="str">
        <f t="shared" ref="BC47:BE47" si="365">W47-S47</f>
        <v>#VALUE!</v>
      </c>
      <c r="BD47" s="25" t="str">
        <f t="shared" si="365"/>
        <v>#VALUE!</v>
      </c>
      <c r="BE47" s="25" t="str">
        <f t="shared" si="365"/>
        <v>#VALUE!</v>
      </c>
      <c r="BG47" s="25" t="str">
        <f t="shared" ref="BG47:BI47" si="366">AA47-W47</f>
        <v>#VALUE!</v>
      </c>
      <c r="BH47" s="25" t="str">
        <f t="shared" si="366"/>
        <v>#VALUE!</v>
      </c>
      <c r="BI47" s="25" t="str">
        <f t="shared" si="366"/>
        <v>#VALUE!</v>
      </c>
      <c r="BK47" s="25" t="str">
        <f t="shared" ref="BK47:BM47" si="367">AE47-AA47</f>
        <v>#VALUE!</v>
      </c>
      <c r="BL47" s="25" t="str">
        <f t="shared" si="367"/>
        <v>#VALUE!</v>
      </c>
      <c r="BM47" s="25" t="str">
        <f t="shared" si="367"/>
        <v>#VALUE!</v>
      </c>
      <c r="BO47" s="25" t="str">
        <f t="shared" ref="BO47:BQ47" si="368">AI47-AE47</f>
        <v>#VALUE!</v>
      </c>
      <c r="BP47" s="25" t="str">
        <f t="shared" si="368"/>
        <v>#VALUE!</v>
      </c>
      <c r="BQ47" s="25" t="str">
        <f t="shared" si="368"/>
        <v>#VALUE!</v>
      </c>
    </row>
    <row r="48" ht="15.0" customHeight="1">
      <c r="A48" s="23" t="s">
        <v>40</v>
      </c>
      <c r="B48" s="24">
        <v>2.0660545E7</v>
      </c>
      <c r="C48" s="25">
        <f>IFERROR(VLOOKUP($B48,BaselineKILLS!$B:F,3,FALSE),"Not in BL Scan")</f>
        <v>54146765</v>
      </c>
      <c r="D48" s="25">
        <f>IFERROR(VLOOKUP($B48,BaselineKILLS!$B:F,4,FALSE),"Not in BL Scan")</f>
        <v>47897966</v>
      </c>
      <c r="E48" s="25">
        <f>IFERROR(VLOOKUP($B48,BaselineKILLS!$B:G,5,FALSE),"Not in BL Scan")</f>
        <v>24930077</v>
      </c>
      <c r="G48" s="25">
        <f>IFERROR(VLOOKUP($B48,SCAN1_020125!$B:F,3,FALSE),"Not in Scan")</f>
        <v>54182641</v>
      </c>
      <c r="H48" s="25">
        <f>IFERROR(VLOOKUP($B48,SCAN1_020125!$B:G,4,FALSE),"Not in Scan")</f>
        <v>48213323</v>
      </c>
      <c r="I48" s="25">
        <f>IFERROR(VLOOKUP($B48,SCAN1_020125!$B:H,5,FALSE),"Not in Scan")</f>
        <v>24957851</v>
      </c>
      <c r="K48" s="25">
        <f>IFERROR(VLOOKUP($B48,SCAN2_021925!$B:G,3,FALSE),"Not in Scan")</f>
        <v>54182641</v>
      </c>
      <c r="L48" s="25">
        <f>IFERROR(VLOOKUP($B48,SCAN2_021925!$B:H,4,FALSE),"Not in Scan")</f>
        <v>48213323</v>
      </c>
      <c r="M48" s="25">
        <f>IFERROR(VLOOKUP($B48,SCAN2_021925!$B:I,5,FALSE),"Not in Scan")</f>
        <v>24957851</v>
      </c>
      <c r="O48" s="25">
        <f>IFERROR(VLOOKUP($B48,SCAN_022325!$B:K,3,FALSE),"Not in Scan")</f>
        <v>56084689</v>
      </c>
      <c r="P48" s="25">
        <f>IFERROR(VLOOKUP($B48,SCAN_022325!$B:L,4,FALSE),"Not in Scan")</f>
        <v>50190887</v>
      </c>
      <c r="Q48" s="25">
        <f>IFERROR(VLOOKUP($B48,SCAN_022325!$B:M,5,FALSE),"Not in Scan")</f>
        <v>25860079</v>
      </c>
      <c r="S48" s="25" t="str">
        <f>IFERROR(VLOOKUP($B48,SCAN_TBD4!$B:O,3,FALSE),"Not in Scan")</f>
        <v>Not in Scan</v>
      </c>
      <c r="T48" s="25" t="str">
        <f>IFERROR(VLOOKUP($B48,SCAN_TBD4!$B:P,4,FALSE),"Not in Scan")</f>
        <v>Not in Scan</v>
      </c>
      <c r="U48" s="25" t="str">
        <f>IFERROR(VLOOKUP($B48,SCAN_TBD4!$B:Q,5,FALSE),"Not in Scan")</f>
        <v>Not in Scan</v>
      </c>
      <c r="W48" s="25" t="str">
        <f>IFERROR(VLOOKUP($B48,SCAN_TBD5!$B:S,3,FALSE),"Not in Scan")</f>
        <v>Not in Scan</v>
      </c>
      <c r="X48" s="25" t="str">
        <f>IFERROR(VLOOKUP($B48,SCAN_TBD5!$B:T,4,FALSE),"Not in Scan")</f>
        <v>Not in Scan</v>
      </c>
      <c r="Y48" s="25" t="str">
        <f>IFERROR(VLOOKUP($B48,SCAN_TBD5!$B:U,5,FALSE),"Not in Scan")</f>
        <v>Not in Scan</v>
      </c>
      <c r="AA48" s="25" t="str">
        <f>IFERROR(VLOOKUP($B48,SCAN_TBD6!$B:W,3,FALSE),"Not in Scan")</f>
        <v>Not in Scan</v>
      </c>
      <c r="AB48" s="25" t="str">
        <f>IFERROR(VLOOKUP($B48,SCAN_TBD6!$B:X,4,FALSE),"Not in Scan")</f>
        <v>Not in Scan</v>
      </c>
      <c r="AC48" s="25" t="str">
        <f>IFERROR(VLOOKUP($B48,SCAN_TBD6!$B:Y,5,FALSE),"Not in Scan")</f>
        <v>Not in Scan</v>
      </c>
      <c r="AE48" s="25" t="str">
        <f>IFERROR(VLOOKUP($B48,SCAN_TBD7!$B:AA,3,FALSE),"Not in Scan")</f>
        <v>Not in Scan</v>
      </c>
      <c r="AF48" s="25" t="str">
        <f>IFERROR(VLOOKUP($B48,SCAN_TBD7!$B:AB,4,FALSE),"Not in Scan")</f>
        <v>Not in Scan</v>
      </c>
      <c r="AG48" s="25" t="str">
        <f>IFERROR(VLOOKUP($B48,SCAN_TBD7!$B:AC,5,FALSE),"Not in Scan")</f>
        <v>Not in Scan</v>
      </c>
      <c r="AI48" s="25" t="str">
        <f>IFERROR(VLOOKUP($B48,SCAN_TBD8!$B:AA,3,FALSE),"Not in Scan")</f>
        <v>Not in Scan</v>
      </c>
      <c r="AJ48" s="25" t="str">
        <f>IFERROR(VLOOKUP($B48,SCAN_TBD8!$B:AB,4,FALSE),"Not in Scan")</f>
        <v>Not in Scan</v>
      </c>
      <c r="AK48" s="25" t="str">
        <f>IFERROR(VLOOKUP($B48,SCAN_TBD8!$B:AC,5,FALSE),"Not in Scan")</f>
        <v>Not in Scan</v>
      </c>
      <c r="AM48" s="25">
        <f t="shared" ref="AM48:AO48" si="369">G48-C48</f>
        <v>35876</v>
      </c>
      <c r="AN48" s="25">
        <f t="shared" si="369"/>
        <v>315357</v>
      </c>
      <c r="AO48" s="25">
        <f t="shared" si="369"/>
        <v>27774</v>
      </c>
      <c r="AQ48" s="25">
        <f t="shared" ref="AQ48:AS48" si="370">K48-G48</f>
        <v>0</v>
      </c>
      <c r="AR48" s="25">
        <f t="shared" si="370"/>
        <v>0</v>
      </c>
      <c r="AS48" s="25">
        <f t="shared" si="370"/>
        <v>0</v>
      </c>
      <c r="AU48" s="25">
        <f t="shared" ref="AU48:AW48" si="371">O48-K48</f>
        <v>1902048</v>
      </c>
      <c r="AV48" s="25">
        <f t="shared" si="371"/>
        <v>1977564</v>
      </c>
      <c r="AW48" s="25">
        <f t="shared" si="371"/>
        <v>902228</v>
      </c>
      <c r="AY48" s="25" t="str">
        <f t="shared" ref="AY48:BA48" si="372">S48-O48</f>
        <v>#VALUE!</v>
      </c>
      <c r="AZ48" s="25" t="str">
        <f t="shared" si="372"/>
        <v>#VALUE!</v>
      </c>
      <c r="BA48" s="25" t="str">
        <f t="shared" si="372"/>
        <v>#VALUE!</v>
      </c>
      <c r="BC48" s="25" t="str">
        <f t="shared" ref="BC48:BE48" si="373">W48-S48</f>
        <v>#VALUE!</v>
      </c>
      <c r="BD48" s="25" t="str">
        <f t="shared" si="373"/>
        <v>#VALUE!</v>
      </c>
      <c r="BE48" s="25" t="str">
        <f t="shared" si="373"/>
        <v>#VALUE!</v>
      </c>
      <c r="BG48" s="25" t="str">
        <f t="shared" ref="BG48:BI48" si="374">AA48-W48</f>
        <v>#VALUE!</v>
      </c>
      <c r="BH48" s="25" t="str">
        <f t="shared" si="374"/>
        <v>#VALUE!</v>
      </c>
      <c r="BI48" s="25" t="str">
        <f t="shared" si="374"/>
        <v>#VALUE!</v>
      </c>
      <c r="BK48" s="25" t="str">
        <f t="shared" ref="BK48:BM48" si="375">AE48-AA48</f>
        <v>#VALUE!</v>
      </c>
      <c r="BL48" s="25" t="str">
        <f t="shared" si="375"/>
        <v>#VALUE!</v>
      </c>
      <c r="BM48" s="25" t="str">
        <f t="shared" si="375"/>
        <v>#VALUE!</v>
      </c>
      <c r="BO48" s="25" t="str">
        <f t="shared" ref="BO48:BQ48" si="376">AI48-AE48</f>
        <v>#VALUE!</v>
      </c>
      <c r="BP48" s="25" t="str">
        <f t="shared" si="376"/>
        <v>#VALUE!</v>
      </c>
      <c r="BQ48" s="25" t="str">
        <f t="shared" si="376"/>
        <v>#VALUE!</v>
      </c>
    </row>
    <row r="49" ht="15.0" customHeight="1">
      <c r="A49" s="23" t="s">
        <v>28</v>
      </c>
      <c r="B49" s="24">
        <v>3.0050119E7</v>
      </c>
      <c r="C49" s="25">
        <f>IFERROR(VLOOKUP($B49,BaselineKILLS!$B:F,3,FALSE),"Not in BL Scan")</f>
        <v>249343020</v>
      </c>
      <c r="D49" s="25">
        <f>IFERROR(VLOOKUP($B49,BaselineKILLS!$B:F,4,FALSE),"Not in BL Scan")</f>
        <v>262108061</v>
      </c>
      <c r="E49" s="25">
        <f>IFERROR(VLOOKUP($B49,BaselineKILLS!$B:G,5,FALSE),"Not in BL Scan")</f>
        <v>34341497</v>
      </c>
      <c r="G49" s="25">
        <f>IFERROR(VLOOKUP($B49,SCAN1_020125!$B:F,3,FALSE),"Not in Scan")</f>
        <v>249717154</v>
      </c>
      <c r="H49" s="25">
        <f>IFERROR(VLOOKUP($B49,SCAN1_020125!$B:G,4,FALSE),"Not in Scan")</f>
        <v>264360738</v>
      </c>
      <c r="I49" s="25">
        <f>IFERROR(VLOOKUP($B49,SCAN1_020125!$B:H,5,FALSE),"Not in Scan")</f>
        <v>34369946</v>
      </c>
      <c r="K49" s="25">
        <f>IFERROR(VLOOKUP($B49,SCAN2_021925!$B:G,3,FALSE),"Not in Scan")</f>
        <v>249717154</v>
      </c>
      <c r="L49" s="25">
        <f>IFERROR(VLOOKUP($B49,SCAN2_021925!$B:H,4,FALSE),"Not in Scan")</f>
        <v>264360738</v>
      </c>
      <c r="M49" s="25">
        <f>IFERROR(VLOOKUP($B49,SCAN2_021925!$B:I,5,FALSE),"Not in Scan")</f>
        <v>34369946</v>
      </c>
      <c r="O49" s="25">
        <f>IFERROR(VLOOKUP($B49,SCAN_022325!$B:K,3,FALSE),"Not in Scan")</f>
        <v>250819335</v>
      </c>
      <c r="P49" s="25">
        <f>IFERROR(VLOOKUP($B49,SCAN_022325!$B:L,4,FALSE),"Not in Scan")</f>
        <v>269514889</v>
      </c>
      <c r="Q49" s="25">
        <f>IFERROR(VLOOKUP($B49,SCAN_022325!$B:M,5,FALSE),"Not in Scan")</f>
        <v>34825677</v>
      </c>
      <c r="S49" s="25" t="str">
        <f>IFERROR(VLOOKUP($B49,SCAN_TBD4!$B:O,3,FALSE),"Not in Scan")</f>
        <v>Not in Scan</v>
      </c>
      <c r="T49" s="25" t="str">
        <f>IFERROR(VLOOKUP($B49,SCAN_TBD4!$B:P,4,FALSE),"Not in Scan")</f>
        <v>Not in Scan</v>
      </c>
      <c r="U49" s="25" t="str">
        <f>IFERROR(VLOOKUP($B49,SCAN_TBD4!$B:Q,5,FALSE),"Not in Scan")</f>
        <v>Not in Scan</v>
      </c>
      <c r="W49" s="25" t="str">
        <f>IFERROR(VLOOKUP($B49,SCAN_TBD5!$B:S,3,FALSE),"Not in Scan")</f>
        <v>Not in Scan</v>
      </c>
      <c r="X49" s="25" t="str">
        <f>IFERROR(VLOOKUP($B49,SCAN_TBD5!$B:T,4,FALSE),"Not in Scan")</f>
        <v>Not in Scan</v>
      </c>
      <c r="Y49" s="25" t="str">
        <f>IFERROR(VLOOKUP($B49,SCAN_TBD5!$B:U,5,FALSE),"Not in Scan")</f>
        <v>Not in Scan</v>
      </c>
      <c r="AA49" s="25" t="str">
        <f>IFERROR(VLOOKUP($B49,SCAN_TBD6!$B:W,3,FALSE),"Not in Scan")</f>
        <v>Not in Scan</v>
      </c>
      <c r="AB49" s="25" t="str">
        <f>IFERROR(VLOOKUP($B49,SCAN_TBD6!$B:X,4,FALSE),"Not in Scan")</f>
        <v>Not in Scan</v>
      </c>
      <c r="AC49" s="25" t="str">
        <f>IFERROR(VLOOKUP($B49,SCAN_TBD6!$B:Y,5,FALSE),"Not in Scan")</f>
        <v>Not in Scan</v>
      </c>
      <c r="AE49" s="25" t="str">
        <f>IFERROR(VLOOKUP($B49,SCAN_TBD7!$B:AA,3,FALSE),"Not in Scan")</f>
        <v>Not in Scan</v>
      </c>
      <c r="AF49" s="25" t="str">
        <f>IFERROR(VLOOKUP($B49,SCAN_TBD7!$B:AB,4,FALSE),"Not in Scan")</f>
        <v>Not in Scan</v>
      </c>
      <c r="AG49" s="25" t="str">
        <f>IFERROR(VLOOKUP($B49,SCAN_TBD7!$B:AC,5,FALSE),"Not in Scan")</f>
        <v>Not in Scan</v>
      </c>
      <c r="AI49" s="25" t="str">
        <f>IFERROR(VLOOKUP($B49,SCAN_TBD8!$B:AA,3,FALSE),"Not in Scan")</f>
        <v>Not in Scan</v>
      </c>
      <c r="AJ49" s="25" t="str">
        <f>IFERROR(VLOOKUP($B49,SCAN_TBD8!$B:AB,4,FALSE),"Not in Scan")</f>
        <v>Not in Scan</v>
      </c>
      <c r="AK49" s="25" t="str">
        <f>IFERROR(VLOOKUP($B49,SCAN_TBD8!$B:AC,5,FALSE),"Not in Scan")</f>
        <v>Not in Scan</v>
      </c>
      <c r="AM49" s="25">
        <f t="shared" ref="AM49:AO49" si="377">G49-C49</f>
        <v>374134</v>
      </c>
      <c r="AN49" s="25">
        <f t="shared" si="377"/>
        <v>2252677</v>
      </c>
      <c r="AO49" s="25">
        <f t="shared" si="377"/>
        <v>28449</v>
      </c>
      <c r="AQ49" s="25">
        <f t="shared" ref="AQ49:AS49" si="378">K49-G49</f>
        <v>0</v>
      </c>
      <c r="AR49" s="25">
        <f t="shared" si="378"/>
        <v>0</v>
      </c>
      <c r="AS49" s="25">
        <f t="shared" si="378"/>
        <v>0</v>
      </c>
      <c r="AU49" s="25">
        <f t="shared" ref="AU49:AW49" si="379">O49-K49</f>
        <v>1102181</v>
      </c>
      <c r="AV49" s="25">
        <f t="shared" si="379"/>
        <v>5154151</v>
      </c>
      <c r="AW49" s="25">
        <f t="shared" si="379"/>
        <v>455731</v>
      </c>
      <c r="AY49" s="25" t="str">
        <f t="shared" ref="AY49:BA49" si="380">S49-O49</f>
        <v>#VALUE!</v>
      </c>
      <c r="AZ49" s="25" t="str">
        <f t="shared" si="380"/>
        <v>#VALUE!</v>
      </c>
      <c r="BA49" s="25" t="str">
        <f t="shared" si="380"/>
        <v>#VALUE!</v>
      </c>
      <c r="BC49" s="25" t="str">
        <f t="shared" ref="BC49:BE49" si="381">W49-S49</f>
        <v>#VALUE!</v>
      </c>
      <c r="BD49" s="25" t="str">
        <f t="shared" si="381"/>
        <v>#VALUE!</v>
      </c>
      <c r="BE49" s="25" t="str">
        <f t="shared" si="381"/>
        <v>#VALUE!</v>
      </c>
      <c r="BG49" s="25" t="str">
        <f t="shared" ref="BG49:BI49" si="382">AA49-W49</f>
        <v>#VALUE!</v>
      </c>
      <c r="BH49" s="25" t="str">
        <f t="shared" si="382"/>
        <v>#VALUE!</v>
      </c>
      <c r="BI49" s="25" t="str">
        <f t="shared" si="382"/>
        <v>#VALUE!</v>
      </c>
      <c r="BK49" s="25" t="str">
        <f t="shared" ref="BK49:BM49" si="383">AE49-AA49</f>
        <v>#VALUE!</v>
      </c>
      <c r="BL49" s="25" t="str">
        <f t="shared" si="383"/>
        <v>#VALUE!</v>
      </c>
      <c r="BM49" s="25" t="str">
        <f t="shared" si="383"/>
        <v>#VALUE!</v>
      </c>
      <c r="BO49" s="25" t="str">
        <f t="shared" ref="BO49:BQ49" si="384">AI49-AE49</f>
        <v>#VALUE!</v>
      </c>
      <c r="BP49" s="25" t="str">
        <f t="shared" si="384"/>
        <v>#VALUE!</v>
      </c>
      <c r="BQ49" s="25" t="str">
        <f t="shared" si="384"/>
        <v>#VALUE!</v>
      </c>
    </row>
    <row r="50" ht="15.0" customHeight="1">
      <c r="A50" s="23" t="s">
        <v>31</v>
      </c>
      <c r="B50" s="24">
        <v>2.2831655E7</v>
      </c>
      <c r="C50" s="25">
        <f>IFERROR(VLOOKUP($B50,BaselineKILLS!$B:F,3,FALSE),"Not in BL Scan")</f>
        <v>101297304</v>
      </c>
      <c r="D50" s="25">
        <f>IFERROR(VLOOKUP($B50,BaselineKILLS!$B:F,4,FALSE),"Not in BL Scan")</f>
        <v>95122043</v>
      </c>
      <c r="E50" s="25">
        <f>IFERROR(VLOOKUP($B50,BaselineKILLS!$B:G,5,FALSE),"Not in BL Scan")</f>
        <v>26631573</v>
      </c>
      <c r="G50" s="25">
        <f>IFERROR(VLOOKUP($B50,SCAN1_020125!$B:F,3,FALSE),"Not in Scan")</f>
        <v>101308310</v>
      </c>
      <c r="H50" s="25">
        <f>IFERROR(VLOOKUP($B50,SCAN1_020125!$B:G,4,FALSE),"Not in Scan")</f>
        <v>95421697</v>
      </c>
      <c r="I50" s="25">
        <f>IFERROR(VLOOKUP($B50,SCAN1_020125!$B:H,5,FALSE),"Not in Scan")</f>
        <v>26631573</v>
      </c>
      <c r="K50" s="25">
        <f>IFERROR(VLOOKUP($B50,SCAN2_021925!$B:G,3,FALSE),"Not in Scan")</f>
        <v>101336428</v>
      </c>
      <c r="L50" s="25">
        <f>IFERROR(VLOOKUP($B50,SCAN2_021925!$B:H,4,FALSE),"Not in Scan")</f>
        <v>95612609</v>
      </c>
      <c r="M50" s="25">
        <f>IFERROR(VLOOKUP($B50,SCAN2_021925!$B:I,5,FALSE),"Not in Scan")</f>
        <v>26631573</v>
      </c>
      <c r="O50" s="25">
        <f>IFERROR(VLOOKUP($B50,SCAN_022325!$B:K,3,FALSE),"Not in Scan")</f>
        <v>103057210</v>
      </c>
      <c r="P50" s="25">
        <f>IFERROR(VLOOKUP($B50,SCAN_022325!$B:L,4,FALSE),"Not in Scan")</f>
        <v>99983391</v>
      </c>
      <c r="Q50" s="25">
        <f>IFERROR(VLOOKUP($B50,SCAN_022325!$B:M,5,FALSE),"Not in Scan")</f>
        <v>27410858</v>
      </c>
      <c r="S50" s="25" t="str">
        <f>IFERROR(VLOOKUP($B50,SCAN_TBD4!$B:O,3,FALSE),"Not in Scan")</f>
        <v>Not in Scan</v>
      </c>
      <c r="T50" s="25" t="str">
        <f>IFERROR(VLOOKUP($B50,SCAN_TBD4!$B:P,4,FALSE),"Not in Scan")</f>
        <v>Not in Scan</v>
      </c>
      <c r="U50" s="25" t="str">
        <f>IFERROR(VLOOKUP($B50,SCAN_TBD4!$B:Q,5,FALSE),"Not in Scan")</f>
        <v>Not in Scan</v>
      </c>
      <c r="W50" s="25" t="str">
        <f>IFERROR(VLOOKUP($B50,SCAN_TBD5!$B:S,3,FALSE),"Not in Scan")</f>
        <v>Not in Scan</v>
      </c>
      <c r="X50" s="25" t="str">
        <f>IFERROR(VLOOKUP($B50,SCAN_TBD5!$B:T,4,FALSE),"Not in Scan")</f>
        <v>Not in Scan</v>
      </c>
      <c r="Y50" s="25" t="str">
        <f>IFERROR(VLOOKUP($B50,SCAN_TBD5!$B:U,5,FALSE),"Not in Scan")</f>
        <v>Not in Scan</v>
      </c>
      <c r="AA50" s="25" t="str">
        <f>IFERROR(VLOOKUP($B50,SCAN_TBD6!$B:W,3,FALSE),"Not in Scan")</f>
        <v>Not in Scan</v>
      </c>
      <c r="AB50" s="25" t="str">
        <f>IFERROR(VLOOKUP($B50,SCAN_TBD6!$B:X,4,FALSE),"Not in Scan")</f>
        <v>Not in Scan</v>
      </c>
      <c r="AC50" s="25" t="str">
        <f>IFERROR(VLOOKUP($B50,SCAN_TBD6!$B:Y,5,FALSE),"Not in Scan")</f>
        <v>Not in Scan</v>
      </c>
      <c r="AE50" s="25" t="str">
        <f>IFERROR(VLOOKUP($B50,SCAN_TBD7!$B:AA,3,FALSE),"Not in Scan")</f>
        <v>Not in Scan</v>
      </c>
      <c r="AF50" s="25" t="str">
        <f>IFERROR(VLOOKUP($B50,SCAN_TBD7!$B:AB,4,FALSE),"Not in Scan")</f>
        <v>Not in Scan</v>
      </c>
      <c r="AG50" s="25" t="str">
        <f>IFERROR(VLOOKUP($B50,SCAN_TBD7!$B:AC,5,FALSE),"Not in Scan")</f>
        <v>Not in Scan</v>
      </c>
      <c r="AI50" s="25" t="str">
        <f>IFERROR(VLOOKUP($B50,SCAN_TBD8!$B:AA,3,FALSE),"Not in Scan")</f>
        <v>Not in Scan</v>
      </c>
      <c r="AJ50" s="25" t="str">
        <f>IFERROR(VLOOKUP($B50,SCAN_TBD8!$B:AB,4,FALSE),"Not in Scan")</f>
        <v>Not in Scan</v>
      </c>
      <c r="AK50" s="25" t="str">
        <f>IFERROR(VLOOKUP($B50,SCAN_TBD8!$B:AC,5,FALSE),"Not in Scan")</f>
        <v>Not in Scan</v>
      </c>
      <c r="AM50" s="25">
        <f t="shared" ref="AM50:AO50" si="385">G50-C50</f>
        <v>11006</v>
      </c>
      <c r="AN50" s="25">
        <f t="shared" si="385"/>
        <v>299654</v>
      </c>
      <c r="AO50" s="25">
        <f t="shared" si="385"/>
        <v>0</v>
      </c>
      <c r="AQ50" s="25">
        <f t="shared" ref="AQ50:AS50" si="386">K50-G50</f>
        <v>28118</v>
      </c>
      <c r="AR50" s="25">
        <f t="shared" si="386"/>
        <v>190912</v>
      </c>
      <c r="AS50" s="25">
        <f t="shared" si="386"/>
        <v>0</v>
      </c>
      <c r="AU50" s="25">
        <f t="shared" ref="AU50:AW50" si="387">O50-K50</f>
        <v>1720782</v>
      </c>
      <c r="AV50" s="25">
        <f t="shared" si="387"/>
        <v>4370782</v>
      </c>
      <c r="AW50" s="25">
        <f t="shared" si="387"/>
        <v>779285</v>
      </c>
      <c r="AY50" s="25" t="str">
        <f t="shared" ref="AY50:BA50" si="388">S50-O50</f>
        <v>#VALUE!</v>
      </c>
      <c r="AZ50" s="25" t="str">
        <f t="shared" si="388"/>
        <v>#VALUE!</v>
      </c>
      <c r="BA50" s="25" t="str">
        <f t="shared" si="388"/>
        <v>#VALUE!</v>
      </c>
      <c r="BC50" s="25" t="str">
        <f t="shared" ref="BC50:BE50" si="389">W50-S50</f>
        <v>#VALUE!</v>
      </c>
      <c r="BD50" s="25" t="str">
        <f t="shared" si="389"/>
        <v>#VALUE!</v>
      </c>
      <c r="BE50" s="25" t="str">
        <f t="shared" si="389"/>
        <v>#VALUE!</v>
      </c>
      <c r="BG50" s="25" t="str">
        <f t="shared" ref="BG50:BI50" si="390">AA50-W50</f>
        <v>#VALUE!</v>
      </c>
      <c r="BH50" s="25" t="str">
        <f t="shared" si="390"/>
        <v>#VALUE!</v>
      </c>
      <c r="BI50" s="25" t="str">
        <f t="shared" si="390"/>
        <v>#VALUE!</v>
      </c>
      <c r="BK50" s="25" t="str">
        <f t="shared" ref="BK50:BM50" si="391">AE50-AA50</f>
        <v>#VALUE!</v>
      </c>
      <c r="BL50" s="25" t="str">
        <f t="shared" si="391"/>
        <v>#VALUE!</v>
      </c>
      <c r="BM50" s="25" t="str">
        <f t="shared" si="391"/>
        <v>#VALUE!</v>
      </c>
      <c r="BO50" s="25" t="str">
        <f t="shared" ref="BO50:BQ50" si="392">AI50-AE50</f>
        <v>#VALUE!</v>
      </c>
      <c r="BP50" s="25" t="str">
        <f t="shared" si="392"/>
        <v>#VALUE!</v>
      </c>
      <c r="BQ50" s="25" t="str">
        <f t="shared" si="392"/>
        <v>#VALUE!</v>
      </c>
    </row>
    <row r="51" ht="15.0" customHeight="1">
      <c r="A51" s="23" t="s">
        <v>70</v>
      </c>
      <c r="B51" s="24">
        <v>2.9173785E7</v>
      </c>
      <c r="C51" s="25">
        <f>IFERROR(VLOOKUP($B51,BaselineKILLS!$B:F,3,FALSE),"Not in BL Scan")</f>
        <v>42121373</v>
      </c>
      <c r="D51" s="25">
        <f>IFERROR(VLOOKUP($B51,BaselineKILLS!$B:F,4,FALSE),"Not in BL Scan")</f>
        <v>68134817</v>
      </c>
      <c r="E51" s="25">
        <f>IFERROR(VLOOKUP($B51,BaselineKILLS!$B:G,5,FALSE),"Not in BL Scan")</f>
        <v>13715362</v>
      </c>
      <c r="G51" s="25">
        <f>IFERROR(VLOOKUP($B51,SCAN1_020125!$B:F,3,FALSE),"Not in Scan")</f>
        <v>42121373</v>
      </c>
      <c r="H51" s="25">
        <f>IFERROR(VLOOKUP($B51,SCAN1_020125!$B:G,4,FALSE),"Not in Scan")</f>
        <v>68164244</v>
      </c>
      <c r="I51" s="25">
        <f>IFERROR(VLOOKUP($B51,SCAN1_020125!$B:H,5,FALSE),"Not in Scan")</f>
        <v>13715362</v>
      </c>
      <c r="K51" s="25">
        <f>IFERROR(VLOOKUP($B51,SCAN2_021925!$B:G,3,FALSE),"Not in Scan")</f>
        <v>42121373</v>
      </c>
      <c r="L51" s="25">
        <f>IFERROR(VLOOKUP($B51,SCAN2_021925!$B:H,4,FALSE),"Not in Scan")</f>
        <v>68164244</v>
      </c>
      <c r="M51" s="25">
        <f>IFERROR(VLOOKUP($B51,SCAN2_021925!$B:I,5,FALSE),"Not in Scan")</f>
        <v>13715362</v>
      </c>
      <c r="O51" s="25">
        <f>IFERROR(VLOOKUP($B51,SCAN_022325!$B:K,3,FALSE),"Not in Scan")</f>
        <v>42634318</v>
      </c>
      <c r="P51" s="25">
        <f>IFERROR(VLOOKUP($B51,SCAN_022325!$B:L,4,FALSE),"Not in Scan")</f>
        <v>68645994</v>
      </c>
      <c r="Q51" s="25">
        <f>IFERROR(VLOOKUP($B51,SCAN_022325!$B:M,5,FALSE),"Not in Scan")</f>
        <v>13861060</v>
      </c>
      <c r="S51" s="25" t="str">
        <f>IFERROR(VLOOKUP($B51,SCAN_TBD4!$B:O,3,FALSE),"Not in Scan")</f>
        <v>Not in Scan</v>
      </c>
      <c r="T51" s="25" t="str">
        <f>IFERROR(VLOOKUP($B51,SCAN_TBD4!$B:P,4,FALSE),"Not in Scan")</f>
        <v>Not in Scan</v>
      </c>
      <c r="U51" s="25" t="str">
        <f>IFERROR(VLOOKUP($B51,SCAN_TBD4!$B:Q,5,FALSE),"Not in Scan")</f>
        <v>Not in Scan</v>
      </c>
      <c r="W51" s="25" t="str">
        <f>IFERROR(VLOOKUP($B51,SCAN_TBD5!$B:S,3,FALSE),"Not in Scan")</f>
        <v>Not in Scan</v>
      </c>
      <c r="X51" s="25" t="str">
        <f>IFERROR(VLOOKUP($B51,SCAN_TBD5!$B:T,4,FALSE),"Not in Scan")</f>
        <v>Not in Scan</v>
      </c>
      <c r="Y51" s="25" t="str">
        <f>IFERROR(VLOOKUP($B51,SCAN_TBD5!$B:U,5,FALSE),"Not in Scan")</f>
        <v>Not in Scan</v>
      </c>
      <c r="AA51" s="25" t="str">
        <f>IFERROR(VLOOKUP($B51,SCAN_TBD6!$B:W,3,FALSE),"Not in Scan")</f>
        <v>Not in Scan</v>
      </c>
      <c r="AB51" s="25" t="str">
        <f>IFERROR(VLOOKUP($B51,SCAN_TBD6!$B:X,4,FALSE),"Not in Scan")</f>
        <v>Not in Scan</v>
      </c>
      <c r="AC51" s="25" t="str">
        <f>IFERROR(VLOOKUP($B51,SCAN_TBD6!$B:Y,5,FALSE),"Not in Scan")</f>
        <v>Not in Scan</v>
      </c>
      <c r="AE51" s="25" t="str">
        <f>IFERROR(VLOOKUP($B51,SCAN_TBD7!$B:AA,3,FALSE),"Not in Scan")</f>
        <v>Not in Scan</v>
      </c>
      <c r="AF51" s="25" t="str">
        <f>IFERROR(VLOOKUP($B51,SCAN_TBD7!$B:AB,4,FALSE),"Not in Scan")</f>
        <v>Not in Scan</v>
      </c>
      <c r="AG51" s="25" t="str">
        <f>IFERROR(VLOOKUP($B51,SCAN_TBD7!$B:AC,5,FALSE),"Not in Scan")</f>
        <v>Not in Scan</v>
      </c>
      <c r="AI51" s="25" t="str">
        <f>IFERROR(VLOOKUP($B51,SCAN_TBD8!$B:AA,3,FALSE),"Not in Scan")</f>
        <v>Not in Scan</v>
      </c>
      <c r="AJ51" s="25" t="str">
        <f>IFERROR(VLOOKUP($B51,SCAN_TBD8!$B:AB,4,FALSE),"Not in Scan")</f>
        <v>Not in Scan</v>
      </c>
      <c r="AK51" s="25" t="str">
        <f>IFERROR(VLOOKUP($B51,SCAN_TBD8!$B:AC,5,FALSE),"Not in Scan")</f>
        <v>Not in Scan</v>
      </c>
      <c r="AM51" s="25">
        <f t="shared" ref="AM51:AO51" si="393">G51-C51</f>
        <v>0</v>
      </c>
      <c r="AN51" s="25">
        <f t="shared" si="393"/>
        <v>29427</v>
      </c>
      <c r="AO51" s="25">
        <f t="shared" si="393"/>
        <v>0</v>
      </c>
      <c r="AQ51" s="25">
        <f t="shared" ref="AQ51:AS51" si="394">K51-G51</f>
        <v>0</v>
      </c>
      <c r="AR51" s="25">
        <f t="shared" si="394"/>
        <v>0</v>
      </c>
      <c r="AS51" s="25">
        <f t="shared" si="394"/>
        <v>0</v>
      </c>
      <c r="AU51" s="25">
        <f t="shared" ref="AU51:AW51" si="395">O51-K51</f>
        <v>512945</v>
      </c>
      <c r="AV51" s="25">
        <f t="shared" si="395"/>
        <v>481750</v>
      </c>
      <c r="AW51" s="25">
        <f t="shared" si="395"/>
        <v>145698</v>
      </c>
      <c r="AY51" s="25" t="str">
        <f t="shared" ref="AY51:BA51" si="396">S51-O51</f>
        <v>#VALUE!</v>
      </c>
      <c r="AZ51" s="25" t="str">
        <f t="shared" si="396"/>
        <v>#VALUE!</v>
      </c>
      <c r="BA51" s="25" t="str">
        <f t="shared" si="396"/>
        <v>#VALUE!</v>
      </c>
      <c r="BC51" s="25" t="str">
        <f t="shared" ref="BC51:BE51" si="397">W51-S51</f>
        <v>#VALUE!</v>
      </c>
      <c r="BD51" s="25" t="str">
        <f t="shared" si="397"/>
        <v>#VALUE!</v>
      </c>
      <c r="BE51" s="25" t="str">
        <f t="shared" si="397"/>
        <v>#VALUE!</v>
      </c>
      <c r="BG51" s="25" t="str">
        <f t="shared" ref="BG51:BI51" si="398">AA51-W51</f>
        <v>#VALUE!</v>
      </c>
      <c r="BH51" s="25" t="str">
        <f t="shared" si="398"/>
        <v>#VALUE!</v>
      </c>
      <c r="BI51" s="25" t="str">
        <f t="shared" si="398"/>
        <v>#VALUE!</v>
      </c>
      <c r="BK51" s="25" t="str">
        <f t="shared" ref="BK51:BM51" si="399">AE51-AA51</f>
        <v>#VALUE!</v>
      </c>
      <c r="BL51" s="25" t="str">
        <f t="shared" si="399"/>
        <v>#VALUE!</v>
      </c>
      <c r="BM51" s="25" t="str">
        <f t="shared" si="399"/>
        <v>#VALUE!</v>
      </c>
      <c r="BO51" s="25" t="str">
        <f t="shared" ref="BO51:BQ51" si="400">AI51-AE51</f>
        <v>#VALUE!</v>
      </c>
      <c r="BP51" s="25" t="str">
        <f t="shared" si="400"/>
        <v>#VALUE!</v>
      </c>
      <c r="BQ51" s="25" t="str">
        <f t="shared" si="400"/>
        <v>#VALUE!</v>
      </c>
    </row>
    <row r="52" ht="15.0" customHeight="1">
      <c r="A52" s="23" t="s">
        <v>97</v>
      </c>
      <c r="B52" s="24">
        <v>6.0499452E7</v>
      </c>
      <c r="C52" s="25">
        <f>IFERROR(VLOOKUP($B52,BaselineKILLS!$B:F,3,FALSE),"Not in BL Scan")</f>
        <v>15171861</v>
      </c>
      <c r="D52" s="25">
        <f>IFERROR(VLOOKUP($B52,BaselineKILLS!$B:F,4,FALSE),"Not in BL Scan")</f>
        <v>18129903</v>
      </c>
      <c r="E52" s="25">
        <f>IFERROR(VLOOKUP($B52,BaselineKILLS!$B:G,5,FALSE),"Not in BL Scan")</f>
        <v>8132938</v>
      </c>
      <c r="G52" s="25">
        <f>IFERROR(VLOOKUP($B52,SCAN1_020125!$B:F,3,FALSE),"Not in Scan")</f>
        <v>15171861</v>
      </c>
      <c r="H52" s="25">
        <f>IFERROR(VLOOKUP($B52,SCAN1_020125!$B:G,4,FALSE),"Not in Scan")</f>
        <v>18129903</v>
      </c>
      <c r="I52" s="25">
        <f>IFERROR(VLOOKUP($B52,SCAN1_020125!$B:H,5,FALSE),"Not in Scan")</f>
        <v>8132938</v>
      </c>
      <c r="K52" s="25">
        <f>IFERROR(VLOOKUP($B52,SCAN2_021925!$B:G,3,FALSE),"Not in Scan")</f>
        <v>15195608</v>
      </c>
      <c r="L52" s="25">
        <f>IFERROR(VLOOKUP($B52,SCAN2_021925!$B:H,4,FALSE),"Not in Scan")</f>
        <v>18129903</v>
      </c>
      <c r="M52" s="25">
        <f>IFERROR(VLOOKUP($B52,SCAN2_021925!$B:I,5,FALSE),"Not in Scan")</f>
        <v>8132938</v>
      </c>
      <c r="O52" s="25">
        <f>IFERROR(VLOOKUP($B52,SCAN_022325!$B:K,3,FALSE),"Not in Scan")</f>
        <v>15195608</v>
      </c>
      <c r="P52" s="25">
        <f>IFERROR(VLOOKUP($B52,SCAN_022325!$B:L,4,FALSE),"Not in Scan")</f>
        <v>18129903</v>
      </c>
      <c r="Q52" s="25">
        <f>IFERROR(VLOOKUP($B52,SCAN_022325!$B:M,5,FALSE),"Not in Scan")</f>
        <v>8132938</v>
      </c>
      <c r="S52" s="25" t="str">
        <f>IFERROR(VLOOKUP($B52,SCAN_TBD4!$B:O,3,FALSE),"Not in Scan")</f>
        <v>Not in Scan</v>
      </c>
      <c r="T52" s="25" t="str">
        <f>IFERROR(VLOOKUP($B52,SCAN_TBD4!$B:P,4,FALSE),"Not in Scan")</f>
        <v>Not in Scan</v>
      </c>
      <c r="U52" s="25" t="str">
        <f>IFERROR(VLOOKUP($B52,SCAN_TBD4!$B:Q,5,FALSE),"Not in Scan")</f>
        <v>Not in Scan</v>
      </c>
      <c r="W52" s="25" t="str">
        <f>IFERROR(VLOOKUP($B52,SCAN_TBD5!$B:S,3,FALSE),"Not in Scan")</f>
        <v>Not in Scan</v>
      </c>
      <c r="X52" s="25" t="str">
        <f>IFERROR(VLOOKUP($B52,SCAN_TBD5!$B:T,4,FALSE),"Not in Scan")</f>
        <v>Not in Scan</v>
      </c>
      <c r="Y52" s="25" t="str">
        <f>IFERROR(VLOOKUP($B52,SCAN_TBD5!$B:U,5,FALSE),"Not in Scan")</f>
        <v>Not in Scan</v>
      </c>
      <c r="AA52" s="25" t="str">
        <f>IFERROR(VLOOKUP($B52,SCAN_TBD6!$B:W,3,FALSE),"Not in Scan")</f>
        <v>Not in Scan</v>
      </c>
      <c r="AB52" s="25" t="str">
        <f>IFERROR(VLOOKUP($B52,SCAN_TBD6!$B:X,4,FALSE),"Not in Scan")</f>
        <v>Not in Scan</v>
      </c>
      <c r="AC52" s="25" t="str">
        <f>IFERROR(VLOOKUP($B52,SCAN_TBD6!$B:Y,5,FALSE),"Not in Scan")</f>
        <v>Not in Scan</v>
      </c>
      <c r="AE52" s="25" t="str">
        <f>IFERROR(VLOOKUP($B52,SCAN_TBD7!$B:AA,3,FALSE),"Not in Scan")</f>
        <v>Not in Scan</v>
      </c>
      <c r="AF52" s="25" t="str">
        <f>IFERROR(VLOOKUP($B52,SCAN_TBD7!$B:AB,4,FALSE),"Not in Scan")</f>
        <v>Not in Scan</v>
      </c>
      <c r="AG52" s="25" t="str">
        <f>IFERROR(VLOOKUP($B52,SCAN_TBD7!$B:AC,5,FALSE),"Not in Scan")</f>
        <v>Not in Scan</v>
      </c>
      <c r="AI52" s="25" t="str">
        <f>IFERROR(VLOOKUP($B52,SCAN_TBD8!$B:AA,3,FALSE),"Not in Scan")</f>
        <v>Not in Scan</v>
      </c>
      <c r="AJ52" s="25" t="str">
        <f>IFERROR(VLOOKUP($B52,SCAN_TBD8!$B:AB,4,FALSE),"Not in Scan")</f>
        <v>Not in Scan</v>
      </c>
      <c r="AK52" s="25" t="str">
        <f>IFERROR(VLOOKUP($B52,SCAN_TBD8!$B:AC,5,FALSE),"Not in Scan")</f>
        <v>Not in Scan</v>
      </c>
      <c r="AM52" s="25">
        <f t="shared" ref="AM52:AO52" si="401">G52-C52</f>
        <v>0</v>
      </c>
      <c r="AN52" s="25">
        <f t="shared" si="401"/>
        <v>0</v>
      </c>
      <c r="AO52" s="25">
        <f t="shared" si="401"/>
        <v>0</v>
      </c>
      <c r="AQ52" s="25">
        <f t="shared" ref="AQ52:AS52" si="402">K52-G52</f>
        <v>23747</v>
      </c>
      <c r="AR52" s="25">
        <f t="shared" si="402"/>
        <v>0</v>
      </c>
      <c r="AS52" s="25">
        <f t="shared" si="402"/>
        <v>0</v>
      </c>
      <c r="AU52" s="25">
        <f t="shared" ref="AU52:AW52" si="403">O52-K52</f>
        <v>0</v>
      </c>
      <c r="AV52" s="25">
        <f t="shared" si="403"/>
        <v>0</v>
      </c>
      <c r="AW52" s="25">
        <f t="shared" si="403"/>
        <v>0</v>
      </c>
      <c r="AY52" s="25" t="str">
        <f t="shared" ref="AY52:BA52" si="404">S52-O52</f>
        <v>#VALUE!</v>
      </c>
      <c r="AZ52" s="25" t="str">
        <f t="shared" si="404"/>
        <v>#VALUE!</v>
      </c>
      <c r="BA52" s="25" t="str">
        <f t="shared" si="404"/>
        <v>#VALUE!</v>
      </c>
      <c r="BC52" s="25" t="str">
        <f t="shared" ref="BC52:BE52" si="405">W52-S52</f>
        <v>#VALUE!</v>
      </c>
      <c r="BD52" s="25" t="str">
        <f t="shared" si="405"/>
        <v>#VALUE!</v>
      </c>
      <c r="BE52" s="25" t="str">
        <f t="shared" si="405"/>
        <v>#VALUE!</v>
      </c>
      <c r="BG52" s="25" t="str">
        <f t="shared" ref="BG52:BI52" si="406">AA52-W52</f>
        <v>#VALUE!</v>
      </c>
      <c r="BH52" s="25" t="str">
        <f t="shared" si="406"/>
        <v>#VALUE!</v>
      </c>
      <c r="BI52" s="25" t="str">
        <f t="shared" si="406"/>
        <v>#VALUE!</v>
      </c>
      <c r="BK52" s="25" t="str">
        <f t="shared" ref="BK52:BM52" si="407">AE52-AA52</f>
        <v>#VALUE!</v>
      </c>
      <c r="BL52" s="25" t="str">
        <f t="shared" si="407"/>
        <v>#VALUE!</v>
      </c>
      <c r="BM52" s="25" t="str">
        <f t="shared" si="407"/>
        <v>#VALUE!</v>
      </c>
      <c r="BO52" s="25" t="str">
        <f t="shared" ref="BO52:BQ52" si="408">AI52-AE52</f>
        <v>#VALUE!</v>
      </c>
      <c r="BP52" s="25" t="str">
        <f t="shared" si="408"/>
        <v>#VALUE!</v>
      </c>
      <c r="BQ52" s="25" t="str">
        <f t="shared" si="408"/>
        <v>#VALUE!</v>
      </c>
    </row>
    <row r="53" ht="15.0" customHeight="1">
      <c r="A53" s="23" t="s">
        <v>52</v>
      </c>
      <c r="B53" s="24">
        <v>1.1831408E7</v>
      </c>
      <c r="C53" s="25">
        <f>IFERROR(VLOOKUP($B53,BaselineKILLS!$B:F,3,FALSE),"Not in BL Scan")</f>
        <v>96042770</v>
      </c>
      <c r="D53" s="25">
        <f>IFERROR(VLOOKUP($B53,BaselineKILLS!$B:F,4,FALSE),"Not in BL Scan")</f>
        <v>90716275</v>
      </c>
      <c r="E53" s="25">
        <f>IFERROR(VLOOKUP($B53,BaselineKILLS!$B:G,5,FALSE),"Not in BL Scan")</f>
        <v>22813345</v>
      </c>
      <c r="G53" s="25">
        <f>IFERROR(VLOOKUP($B53,SCAN1_020125!$B:F,3,FALSE),"Not in Scan")</f>
        <v>96143571</v>
      </c>
      <c r="H53" s="25">
        <f>IFERROR(VLOOKUP($B53,SCAN1_020125!$B:G,4,FALSE),"Not in Scan")</f>
        <v>91698999</v>
      </c>
      <c r="I53" s="25">
        <f>IFERROR(VLOOKUP($B53,SCAN1_020125!$B:H,5,FALSE),"Not in Scan")</f>
        <v>22855190</v>
      </c>
      <c r="K53" s="25">
        <f>IFERROR(VLOOKUP($B53,SCAN2_021925!$B:G,3,FALSE),"Not in Scan")</f>
        <v>96143571</v>
      </c>
      <c r="L53" s="25">
        <f>IFERROR(VLOOKUP($B53,SCAN2_021925!$B:H,4,FALSE),"Not in Scan")</f>
        <v>91698999</v>
      </c>
      <c r="M53" s="25">
        <f>IFERROR(VLOOKUP($B53,SCAN2_021925!$B:I,5,FALSE),"Not in Scan")</f>
        <v>22855190</v>
      </c>
      <c r="O53" s="25">
        <f>IFERROR(VLOOKUP($B53,SCAN_022325!$B:K,3,FALSE),"Not in Scan")</f>
        <v>96732979</v>
      </c>
      <c r="P53" s="25">
        <f>IFERROR(VLOOKUP($B53,SCAN_022325!$B:L,4,FALSE),"Not in Scan")</f>
        <v>92446859</v>
      </c>
      <c r="Q53" s="25">
        <f>IFERROR(VLOOKUP($B53,SCAN_022325!$B:M,5,FALSE),"Not in Scan")</f>
        <v>23293107</v>
      </c>
      <c r="S53" s="25" t="str">
        <f>IFERROR(VLOOKUP($B53,SCAN_TBD4!$B:O,3,FALSE),"Not in Scan")</f>
        <v>Not in Scan</v>
      </c>
      <c r="T53" s="25" t="str">
        <f>IFERROR(VLOOKUP($B53,SCAN_TBD4!$B:P,4,FALSE),"Not in Scan")</f>
        <v>Not in Scan</v>
      </c>
      <c r="U53" s="25" t="str">
        <f>IFERROR(VLOOKUP($B53,SCAN_TBD4!$B:Q,5,FALSE),"Not in Scan")</f>
        <v>Not in Scan</v>
      </c>
      <c r="W53" s="25" t="str">
        <f>IFERROR(VLOOKUP($B53,SCAN_TBD5!$B:S,3,FALSE),"Not in Scan")</f>
        <v>Not in Scan</v>
      </c>
      <c r="X53" s="25" t="str">
        <f>IFERROR(VLOOKUP($B53,SCAN_TBD5!$B:T,4,FALSE),"Not in Scan")</f>
        <v>Not in Scan</v>
      </c>
      <c r="Y53" s="25" t="str">
        <f>IFERROR(VLOOKUP($B53,SCAN_TBD5!$B:U,5,FALSE),"Not in Scan")</f>
        <v>Not in Scan</v>
      </c>
      <c r="AA53" s="25" t="str">
        <f>IFERROR(VLOOKUP($B53,SCAN_TBD6!$B:W,3,FALSE),"Not in Scan")</f>
        <v>Not in Scan</v>
      </c>
      <c r="AB53" s="25" t="str">
        <f>IFERROR(VLOOKUP($B53,SCAN_TBD6!$B:X,4,FALSE),"Not in Scan")</f>
        <v>Not in Scan</v>
      </c>
      <c r="AC53" s="25" t="str">
        <f>IFERROR(VLOOKUP($B53,SCAN_TBD6!$B:Y,5,FALSE),"Not in Scan")</f>
        <v>Not in Scan</v>
      </c>
      <c r="AE53" s="25" t="str">
        <f>IFERROR(VLOOKUP($B53,SCAN_TBD7!$B:AA,3,FALSE),"Not in Scan")</f>
        <v>Not in Scan</v>
      </c>
      <c r="AF53" s="25" t="str">
        <f>IFERROR(VLOOKUP($B53,SCAN_TBD7!$B:AB,4,FALSE),"Not in Scan")</f>
        <v>Not in Scan</v>
      </c>
      <c r="AG53" s="25" t="str">
        <f>IFERROR(VLOOKUP($B53,SCAN_TBD7!$B:AC,5,FALSE),"Not in Scan")</f>
        <v>Not in Scan</v>
      </c>
      <c r="AI53" s="25" t="str">
        <f>IFERROR(VLOOKUP($B53,SCAN_TBD8!$B:AA,3,FALSE),"Not in Scan")</f>
        <v>Not in Scan</v>
      </c>
      <c r="AJ53" s="25" t="str">
        <f>IFERROR(VLOOKUP($B53,SCAN_TBD8!$B:AB,4,FALSE),"Not in Scan")</f>
        <v>Not in Scan</v>
      </c>
      <c r="AK53" s="25" t="str">
        <f>IFERROR(VLOOKUP($B53,SCAN_TBD8!$B:AC,5,FALSE),"Not in Scan")</f>
        <v>Not in Scan</v>
      </c>
      <c r="AM53" s="25">
        <f t="shared" ref="AM53:AO53" si="409">G53-C53</f>
        <v>100801</v>
      </c>
      <c r="AN53" s="25">
        <f t="shared" si="409"/>
        <v>982724</v>
      </c>
      <c r="AO53" s="25">
        <f t="shared" si="409"/>
        <v>41845</v>
      </c>
      <c r="AQ53" s="25">
        <f t="shared" ref="AQ53:AS53" si="410">K53-G53</f>
        <v>0</v>
      </c>
      <c r="AR53" s="25">
        <f t="shared" si="410"/>
        <v>0</v>
      </c>
      <c r="AS53" s="25">
        <f t="shared" si="410"/>
        <v>0</v>
      </c>
      <c r="AU53" s="25">
        <f t="shared" ref="AU53:AW53" si="411">O53-K53</f>
        <v>589408</v>
      </c>
      <c r="AV53" s="25">
        <f t="shared" si="411"/>
        <v>747860</v>
      </c>
      <c r="AW53" s="25">
        <f t="shared" si="411"/>
        <v>437917</v>
      </c>
      <c r="AY53" s="25" t="str">
        <f t="shared" ref="AY53:BA53" si="412">S53-O53</f>
        <v>#VALUE!</v>
      </c>
      <c r="AZ53" s="25" t="str">
        <f t="shared" si="412"/>
        <v>#VALUE!</v>
      </c>
      <c r="BA53" s="25" t="str">
        <f t="shared" si="412"/>
        <v>#VALUE!</v>
      </c>
      <c r="BC53" s="25" t="str">
        <f t="shared" ref="BC53:BE53" si="413">W53-S53</f>
        <v>#VALUE!</v>
      </c>
      <c r="BD53" s="25" t="str">
        <f t="shared" si="413"/>
        <v>#VALUE!</v>
      </c>
      <c r="BE53" s="25" t="str">
        <f t="shared" si="413"/>
        <v>#VALUE!</v>
      </c>
      <c r="BG53" s="25" t="str">
        <f t="shared" ref="BG53:BI53" si="414">AA53-W53</f>
        <v>#VALUE!</v>
      </c>
      <c r="BH53" s="25" t="str">
        <f t="shared" si="414"/>
        <v>#VALUE!</v>
      </c>
      <c r="BI53" s="25" t="str">
        <f t="shared" si="414"/>
        <v>#VALUE!</v>
      </c>
      <c r="BK53" s="25" t="str">
        <f t="shared" ref="BK53:BM53" si="415">AE53-AA53</f>
        <v>#VALUE!</v>
      </c>
      <c r="BL53" s="25" t="str">
        <f t="shared" si="415"/>
        <v>#VALUE!</v>
      </c>
      <c r="BM53" s="25" t="str">
        <f t="shared" si="415"/>
        <v>#VALUE!</v>
      </c>
      <c r="BO53" s="25" t="str">
        <f t="shared" ref="BO53:BQ53" si="416">AI53-AE53</f>
        <v>#VALUE!</v>
      </c>
      <c r="BP53" s="25" t="str">
        <f t="shared" si="416"/>
        <v>#VALUE!</v>
      </c>
      <c r="BQ53" s="25" t="str">
        <f t="shared" si="416"/>
        <v>#VALUE!</v>
      </c>
    </row>
    <row r="54" ht="15.0" customHeight="1">
      <c r="A54" s="23" t="s">
        <v>33</v>
      </c>
      <c r="B54" s="24">
        <v>5.0944665E7</v>
      </c>
      <c r="C54" s="25">
        <f>IFERROR(VLOOKUP($B54,BaselineKILLS!$B:F,3,FALSE),"Not in BL Scan")</f>
        <v>52997711</v>
      </c>
      <c r="D54" s="25">
        <f>IFERROR(VLOOKUP($B54,BaselineKILLS!$B:F,4,FALSE),"Not in BL Scan")</f>
        <v>84224951</v>
      </c>
      <c r="E54" s="25">
        <f>IFERROR(VLOOKUP($B54,BaselineKILLS!$B:G,5,FALSE),"Not in BL Scan")</f>
        <v>13175993</v>
      </c>
      <c r="G54" s="25">
        <f>IFERROR(VLOOKUP($B54,SCAN1_020125!$B:F,3,FALSE),"Not in Scan")</f>
        <v>53099265</v>
      </c>
      <c r="H54" s="25">
        <f>IFERROR(VLOOKUP($B54,SCAN1_020125!$B:G,4,FALSE),"Not in Scan")</f>
        <v>84695730</v>
      </c>
      <c r="I54" s="25">
        <f>IFERROR(VLOOKUP($B54,SCAN1_020125!$B:H,5,FALSE),"Not in Scan")</f>
        <v>13212446</v>
      </c>
      <c r="K54" s="25">
        <f>IFERROR(VLOOKUP($B54,SCAN2_021925!$B:G,3,FALSE),"Not in Scan")</f>
        <v>53099265</v>
      </c>
      <c r="L54" s="25">
        <f>IFERROR(VLOOKUP($B54,SCAN2_021925!$B:H,4,FALSE),"Not in Scan")</f>
        <v>84695730</v>
      </c>
      <c r="M54" s="25">
        <f>IFERROR(VLOOKUP($B54,SCAN2_021925!$B:I,5,FALSE),"Not in Scan")</f>
        <v>13212446</v>
      </c>
      <c r="O54" s="25">
        <f>IFERROR(VLOOKUP($B54,SCAN_022325!$B:K,3,FALSE),"Not in Scan")</f>
        <v>54199399</v>
      </c>
      <c r="P54" s="25">
        <f>IFERROR(VLOOKUP($B54,SCAN_022325!$B:L,4,FALSE),"Not in Scan")</f>
        <v>88662525</v>
      </c>
      <c r="Q54" s="25">
        <f>IFERROR(VLOOKUP($B54,SCAN_022325!$B:M,5,FALSE),"Not in Scan")</f>
        <v>13706227</v>
      </c>
      <c r="S54" s="25" t="str">
        <f>IFERROR(VLOOKUP($B54,SCAN_TBD4!$B:O,3,FALSE),"Not in Scan")</f>
        <v>Not in Scan</v>
      </c>
      <c r="T54" s="25" t="str">
        <f>IFERROR(VLOOKUP($B54,SCAN_TBD4!$B:P,4,FALSE),"Not in Scan")</f>
        <v>Not in Scan</v>
      </c>
      <c r="U54" s="25" t="str">
        <f>IFERROR(VLOOKUP($B54,SCAN_TBD4!$B:Q,5,FALSE),"Not in Scan")</f>
        <v>Not in Scan</v>
      </c>
      <c r="W54" s="25" t="str">
        <f>IFERROR(VLOOKUP($B54,SCAN_TBD5!$B:S,3,FALSE),"Not in Scan")</f>
        <v>Not in Scan</v>
      </c>
      <c r="X54" s="25" t="str">
        <f>IFERROR(VLOOKUP($B54,SCAN_TBD5!$B:T,4,FALSE),"Not in Scan")</f>
        <v>Not in Scan</v>
      </c>
      <c r="Y54" s="25" t="str">
        <f>IFERROR(VLOOKUP($B54,SCAN_TBD5!$B:U,5,FALSE),"Not in Scan")</f>
        <v>Not in Scan</v>
      </c>
      <c r="AA54" s="25" t="str">
        <f>IFERROR(VLOOKUP($B54,SCAN_TBD6!$B:W,3,FALSE),"Not in Scan")</f>
        <v>Not in Scan</v>
      </c>
      <c r="AB54" s="25" t="str">
        <f>IFERROR(VLOOKUP($B54,SCAN_TBD6!$B:X,4,FALSE),"Not in Scan")</f>
        <v>Not in Scan</v>
      </c>
      <c r="AC54" s="25" t="str">
        <f>IFERROR(VLOOKUP($B54,SCAN_TBD6!$B:Y,5,FALSE),"Not in Scan")</f>
        <v>Not in Scan</v>
      </c>
      <c r="AE54" s="25" t="str">
        <f>IFERROR(VLOOKUP($B54,SCAN_TBD7!$B:AA,3,FALSE),"Not in Scan")</f>
        <v>Not in Scan</v>
      </c>
      <c r="AF54" s="25" t="str">
        <f>IFERROR(VLOOKUP($B54,SCAN_TBD7!$B:AB,4,FALSE),"Not in Scan")</f>
        <v>Not in Scan</v>
      </c>
      <c r="AG54" s="25" t="str">
        <f>IFERROR(VLOOKUP($B54,SCAN_TBD7!$B:AC,5,FALSE),"Not in Scan")</f>
        <v>Not in Scan</v>
      </c>
      <c r="AI54" s="25" t="str">
        <f>IFERROR(VLOOKUP($B54,SCAN_TBD8!$B:AA,3,FALSE),"Not in Scan")</f>
        <v>Not in Scan</v>
      </c>
      <c r="AJ54" s="25" t="str">
        <f>IFERROR(VLOOKUP($B54,SCAN_TBD8!$B:AB,4,FALSE),"Not in Scan")</f>
        <v>Not in Scan</v>
      </c>
      <c r="AK54" s="25" t="str">
        <f>IFERROR(VLOOKUP($B54,SCAN_TBD8!$B:AC,5,FALSE),"Not in Scan")</f>
        <v>Not in Scan</v>
      </c>
      <c r="AM54" s="25">
        <f t="shared" ref="AM54:AO54" si="417">G54-C54</f>
        <v>101554</v>
      </c>
      <c r="AN54" s="25">
        <f t="shared" si="417"/>
        <v>470779</v>
      </c>
      <c r="AO54" s="25">
        <f t="shared" si="417"/>
        <v>36453</v>
      </c>
      <c r="AQ54" s="25">
        <f t="shared" ref="AQ54:AS54" si="418">K54-G54</f>
        <v>0</v>
      </c>
      <c r="AR54" s="25">
        <f t="shared" si="418"/>
        <v>0</v>
      </c>
      <c r="AS54" s="25">
        <f t="shared" si="418"/>
        <v>0</v>
      </c>
      <c r="AU54" s="25">
        <f t="shared" ref="AU54:AW54" si="419">O54-K54</f>
        <v>1100134</v>
      </c>
      <c r="AV54" s="25">
        <f t="shared" si="419"/>
        <v>3966795</v>
      </c>
      <c r="AW54" s="25">
        <f t="shared" si="419"/>
        <v>493781</v>
      </c>
      <c r="AY54" s="25" t="str">
        <f t="shared" ref="AY54:BA54" si="420">S54-O54</f>
        <v>#VALUE!</v>
      </c>
      <c r="AZ54" s="25" t="str">
        <f t="shared" si="420"/>
        <v>#VALUE!</v>
      </c>
      <c r="BA54" s="25" t="str">
        <f t="shared" si="420"/>
        <v>#VALUE!</v>
      </c>
      <c r="BC54" s="25" t="str">
        <f t="shared" ref="BC54:BE54" si="421">W54-S54</f>
        <v>#VALUE!</v>
      </c>
      <c r="BD54" s="25" t="str">
        <f t="shared" si="421"/>
        <v>#VALUE!</v>
      </c>
      <c r="BE54" s="25" t="str">
        <f t="shared" si="421"/>
        <v>#VALUE!</v>
      </c>
      <c r="BG54" s="25" t="str">
        <f t="shared" ref="BG54:BI54" si="422">AA54-W54</f>
        <v>#VALUE!</v>
      </c>
      <c r="BH54" s="25" t="str">
        <f t="shared" si="422"/>
        <v>#VALUE!</v>
      </c>
      <c r="BI54" s="25" t="str">
        <f t="shared" si="422"/>
        <v>#VALUE!</v>
      </c>
      <c r="BK54" s="25" t="str">
        <f t="shared" ref="BK54:BM54" si="423">AE54-AA54</f>
        <v>#VALUE!</v>
      </c>
      <c r="BL54" s="25" t="str">
        <f t="shared" si="423"/>
        <v>#VALUE!</v>
      </c>
      <c r="BM54" s="25" t="str">
        <f t="shared" si="423"/>
        <v>#VALUE!</v>
      </c>
      <c r="BO54" s="25" t="str">
        <f t="shared" ref="BO54:BQ54" si="424">AI54-AE54</f>
        <v>#VALUE!</v>
      </c>
      <c r="BP54" s="25" t="str">
        <f t="shared" si="424"/>
        <v>#VALUE!</v>
      </c>
      <c r="BQ54" s="25" t="str">
        <f t="shared" si="424"/>
        <v>#VALUE!</v>
      </c>
    </row>
    <row r="55" ht="15.0" customHeight="1">
      <c r="A55" s="23" t="s">
        <v>50</v>
      </c>
      <c r="B55" s="24">
        <v>7.958075E7</v>
      </c>
      <c r="C55" s="25">
        <f>IFERROR(VLOOKUP($B55,BaselineKILLS!$B:F,3,FALSE),"Not in BL Scan")</f>
        <v>56928115</v>
      </c>
      <c r="D55" s="25">
        <f>IFERROR(VLOOKUP($B55,BaselineKILLS!$B:F,4,FALSE),"Not in BL Scan")</f>
        <v>37075533</v>
      </c>
      <c r="E55" s="25">
        <f>IFERROR(VLOOKUP($B55,BaselineKILLS!$B:G,5,FALSE),"Not in BL Scan")</f>
        <v>13443941</v>
      </c>
      <c r="G55" s="25">
        <f>IFERROR(VLOOKUP($B55,SCAN1_020125!$B:F,3,FALSE),"Not in Scan")</f>
        <v>56928115</v>
      </c>
      <c r="H55" s="25">
        <f>IFERROR(VLOOKUP($B55,SCAN1_020125!$B:G,4,FALSE),"Not in Scan")</f>
        <v>37075533</v>
      </c>
      <c r="I55" s="25">
        <f>IFERROR(VLOOKUP($B55,SCAN1_020125!$B:H,5,FALSE),"Not in Scan")</f>
        <v>13443941</v>
      </c>
      <c r="K55" s="25">
        <f>IFERROR(VLOOKUP($B55,SCAN2_021925!$B:G,3,FALSE),"Not in Scan")</f>
        <v>56928115</v>
      </c>
      <c r="L55" s="25">
        <f>IFERROR(VLOOKUP($B55,SCAN2_021925!$B:H,4,FALSE),"Not in Scan")</f>
        <v>37098726</v>
      </c>
      <c r="M55" s="25">
        <f>IFERROR(VLOOKUP($B55,SCAN2_021925!$B:I,5,FALSE),"Not in Scan")</f>
        <v>13443941</v>
      </c>
      <c r="O55" s="25">
        <f>IFERROR(VLOOKUP($B55,SCAN_022325!$B:K,3,FALSE),"Not in Scan")</f>
        <v>59505232</v>
      </c>
      <c r="P55" s="25">
        <f>IFERROR(VLOOKUP($B55,SCAN_022325!$B:L,4,FALSE),"Not in Scan")</f>
        <v>37284733</v>
      </c>
      <c r="Q55" s="25">
        <f>IFERROR(VLOOKUP($B55,SCAN_022325!$B:M,5,FALSE),"Not in Scan")</f>
        <v>13760738</v>
      </c>
      <c r="S55" s="25" t="str">
        <f>IFERROR(VLOOKUP($B55,SCAN_TBD4!$B:O,3,FALSE),"Not in Scan")</f>
        <v>Not in Scan</v>
      </c>
      <c r="T55" s="25" t="str">
        <f>IFERROR(VLOOKUP($B55,SCAN_TBD4!$B:P,4,FALSE),"Not in Scan")</f>
        <v>Not in Scan</v>
      </c>
      <c r="U55" s="25" t="str">
        <f>IFERROR(VLOOKUP($B55,SCAN_TBD4!$B:Q,5,FALSE),"Not in Scan")</f>
        <v>Not in Scan</v>
      </c>
      <c r="W55" s="25" t="str">
        <f>IFERROR(VLOOKUP($B55,SCAN_TBD5!$B:S,3,FALSE),"Not in Scan")</f>
        <v>Not in Scan</v>
      </c>
      <c r="X55" s="25" t="str">
        <f>IFERROR(VLOOKUP($B55,SCAN_TBD5!$B:T,4,FALSE),"Not in Scan")</f>
        <v>Not in Scan</v>
      </c>
      <c r="Y55" s="25" t="str">
        <f>IFERROR(VLOOKUP($B55,SCAN_TBD5!$B:U,5,FALSE),"Not in Scan")</f>
        <v>Not in Scan</v>
      </c>
      <c r="AA55" s="25" t="str">
        <f>IFERROR(VLOOKUP($B55,SCAN_TBD6!$B:W,3,FALSE),"Not in Scan")</f>
        <v>Not in Scan</v>
      </c>
      <c r="AB55" s="25" t="str">
        <f>IFERROR(VLOOKUP($B55,SCAN_TBD6!$B:X,4,FALSE),"Not in Scan")</f>
        <v>Not in Scan</v>
      </c>
      <c r="AC55" s="25" t="str">
        <f>IFERROR(VLOOKUP($B55,SCAN_TBD6!$B:Y,5,FALSE),"Not in Scan")</f>
        <v>Not in Scan</v>
      </c>
      <c r="AE55" s="25" t="str">
        <f>IFERROR(VLOOKUP($B55,SCAN_TBD7!$B:AA,3,FALSE),"Not in Scan")</f>
        <v>Not in Scan</v>
      </c>
      <c r="AF55" s="25" t="str">
        <f>IFERROR(VLOOKUP($B55,SCAN_TBD7!$B:AB,4,FALSE),"Not in Scan")</f>
        <v>Not in Scan</v>
      </c>
      <c r="AG55" s="25" t="str">
        <f>IFERROR(VLOOKUP($B55,SCAN_TBD7!$B:AC,5,FALSE),"Not in Scan")</f>
        <v>Not in Scan</v>
      </c>
      <c r="AI55" s="25" t="str">
        <f>IFERROR(VLOOKUP($B55,SCAN_TBD8!$B:AA,3,FALSE),"Not in Scan")</f>
        <v>Not in Scan</v>
      </c>
      <c r="AJ55" s="25" t="str">
        <f>IFERROR(VLOOKUP($B55,SCAN_TBD8!$B:AB,4,FALSE),"Not in Scan")</f>
        <v>Not in Scan</v>
      </c>
      <c r="AK55" s="25" t="str">
        <f>IFERROR(VLOOKUP($B55,SCAN_TBD8!$B:AC,5,FALSE),"Not in Scan")</f>
        <v>Not in Scan</v>
      </c>
      <c r="AM55" s="25">
        <f t="shared" ref="AM55:AO55" si="425">G55-C55</f>
        <v>0</v>
      </c>
      <c r="AN55" s="25">
        <f t="shared" si="425"/>
        <v>0</v>
      </c>
      <c r="AO55" s="25">
        <f t="shared" si="425"/>
        <v>0</v>
      </c>
      <c r="AQ55" s="25">
        <f t="shared" ref="AQ55:AS55" si="426">K55-G55</f>
        <v>0</v>
      </c>
      <c r="AR55" s="25">
        <f t="shared" si="426"/>
        <v>23193</v>
      </c>
      <c r="AS55" s="25">
        <f t="shared" si="426"/>
        <v>0</v>
      </c>
      <c r="AU55" s="25">
        <f t="shared" ref="AU55:AW55" si="427">O55-K55</f>
        <v>2577117</v>
      </c>
      <c r="AV55" s="25">
        <f t="shared" si="427"/>
        <v>186007</v>
      </c>
      <c r="AW55" s="25">
        <f t="shared" si="427"/>
        <v>316797</v>
      </c>
      <c r="AY55" s="25" t="str">
        <f t="shared" ref="AY55:BA55" si="428">S55-O55</f>
        <v>#VALUE!</v>
      </c>
      <c r="AZ55" s="25" t="str">
        <f t="shared" si="428"/>
        <v>#VALUE!</v>
      </c>
      <c r="BA55" s="25" t="str">
        <f t="shared" si="428"/>
        <v>#VALUE!</v>
      </c>
      <c r="BC55" s="25" t="str">
        <f t="shared" ref="BC55:BE55" si="429">W55-S55</f>
        <v>#VALUE!</v>
      </c>
      <c r="BD55" s="25" t="str">
        <f t="shared" si="429"/>
        <v>#VALUE!</v>
      </c>
      <c r="BE55" s="25" t="str">
        <f t="shared" si="429"/>
        <v>#VALUE!</v>
      </c>
      <c r="BG55" s="25" t="str">
        <f t="shared" ref="BG55:BI55" si="430">AA55-W55</f>
        <v>#VALUE!</v>
      </c>
      <c r="BH55" s="25" t="str">
        <f t="shared" si="430"/>
        <v>#VALUE!</v>
      </c>
      <c r="BI55" s="25" t="str">
        <f t="shared" si="430"/>
        <v>#VALUE!</v>
      </c>
      <c r="BK55" s="25" t="str">
        <f t="shared" ref="BK55:BM55" si="431">AE55-AA55</f>
        <v>#VALUE!</v>
      </c>
      <c r="BL55" s="25" t="str">
        <f t="shared" si="431"/>
        <v>#VALUE!</v>
      </c>
      <c r="BM55" s="25" t="str">
        <f t="shared" si="431"/>
        <v>#VALUE!</v>
      </c>
      <c r="BO55" s="25" t="str">
        <f t="shared" ref="BO55:BQ55" si="432">AI55-AE55</f>
        <v>#VALUE!</v>
      </c>
      <c r="BP55" s="25" t="str">
        <f t="shared" si="432"/>
        <v>#VALUE!</v>
      </c>
      <c r="BQ55" s="25" t="str">
        <f t="shared" si="432"/>
        <v>#VALUE!</v>
      </c>
    </row>
    <row r="56" ht="15.0" customHeight="1">
      <c r="A56" s="23" t="s">
        <v>59</v>
      </c>
      <c r="B56" s="24">
        <v>5.2516645E7</v>
      </c>
      <c r="C56" s="25">
        <f>IFERROR(VLOOKUP($B56,BaselineKILLS!$B:F,3,FALSE),"Not in BL Scan")</f>
        <v>82373193</v>
      </c>
      <c r="D56" s="25">
        <f>IFERROR(VLOOKUP($B56,BaselineKILLS!$B:F,4,FALSE),"Not in BL Scan")</f>
        <v>83659428</v>
      </c>
      <c r="E56" s="25">
        <f>IFERROR(VLOOKUP($B56,BaselineKILLS!$B:G,5,FALSE),"Not in BL Scan")</f>
        <v>16746010</v>
      </c>
      <c r="G56" s="25">
        <f>IFERROR(VLOOKUP($B56,SCAN1_020125!$B:F,3,FALSE),"Not in Scan")</f>
        <v>82577876</v>
      </c>
      <c r="H56" s="25">
        <f>IFERROR(VLOOKUP($B56,SCAN1_020125!$B:G,4,FALSE),"Not in Scan")</f>
        <v>85030924</v>
      </c>
      <c r="I56" s="25">
        <f>IFERROR(VLOOKUP($B56,SCAN1_020125!$B:H,5,FALSE),"Not in Scan")</f>
        <v>16746010</v>
      </c>
      <c r="K56" s="25">
        <f>IFERROR(VLOOKUP($B56,SCAN2_021925!$B:G,3,FALSE),"Not in Scan")</f>
        <v>82577876</v>
      </c>
      <c r="L56" s="25">
        <f>IFERROR(VLOOKUP($B56,SCAN2_021925!$B:H,4,FALSE),"Not in Scan")</f>
        <v>85030924</v>
      </c>
      <c r="M56" s="25">
        <f>IFERROR(VLOOKUP($B56,SCAN2_021925!$B:I,5,FALSE),"Not in Scan")</f>
        <v>16746010</v>
      </c>
      <c r="O56" s="25">
        <f>IFERROR(VLOOKUP($B56,SCAN_022325!$B:K,3,FALSE),"Not in Scan")</f>
        <v>82597431</v>
      </c>
      <c r="P56" s="25">
        <f>IFERROR(VLOOKUP($B56,SCAN_022325!$B:L,4,FALSE),"Not in Scan")</f>
        <v>85733438</v>
      </c>
      <c r="Q56" s="25">
        <f>IFERROR(VLOOKUP($B56,SCAN_022325!$B:M,5,FALSE),"Not in Scan")</f>
        <v>16792870</v>
      </c>
      <c r="S56" s="25" t="str">
        <f>IFERROR(VLOOKUP($B56,SCAN_TBD4!$B:O,3,FALSE),"Not in Scan")</f>
        <v>Not in Scan</v>
      </c>
      <c r="T56" s="25" t="str">
        <f>IFERROR(VLOOKUP($B56,SCAN_TBD4!$B:P,4,FALSE),"Not in Scan")</f>
        <v>Not in Scan</v>
      </c>
      <c r="U56" s="25" t="str">
        <f>IFERROR(VLOOKUP($B56,SCAN_TBD4!$B:Q,5,FALSE),"Not in Scan")</f>
        <v>Not in Scan</v>
      </c>
      <c r="W56" s="25" t="str">
        <f>IFERROR(VLOOKUP($B56,SCAN_TBD5!$B:S,3,FALSE),"Not in Scan")</f>
        <v>Not in Scan</v>
      </c>
      <c r="X56" s="25" t="str">
        <f>IFERROR(VLOOKUP($B56,SCAN_TBD5!$B:T,4,FALSE),"Not in Scan")</f>
        <v>Not in Scan</v>
      </c>
      <c r="Y56" s="25" t="str">
        <f>IFERROR(VLOOKUP($B56,SCAN_TBD5!$B:U,5,FALSE),"Not in Scan")</f>
        <v>Not in Scan</v>
      </c>
      <c r="AA56" s="25" t="str">
        <f>IFERROR(VLOOKUP($B56,SCAN_TBD6!$B:W,3,FALSE),"Not in Scan")</f>
        <v>Not in Scan</v>
      </c>
      <c r="AB56" s="25" t="str">
        <f>IFERROR(VLOOKUP($B56,SCAN_TBD6!$B:X,4,FALSE),"Not in Scan")</f>
        <v>Not in Scan</v>
      </c>
      <c r="AC56" s="25" t="str">
        <f>IFERROR(VLOOKUP($B56,SCAN_TBD6!$B:Y,5,FALSE),"Not in Scan")</f>
        <v>Not in Scan</v>
      </c>
      <c r="AE56" s="25" t="str">
        <f>IFERROR(VLOOKUP($B56,SCAN_TBD7!$B:AA,3,FALSE),"Not in Scan")</f>
        <v>Not in Scan</v>
      </c>
      <c r="AF56" s="25" t="str">
        <f>IFERROR(VLOOKUP($B56,SCAN_TBD7!$B:AB,4,FALSE),"Not in Scan")</f>
        <v>Not in Scan</v>
      </c>
      <c r="AG56" s="25" t="str">
        <f>IFERROR(VLOOKUP($B56,SCAN_TBD7!$B:AC,5,FALSE),"Not in Scan")</f>
        <v>Not in Scan</v>
      </c>
      <c r="AI56" s="25" t="str">
        <f>IFERROR(VLOOKUP($B56,SCAN_TBD8!$B:AA,3,FALSE),"Not in Scan")</f>
        <v>Not in Scan</v>
      </c>
      <c r="AJ56" s="25" t="str">
        <f>IFERROR(VLOOKUP($B56,SCAN_TBD8!$B:AB,4,FALSE),"Not in Scan")</f>
        <v>Not in Scan</v>
      </c>
      <c r="AK56" s="25" t="str">
        <f>IFERROR(VLOOKUP($B56,SCAN_TBD8!$B:AC,5,FALSE),"Not in Scan")</f>
        <v>Not in Scan</v>
      </c>
      <c r="AM56" s="25">
        <f t="shared" ref="AM56:AO56" si="433">G56-C56</f>
        <v>204683</v>
      </c>
      <c r="AN56" s="25">
        <f t="shared" si="433"/>
        <v>1371496</v>
      </c>
      <c r="AO56" s="25">
        <f t="shared" si="433"/>
        <v>0</v>
      </c>
      <c r="AQ56" s="25">
        <f t="shared" ref="AQ56:AS56" si="434">K56-G56</f>
        <v>0</v>
      </c>
      <c r="AR56" s="25">
        <f t="shared" si="434"/>
        <v>0</v>
      </c>
      <c r="AS56" s="25">
        <f t="shared" si="434"/>
        <v>0</v>
      </c>
      <c r="AU56" s="25">
        <f t="shared" ref="AU56:AW56" si="435">O56-K56</f>
        <v>19555</v>
      </c>
      <c r="AV56" s="25">
        <f t="shared" si="435"/>
        <v>702514</v>
      </c>
      <c r="AW56" s="25">
        <f t="shared" si="435"/>
        <v>46860</v>
      </c>
      <c r="AY56" s="25" t="str">
        <f t="shared" ref="AY56:BA56" si="436">S56-O56</f>
        <v>#VALUE!</v>
      </c>
      <c r="AZ56" s="25" t="str">
        <f t="shared" si="436"/>
        <v>#VALUE!</v>
      </c>
      <c r="BA56" s="25" t="str">
        <f t="shared" si="436"/>
        <v>#VALUE!</v>
      </c>
      <c r="BC56" s="25" t="str">
        <f t="shared" ref="BC56:BE56" si="437">W56-S56</f>
        <v>#VALUE!</v>
      </c>
      <c r="BD56" s="25" t="str">
        <f t="shared" si="437"/>
        <v>#VALUE!</v>
      </c>
      <c r="BE56" s="25" t="str">
        <f t="shared" si="437"/>
        <v>#VALUE!</v>
      </c>
      <c r="BG56" s="25" t="str">
        <f t="shared" ref="BG56:BI56" si="438">AA56-W56</f>
        <v>#VALUE!</v>
      </c>
      <c r="BH56" s="25" t="str">
        <f t="shared" si="438"/>
        <v>#VALUE!</v>
      </c>
      <c r="BI56" s="25" t="str">
        <f t="shared" si="438"/>
        <v>#VALUE!</v>
      </c>
      <c r="BK56" s="25" t="str">
        <f t="shared" ref="BK56:BM56" si="439">AE56-AA56</f>
        <v>#VALUE!</v>
      </c>
      <c r="BL56" s="25" t="str">
        <f t="shared" si="439"/>
        <v>#VALUE!</v>
      </c>
      <c r="BM56" s="25" t="str">
        <f t="shared" si="439"/>
        <v>#VALUE!</v>
      </c>
      <c r="BO56" s="25" t="str">
        <f t="shared" ref="BO56:BQ56" si="440">AI56-AE56</f>
        <v>#VALUE!</v>
      </c>
      <c r="BP56" s="25" t="str">
        <f t="shared" si="440"/>
        <v>#VALUE!</v>
      </c>
      <c r="BQ56" s="25" t="str">
        <f t="shared" si="440"/>
        <v>#VALUE!</v>
      </c>
    </row>
    <row r="57" ht="15.0" customHeight="1">
      <c r="A57" s="23" t="s">
        <v>85</v>
      </c>
      <c r="B57" s="24">
        <v>3.0975209E7</v>
      </c>
      <c r="C57" s="25">
        <f>IFERROR(VLOOKUP($B57,BaselineKILLS!$B:F,3,FALSE),"Not in BL Scan")</f>
        <v>77974657</v>
      </c>
      <c r="D57" s="25">
        <f>IFERROR(VLOOKUP($B57,BaselineKILLS!$B:F,4,FALSE),"Not in BL Scan")</f>
        <v>77273752</v>
      </c>
      <c r="E57" s="25">
        <f>IFERROR(VLOOKUP($B57,BaselineKILLS!$B:G,5,FALSE),"Not in BL Scan")</f>
        <v>24497243</v>
      </c>
      <c r="G57" s="25">
        <f>IFERROR(VLOOKUP($B57,SCAN1_020125!$B:F,3,FALSE),"Not in Scan")</f>
        <v>77982570</v>
      </c>
      <c r="H57" s="25">
        <f>IFERROR(VLOOKUP($B57,SCAN1_020125!$B:G,4,FALSE),"Not in Scan")</f>
        <v>77439853</v>
      </c>
      <c r="I57" s="25">
        <f>IFERROR(VLOOKUP($B57,SCAN1_020125!$B:H,5,FALSE),"Not in Scan")</f>
        <v>24499571</v>
      </c>
      <c r="K57" s="25">
        <f>IFERROR(VLOOKUP($B57,SCAN2_021925!$B:G,3,FALSE),"Not in Scan")</f>
        <v>77982570</v>
      </c>
      <c r="L57" s="25">
        <f>IFERROR(VLOOKUP($B57,SCAN2_021925!$B:H,4,FALSE),"Not in Scan")</f>
        <v>77439853</v>
      </c>
      <c r="M57" s="25">
        <f>IFERROR(VLOOKUP($B57,SCAN2_021925!$B:I,5,FALSE),"Not in Scan")</f>
        <v>24499571</v>
      </c>
      <c r="O57" s="25">
        <f>IFERROR(VLOOKUP($B57,SCAN_022325!$B:K,3,FALSE),"Not in Scan")</f>
        <v>78027680</v>
      </c>
      <c r="P57" s="25">
        <f>IFERROR(VLOOKUP($B57,SCAN_022325!$B:L,4,FALSE),"Not in Scan")</f>
        <v>77654652</v>
      </c>
      <c r="Q57" s="25">
        <f>IFERROR(VLOOKUP($B57,SCAN_022325!$B:M,5,FALSE),"Not in Scan")</f>
        <v>24499571</v>
      </c>
      <c r="S57" s="25" t="str">
        <f>IFERROR(VLOOKUP($B57,SCAN_TBD4!$B:O,3,FALSE),"Not in Scan")</f>
        <v>Not in Scan</v>
      </c>
      <c r="T57" s="25" t="str">
        <f>IFERROR(VLOOKUP($B57,SCAN_TBD4!$B:P,4,FALSE),"Not in Scan")</f>
        <v>Not in Scan</v>
      </c>
      <c r="U57" s="25" t="str">
        <f>IFERROR(VLOOKUP($B57,SCAN_TBD4!$B:Q,5,FALSE),"Not in Scan")</f>
        <v>Not in Scan</v>
      </c>
      <c r="W57" s="25" t="str">
        <f>IFERROR(VLOOKUP($B57,SCAN_TBD5!$B:S,3,FALSE),"Not in Scan")</f>
        <v>Not in Scan</v>
      </c>
      <c r="X57" s="25" t="str">
        <f>IFERROR(VLOOKUP($B57,SCAN_TBD5!$B:T,4,FALSE),"Not in Scan")</f>
        <v>Not in Scan</v>
      </c>
      <c r="Y57" s="25" t="str">
        <f>IFERROR(VLOOKUP($B57,SCAN_TBD5!$B:U,5,FALSE),"Not in Scan")</f>
        <v>Not in Scan</v>
      </c>
      <c r="AA57" s="25" t="str">
        <f>IFERROR(VLOOKUP($B57,SCAN_TBD6!$B:W,3,FALSE),"Not in Scan")</f>
        <v>Not in Scan</v>
      </c>
      <c r="AB57" s="25" t="str">
        <f>IFERROR(VLOOKUP($B57,SCAN_TBD6!$B:X,4,FALSE),"Not in Scan")</f>
        <v>Not in Scan</v>
      </c>
      <c r="AC57" s="25" t="str">
        <f>IFERROR(VLOOKUP($B57,SCAN_TBD6!$B:Y,5,FALSE),"Not in Scan")</f>
        <v>Not in Scan</v>
      </c>
      <c r="AE57" s="25" t="str">
        <f>IFERROR(VLOOKUP($B57,SCAN_TBD7!$B:AA,3,FALSE),"Not in Scan")</f>
        <v>Not in Scan</v>
      </c>
      <c r="AF57" s="25" t="str">
        <f>IFERROR(VLOOKUP($B57,SCAN_TBD7!$B:AB,4,FALSE),"Not in Scan")</f>
        <v>Not in Scan</v>
      </c>
      <c r="AG57" s="25" t="str">
        <f>IFERROR(VLOOKUP($B57,SCAN_TBD7!$B:AC,5,FALSE),"Not in Scan")</f>
        <v>Not in Scan</v>
      </c>
      <c r="AI57" s="25" t="str">
        <f>IFERROR(VLOOKUP($B57,SCAN_TBD8!$B:AA,3,FALSE),"Not in Scan")</f>
        <v>Not in Scan</v>
      </c>
      <c r="AJ57" s="25" t="str">
        <f>IFERROR(VLOOKUP($B57,SCAN_TBD8!$B:AB,4,FALSE),"Not in Scan")</f>
        <v>Not in Scan</v>
      </c>
      <c r="AK57" s="25" t="str">
        <f>IFERROR(VLOOKUP($B57,SCAN_TBD8!$B:AC,5,FALSE),"Not in Scan")</f>
        <v>Not in Scan</v>
      </c>
      <c r="AM57" s="25">
        <f t="shared" ref="AM57:AO57" si="441">G57-C57</f>
        <v>7913</v>
      </c>
      <c r="AN57" s="25">
        <f t="shared" si="441"/>
        <v>166101</v>
      </c>
      <c r="AO57" s="25">
        <f t="shared" si="441"/>
        <v>2328</v>
      </c>
      <c r="AQ57" s="25">
        <f t="shared" ref="AQ57:AS57" si="442">K57-G57</f>
        <v>0</v>
      </c>
      <c r="AR57" s="25">
        <f t="shared" si="442"/>
        <v>0</v>
      </c>
      <c r="AS57" s="25">
        <f t="shared" si="442"/>
        <v>0</v>
      </c>
      <c r="AU57" s="25">
        <f t="shared" ref="AU57:AW57" si="443">O57-K57</f>
        <v>45110</v>
      </c>
      <c r="AV57" s="25">
        <f t="shared" si="443"/>
        <v>214799</v>
      </c>
      <c r="AW57" s="25">
        <f t="shared" si="443"/>
        <v>0</v>
      </c>
      <c r="AY57" s="25" t="str">
        <f t="shared" ref="AY57:BA57" si="444">S57-O57</f>
        <v>#VALUE!</v>
      </c>
      <c r="AZ57" s="25" t="str">
        <f t="shared" si="444"/>
        <v>#VALUE!</v>
      </c>
      <c r="BA57" s="25" t="str">
        <f t="shared" si="444"/>
        <v>#VALUE!</v>
      </c>
      <c r="BC57" s="25" t="str">
        <f t="shared" ref="BC57:BE57" si="445">W57-S57</f>
        <v>#VALUE!</v>
      </c>
      <c r="BD57" s="25" t="str">
        <f t="shared" si="445"/>
        <v>#VALUE!</v>
      </c>
      <c r="BE57" s="25" t="str">
        <f t="shared" si="445"/>
        <v>#VALUE!</v>
      </c>
      <c r="BG57" s="25" t="str">
        <f t="shared" ref="BG57:BI57" si="446">AA57-W57</f>
        <v>#VALUE!</v>
      </c>
      <c r="BH57" s="25" t="str">
        <f t="shared" si="446"/>
        <v>#VALUE!</v>
      </c>
      <c r="BI57" s="25" t="str">
        <f t="shared" si="446"/>
        <v>#VALUE!</v>
      </c>
      <c r="BK57" s="25" t="str">
        <f t="shared" ref="BK57:BM57" si="447">AE57-AA57</f>
        <v>#VALUE!</v>
      </c>
      <c r="BL57" s="25" t="str">
        <f t="shared" si="447"/>
        <v>#VALUE!</v>
      </c>
      <c r="BM57" s="25" t="str">
        <f t="shared" si="447"/>
        <v>#VALUE!</v>
      </c>
      <c r="BO57" s="25" t="str">
        <f t="shared" ref="BO57:BQ57" si="448">AI57-AE57</f>
        <v>#VALUE!</v>
      </c>
      <c r="BP57" s="25" t="str">
        <f t="shared" si="448"/>
        <v>#VALUE!</v>
      </c>
      <c r="BQ57" s="25" t="str">
        <f t="shared" si="448"/>
        <v>#VALUE!</v>
      </c>
    </row>
    <row r="58" ht="15.0" customHeight="1">
      <c r="A58" s="23" t="s">
        <v>47</v>
      </c>
      <c r="B58" s="24">
        <v>7410785.0</v>
      </c>
      <c r="C58" s="25">
        <f>IFERROR(VLOOKUP($B58,BaselineKILLS!$B:F,3,FALSE),"Not in BL Scan")</f>
        <v>46782539</v>
      </c>
      <c r="D58" s="25">
        <f>IFERROR(VLOOKUP($B58,BaselineKILLS!$B:F,4,FALSE),"Not in BL Scan")</f>
        <v>82002323</v>
      </c>
      <c r="E58" s="25">
        <f>IFERROR(VLOOKUP($B58,BaselineKILLS!$B:G,5,FALSE),"Not in BL Scan")</f>
        <v>17823530</v>
      </c>
      <c r="G58" s="25">
        <f>IFERROR(VLOOKUP($B58,SCAN1_020125!$B:F,3,FALSE),"Not in Scan")</f>
        <v>47386479</v>
      </c>
      <c r="H58" s="25">
        <f>IFERROR(VLOOKUP($B58,SCAN1_020125!$B:G,4,FALSE),"Not in Scan")</f>
        <v>84842164</v>
      </c>
      <c r="I58" s="25">
        <f>IFERROR(VLOOKUP($B58,SCAN1_020125!$B:H,5,FALSE),"Not in Scan")</f>
        <v>17835718</v>
      </c>
      <c r="K58" s="25">
        <f>IFERROR(VLOOKUP($B58,SCAN2_021925!$B:G,3,FALSE),"Not in Scan")</f>
        <v>47386479</v>
      </c>
      <c r="L58" s="25">
        <f>IFERROR(VLOOKUP($B58,SCAN2_021925!$B:H,4,FALSE),"Not in Scan")</f>
        <v>84842164</v>
      </c>
      <c r="M58" s="25">
        <f>IFERROR(VLOOKUP($B58,SCAN2_021925!$B:I,5,FALSE),"Not in Scan")</f>
        <v>17835718</v>
      </c>
      <c r="O58" s="25">
        <f>IFERROR(VLOOKUP($B58,SCAN_022325!$B:K,3,FALSE),"Not in Scan")</f>
        <v>47454008</v>
      </c>
      <c r="P58" s="25">
        <f>IFERROR(VLOOKUP($B58,SCAN_022325!$B:L,4,FALSE),"Not in Scan")</f>
        <v>84998744</v>
      </c>
      <c r="Q58" s="25">
        <f>IFERROR(VLOOKUP($B58,SCAN_022325!$B:M,5,FALSE),"Not in Scan")</f>
        <v>17880490</v>
      </c>
      <c r="S58" s="25" t="str">
        <f>IFERROR(VLOOKUP($B58,SCAN_TBD4!$B:O,3,FALSE),"Not in Scan")</f>
        <v>Not in Scan</v>
      </c>
      <c r="T58" s="25" t="str">
        <f>IFERROR(VLOOKUP($B58,SCAN_TBD4!$B:P,4,FALSE),"Not in Scan")</f>
        <v>Not in Scan</v>
      </c>
      <c r="U58" s="25" t="str">
        <f>IFERROR(VLOOKUP($B58,SCAN_TBD4!$B:Q,5,FALSE),"Not in Scan")</f>
        <v>Not in Scan</v>
      </c>
      <c r="W58" s="25" t="str">
        <f>IFERROR(VLOOKUP($B58,SCAN_TBD5!$B:S,3,FALSE),"Not in Scan")</f>
        <v>Not in Scan</v>
      </c>
      <c r="X58" s="25" t="str">
        <f>IFERROR(VLOOKUP($B58,SCAN_TBD5!$B:T,4,FALSE),"Not in Scan")</f>
        <v>Not in Scan</v>
      </c>
      <c r="Y58" s="25" t="str">
        <f>IFERROR(VLOOKUP($B58,SCAN_TBD5!$B:U,5,FALSE),"Not in Scan")</f>
        <v>Not in Scan</v>
      </c>
      <c r="AA58" s="25" t="str">
        <f>IFERROR(VLOOKUP($B58,SCAN_TBD6!$B:W,3,FALSE),"Not in Scan")</f>
        <v>Not in Scan</v>
      </c>
      <c r="AB58" s="25" t="str">
        <f>IFERROR(VLOOKUP($B58,SCAN_TBD6!$B:X,4,FALSE),"Not in Scan")</f>
        <v>Not in Scan</v>
      </c>
      <c r="AC58" s="25" t="str">
        <f>IFERROR(VLOOKUP($B58,SCAN_TBD6!$B:Y,5,FALSE),"Not in Scan")</f>
        <v>Not in Scan</v>
      </c>
      <c r="AE58" s="25" t="str">
        <f>IFERROR(VLOOKUP($B58,SCAN_TBD7!$B:AA,3,FALSE),"Not in Scan")</f>
        <v>Not in Scan</v>
      </c>
      <c r="AF58" s="25" t="str">
        <f>IFERROR(VLOOKUP($B58,SCAN_TBD7!$B:AB,4,FALSE),"Not in Scan")</f>
        <v>Not in Scan</v>
      </c>
      <c r="AG58" s="25" t="str">
        <f>IFERROR(VLOOKUP($B58,SCAN_TBD7!$B:AC,5,FALSE),"Not in Scan")</f>
        <v>Not in Scan</v>
      </c>
      <c r="AI58" s="25" t="str">
        <f>IFERROR(VLOOKUP($B58,SCAN_TBD8!$B:AA,3,FALSE),"Not in Scan")</f>
        <v>Not in Scan</v>
      </c>
      <c r="AJ58" s="25" t="str">
        <f>IFERROR(VLOOKUP($B58,SCAN_TBD8!$B:AB,4,FALSE),"Not in Scan")</f>
        <v>Not in Scan</v>
      </c>
      <c r="AK58" s="25" t="str">
        <f>IFERROR(VLOOKUP($B58,SCAN_TBD8!$B:AC,5,FALSE),"Not in Scan")</f>
        <v>Not in Scan</v>
      </c>
      <c r="AM58" s="25">
        <f t="shared" ref="AM58:AO58" si="449">G58-C58</f>
        <v>603940</v>
      </c>
      <c r="AN58" s="25">
        <f t="shared" si="449"/>
        <v>2839841</v>
      </c>
      <c r="AO58" s="25">
        <f t="shared" si="449"/>
        <v>12188</v>
      </c>
      <c r="AQ58" s="25">
        <f t="shared" ref="AQ58:AS58" si="450">K58-G58</f>
        <v>0</v>
      </c>
      <c r="AR58" s="25">
        <f t="shared" si="450"/>
        <v>0</v>
      </c>
      <c r="AS58" s="25">
        <f t="shared" si="450"/>
        <v>0</v>
      </c>
      <c r="AU58" s="25">
        <f t="shared" ref="AU58:AW58" si="451">O58-K58</f>
        <v>67529</v>
      </c>
      <c r="AV58" s="25">
        <f t="shared" si="451"/>
        <v>156580</v>
      </c>
      <c r="AW58" s="25">
        <f t="shared" si="451"/>
        <v>44772</v>
      </c>
      <c r="AY58" s="25" t="str">
        <f t="shared" ref="AY58:BA58" si="452">S58-O58</f>
        <v>#VALUE!</v>
      </c>
      <c r="AZ58" s="25" t="str">
        <f t="shared" si="452"/>
        <v>#VALUE!</v>
      </c>
      <c r="BA58" s="25" t="str">
        <f t="shared" si="452"/>
        <v>#VALUE!</v>
      </c>
      <c r="BC58" s="25" t="str">
        <f t="shared" ref="BC58:BE58" si="453">W58-S58</f>
        <v>#VALUE!</v>
      </c>
      <c r="BD58" s="25" t="str">
        <f t="shared" si="453"/>
        <v>#VALUE!</v>
      </c>
      <c r="BE58" s="25" t="str">
        <f t="shared" si="453"/>
        <v>#VALUE!</v>
      </c>
      <c r="BG58" s="25" t="str">
        <f t="shared" ref="BG58:BI58" si="454">AA58-W58</f>
        <v>#VALUE!</v>
      </c>
      <c r="BH58" s="25" t="str">
        <f t="shared" si="454"/>
        <v>#VALUE!</v>
      </c>
      <c r="BI58" s="25" t="str">
        <f t="shared" si="454"/>
        <v>#VALUE!</v>
      </c>
      <c r="BK58" s="25" t="str">
        <f t="shared" ref="BK58:BM58" si="455">AE58-AA58</f>
        <v>#VALUE!</v>
      </c>
      <c r="BL58" s="25" t="str">
        <f t="shared" si="455"/>
        <v>#VALUE!</v>
      </c>
      <c r="BM58" s="25" t="str">
        <f t="shared" si="455"/>
        <v>#VALUE!</v>
      </c>
      <c r="BO58" s="25" t="str">
        <f t="shared" ref="BO58:BQ58" si="456">AI58-AE58</f>
        <v>#VALUE!</v>
      </c>
      <c r="BP58" s="25" t="str">
        <f t="shared" si="456"/>
        <v>#VALUE!</v>
      </c>
      <c r="BQ58" s="25" t="str">
        <f t="shared" si="456"/>
        <v>#VALUE!</v>
      </c>
    </row>
    <row r="59" ht="15.0" customHeight="1">
      <c r="A59" s="23" t="s">
        <v>65</v>
      </c>
      <c r="B59" s="24">
        <v>3.0792536E7</v>
      </c>
      <c r="C59" s="25">
        <f>IFERROR(VLOOKUP($B59,BaselineKILLS!$B:F,3,FALSE),"Not in BL Scan")</f>
        <v>32394905</v>
      </c>
      <c r="D59" s="25">
        <f>IFERROR(VLOOKUP($B59,BaselineKILLS!$B:F,4,FALSE),"Not in BL Scan")</f>
        <v>54421071</v>
      </c>
      <c r="E59" s="25">
        <f>IFERROR(VLOOKUP($B59,BaselineKILLS!$B:G,5,FALSE),"Not in BL Scan")</f>
        <v>17082494</v>
      </c>
      <c r="G59" s="25">
        <f>IFERROR(VLOOKUP($B59,SCAN1_020125!$B:F,3,FALSE),"Not in Scan")</f>
        <v>32431008</v>
      </c>
      <c r="H59" s="25">
        <f>IFERROR(VLOOKUP($B59,SCAN1_020125!$B:G,4,FALSE),"Not in Scan")</f>
        <v>55006118</v>
      </c>
      <c r="I59" s="25">
        <f>IFERROR(VLOOKUP($B59,SCAN1_020125!$B:H,5,FALSE),"Not in Scan")</f>
        <v>17363416</v>
      </c>
      <c r="K59" s="25">
        <f>IFERROR(VLOOKUP($B59,SCAN2_021925!$B:G,3,FALSE),"Not in Scan")</f>
        <v>32460812</v>
      </c>
      <c r="L59" s="25">
        <f>IFERROR(VLOOKUP($B59,SCAN2_021925!$B:H,4,FALSE),"Not in Scan")</f>
        <v>55006118</v>
      </c>
      <c r="M59" s="25">
        <f>IFERROR(VLOOKUP($B59,SCAN2_021925!$B:I,5,FALSE),"Not in Scan")</f>
        <v>17363416</v>
      </c>
      <c r="O59" s="25">
        <f>IFERROR(VLOOKUP($B59,SCAN_022325!$B:K,3,FALSE),"Not in Scan")</f>
        <v>32767979</v>
      </c>
      <c r="P59" s="25">
        <f>IFERROR(VLOOKUP($B59,SCAN_022325!$B:L,4,FALSE),"Not in Scan")</f>
        <v>55612864</v>
      </c>
      <c r="Q59" s="25">
        <f>IFERROR(VLOOKUP($B59,SCAN_022325!$B:M,5,FALSE),"Not in Scan")</f>
        <v>17447339</v>
      </c>
      <c r="S59" s="25" t="str">
        <f>IFERROR(VLOOKUP($B59,SCAN_TBD4!$B:O,3,FALSE),"Not in Scan")</f>
        <v>Not in Scan</v>
      </c>
      <c r="T59" s="25" t="str">
        <f>IFERROR(VLOOKUP($B59,SCAN_TBD4!$B:P,4,FALSE),"Not in Scan")</f>
        <v>Not in Scan</v>
      </c>
      <c r="U59" s="25" t="str">
        <f>IFERROR(VLOOKUP($B59,SCAN_TBD4!$B:Q,5,FALSE),"Not in Scan")</f>
        <v>Not in Scan</v>
      </c>
      <c r="W59" s="25" t="str">
        <f>IFERROR(VLOOKUP($B59,SCAN_TBD5!$B:S,3,FALSE),"Not in Scan")</f>
        <v>Not in Scan</v>
      </c>
      <c r="X59" s="25" t="str">
        <f>IFERROR(VLOOKUP($B59,SCAN_TBD5!$B:T,4,FALSE),"Not in Scan")</f>
        <v>Not in Scan</v>
      </c>
      <c r="Y59" s="25" t="str">
        <f>IFERROR(VLOOKUP($B59,SCAN_TBD5!$B:U,5,FALSE),"Not in Scan")</f>
        <v>Not in Scan</v>
      </c>
      <c r="AA59" s="25" t="str">
        <f>IFERROR(VLOOKUP($B59,SCAN_TBD6!$B:W,3,FALSE),"Not in Scan")</f>
        <v>Not in Scan</v>
      </c>
      <c r="AB59" s="25" t="str">
        <f>IFERROR(VLOOKUP($B59,SCAN_TBD6!$B:X,4,FALSE),"Not in Scan")</f>
        <v>Not in Scan</v>
      </c>
      <c r="AC59" s="25" t="str">
        <f>IFERROR(VLOOKUP($B59,SCAN_TBD6!$B:Y,5,FALSE),"Not in Scan")</f>
        <v>Not in Scan</v>
      </c>
      <c r="AE59" s="25" t="str">
        <f>IFERROR(VLOOKUP($B59,SCAN_TBD7!$B:AA,3,FALSE),"Not in Scan")</f>
        <v>Not in Scan</v>
      </c>
      <c r="AF59" s="25" t="str">
        <f>IFERROR(VLOOKUP($B59,SCAN_TBD7!$B:AB,4,FALSE),"Not in Scan")</f>
        <v>Not in Scan</v>
      </c>
      <c r="AG59" s="25" t="str">
        <f>IFERROR(VLOOKUP($B59,SCAN_TBD7!$B:AC,5,FALSE),"Not in Scan")</f>
        <v>Not in Scan</v>
      </c>
      <c r="AI59" s="25" t="str">
        <f>IFERROR(VLOOKUP($B59,SCAN_TBD8!$B:AA,3,FALSE),"Not in Scan")</f>
        <v>Not in Scan</v>
      </c>
      <c r="AJ59" s="25" t="str">
        <f>IFERROR(VLOOKUP($B59,SCAN_TBD8!$B:AB,4,FALSE),"Not in Scan")</f>
        <v>Not in Scan</v>
      </c>
      <c r="AK59" s="25" t="str">
        <f>IFERROR(VLOOKUP($B59,SCAN_TBD8!$B:AC,5,FALSE),"Not in Scan")</f>
        <v>Not in Scan</v>
      </c>
      <c r="AM59" s="25">
        <f t="shared" ref="AM59:AO59" si="457">G59-C59</f>
        <v>36103</v>
      </c>
      <c r="AN59" s="25">
        <f t="shared" si="457"/>
        <v>585047</v>
      </c>
      <c r="AO59" s="25">
        <f t="shared" si="457"/>
        <v>280922</v>
      </c>
      <c r="AQ59" s="25">
        <f t="shared" ref="AQ59:AS59" si="458">K59-G59</f>
        <v>29804</v>
      </c>
      <c r="AR59" s="25">
        <f t="shared" si="458"/>
        <v>0</v>
      </c>
      <c r="AS59" s="25">
        <f t="shared" si="458"/>
        <v>0</v>
      </c>
      <c r="AU59" s="25">
        <f t="shared" ref="AU59:AW59" si="459">O59-K59</f>
        <v>307167</v>
      </c>
      <c r="AV59" s="25">
        <f t="shared" si="459"/>
        <v>606746</v>
      </c>
      <c r="AW59" s="25">
        <f t="shared" si="459"/>
        <v>83923</v>
      </c>
      <c r="AY59" s="25" t="str">
        <f t="shared" ref="AY59:BA59" si="460">S59-O59</f>
        <v>#VALUE!</v>
      </c>
      <c r="AZ59" s="25" t="str">
        <f t="shared" si="460"/>
        <v>#VALUE!</v>
      </c>
      <c r="BA59" s="25" t="str">
        <f t="shared" si="460"/>
        <v>#VALUE!</v>
      </c>
      <c r="BC59" s="25" t="str">
        <f t="shared" ref="BC59:BE59" si="461">W59-S59</f>
        <v>#VALUE!</v>
      </c>
      <c r="BD59" s="25" t="str">
        <f t="shared" si="461"/>
        <v>#VALUE!</v>
      </c>
      <c r="BE59" s="25" t="str">
        <f t="shared" si="461"/>
        <v>#VALUE!</v>
      </c>
      <c r="BG59" s="25" t="str">
        <f t="shared" ref="BG59:BI59" si="462">AA59-W59</f>
        <v>#VALUE!</v>
      </c>
      <c r="BH59" s="25" t="str">
        <f t="shared" si="462"/>
        <v>#VALUE!</v>
      </c>
      <c r="BI59" s="25" t="str">
        <f t="shared" si="462"/>
        <v>#VALUE!</v>
      </c>
      <c r="BK59" s="25" t="str">
        <f t="shared" ref="BK59:BM59" si="463">AE59-AA59</f>
        <v>#VALUE!</v>
      </c>
      <c r="BL59" s="25" t="str">
        <f t="shared" si="463"/>
        <v>#VALUE!</v>
      </c>
      <c r="BM59" s="25" t="str">
        <f t="shared" si="463"/>
        <v>#VALUE!</v>
      </c>
      <c r="BO59" s="25" t="str">
        <f t="shared" ref="BO59:BQ59" si="464">AI59-AE59</f>
        <v>#VALUE!</v>
      </c>
      <c r="BP59" s="25" t="str">
        <f t="shared" si="464"/>
        <v>#VALUE!</v>
      </c>
      <c r="BQ59" s="25" t="str">
        <f t="shared" si="464"/>
        <v>#VALUE!</v>
      </c>
    </row>
    <row r="60" ht="15.0" customHeight="1">
      <c r="A60" s="23" t="s">
        <v>48</v>
      </c>
      <c r="B60" s="24">
        <v>2.658953E7</v>
      </c>
      <c r="C60" s="25">
        <f>IFERROR(VLOOKUP($B60,BaselineKILLS!$B:F,3,FALSE),"Not in BL Scan")</f>
        <v>55671807</v>
      </c>
      <c r="D60" s="25">
        <f>IFERROR(VLOOKUP($B60,BaselineKILLS!$B:F,4,FALSE),"Not in BL Scan")</f>
        <v>92702704</v>
      </c>
      <c r="E60" s="25">
        <f>IFERROR(VLOOKUP($B60,BaselineKILLS!$B:G,5,FALSE),"Not in BL Scan")</f>
        <v>20252016</v>
      </c>
      <c r="G60" s="25">
        <f>IFERROR(VLOOKUP($B60,SCAN1_020125!$B:F,3,FALSE),"Not in Scan")</f>
        <v>56122579</v>
      </c>
      <c r="H60" s="25">
        <f>IFERROR(VLOOKUP($B60,SCAN1_020125!$B:G,4,FALSE),"Not in Scan")</f>
        <v>95112973</v>
      </c>
      <c r="I60" s="25">
        <f>IFERROR(VLOOKUP($B60,SCAN1_020125!$B:H,5,FALSE),"Not in Scan")</f>
        <v>20252373</v>
      </c>
      <c r="K60" s="25">
        <f>IFERROR(VLOOKUP($B60,SCAN2_021925!$B:G,3,FALSE),"Not in Scan")</f>
        <v>56122826</v>
      </c>
      <c r="L60" s="25">
        <f>IFERROR(VLOOKUP($B60,SCAN2_021925!$B:H,4,FALSE),"Not in Scan")</f>
        <v>95112973</v>
      </c>
      <c r="M60" s="25">
        <f>IFERROR(VLOOKUP($B60,SCAN2_021925!$B:I,5,FALSE),"Not in Scan")</f>
        <v>20252373</v>
      </c>
      <c r="O60" s="25">
        <f>IFERROR(VLOOKUP($B60,SCAN_022325!$B:K,3,FALSE),"Not in Scan")</f>
        <v>56155696</v>
      </c>
      <c r="P60" s="25">
        <f>IFERROR(VLOOKUP($B60,SCAN_022325!$B:L,4,FALSE),"Not in Scan")</f>
        <v>95523618</v>
      </c>
      <c r="Q60" s="25">
        <f>IFERROR(VLOOKUP($B60,SCAN_022325!$B:M,5,FALSE),"Not in Scan")</f>
        <v>20391544</v>
      </c>
      <c r="S60" s="25" t="str">
        <f>IFERROR(VLOOKUP($B60,SCAN_TBD4!$B:O,3,FALSE),"Not in Scan")</f>
        <v>Not in Scan</v>
      </c>
      <c r="T60" s="25" t="str">
        <f>IFERROR(VLOOKUP($B60,SCAN_TBD4!$B:P,4,FALSE),"Not in Scan")</f>
        <v>Not in Scan</v>
      </c>
      <c r="U60" s="25" t="str">
        <f>IFERROR(VLOOKUP($B60,SCAN_TBD4!$B:Q,5,FALSE),"Not in Scan")</f>
        <v>Not in Scan</v>
      </c>
      <c r="W60" s="25" t="str">
        <f>IFERROR(VLOOKUP($B60,SCAN_TBD5!$B:S,3,FALSE),"Not in Scan")</f>
        <v>Not in Scan</v>
      </c>
      <c r="X60" s="25" t="str">
        <f>IFERROR(VLOOKUP($B60,SCAN_TBD5!$B:T,4,FALSE),"Not in Scan")</f>
        <v>Not in Scan</v>
      </c>
      <c r="Y60" s="25" t="str">
        <f>IFERROR(VLOOKUP($B60,SCAN_TBD5!$B:U,5,FALSE),"Not in Scan")</f>
        <v>Not in Scan</v>
      </c>
      <c r="AA60" s="25" t="str">
        <f>IFERROR(VLOOKUP($B60,SCAN_TBD6!$B:W,3,FALSE),"Not in Scan")</f>
        <v>Not in Scan</v>
      </c>
      <c r="AB60" s="25" t="str">
        <f>IFERROR(VLOOKUP($B60,SCAN_TBD6!$B:X,4,FALSE),"Not in Scan")</f>
        <v>Not in Scan</v>
      </c>
      <c r="AC60" s="25" t="str">
        <f>IFERROR(VLOOKUP($B60,SCAN_TBD6!$B:Y,5,FALSE),"Not in Scan")</f>
        <v>Not in Scan</v>
      </c>
      <c r="AE60" s="25" t="str">
        <f>IFERROR(VLOOKUP($B60,SCAN_TBD7!$B:AA,3,FALSE),"Not in Scan")</f>
        <v>Not in Scan</v>
      </c>
      <c r="AF60" s="25" t="str">
        <f>IFERROR(VLOOKUP($B60,SCAN_TBD7!$B:AB,4,FALSE),"Not in Scan")</f>
        <v>Not in Scan</v>
      </c>
      <c r="AG60" s="25" t="str">
        <f>IFERROR(VLOOKUP($B60,SCAN_TBD7!$B:AC,5,FALSE),"Not in Scan")</f>
        <v>Not in Scan</v>
      </c>
      <c r="AI60" s="25" t="str">
        <f>IFERROR(VLOOKUP($B60,SCAN_TBD8!$B:AA,3,FALSE),"Not in Scan")</f>
        <v>Not in Scan</v>
      </c>
      <c r="AJ60" s="25" t="str">
        <f>IFERROR(VLOOKUP($B60,SCAN_TBD8!$B:AB,4,FALSE),"Not in Scan")</f>
        <v>Not in Scan</v>
      </c>
      <c r="AK60" s="25" t="str">
        <f>IFERROR(VLOOKUP($B60,SCAN_TBD8!$B:AC,5,FALSE),"Not in Scan")</f>
        <v>Not in Scan</v>
      </c>
      <c r="AM60" s="25">
        <f t="shared" ref="AM60:AO60" si="465">G60-C60</f>
        <v>450772</v>
      </c>
      <c r="AN60" s="25">
        <f t="shared" si="465"/>
        <v>2410269</v>
      </c>
      <c r="AO60" s="25">
        <f t="shared" si="465"/>
        <v>357</v>
      </c>
      <c r="AQ60" s="25">
        <f t="shared" ref="AQ60:AS60" si="466">K60-G60</f>
        <v>247</v>
      </c>
      <c r="AR60" s="25">
        <f t="shared" si="466"/>
        <v>0</v>
      </c>
      <c r="AS60" s="25">
        <f t="shared" si="466"/>
        <v>0</v>
      </c>
      <c r="AU60" s="25">
        <f t="shared" ref="AU60:AW60" si="467">O60-K60</f>
        <v>32870</v>
      </c>
      <c r="AV60" s="25">
        <f t="shared" si="467"/>
        <v>410645</v>
      </c>
      <c r="AW60" s="25">
        <f t="shared" si="467"/>
        <v>139171</v>
      </c>
      <c r="AY60" s="25" t="str">
        <f t="shared" ref="AY60:BA60" si="468">S60-O60</f>
        <v>#VALUE!</v>
      </c>
      <c r="AZ60" s="25" t="str">
        <f t="shared" si="468"/>
        <v>#VALUE!</v>
      </c>
      <c r="BA60" s="25" t="str">
        <f t="shared" si="468"/>
        <v>#VALUE!</v>
      </c>
      <c r="BC60" s="25" t="str">
        <f t="shared" ref="BC60:BE60" si="469">W60-S60</f>
        <v>#VALUE!</v>
      </c>
      <c r="BD60" s="25" t="str">
        <f t="shared" si="469"/>
        <v>#VALUE!</v>
      </c>
      <c r="BE60" s="25" t="str">
        <f t="shared" si="469"/>
        <v>#VALUE!</v>
      </c>
      <c r="BG60" s="25" t="str">
        <f t="shared" ref="BG60:BI60" si="470">AA60-W60</f>
        <v>#VALUE!</v>
      </c>
      <c r="BH60" s="25" t="str">
        <f t="shared" si="470"/>
        <v>#VALUE!</v>
      </c>
      <c r="BI60" s="25" t="str">
        <f t="shared" si="470"/>
        <v>#VALUE!</v>
      </c>
      <c r="BK60" s="25" t="str">
        <f t="shared" ref="BK60:BM60" si="471">AE60-AA60</f>
        <v>#VALUE!</v>
      </c>
      <c r="BL60" s="25" t="str">
        <f t="shared" si="471"/>
        <v>#VALUE!</v>
      </c>
      <c r="BM60" s="25" t="str">
        <f t="shared" si="471"/>
        <v>#VALUE!</v>
      </c>
      <c r="BO60" s="25" t="str">
        <f t="shared" ref="BO60:BQ60" si="472">AI60-AE60</f>
        <v>#VALUE!</v>
      </c>
      <c r="BP60" s="25" t="str">
        <f t="shared" si="472"/>
        <v>#VALUE!</v>
      </c>
      <c r="BQ60" s="25" t="str">
        <f t="shared" si="472"/>
        <v>#VALUE!</v>
      </c>
    </row>
    <row r="61" ht="15.0" customHeight="1">
      <c r="A61" s="23" t="s">
        <v>81</v>
      </c>
      <c r="B61" s="24">
        <v>6224379.0</v>
      </c>
      <c r="C61" s="25">
        <f>IFERROR(VLOOKUP($B61,BaselineKILLS!$B:F,3,FALSE),"Not in BL Scan")</f>
        <v>45336147</v>
      </c>
      <c r="D61" s="25">
        <f>IFERROR(VLOOKUP($B61,BaselineKILLS!$B:F,4,FALSE),"Not in BL Scan")</f>
        <v>48549986</v>
      </c>
      <c r="E61" s="25">
        <f>IFERROR(VLOOKUP($B61,BaselineKILLS!$B:G,5,FALSE),"Not in BL Scan")</f>
        <v>16418940</v>
      </c>
      <c r="G61" s="25">
        <f>IFERROR(VLOOKUP($B61,SCAN1_020125!$B:F,3,FALSE),"Not in Scan")</f>
        <v>45336147</v>
      </c>
      <c r="H61" s="25">
        <f>IFERROR(VLOOKUP($B61,SCAN1_020125!$B:G,4,FALSE),"Not in Scan")</f>
        <v>48549986</v>
      </c>
      <c r="I61" s="25">
        <f>IFERROR(VLOOKUP($B61,SCAN1_020125!$B:H,5,FALSE),"Not in Scan")</f>
        <v>16418940</v>
      </c>
      <c r="K61" s="25">
        <f>IFERROR(VLOOKUP($B61,SCAN2_021925!$B:G,3,FALSE),"Not in Scan")</f>
        <v>45336147</v>
      </c>
      <c r="L61" s="25">
        <f>IFERROR(VLOOKUP($B61,SCAN2_021925!$B:H,4,FALSE),"Not in Scan")</f>
        <v>48549986</v>
      </c>
      <c r="M61" s="25">
        <f>IFERROR(VLOOKUP($B61,SCAN2_021925!$B:I,5,FALSE),"Not in Scan")</f>
        <v>16418940</v>
      </c>
      <c r="O61" s="25">
        <f>IFERROR(VLOOKUP($B61,SCAN_022325!$B:K,3,FALSE),"Not in Scan")</f>
        <v>45417042</v>
      </c>
      <c r="P61" s="25">
        <f>IFERROR(VLOOKUP($B61,SCAN_022325!$B:L,4,FALSE),"Not in Scan")</f>
        <v>48975318</v>
      </c>
      <c r="Q61" s="25">
        <f>IFERROR(VLOOKUP($B61,SCAN_022325!$B:M,5,FALSE),"Not in Scan")</f>
        <v>16534842</v>
      </c>
      <c r="S61" s="25" t="str">
        <f>IFERROR(VLOOKUP($B61,SCAN_TBD4!$B:O,3,FALSE),"Not in Scan")</f>
        <v>Not in Scan</v>
      </c>
      <c r="T61" s="25" t="str">
        <f>IFERROR(VLOOKUP($B61,SCAN_TBD4!$B:P,4,FALSE),"Not in Scan")</f>
        <v>Not in Scan</v>
      </c>
      <c r="U61" s="25" t="str">
        <f>IFERROR(VLOOKUP($B61,SCAN_TBD4!$B:Q,5,FALSE),"Not in Scan")</f>
        <v>Not in Scan</v>
      </c>
      <c r="W61" s="25" t="str">
        <f>IFERROR(VLOOKUP($B61,SCAN_TBD5!$B:S,3,FALSE),"Not in Scan")</f>
        <v>Not in Scan</v>
      </c>
      <c r="X61" s="25" t="str">
        <f>IFERROR(VLOOKUP($B61,SCAN_TBD5!$B:T,4,FALSE),"Not in Scan")</f>
        <v>Not in Scan</v>
      </c>
      <c r="Y61" s="25" t="str">
        <f>IFERROR(VLOOKUP($B61,SCAN_TBD5!$B:U,5,FALSE),"Not in Scan")</f>
        <v>Not in Scan</v>
      </c>
      <c r="AA61" s="25" t="str">
        <f>IFERROR(VLOOKUP($B61,SCAN_TBD6!$B:W,3,FALSE),"Not in Scan")</f>
        <v>Not in Scan</v>
      </c>
      <c r="AB61" s="25" t="str">
        <f>IFERROR(VLOOKUP($B61,SCAN_TBD6!$B:X,4,FALSE),"Not in Scan")</f>
        <v>Not in Scan</v>
      </c>
      <c r="AC61" s="25" t="str">
        <f>IFERROR(VLOOKUP($B61,SCAN_TBD6!$B:Y,5,FALSE),"Not in Scan")</f>
        <v>Not in Scan</v>
      </c>
      <c r="AE61" s="25" t="str">
        <f>IFERROR(VLOOKUP($B61,SCAN_TBD7!$B:AA,3,FALSE),"Not in Scan")</f>
        <v>Not in Scan</v>
      </c>
      <c r="AF61" s="25" t="str">
        <f>IFERROR(VLOOKUP($B61,SCAN_TBD7!$B:AB,4,FALSE),"Not in Scan")</f>
        <v>Not in Scan</v>
      </c>
      <c r="AG61" s="25" t="str">
        <f>IFERROR(VLOOKUP($B61,SCAN_TBD7!$B:AC,5,FALSE),"Not in Scan")</f>
        <v>Not in Scan</v>
      </c>
      <c r="AI61" s="25" t="str">
        <f>IFERROR(VLOOKUP($B61,SCAN_TBD8!$B:AA,3,FALSE),"Not in Scan")</f>
        <v>Not in Scan</v>
      </c>
      <c r="AJ61" s="25" t="str">
        <f>IFERROR(VLOOKUP($B61,SCAN_TBD8!$B:AB,4,FALSE),"Not in Scan")</f>
        <v>Not in Scan</v>
      </c>
      <c r="AK61" s="25" t="str">
        <f>IFERROR(VLOOKUP($B61,SCAN_TBD8!$B:AC,5,FALSE),"Not in Scan")</f>
        <v>Not in Scan</v>
      </c>
      <c r="AM61" s="25">
        <f t="shared" ref="AM61:AO61" si="473">G61-C61</f>
        <v>0</v>
      </c>
      <c r="AN61" s="25">
        <f t="shared" si="473"/>
        <v>0</v>
      </c>
      <c r="AO61" s="25">
        <f t="shared" si="473"/>
        <v>0</v>
      </c>
      <c r="AQ61" s="25">
        <f t="shared" ref="AQ61:AS61" si="474">K61-G61</f>
        <v>0</v>
      </c>
      <c r="AR61" s="25">
        <f t="shared" si="474"/>
        <v>0</v>
      </c>
      <c r="AS61" s="25">
        <f t="shared" si="474"/>
        <v>0</v>
      </c>
      <c r="AU61" s="25">
        <f t="shared" ref="AU61:AW61" si="475">O61-K61</f>
        <v>80895</v>
      </c>
      <c r="AV61" s="25">
        <f t="shared" si="475"/>
        <v>425332</v>
      </c>
      <c r="AW61" s="25">
        <f t="shared" si="475"/>
        <v>115902</v>
      </c>
      <c r="AY61" s="25" t="str">
        <f t="shared" ref="AY61:BA61" si="476">S61-O61</f>
        <v>#VALUE!</v>
      </c>
      <c r="AZ61" s="25" t="str">
        <f t="shared" si="476"/>
        <v>#VALUE!</v>
      </c>
      <c r="BA61" s="25" t="str">
        <f t="shared" si="476"/>
        <v>#VALUE!</v>
      </c>
      <c r="BC61" s="25" t="str">
        <f t="shared" ref="BC61:BE61" si="477">W61-S61</f>
        <v>#VALUE!</v>
      </c>
      <c r="BD61" s="25" t="str">
        <f t="shared" si="477"/>
        <v>#VALUE!</v>
      </c>
      <c r="BE61" s="25" t="str">
        <f t="shared" si="477"/>
        <v>#VALUE!</v>
      </c>
      <c r="BG61" s="25" t="str">
        <f t="shared" ref="BG61:BI61" si="478">AA61-W61</f>
        <v>#VALUE!</v>
      </c>
      <c r="BH61" s="25" t="str">
        <f t="shared" si="478"/>
        <v>#VALUE!</v>
      </c>
      <c r="BI61" s="25" t="str">
        <f t="shared" si="478"/>
        <v>#VALUE!</v>
      </c>
      <c r="BK61" s="25" t="str">
        <f t="shared" ref="BK61:BM61" si="479">AE61-AA61</f>
        <v>#VALUE!</v>
      </c>
      <c r="BL61" s="25" t="str">
        <f t="shared" si="479"/>
        <v>#VALUE!</v>
      </c>
      <c r="BM61" s="25" t="str">
        <f t="shared" si="479"/>
        <v>#VALUE!</v>
      </c>
      <c r="BO61" s="25" t="str">
        <f t="shared" ref="BO61:BQ61" si="480">AI61-AE61</f>
        <v>#VALUE!</v>
      </c>
      <c r="BP61" s="25" t="str">
        <f t="shared" si="480"/>
        <v>#VALUE!</v>
      </c>
      <c r="BQ61" s="25" t="str">
        <f t="shared" si="480"/>
        <v>#VALUE!</v>
      </c>
    </row>
    <row r="62" ht="15.0" customHeight="1">
      <c r="A62" s="23" t="s">
        <v>288</v>
      </c>
      <c r="B62" s="24">
        <v>2.1312042E7</v>
      </c>
      <c r="C62" s="25">
        <f>IFERROR(VLOOKUP($B62,BaselineKILLS!$B:F,3,FALSE),"Not in BL Scan")</f>
        <v>45395794</v>
      </c>
      <c r="D62" s="25">
        <f>IFERROR(VLOOKUP($B62,BaselineKILLS!$B:F,4,FALSE),"Not in BL Scan")</f>
        <v>47325692</v>
      </c>
      <c r="E62" s="25">
        <f>IFERROR(VLOOKUP($B62,BaselineKILLS!$B:G,5,FALSE),"Not in BL Scan")</f>
        <v>15264282</v>
      </c>
      <c r="G62" s="25">
        <f>IFERROR(VLOOKUP($B62,SCAN1_020125!$B:F,3,FALSE),"Not in Scan")</f>
        <v>45395794</v>
      </c>
      <c r="H62" s="25">
        <f>IFERROR(VLOOKUP($B62,SCAN1_020125!$B:G,4,FALSE),"Not in Scan")</f>
        <v>47325692</v>
      </c>
      <c r="I62" s="25">
        <f>IFERROR(VLOOKUP($B62,SCAN1_020125!$B:H,5,FALSE),"Not in Scan")</f>
        <v>15264282</v>
      </c>
      <c r="K62" s="25">
        <f>IFERROR(VLOOKUP($B62,SCAN2_021925!$B:G,3,FALSE),"Not in Scan")</f>
        <v>45395794</v>
      </c>
      <c r="L62" s="25">
        <f>IFERROR(VLOOKUP($B62,SCAN2_021925!$B:H,4,FALSE),"Not in Scan")</f>
        <v>47325692</v>
      </c>
      <c r="M62" s="25">
        <f>IFERROR(VLOOKUP($B62,SCAN2_021925!$B:I,5,FALSE),"Not in Scan")</f>
        <v>15264282</v>
      </c>
      <c r="O62" s="25">
        <f>IFERROR(VLOOKUP($B62,SCAN_022325!$B:K,3,FALSE),"Not in Scan")</f>
        <v>45395794</v>
      </c>
      <c r="P62" s="25">
        <f>IFERROR(VLOOKUP($B62,SCAN_022325!$B:L,4,FALSE),"Not in Scan")</f>
        <v>47325692</v>
      </c>
      <c r="Q62" s="25">
        <f>IFERROR(VLOOKUP($B62,SCAN_022325!$B:M,5,FALSE),"Not in Scan")</f>
        <v>15264282</v>
      </c>
      <c r="S62" s="25" t="str">
        <f>IFERROR(VLOOKUP($B62,SCAN_TBD4!$B:O,3,FALSE),"Not in Scan")</f>
        <v>Not in Scan</v>
      </c>
      <c r="T62" s="25" t="str">
        <f>IFERROR(VLOOKUP($B62,SCAN_TBD4!$B:P,4,FALSE),"Not in Scan")</f>
        <v>Not in Scan</v>
      </c>
      <c r="U62" s="25" t="str">
        <f>IFERROR(VLOOKUP($B62,SCAN_TBD4!$B:Q,5,FALSE),"Not in Scan")</f>
        <v>Not in Scan</v>
      </c>
      <c r="W62" s="25" t="str">
        <f>IFERROR(VLOOKUP($B62,SCAN_TBD5!$B:S,3,FALSE),"Not in Scan")</f>
        <v>Not in Scan</v>
      </c>
      <c r="X62" s="25" t="str">
        <f>IFERROR(VLOOKUP($B62,SCAN_TBD5!$B:T,4,FALSE),"Not in Scan")</f>
        <v>Not in Scan</v>
      </c>
      <c r="Y62" s="25" t="str">
        <f>IFERROR(VLOOKUP($B62,SCAN_TBD5!$B:U,5,FALSE),"Not in Scan")</f>
        <v>Not in Scan</v>
      </c>
      <c r="AA62" s="25" t="str">
        <f>IFERROR(VLOOKUP($B62,SCAN_TBD6!$B:W,3,FALSE),"Not in Scan")</f>
        <v>Not in Scan</v>
      </c>
      <c r="AB62" s="25" t="str">
        <f>IFERROR(VLOOKUP($B62,SCAN_TBD6!$B:X,4,FALSE),"Not in Scan")</f>
        <v>Not in Scan</v>
      </c>
      <c r="AC62" s="25" t="str">
        <f>IFERROR(VLOOKUP($B62,SCAN_TBD6!$B:Y,5,FALSE),"Not in Scan")</f>
        <v>Not in Scan</v>
      </c>
      <c r="AE62" s="25" t="str">
        <f>IFERROR(VLOOKUP($B62,SCAN_TBD7!$B:AA,3,FALSE),"Not in Scan")</f>
        <v>Not in Scan</v>
      </c>
      <c r="AF62" s="25" t="str">
        <f>IFERROR(VLOOKUP($B62,SCAN_TBD7!$B:AB,4,FALSE),"Not in Scan")</f>
        <v>Not in Scan</v>
      </c>
      <c r="AG62" s="25" t="str">
        <f>IFERROR(VLOOKUP($B62,SCAN_TBD7!$B:AC,5,FALSE),"Not in Scan")</f>
        <v>Not in Scan</v>
      </c>
      <c r="AI62" s="25" t="str">
        <f>IFERROR(VLOOKUP($B62,SCAN_TBD8!$B:AA,3,FALSE),"Not in Scan")</f>
        <v>Not in Scan</v>
      </c>
      <c r="AJ62" s="25" t="str">
        <f>IFERROR(VLOOKUP($B62,SCAN_TBD8!$B:AB,4,FALSE),"Not in Scan")</f>
        <v>Not in Scan</v>
      </c>
      <c r="AK62" s="25" t="str">
        <f>IFERROR(VLOOKUP($B62,SCAN_TBD8!$B:AC,5,FALSE),"Not in Scan")</f>
        <v>Not in Scan</v>
      </c>
      <c r="AM62" s="25">
        <f t="shared" ref="AM62:AO62" si="481">G62-C62</f>
        <v>0</v>
      </c>
      <c r="AN62" s="25">
        <f t="shared" si="481"/>
        <v>0</v>
      </c>
      <c r="AO62" s="25">
        <f t="shared" si="481"/>
        <v>0</v>
      </c>
      <c r="AQ62" s="25">
        <f t="shared" ref="AQ62:AS62" si="482">K62-G62</f>
        <v>0</v>
      </c>
      <c r="AR62" s="25">
        <f t="shared" si="482"/>
        <v>0</v>
      </c>
      <c r="AS62" s="25">
        <f t="shared" si="482"/>
        <v>0</v>
      </c>
      <c r="AU62" s="25">
        <f t="shared" ref="AU62:AW62" si="483">O62-K62</f>
        <v>0</v>
      </c>
      <c r="AV62" s="25">
        <f t="shared" si="483"/>
        <v>0</v>
      </c>
      <c r="AW62" s="25">
        <f t="shared" si="483"/>
        <v>0</v>
      </c>
      <c r="AY62" s="25" t="str">
        <f t="shared" ref="AY62:BA62" si="484">S62-O62</f>
        <v>#VALUE!</v>
      </c>
      <c r="AZ62" s="25" t="str">
        <f t="shared" si="484"/>
        <v>#VALUE!</v>
      </c>
      <c r="BA62" s="25" t="str">
        <f t="shared" si="484"/>
        <v>#VALUE!</v>
      </c>
      <c r="BC62" s="25" t="str">
        <f t="shared" ref="BC62:BE62" si="485">W62-S62</f>
        <v>#VALUE!</v>
      </c>
      <c r="BD62" s="25" t="str">
        <f t="shared" si="485"/>
        <v>#VALUE!</v>
      </c>
      <c r="BE62" s="25" t="str">
        <f t="shared" si="485"/>
        <v>#VALUE!</v>
      </c>
      <c r="BG62" s="25" t="str">
        <f t="shared" ref="BG62:BI62" si="486">AA62-W62</f>
        <v>#VALUE!</v>
      </c>
      <c r="BH62" s="25" t="str">
        <f t="shared" si="486"/>
        <v>#VALUE!</v>
      </c>
      <c r="BI62" s="25" t="str">
        <f t="shared" si="486"/>
        <v>#VALUE!</v>
      </c>
      <c r="BK62" s="25" t="str">
        <f t="shared" ref="BK62:BM62" si="487">AE62-AA62</f>
        <v>#VALUE!</v>
      </c>
      <c r="BL62" s="25" t="str">
        <f t="shared" si="487"/>
        <v>#VALUE!</v>
      </c>
      <c r="BM62" s="25" t="str">
        <f t="shared" si="487"/>
        <v>#VALUE!</v>
      </c>
      <c r="BO62" s="25" t="str">
        <f t="shared" ref="BO62:BQ62" si="488">AI62-AE62</f>
        <v>#VALUE!</v>
      </c>
      <c r="BP62" s="25" t="str">
        <f t="shared" si="488"/>
        <v>#VALUE!</v>
      </c>
      <c r="BQ62" s="25" t="str">
        <f t="shared" si="488"/>
        <v>#VALUE!</v>
      </c>
    </row>
    <row r="63" ht="15.0" customHeight="1">
      <c r="A63" s="23" t="s">
        <v>289</v>
      </c>
      <c r="B63" s="24">
        <v>6580060.0</v>
      </c>
      <c r="C63" s="25">
        <f>IFERROR(VLOOKUP($B63,BaselineKILLS!$B:F,3,FALSE),"Not in BL Scan")</f>
        <v>102013018</v>
      </c>
      <c r="D63" s="25">
        <f>IFERROR(VLOOKUP($B63,BaselineKILLS!$B:F,4,FALSE),"Not in BL Scan")</f>
        <v>114936790</v>
      </c>
      <c r="E63" s="25">
        <f>IFERROR(VLOOKUP($B63,BaselineKILLS!$B:G,5,FALSE),"Not in BL Scan")</f>
        <v>34537776</v>
      </c>
      <c r="G63" s="25">
        <f>IFERROR(VLOOKUP($B63,SCAN1_020125!$B:F,3,FALSE),"Not in Scan")</f>
        <v>102013018</v>
      </c>
      <c r="H63" s="25">
        <f>IFERROR(VLOOKUP($B63,SCAN1_020125!$B:G,4,FALSE),"Not in Scan")</f>
        <v>114936790</v>
      </c>
      <c r="I63" s="25">
        <f>IFERROR(VLOOKUP($B63,SCAN1_020125!$B:H,5,FALSE),"Not in Scan")</f>
        <v>34537776</v>
      </c>
      <c r="K63" s="25">
        <f>IFERROR(VLOOKUP($B63,SCAN2_021925!$B:G,3,FALSE),"Not in Scan")</f>
        <v>102095643</v>
      </c>
      <c r="L63" s="25">
        <f>IFERROR(VLOOKUP($B63,SCAN2_021925!$B:H,4,FALSE),"Not in Scan")</f>
        <v>114936790</v>
      </c>
      <c r="M63" s="25">
        <f>IFERROR(VLOOKUP($B63,SCAN2_021925!$B:I,5,FALSE),"Not in Scan")</f>
        <v>34539156</v>
      </c>
      <c r="O63" s="25">
        <f>IFERROR(VLOOKUP($B63,SCAN_022325!$B:K,3,FALSE),"Not in Scan")</f>
        <v>102095643</v>
      </c>
      <c r="P63" s="25">
        <f>IFERROR(VLOOKUP($B63,SCAN_022325!$B:L,4,FALSE),"Not in Scan")</f>
        <v>114936790</v>
      </c>
      <c r="Q63" s="25">
        <f>IFERROR(VLOOKUP($B63,SCAN_022325!$B:M,5,FALSE),"Not in Scan")</f>
        <v>34539156</v>
      </c>
      <c r="S63" s="25" t="str">
        <f>IFERROR(VLOOKUP($B63,SCAN_TBD4!$B:O,3,FALSE),"Not in Scan")</f>
        <v>Not in Scan</v>
      </c>
      <c r="T63" s="25" t="str">
        <f>IFERROR(VLOOKUP($B63,SCAN_TBD4!$B:P,4,FALSE),"Not in Scan")</f>
        <v>Not in Scan</v>
      </c>
      <c r="U63" s="25" t="str">
        <f>IFERROR(VLOOKUP($B63,SCAN_TBD4!$B:Q,5,FALSE),"Not in Scan")</f>
        <v>Not in Scan</v>
      </c>
      <c r="W63" s="25" t="str">
        <f>IFERROR(VLOOKUP($B63,SCAN_TBD5!$B:S,3,FALSE),"Not in Scan")</f>
        <v>Not in Scan</v>
      </c>
      <c r="X63" s="25" t="str">
        <f>IFERROR(VLOOKUP($B63,SCAN_TBD5!$B:T,4,FALSE),"Not in Scan")</f>
        <v>Not in Scan</v>
      </c>
      <c r="Y63" s="25" t="str">
        <f>IFERROR(VLOOKUP($B63,SCAN_TBD5!$B:U,5,FALSE),"Not in Scan")</f>
        <v>Not in Scan</v>
      </c>
      <c r="AA63" s="25" t="str">
        <f>IFERROR(VLOOKUP($B63,SCAN_TBD6!$B:W,3,FALSE),"Not in Scan")</f>
        <v>Not in Scan</v>
      </c>
      <c r="AB63" s="25" t="str">
        <f>IFERROR(VLOOKUP($B63,SCAN_TBD6!$B:X,4,FALSE),"Not in Scan")</f>
        <v>Not in Scan</v>
      </c>
      <c r="AC63" s="25" t="str">
        <f>IFERROR(VLOOKUP($B63,SCAN_TBD6!$B:Y,5,FALSE),"Not in Scan")</f>
        <v>Not in Scan</v>
      </c>
      <c r="AE63" s="25" t="str">
        <f>IFERROR(VLOOKUP($B63,SCAN_TBD7!$B:AA,3,FALSE),"Not in Scan")</f>
        <v>Not in Scan</v>
      </c>
      <c r="AF63" s="25" t="str">
        <f>IFERROR(VLOOKUP($B63,SCAN_TBD7!$B:AB,4,FALSE),"Not in Scan")</f>
        <v>Not in Scan</v>
      </c>
      <c r="AG63" s="25" t="str">
        <f>IFERROR(VLOOKUP($B63,SCAN_TBD7!$B:AC,5,FALSE),"Not in Scan")</f>
        <v>Not in Scan</v>
      </c>
      <c r="AI63" s="25" t="str">
        <f>IFERROR(VLOOKUP($B63,SCAN_TBD8!$B:AA,3,FALSE),"Not in Scan")</f>
        <v>Not in Scan</v>
      </c>
      <c r="AJ63" s="25" t="str">
        <f>IFERROR(VLOOKUP($B63,SCAN_TBD8!$B:AB,4,FALSE),"Not in Scan")</f>
        <v>Not in Scan</v>
      </c>
      <c r="AK63" s="25" t="str">
        <f>IFERROR(VLOOKUP($B63,SCAN_TBD8!$B:AC,5,FALSE),"Not in Scan")</f>
        <v>Not in Scan</v>
      </c>
      <c r="AM63" s="25">
        <f t="shared" ref="AM63:AO63" si="489">G63-C63</f>
        <v>0</v>
      </c>
      <c r="AN63" s="25">
        <f t="shared" si="489"/>
        <v>0</v>
      </c>
      <c r="AO63" s="25">
        <f t="shared" si="489"/>
        <v>0</v>
      </c>
      <c r="AQ63" s="25">
        <f t="shared" ref="AQ63:AS63" si="490">K63-G63</f>
        <v>82625</v>
      </c>
      <c r="AR63" s="25">
        <f t="shared" si="490"/>
        <v>0</v>
      </c>
      <c r="AS63" s="25">
        <f t="shared" si="490"/>
        <v>1380</v>
      </c>
      <c r="AU63" s="25">
        <f t="shared" ref="AU63:AW63" si="491">O63-K63</f>
        <v>0</v>
      </c>
      <c r="AV63" s="25">
        <f t="shared" si="491"/>
        <v>0</v>
      </c>
      <c r="AW63" s="25">
        <f t="shared" si="491"/>
        <v>0</v>
      </c>
      <c r="AY63" s="25" t="str">
        <f t="shared" ref="AY63:BA63" si="492">S63-O63</f>
        <v>#VALUE!</v>
      </c>
      <c r="AZ63" s="25" t="str">
        <f t="shared" si="492"/>
        <v>#VALUE!</v>
      </c>
      <c r="BA63" s="25" t="str">
        <f t="shared" si="492"/>
        <v>#VALUE!</v>
      </c>
      <c r="BC63" s="25" t="str">
        <f t="shared" ref="BC63:BE63" si="493">W63-S63</f>
        <v>#VALUE!</v>
      </c>
      <c r="BD63" s="25" t="str">
        <f t="shared" si="493"/>
        <v>#VALUE!</v>
      </c>
      <c r="BE63" s="25" t="str">
        <f t="shared" si="493"/>
        <v>#VALUE!</v>
      </c>
      <c r="BG63" s="25" t="str">
        <f t="shared" ref="BG63:BI63" si="494">AA63-W63</f>
        <v>#VALUE!</v>
      </c>
      <c r="BH63" s="25" t="str">
        <f t="shared" si="494"/>
        <v>#VALUE!</v>
      </c>
      <c r="BI63" s="25" t="str">
        <f t="shared" si="494"/>
        <v>#VALUE!</v>
      </c>
      <c r="BK63" s="25" t="str">
        <f t="shared" ref="BK63:BM63" si="495">AE63-AA63</f>
        <v>#VALUE!</v>
      </c>
      <c r="BL63" s="25" t="str">
        <f t="shared" si="495"/>
        <v>#VALUE!</v>
      </c>
      <c r="BM63" s="25" t="str">
        <f t="shared" si="495"/>
        <v>#VALUE!</v>
      </c>
      <c r="BO63" s="25" t="str">
        <f t="shared" ref="BO63:BQ63" si="496">AI63-AE63</f>
        <v>#VALUE!</v>
      </c>
      <c r="BP63" s="25" t="str">
        <f t="shared" si="496"/>
        <v>#VALUE!</v>
      </c>
      <c r="BQ63" s="25" t="str">
        <f t="shared" si="496"/>
        <v>#VALUE!</v>
      </c>
    </row>
    <row r="64" ht="15.0" customHeight="1">
      <c r="A64" s="27" t="s">
        <v>57</v>
      </c>
      <c r="B64" s="27">
        <v>5.1030029E7</v>
      </c>
      <c r="C64" s="25">
        <f>IFERROR(VLOOKUP($B64,BaselineKILLS!$B:F,3,FALSE),"Not in BL Scan")</f>
        <v>13033140</v>
      </c>
      <c r="D64" s="25">
        <f>IFERROR(VLOOKUP($B64,BaselineKILLS!$B:F,4,FALSE),"Not in BL Scan")</f>
        <v>29112238</v>
      </c>
      <c r="E64" s="25">
        <f>IFERROR(VLOOKUP($B64,BaselineKILLS!$B:G,5,FALSE),"Not in BL Scan")</f>
        <v>6807106</v>
      </c>
      <c r="G64" s="25">
        <f>IFERROR(VLOOKUP($B64,SCAN1_020125!$B:F,3,FALSE),"Not in Scan")</f>
        <v>13211201</v>
      </c>
      <c r="H64" s="25">
        <f>IFERROR(VLOOKUP($B64,SCAN1_020125!$B:G,4,FALSE),"Not in Scan")</f>
        <v>30607952</v>
      </c>
      <c r="I64" s="25">
        <f>IFERROR(VLOOKUP($B64,SCAN1_020125!$B:H,5,FALSE),"Not in Scan")</f>
        <v>6877755</v>
      </c>
      <c r="K64" s="25">
        <f>IFERROR(VLOOKUP($B64,SCAN2_021925!$B:G,3,FALSE),"Not in Scan")</f>
        <v>13211201</v>
      </c>
      <c r="L64" s="25">
        <f>IFERROR(VLOOKUP($B64,SCAN2_021925!$B:H,4,FALSE),"Not in Scan")</f>
        <v>30607952</v>
      </c>
      <c r="M64" s="25">
        <f>IFERROR(VLOOKUP($B64,SCAN2_021925!$B:I,5,FALSE),"Not in Scan")</f>
        <v>6877755</v>
      </c>
      <c r="O64" s="25">
        <f>IFERROR(VLOOKUP($B64,SCAN_022325!$B:K,3,FALSE),"Not in Scan")</f>
        <v>13468738</v>
      </c>
      <c r="P64" s="25">
        <f>IFERROR(VLOOKUP($B64,SCAN_022325!$B:L,4,FALSE),"Not in Scan")</f>
        <v>31024078</v>
      </c>
      <c r="Q64" s="25">
        <f>IFERROR(VLOOKUP($B64,SCAN_022325!$B:M,5,FALSE),"Not in Scan")</f>
        <v>6959052</v>
      </c>
      <c r="S64" s="25" t="str">
        <f>IFERROR(VLOOKUP($B64,SCAN_TBD4!$B:O,3,FALSE),"Not in Scan")</f>
        <v>Not in Scan</v>
      </c>
      <c r="T64" s="25" t="str">
        <f>IFERROR(VLOOKUP($B64,SCAN_TBD4!$B:P,4,FALSE),"Not in Scan")</f>
        <v>Not in Scan</v>
      </c>
      <c r="U64" s="25" t="str">
        <f>IFERROR(VLOOKUP($B64,SCAN_TBD4!$B:Q,5,FALSE),"Not in Scan")</f>
        <v>Not in Scan</v>
      </c>
      <c r="W64" s="25" t="str">
        <f>IFERROR(VLOOKUP($B64,SCAN_TBD5!$B:S,3,FALSE),"Not in Scan")</f>
        <v>Not in Scan</v>
      </c>
      <c r="X64" s="25" t="str">
        <f>IFERROR(VLOOKUP($B64,SCAN_TBD5!$B:T,4,FALSE),"Not in Scan")</f>
        <v>Not in Scan</v>
      </c>
      <c r="Y64" s="25" t="str">
        <f>IFERROR(VLOOKUP($B64,SCAN_TBD5!$B:U,5,FALSE),"Not in Scan")</f>
        <v>Not in Scan</v>
      </c>
      <c r="AA64" s="25" t="str">
        <f>IFERROR(VLOOKUP($B64,SCAN_TBD6!$B:W,3,FALSE),"Not in Scan")</f>
        <v>Not in Scan</v>
      </c>
      <c r="AB64" s="25" t="str">
        <f>IFERROR(VLOOKUP($B64,SCAN_TBD6!$B:X,4,FALSE),"Not in Scan")</f>
        <v>Not in Scan</v>
      </c>
      <c r="AC64" s="25" t="str">
        <f>IFERROR(VLOOKUP($B64,SCAN_TBD6!$B:Y,5,FALSE),"Not in Scan")</f>
        <v>Not in Scan</v>
      </c>
      <c r="AE64" s="25" t="str">
        <f>IFERROR(VLOOKUP($B64,SCAN_TBD7!$B:AA,3,FALSE),"Not in Scan")</f>
        <v>Not in Scan</v>
      </c>
      <c r="AF64" s="25" t="str">
        <f>IFERROR(VLOOKUP($B64,SCAN_TBD7!$B:AB,4,FALSE),"Not in Scan")</f>
        <v>Not in Scan</v>
      </c>
      <c r="AG64" s="25" t="str">
        <f>IFERROR(VLOOKUP($B64,SCAN_TBD7!$B:AC,5,FALSE),"Not in Scan")</f>
        <v>Not in Scan</v>
      </c>
      <c r="AI64" s="25" t="str">
        <f>IFERROR(VLOOKUP($B64,SCAN_TBD8!$B:AA,3,FALSE),"Not in Scan")</f>
        <v>Not in Scan</v>
      </c>
      <c r="AJ64" s="25" t="str">
        <f>IFERROR(VLOOKUP($B64,SCAN_TBD8!$B:AB,4,FALSE),"Not in Scan")</f>
        <v>Not in Scan</v>
      </c>
      <c r="AK64" s="25" t="str">
        <f>IFERROR(VLOOKUP($B64,SCAN_TBD8!$B:AC,5,FALSE),"Not in Scan")</f>
        <v>Not in Scan</v>
      </c>
      <c r="AM64" s="25">
        <f t="shared" ref="AM64:AO64" si="497">G64-C64</f>
        <v>178061</v>
      </c>
      <c r="AN64" s="25">
        <f t="shared" si="497"/>
        <v>1495714</v>
      </c>
      <c r="AO64" s="25">
        <f t="shared" si="497"/>
        <v>70649</v>
      </c>
      <c r="AQ64" s="25">
        <f t="shared" ref="AQ64:AS64" si="498">K64-G64</f>
        <v>0</v>
      </c>
      <c r="AR64" s="25">
        <f t="shared" si="498"/>
        <v>0</v>
      </c>
      <c r="AS64" s="25">
        <f t="shared" si="498"/>
        <v>0</v>
      </c>
      <c r="AU64" s="25">
        <f t="shared" ref="AU64:AW64" si="499">O64-K64</f>
        <v>257537</v>
      </c>
      <c r="AV64" s="25">
        <f t="shared" si="499"/>
        <v>416126</v>
      </c>
      <c r="AW64" s="25">
        <f t="shared" si="499"/>
        <v>81297</v>
      </c>
      <c r="AY64" s="25" t="str">
        <f t="shared" ref="AY64:BA64" si="500">S64-O64</f>
        <v>#VALUE!</v>
      </c>
      <c r="AZ64" s="25" t="str">
        <f t="shared" si="500"/>
        <v>#VALUE!</v>
      </c>
      <c r="BA64" s="25" t="str">
        <f t="shared" si="500"/>
        <v>#VALUE!</v>
      </c>
      <c r="BC64" s="25" t="str">
        <f t="shared" ref="BC64:BE64" si="501">W64-S64</f>
        <v>#VALUE!</v>
      </c>
      <c r="BD64" s="25" t="str">
        <f t="shared" si="501"/>
        <v>#VALUE!</v>
      </c>
      <c r="BE64" s="25" t="str">
        <f t="shared" si="501"/>
        <v>#VALUE!</v>
      </c>
      <c r="BG64" s="25" t="str">
        <f t="shared" ref="BG64:BI64" si="502">AA64-W64</f>
        <v>#VALUE!</v>
      </c>
      <c r="BH64" s="25" t="str">
        <f t="shared" si="502"/>
        <v>#VALUE!</v>
      </c>
      <c r="BI64" s="25" t="str">
        <f t="shared" si="502"/>
        <v>#VALUE!</v>
      </c>
      <c r="BK64" s="25" t="str">
        <f t="shared" ref="BK64:BM64" si="503">AE64-AA64</f>
        <v>#VALUE!</v>
      </c>
      <c r="BL64" s="25" t="str">
        <f t="shared" si="503"/>
        <v>#VALUE!</v>
      </c>
      <c r="BM64" s="25" t="str">
        <f t="shared" si="503"/>
        <v>#VALUE!</v>
      </c>
      <c r="BO64" s="25" t="str">
        <f t="shared" ref="BO64:BQ64" si="504">AI64-AE64</f>
        <v>#VALUE!</v>
      </c>
      <c r="BP64" s="25" t="str">
        <f t="shared" si="504"/>
        <v>#VALUE!</v>
      </c>
      <c r="BQ64" s="25" t="str">
        <f t="shared" si="504"/>
        <v>#VALUE!</v>
      </c>
    </row>
    <row r="65" ht="15.0" customHeight="1">
      <c r="A65" s="27" t="s">
        <v>136</v>
      </c>
      <c r="B65" s="27">
        <v>2.2741953E7</v>
      </c>
      <c r="C65" s="25">
        <f>IFERROR(VLOOKUP($B65,BaselineKILLS!$B:F,3,FALSE),"Not in BL Scan")</f>
        <v>126869447</v>
      </c>
      <c r="D65" s="25">
        <f>IFERROR(VLOOKUP($B65,BaselineKILLS!$B:F,4,FALSE),"Not in BL Scan")</f>
        <v>121582400</v>
      </c>
      <c r="E65" s="25">
        <f>IFERROR(VLOOKUP($B65,BaselineKILLS!$B:G,5,FALSE),"Not in BL Scan")</f>
        <v>31847020</v>
      </c>
      <c r="G65" s="25">
        <f>IFERROR(VLOOKUP($B65,SCAN1_020125!$B:F,3,FALSE),"Not in Scan")</f>
        <v>126869447</v>
      </c>
      <c r="H65" s="25">
        <f>IFERROR(VLOOKUP($B65,SCAN1_020125!$B:G,4,FALSE),"Not in Scan")</f>
        <v>121582400</v>
      </c>
      <c r="I65" s="25">
        <f>IFERROR(VLOOKUP($B65,SCAN1_020125!$B:H,5,FALSE),"Not in Scan")</f>
        <v>31847020</v>
      </c>
      <c r="K65" s="25">
        <f>IFERROR(VLOOKUP($B65,SCAN2_021925!$B:G,3,FALSE),"Not in Scan")</f>
        <v>126869447</v>
      </c>
      <c r="L65" s="25">
        <f>IFERROR(VLOOKUP($B65,SCAN2_021925!$B:H,4,FALSE),"Not in Scan")</f>
        <v>121582400</v>
      </c>
      <c r="M65" s="25">
        <f>IFERROR(VLOOKUP($B65,SCAN2_021925!$B:I,5,FALSE),"Not in Scan")</f>
        <v>31847020</v>
      </c>
      <c r="O65" s="25">
        <f>IFERROR(VLOOKUP($B65,SCAN_022325!$B:K,3,FALSE),"Not in Scan")</f>
        <v>126869447</v>
      </c>
      <c r="P65" s="25">
        <f>IFERROR(VLOOKUP($B65,SCAN_022325!$B:L,4,FALSE),"Not in Scan")</f>
        <v>121582400</v>
      </c>
      <c r="Q65" s="25">
        <f>IFERROR(VLOOKUP($B65,SCAN_022325!$B:M,5,FALSE),"Not in Scan")</f>
        <v>31847020</v>
      </c>
      <c r="S65" s="25" t="str">
        <f>IFERROR(VLOOKUP($B65,SCAN_TBD4!$B:O,3,FALSE),"Not in Scan")</f>
        <v>Not in Scan</v>
      </c>
      <c r="T65" s="25" t="str">
        <f>IFERROR(VLOOKUP($B65,SCAN_TBD4!$B:P,4,FALSE),"Not in Scan")</f>
        <v>Not in Scan</v>
      </c>
      <c r="U65" s="25" t="str">
        <f>IFERROR(VLOOKUP($B65,SCAN_TBD4!$B:Q,5,FALSE),"Not in Scan")</f>
        <v>Not in Scan</v>
      </c>
      <c r="W65" s="25" t="str">
        <f>IFERROR(VLOOKUP($B65,SCAN_TBD5!$B:S,3,FALSE),"Not in Scan")</f>
        <v>Not in Scan</v>
      </c>
      <c r="X65" s="25" t="str">
        <f>IFERROR(VLOOKUP($B65,SCAN_TBD5!$B:T,4,FALSE),"Not in Scan")</f>
        <v>Not in Scan</v>
      </c>
      <c r="Y65" s="25" t="str">
        <f>IFERROR(VLOOKUP($B65,SCAN_TBD5!$B:U,5,FALSE),"Not in Scan")</f>
        <v>Not in Scan</v>
      </c>
      <c r="AA65" s="25" t="str">
        <f>IFERROR(VLOOKUP($B65,SCAN_TBD6!$B:W,3,FALSE),"Not in Scan")</f>
        <v>Not in Scan</v>
      </c>
      <c r="AB65" s="25" t="str">
        <f>IFERROR(VLOOKUP($B65,SCAN_TBD6!$B:X,4,FALSE),"Not in Scan")</f>
        <v>Not in Scan</v>
      </c>
      <c r="AC65" s="25" t="str">
        <f>IFERROR(VLOOKUP($B65,SCAN_TBD6!$B:Y,5,FALSE),"Not in Scan")</f>
        <v>Not in Scan</v>
      </c>
      <c r="AE65" s="25" t="str">
        <f>IFERROR(VLOOKUP($B65,SCAN_TBD7!$B:AA,3,FALSE),"Not in Scan")</f>
        <v>Not in Scan</v>
      </c>
      <c r="AF65" s="25" t="str">
        <f>IFERROR(VLOOKUP($B65,SCAN_TBD7!$B:AB,4,FALSE),"Not in Scan")</f>
        <v>Not in Scan</v>
      </c>
      <c r="AG65" s="25" t="str">
        <f>IFERROR(VLOOKUP($B65,SCAN_TBD7!$B:AC,5,FALSE),"Not in Scan")</f>
        <v>Not in Scan</v>
      </c>
      <c r="AI65" s="25" t="str">
        <f>IFERROR(VLOOKUP($B65,SCAN_TBD8!$B:AA,3,FALSE),"Not in Scan")</f>
        <v>Not in Scan</v>
      </c>
      <c r="AJ65" s="25" t="str">
        <f>IFERROR(VLOOKUP($B65,SCAN_TBD8!$B:AB,4,FALSE),"Not in Scan")</f>
        <v>Not in Scan</v>
      </c>
      <c r="AK65" s="25" t="str">
        <f>IFERROR(VLOOKUP($B65,SCAN_TBD8!$B:AC,5,FALSE),"Not in Scan")</f>
        <v>Not in Scan</v>
      </c>
      <c r="AM65" s="25">
        <f t="shared" ref="AM65:AO65" si="505">G65-C65</f>
        <v>0</v>
      </c>
      <c r="AN65" s="25">
        <f t="shared" si="505"/>
        <v>0</v>
      </c>
      <c r="AO65" s="25">
        <f t="shared" si="505"/>
        <v>0</v>
      </c>
      <c r="AQ65" s="25">
        <f t="shared" ref="AQ65:AS65" si="506">K65-G65</f>
        <v>0</v>
      </c>
      <c r="AR65" s="25">
        <f t="shared" si="506"/>
        <v>0</v>
      </c>
      <c r="AS65" s="25">
        <f t="shared" si="506"/>
        <v>0</v>
      </c>
      <c r="AU65" s="25">
        <f t="shared" ref="AU65:AW65" si="507">O65-K65</f>
        <v>0</v>
      </c>
      <c r="AV65" s="25">
        <f t="shared" si="507"/>
        <v>0</v>
      </c>
      <c r="AW65" s="25">
        <f t="shared" si="507"/>
        <v>0</v>
      </c>
      <c r="AY65" s="25" t="str">
        <f t="shared" ref="AY65:BA65" si="508">S65-O65</f>
        <v>#VALUE!</v>
      </c>
      <c r="AZ65" s="25" t="str">
        <f t="shared" si="508"/>
        <v>#VALUE!</v>
      </c>
      <c r="BA65" s="25" t="str">
        <f t="shared" si="508"/>
        <v>#VALUE!</v>
      </c>
      <c r="BC65" s="25" t="str">
        <f t="shared" ref="BC65:BE65" si="509">W65-S65</f>
        <v>#VALUE!</v>
      </c>
      <c r="BD65" s="25" t="str">
        <f t="shared" si="509"/>
        <v>#VALUE!</v>
      </c>
      <c r="BE65" s="25" t="str">
        <f t="shared" si="509"/>
        <v>#VALUE!</v>
      </c>
      <c r="BG65" s="25" t="str">
        <f t="shared" ref="BG65:BI65" si="510">AA65-W65</f>
        <v>#VALUE!</v>
      </c>
      <c r="BH65" s="25" t="str">
        <f t="shared" si="510"/>
        <v>#VALUE!</v>
      </c>
      <c r="BI65" s="25" t="str">
        <f t="shared" si="510"/>
        <v>#VALUE!</v>
      </c>
      <c r="BK65" s="25" t="str">
        <f t="shared" ref="BK65:BM65" si="511">AE65-AA65</f>
        <v>#VALUE!</v>
      </c>
      <c r="BL65" s="25" t="str">
        <f t="shared" si="511"/>
        <v>#VALUE!</v>
      </c>
      <c r="BM65" s="25" t="str">
        <f t="shared" si="511"/>
        <v>#VALUE!</v>
      </c>
      <c r="BO65" s="25" t="str">
        <f t="shared" ref="BO65:BQ65" si="512">AI65-AE65</f>
        <v>#VALUE!</v>
      </c>
      <c r="BP65" s="25" t="str">
        <f t="shared" si="512"/>
        <v>#VALUE!</v>
      </c>
      <c r="BQ65" s="25" t="str">
        <f t="shared" si="512"/>
        <v>#VALUE!</v>
      </c>
    </row>
    <row r="66" ht="15.0" customHeight="1">
      <c r="A66" s="27" t="s">
        <v>66</v>
      </c>
      <c r="B66" s="27">
        <v>8861604.0</v>
      </c>
      <c r="C66" s="25">
        <f>IFERROR(VLOOKUP($B66,BaselineKILLS!$B:F,3,FALSE),"Not in BL Scan")</f>
        <v>45112991</v>
      </c>
      <c r="D66" s="25">
        <f>IFERROR(VLOOKUP($B66,BaselineKILLS!$B:F,4,FALSE),"Not in BL Scan")</f>
        <v>36600106</v>
      </c>
      <c r="E66" s="25">
        <f>IFERROR(VLOOKUP($B66,BaselineKILLS!$B:G,5,FALSE),"Not in BL Scan")</f>
        <v>17087082</v>
      </c>
      <c r="G66" s="25">
        <f>IFERROR(VLOOKUP($B66,SCAN1_020125!$B:F,3,FALSE),"Not in Scan")</f>
        <v>45226707</v>
      </c>
      <c r="H66" s="25">
        <f>IFERROR(VLOOKUP($B66,SCAN1_020125!$B:G,4,FALSE),"Not in Scan")</f>
        <v>37573818</v>
      </c>
      <c r="I66" s="25">
        <f>IFERROR(VLOOKUP($B66,SCAN1_020125!$B:H,5,FALSE),"Not in Scan")</f>
        <v>17141399</v>
      </c>
      <c r="K66" s="25">
        <f>IFERROR(VLOOKUP($B66,SCAN2_021925!$B:G,3,FALSE),"Not in Scan")</f>
        <v>45226707</v>
      </c>
      <c r="L66" s="25">
        <f>IFERROR(VLOOKUP($B66,SCAN2_021925!$B:H,4,FALSE),"Not in Scan")</f>
        <v>37573818</v>
      </c>
      <c r="M66" s="25">
        <f>IFERROR(VLOOKUP($B66,SCAN2_021925!$B:I,5,FALSE),"Not in Scan")</f>
        <v>17141399</v>
      </c>
      <c r="O66" s="25">
        <f>IFERROR(VLOOKUP($B66,SCAN_022325!$B:K,3,FALSE),"Not in Scan")</f>
        <v>45479817</v>
      </c>
      <c r="P66" s="25">
        <f>IFERROR(VLOOKUP($B66,SCAN_022325!$B:L,4,FALSE),"Not in Scan")</f>
        <v>38001859</v>
      </c>
      <c r="Q66" s="25">
        <f>IFERROR(VLOOKUP($B66,SCAN_022325!$B:M,5,FALSE),"Not in Scan")</f>
        <v>17230686</v>
      </c>
      <c r="S66" s="25" t="str">
        <f>IFERROR(VLOOKUP($B66,SCAN_TBD4!$B:O,3,FALSE),"Not in Scan")</f>
        <v>Not in Scan</v>
      </c>
      <c r="T66" s="25" t="str">
        <f>IFERROR(VLOOKUP($B66,SCAN_TBD4!$B:P,4,FALSE),"Not in Scan")</f>
        <v>Not in Scan</v>
      </c>
      <c r="U66" s="25" t="str">
        <f>IFERROR(VLOOKUP($B66,SCAN_TBD4!$B:Q,5,FALSE),"Not in Scan")</f>
        <v>Not in Scan</v>
      </c>
      <c r="W66" s="25" t="str">
        <f>IFERROR(VLOOKUP($B66,SCAN_TBD5!$B:S,3,FALSE),"Not in Scan")</f>
        <v>Not in Scan</v>
      </c>
      <c r="X66" s="25" t="str">
        <f>IFERROR(VLOOKUP($B66,SCAN_TBD5!$B:T,4,FALSE),"Not in Scan")</f>
        <v>Not in Scan</v>
      </c>
      <c r="Y66" s="25" t="str">
        <f>IFERROR(VLOOKUP($B66,SCAN_TBD5!$B:U,5,FALSE),"Not in Scan")</f>
        <v>Not in Scan</v>
      </c>
      <c r="AA66" s="25" t="str">
        <f>IFERROR(VLOOKUP($B66,SCAN_TBD6!$B:W,3,FALSE),"Not in Scan")</f>
        <v>Not in Scan</v>
      </c>
      <c r="AB66" s="25" t="str">
        <f>IFERROR(VLOOKUP($B66,SCAN_TBD6!$B:X,4,FALSE),"Not in Scan")</f>
        <v>Not in Scan</v>
      </c>
      <c r="AC66" s="25" t="str">
        <f>IFERROR(VLOOKUP($B66,SCAN_TBD6!$B:Y,5,FALSE),"Not in Scan")</f>
        <v>Not in Scan</v>
      </c>
      <c r="AE66" s="25" t="str">
        <f>IFERROR(VLOOKUP($B66,SCAN_TBD7!$B:AA,3,FALSE),"Not in Scan")</f>
        <v>Not in Scan</v>
      </c>
      <c r="AF66" s="25" t="str">
        <f>IFERROR(VLOOKUP($B66,SCAN_TBD7!$B:AB,4,FALSE),"Not in Scan")</f>
        <v>Not in Scan</v>
      </c>
      <c r="AG66" s="25" t="str">
        <f>IFERROR(VLOOKUP($B66,SCAN_TBD7!$B:AC,5,FALSE),"Not in Scan")</f>
        <v>Not in Scan</v>
      </c>
      <c r="AI66" s="25" t="str">
        <f>IFERROR(VLOOKUP($B66,SCAN_TBD8!$B:AA,3,FALSE),"Not in Scan")</f>
        <v>Not in Scan</v>
      </c>
      <c r="AJ66" s="25" t="str">
        <f>IFERROR(VLOOKUP($B66,SCAN_TBD8!$B:AB,4,FALSE),"Not in Scan")</f>
        <v>Not in Scan</v>
      </c>
      <c r="AK66" s="25" t="str">
        <f>IFERROR(VLOOKUP($B66,SCAN_TBD8!$B:AC,5,FALSE),"Not in Scan")</f>
        <v>Not in Scan</v>
      </c>
      <c r="AM66" s="25">
        <f t="shared" ref="AM66:AO66" si="513">G66-C66</f>
        <v>113716</v>
      </c>
      <c r="AN66" s="25">
        <f t="shared" si="513"/>
        <v>973712</v>
      </c>
      <c r="AO66" s="25">
        <f t="shared" si="513"/>
        <v>54317</v>
      </c>
      <c r="AQ66" s="25">
        <f t="shared" ref="AQ66:AS66" si="514">K66-G66</f>
        <v>0</v>
      </c>
      <c r="AR66" s="25">
        <f t="shared" si="514"/>
        <v>0</v>
      </c>
      <c r="AS66" s="25">
        <f t="shared" si="514"/>
        <v>0</v>
      </c>
      <c r="AU66" s="25">
        <f t="shared" ref="AU66:AW66" si="515">O66-K66</f>
        <v>253110</v>
      </c>
      <c r="AV66" s="25">
        <f t="shared" si="515"/>
        <v>428041</v>
      </c>
      <c r="AW66" s="25">
        <f t="shared" si="515"/>
        <v>89287</v>
      </c>
      <c r="AY66" s="25" t="str">
        <f t="shared" ref="AY66:BA66" si="516">S66-O66</f>
        <v>#VALUE!</v>
      </c>
      <c r="AZ66" s="25" t="str">
        <f t="shared" si="516"/>
        <v>#VALUE!</v>
      </c>
      <c r="BA66" s="25" t="str">
        <f t="shared" si="516"/>
        <v>#VALUE!</v>
      </c>
      <c r="BC66" s="25" t="str">
        <f t="shared" ref="BC66:BE66" si="517">W66-S66</f>
        <v>#VALUE!</v>
      </c>
      <c r="BD66" s="25" t="str">
        <f t="shared" si="517"/>
        <v>#VALUE!</v>
      </c>
      <c r="BE66" s="25" t="str">
        <f t="shared" si="517"/>
        <v>#VALUE!</v>
      </c>
      <c r="BG66" s="25" t="str">
        <f t="shared" ref="BG66:BI66" si="518">AA66-W66</f>
        <v>#VALUE!</v>
      </c>
      <c r="BH66" s="25" t="str">
        <f t="shared" si="518"/>
        <v>#VALUE!</v>
      </c>
      <c r="BI66" s="25" t="str">
        <f t="shared" si="518"/>
        <v>#VALUE!</v>
      </c>
      <c r="BK66" s="25" t="str">
        <f t="shared" ref="BK66:BM66" si="519">AE66-AA66</f>
        <v>#VALUE!</v>
      </c>
      <c r="BL66" s="25" t="str">
        <f t="shared" si="519"/>
        <v>#VALUE!</v>
      </c>
      <c r="BM66" s="25" t="str">
        <f t="shared" si="519"/>
        <v>#VALUE!</v>
      </c>
      <c r="BO66" s="25" t="str">
        <f t="shared" ref="BO66:BQ66" si="520">AI66-AE66</f>
        <v>#VALUE!</v>
      </c>
      <c r="BP66" s="25" t="str">
        <f t="shared" si="520"/>
        <v>#VALUE!</v>
      </c>
      <c r="BQ66" s="25" t="str">
        <f t="shared" si="520"/>
        <v>#VALUE!</v>
      </c>
    </row>
    <row r="67" ht="15.0" customHeight="1">
      <c r="A67" s="27" t="s">
        <v>82</v>
      </c>
      <c r="B67" s="27">
        <v>3.9380722E7</v>
      </c>
      <c r="C67" s="25">
        <f>IFERROR(VLOOKUP($B67,BaselineKILLS!$B:F,3,FALSE),"Not in BL Scan")</f>
        <v>23318906</v>
      </c>
      <c r="D67" s="25">
        <f>IFERROR(VLOOKUP($B67,BaselineKILLS!$B:F,4,FALSE),"Not in BL Scan")</f>
        <v>30758097</v>
      </c>
      <c r="E67" s="25">
        <f>IFERROR(VLOOKUP($B67,BaselineKILLS!$B:G,5,FALSE),"Not in BL Scan")</f>
        <v>12430866</v>
      </c>
      <c r="G67" s="25">
        <f>IFERROR(VLOOKUP($B67,SCAN1_020125!$B:F,3,FALSE),"Not in Scan")</f>
        <v>23352156</v>
      </c>
      <c r="H67" s="25">
        <f>IFERROR(VLOOKUP($B67,SCAN1_020125!$B:G,4,FALSE),"Not in Scan")</f>
        <v>30996600</v>
      </c>
      <c r="I67" s="25">
        <f>IFERROR(VLOOKUP($B67,SCAN1_020125!$B:H,5,FALSE),"Not in Scan")</f>
        <v>12467661</v>
      </c>
      <c r="K67" s="25">
        <f>IFERROR(VLOOKUP($B67,SCAN2_021925!$B:G,3,FALSE),"Not in Scan")</f>
        <v>23352156</v>
      </c>
      <c r="L67" s="25">
        <f>IFERROR(VLOOKUP($B67,SCAN2_021925!$B:H,4,FALSE),"Not in Scan")</f>
        <v>30996600</v>
      </c>
      <c r="M67" s="25">
        <f>IFERROR(VLOOKUP($B67,SCAN2_021925!$B:I,5,FALSE),"Not in Scan")</f>
        <v>12467661</v>
      </c>
      <c r="O67" s="25">
        <f>IFERROR(VLOOKUP($B67,SCAN_022325!$B:K,3,FALSE),"Not in Scan")</f>
        <v>23352382</v>
      </c>
      <c r="P67" s="25">
        <f>IFERROR(VLOOKUP($B67,SCAN_022325!$B:L,4,FALSE),"Not in Scan")</f>
        <v>31271178</v>
      </c>
      <c r="Q67" s="25">
        <f>IFERROR(VLOOKUP($B67,SCAN_022325!$B:M,5,FALSE),"Not in Scan")</f>
        <v>12489072</v>
      </c>
      <c r="S67" s="25" t="str">
        <f>IFERROR(VLOOKUP($B67,SCAN_TBD4!$B:O,3,FALSE),"Not in Scan")</f>
        <v>Not in Scan</v>
      </c>
      <c r="T67" s="25" t="str">
        <f>IFERROR(VLOOKUP($B67,SCAN_TBD4!$B:P,4,FALSE),"Not in Scan")</f>
        <v>Not in Scan</v>
      </c>
      <c r="U67" s="25" t="str">
        <f>IFERROR(VLOOKUP($B67,SCAN_TBD4!$B:Q,5,FALSE),"Not in Scan")</f>
        <v>Not in Scan</v>
      </c>
      <c r="W67" s="25" t="str">
        <f>IFERROR(VLOOKUP($B67,SCAN_TBD5!$B:S,3,FALSE),"Not in Scan")</f>
        <v>Not in Scan</v>
      </c>
      <c r="X67" s="25" t="str">
        <f>IFERROR(VLOOKUP($B67,SCAN_TBD5!$B:T,4,FALSE),"Not in Scan")</f>
        <v>Not in Scan</v>
      </c>
      <c r="Y67" s="25" t="str">
        <f>IFERROR(VLOOKUP($B67,SCAN_TBD5!$B:U,5,FALSE),"Not in Scan")</f>
        <v>Not in Scan</v>
      </c>
      <c r="AA67" s="25" t="str">
        <f>IFERROR(VLOOKUP($B67,SCAN_TBD6!$B:W,3,FALSE),"Not in Scan")</f>
        <v>Not in Scan</v>
      </c>
      <c r="AB67" s="25" t="str">
        <f>IFERROR(VLOOKUP($B67,SCAN_TBD6!$B:X,4,FALSE),"Not in Scan")</f>
        <v>Not in Scan</v>
      </c>
      <c r="AC67" s="25" t="str">
        <f>IFERROR(VLOOKUP($B67,SCAN_TBD6!$B:Y,5,FALSE),"Not in Scan")</f>
        <v>Not in Scan</v>
      </c>
      <c r="AE67" s="25" t="str">
        <f>IFERROR(VLOOKUP($B67,SCAN_TBD7!$B:AA,3,FALSE),"Not in Scan")</f>
        <v>Not in Scan</v>
      </c>
      <c r="AF67" s="25" t="str">
        <f>IFERROR(VLOOKUP($B67,SCAN_TBD7!$B:AB,4,FALSE),"Not in Scan")</f>
        <v>Not in Scan</v>
      </c>
      <c r="AG67" s="25" t="str">
        <f>IFERROR(VLOOKUP($B67,SCAN_TBD7!$B:AC,5,FALSE),"Not in Scan")</f>
        <v>Not in Scan</v>
      </c>
      <c r="AI67" s="25" t="str">
        <f>IFERROR(VLOOKUP($B67,SCAN_TBD8!$B:AA,3,FALSE),"Not in Scan")</f>
        <v>Not in Scan</v>
      </c>
      <c r="AJ67" s="25" t="str">
        <f>IFERROR(VLOOKUP($B67,SCAN_TBD8!$B:AB,4,FALSE),"Not in Scan")</f>
        <v>Not in Scan</v>
      </c>
      <c r="AK67" s="25" t="str">
        <f>IFERROR(VLOOKUP($B67,SCAN_TBD8!$B:AC,5,FALSE),"Not in Scan")</f>
        <v>Not in Scan</v>
      </c>
      <c r="AM67" s="25">
        <f t="shared" ref="AM67:AO67" si="521">G67-C67</f>
        <v>33250</v>
      </c>
      <c r="AN67" s="25">
        <f t="shared" si="521"/>
        <v>238503</v>
      </c>
      <c r="AO67" s="25">
        <f t="shared" si="521"/>
        <v>36795</v>
      </c>
      <c r="AQ67" s="25">
        <f t="shared" ref="AQ67:AS67" si="522">K67-G67</f>
        <v>0</v>
      </c>
      <c r="AR67" s="25">
        <f t="shared" si="522"/>
        <v>0</v>
      </c>
      <c r="AS67" s="25">
        <f t="shared" si="522"/>
        <v>0</v>
      </c>
      <c r="AU67" s="25">
        <f t="shared" ref="AU67:AW67" si="523">O67-K67</f>
        <v>226</v>
      </c>
      <c r="AV67" s="25">
        <f t="shared" si="523"/>
        <v>274578</v>
      </c>
      <c r="AW67" s="25">
        <f t="shared" si="523"/>
        <v>21411</v>
      </c>
      <c r="AY67" s="25" t="str">
        <f t="shared" ref="AY67:BA67" si="524">S67-O67</f>
        <v>#VALUE!</v>
      </c>
      <c r="AZ67" s="25" t="str">
        <f t="shared" si="524"/>
        <v>#VALUE!</v>
      </c>
      <c r="BA67" s="25" t="str">
        <f t="shared" si="524"/>
        <v>#VALUE!</v>
      </c>
      <c r="BC67" s="25" t="str">
        <f t="shared" ref="BC67:BE67" si="525">W67-S67</f>
        <v>#VALUE!</v>
      </c>
      <c r="BD67" s="25" t="str">
        <f t="shared" si="525"/>
        <v>#VALUE!</v>
      </c>
      <c r="BE67" s="25" t="str">
        <f t="shared" si="525"/>
        <v>#VALUE!</v>
      </c>
      <c r="BG67" s="25" t="str">
        <f t="shared" ref="BG67:BI67" si="526">AA67-W67</f>
        <v>#VALUE!</v>
      </c>
      <c r="BH67" s="25" t="str">
        <f t="shared" si="526"/>
        <v>#VALUE!</v>
      </c>
      <c r="BI67" s="25" t="str">
        <f t="shared" si="526"/>
        <v>#VALUE!</v>
      </c>
      <c r="BK67" s="25" t="str">
        <f t="shared" ref="BK67:BM67" si="527">AE67-AA67</f>
        <v>#VALUE!</v>
      </c>
      <c r="BL67" s="25" t="str">
        <f t="shared" si="527"/>
        <v>#VALUE!</v>
      </c>
      <c r="BM67" s="25" t="str">
        <f t="shared" si="527"/>
        <v>#VALUE!</v>
      </c>
      <c r="BO67" s="25" t="str">
        <f t="shared" ref="BO67:BQ67" si="528">AI67-AE67</f>
        <v>#VALUE!</v>
      </c>
      <c r="BP67" s="25" t="str">
        <f t="shared" si="528"/>
        <v>#VALUE!</v>
      </c>
      <c r="BQ67" s="25" t="str">
        <f t="shared" si="528"/>
        <v>#VALUE!</v>
      </c>
    </row>
    <row r="68" ht="15.0" customHeight="1">
      <c r="A68" s="27" t="s">
        <v>56</v>
      </c>
      <c r="B68" s="27">
        <v>1.8291922E7</v>
      </c>
      <c r="C68" s="25">
        <f>IFERROR(VLOOKUP($B68,BaselineKILLS!$B:F,3,FALSE),"Not in BL Scan")</f>
        <v>40370900</v>
      </c>
      <c r="D68" s="25">
        <f>IFERROR(VLOOKUP($B68,BaselineKILLS!$B:F,4,FALSE),"Not in BL Scan")</f>
        <v>40060795</v>
      </c>
      <c r="E68" s="25">
        <f>IFERROR(VLOOKUP($B68,BaselineKILLS!$B:G,5,FALSE),"Not in BL Scan")</f>
        <v>15278809</v>
      </c>
      <c r="G68" s="25">
        <f>IFERROR(VLOOKUP($B68,SCAN1_020125!$B:F,3,FALSE),"Not in Scan")</f>
        <v>40625737</v>
      </c>
      <c r="H68" s="25">
        <f>IFERROR(VLOOKUP($B68,SCAN1_020125!$B:G,4,FALSE),"Not in Scan")</f>
        <v>41777232</v>
      </c>
      <c r="I68" s="25">
        <f>IFERROR(VLOOKUP($B68,SCAN1_020125!$B:H,5,FALSE),"Not in Scan")</f>
        <v>15351160</v>
      </c>
      <c r="K68" s="25">
        <f>IFERROR(VLOOKUP($B68,SCAN2_021925!$B:G,3,FALSE),"Not in Scan")</f>
        <v>40625737</v>
      </c>
      <c r="L68" s="25">
        <f>IFERROR(VLOOKUP($B68,SCAN2_021925!$B:H,4,FALSE),"Not in Scan")</f>
        <v>41777232</v>
      </c>
      <c r="M68" s="25">
        <f>IFERROR(VLOOKUP($B68,SCAN2_021925!$B:I,5,FALSE),"Not in Scan")</f>
        <v>15351160</v>
      </c>
      <c r="O68" s="25">
        <f>IFERROR(VLOOKUP($B68,SCAN_022325!$B:K,3,FALSE),"Not in Scan")</f>
        <v>40763699</v>
      </c>
      <c r="P68" s="25">
        <f>IFERROR(VLOOKUP($B68,SCAN_022325!$B:L,4,FALSE),"Not in Scan")</f>
        <v>42138182</v>
      </c>
      <c r="Q68" s="25">
        <f>IFERROR(VLOOKUP($B68,SCAN_022325!$B:M,5,FALSE),"Not in Scan")</f>
        <v>15417093</v>
      </c>
      <c r="S68" s="25" t="str">
        <f>IFERROR(VLOOKUP($B68,SCAN_TBD4!$B:O,3,FALSE),"Not in Scan")</f>
        <v>Not in Scan</v>
      </c>
      <c r="T68" s="25" t="str">
        <f>IFERROR(VLOOKUP($B68,SCAN_TBD4!$B:P,4,FALSE),"Not in Scan")</f>
        <v>Not in Scan</v>
      </c>
      <c r="U68" s="25" t="str">
        <f>IFERROR(VLOOKUP($B68,SCAN_TBD4!$B:Q,5,FALSE),"Not in Scan")</f>
        <v>Not in Scan</v>
      </c>
      <c r="W68" s="25" t="str">
        <f>IFERROR(VLOOKUP($B68,SCAN_TBD5!$B:S,3,FALSE),"Not in Scan")</f>
        <v>Not in Scan</v>
      </c>
      <c r="X68" s="25" t="str">
        <f>IFERROR(VLOOKUP($B68,SCAN_TBD5!$B:T,4,FALSE),"Not in Scan")</f>
        <v>Not in Scan</v>
      </c>
      <c r="Y68" s="25" t="str">
        <f>IFERROR(VLOOKUP($B68,SCAN_TBD5!$B:U,5,FALSE),"Not in Scan")</f>
        <v>Not in Scan</v>
      </c>
      <c r="AA68" s="25" t="str">
        <f>IFERROR(VLOOKUP($B68,SCAN_TBD6!$B:W,3,FALSE),"Not in Scan")</f>
        <v>Not in Scan</v>
      </c>
      <c r="AB68" s="25" t="str">
        <f>IFERROR(VLOOKUP($B68,SCAN_TBD6!$B:X,4,FALSE),"Not in Scan")</f>
        <v>Not in Scan</v>
      </c>
      <c r="AC68" s="25" t="str">
        <f>IFERROR(VLOOKUP($B68,SCAN_TBD6!$B:Y,5,FALSE),"Not in Scan")</f>
        <v>Not in Scan</v>
      </c>
      <c r="AE68" s="25" t="str">
        <f>IFERROR(VLOOKUP($B68,SCAN_TBD7!$B:AA,3,FALSE),"Not in Scan")</f>
        <v>Not in Scan</v>
      </c>
      <c r="AF68" s="25" t="str">
        <f>IFERROR(VLOOKUP($B68,SCAN_TBD7!$B:AB,4,FALSE),"Not in Scan")</f>
        <v>Not in Scan</v>
      </c>
      <c r="AG68" s="25" t="str">
        <f>IFERROR(VLOOKUP($B68,SCAN_TBD7!$B:AC,5,FALSE),"Not in Scan")</f>
        <v>Not in Scan</v>
      </c>
      <c r="AI68" s="25" t="str">
        <f>IFERROR(VLOOKUP($B68,SCAN_TBD8!$B:AA,3,FALSE),"Not in Scan")</f>
        <v>Not in Scan</v>
      </c>
      <c r="AJ68" s="25" t="str">
        <f>IFERROR(VLOOKUP($B68,SCAN_TBD8!$B:AB,4,FALSE),"Not in Scan")</f>
        <v>Not in Scan</v>
      </c>
      <c r="AK68" s="25" t="str">
        <f>IFERROR(VLOOKUP($B68,SCAN_TBD8!$B:AC,5,FALSE),"Not in Scan")</f>
        <v>Not in Scan</v>
      </c>
      <c r="AM68" s="25">
        <f t="shared" ref="AM68:AO68" si="529">G68-C68</f>
        <v>254837</v>
      </c>
      <c r="AN68" s="25">
        <f t="shared" si="529"/>
        <v>1716437</v>
      </c>
      <c r="AO68" s="25">
        <f t="shared" si="529"/>
        <v>72351</v>
      </c>
      <c r="AQ68" s="25">
        <f t="shared" ref="AQ68:AS68" si="530">K68-G68</f>
        <v>0</v>
      </c>
      <c r="AR68" s="25">
        <f t="shared" si="530"/>
        <v>0</v>
      </c>
      <c r="AS68" s="25">
        <f t="shared" si="530"/>
        <v>0</v>
      </c>
      <c r="AU68" s="25">
        <f t="shared" ref="AU68:AW68" si="531">O68-K68</f>
        <v>137962</v>
      </c>
      <c r="AV68" s="25">
        <f t="shared" si="531"/>
        <v>360950</v>
      </c>
      <c r="AW68" s="25">
        <f t="shared" si="531"/>
        <v>65933</v>
      </c>
      <c r="AY68" s="25" t="str">
        <f t="shared" ref="AY68:BA68" si="532">S68-O68</f>
        <v>#VALUE!</v>
      </c>
      <c r="AZ68" s="25" t="str">
        <f t="shared" si="532"/>
        <v>#VALUE!</v>
      </c>
      <c r="BA68" s="25" t="str">
        <f t="shared" si="532"/>
        <v>#VALUE!</v>
      </c>
      <c r="BC68" s="25" t="str">
        <f t="shared" ref="BC68:BE68" si="533">W68-S68</f>
        <v>#VALUE!</v>
      </c>
      <c r="BD68" s="25" t="str">
        <f t="shared" si="533"/>
        <v>#VALUE!</v>
      </c>
      <c r="BE68" s="25" t="str">
        <f t="shared" si="533"/>
        <v>#VALUE!</v>
      </c>
      <c r="BG68" s="25" t="str">
        <f t="shared" ref="BG68:BI68" si="534">AA68-W68</f>
        <v>#VALUE!</v>
      </c>
      <c r="BH68" s="25" t="str">
        <f t="shared" si="534"/>
        <v>#VALUE!</v>
      </c>
      <c r="BI68" s="25" t="str">
        <f t="shared" si="534"/>
        <v>#VALUE!</v>
      </c>
      <c r="BK68" s="25" t="str">
        <f t="shared" ref="BK68:BM68" si="535">AE68-AA68</f>
        <v>#VALUE!</v>
      </c>
      <c r="BL68" s="25" t="str">
        <f t="shared" si="535"/>
        <v>#VALUE!</v>
      </c>
      <c r="BM68" s="25" t="str">
        <f t="shared" si="535"/>
        <v>#VALUE!</v>
      </c>
      <c r="BO68" s="25" t="str">
        <f t="shared" ref="BO68:BQ68" si="536">AI68-AE68</f>
        <v>#VALUE!</v>
      </c>
      <c r="BP68" s="25" t="str">
        <f t="shared" si="536"/>
        <v>#VALUE!</v>
      </c>
      <c r="BQ68" s="25" t="str">
        <f t="shared" si="536"/>
        <v>#VALUE!</v>
      </c>
    </row>
    <row r="69" ht="15.0" customHeight="1">
      <c r="A69" s="27" t="s">
        <v>51</v>
      </c>
      <c r="B69" s="27">
        <v>195943.0</v>
      </c>
      <c r="C69" s="25">
        <f>IFERROR(VLOOKUP($B69,BaselineKILLS!$B:F,3,FALSE),"Not in BL Scan")</f>
        <v>44956433</v>
      </c>
      <c r="D69" s="25">
        <f>IFERROR(VLOOKUP($B69,BaselineKILLS!$B:F,4,FALSE),"Not in BL Scan")</f>
        <v>59779296</v>
      </c>
      <c r="E69" s="25">
        <f>IFERROR(VLOOKUP($B69,BaselineKILLS!$B:G,5,FALSE),"Not in BL Scan")</f>
        <v>10799327</v>
      </c>
      <c r="G69" s="25">
        <f>IFERROR(VLOOKUP($B69,SCAN1_020125!$B:F,3,FALSE),"Not in Scan")</f>
        <v>45376688</v>
      </c>
      <c r="H69" s="25">
        <f>IFERROR(VLOOKUP($B69,SCAN1_020125!$B:G,4,FALSE),"Not in Scan")</f>
        <v>62343188</v>
      </c>
      <c r="I69" s="25">
        <f>IFERROR(VLOOKUP($B69,SCAN1_020125!$B:H,5,FALSE),"Not in Scan")</f>
        <v>10868577</v>
      </c>
      <c r="K69" s="25">
        <f>IFERROR(VLOOKUP($B69,SCAN2_021925!$B:G,3,FALSE),"Not in Scan")</f>
        <v>45376788</v>
      </c>
      <c r="L69" s="25">
        <f>IFERROR(VLOOKUP($B69,SCAN2_021925!$B:H,4,FALSE),"Not in Scan")</f>
        <v>62343188</v>
      </c>
      <c r="M69" s="25">
        <f>IFERROR(VLOOKUP($B69,SCAN2_021925!$B:I,5,FALSE),"Not in Scan")</f>
        <v>10868577</v>
      </c>
      <c r="O69" s="25">
        <f>IFERROR(VLOOKUP($B69,SCAN_022325!$B:K,3,FALSE),"Not in Scan")</f>
        <v>45418711</v>
      </c>
      <c r="P69" s="25">
        <f>IFERROR(VLOOKUP($B69,SCAN_022325!$B:L,4,FALSE),"Not in Scan")</f>
        <v>62347700</v>
      </c>
      <c r="Q69" s="25">
        <f>IFERROR(VLOOKUP($B69,SCAN_022325!$B:M,5,FALSE),"Not in Scan")</f>
        <v>10868649</v>
      </c>
      <c r="S69" s="25" t="str">
        <f>IFERROR(VLOOKUP($B69,SCAN_TBD4!$B:O,3,FALSE),"Not in Scan")</f>
        <v>Not in Scan</v>
      </c>
      <c r="T69" s="25" t="str">
        <f>IFERROR(VLOOKUP($B69,SCAN_TBD4!$B:P,4,FALSE),"Not in Scan")</f>
        <v>Not in Scan</v>
      </c>
      <c r="U69" s="25" t="str">
        <f>IFERROR(VLOOKUP($B69,SCAN_TBD4!$B:Q,5,FALSE),"Not in Scan")</f>
        <v>Not in Scan</v>
      </c>
      <c r="W69" s="25" t="str">
        <f>IFERROR(VLOOKUP($B69,SCAN_TBD5!$B:S,3,FALSE),"Not in Scan")</f>
        <v>Not in Scan</v>
      </c>
      <c r="X69" s="25" t="str">
        <f>IFERROR(VLOOKUP($B69,SCAN_TBD5!$B:T,4,FALSE),"Not in Scan")</f>
        <v>Not in Scan</v>
      </c>
      <c r="Y69" s="25" t="str">
        <f>IFERROR(VLOOKUP($B69,SCAN_TBD5!$B:U,5,FALSE),"Not in Scan")</f>
        <v>Not in Scan</v>
      </c>
      <c r="AA69" s="25" t="str">
        <f>IFERROR(VLOOKUP($B69,SCAN_TBD6!$B:W,3,FALSE),"Not in Scan")</f>
        <v>Not in Scan</v>
      </c>
      <c r="AB69" s="25" t="str">
        <f>IFERROR(VLOOKUP($B69,SCAN_TBD6!$B:X,4,FALSE),"Not in Scan")</f>
        <v>Not in Scan</v>
      </c>
      <c r="AC69" s="25" t="str">
        <f>IFERROR(VLOOKUP($B69,SCAN_TBD6!$B:Y,5,FALSE),"Not in Scan")</f>
        <v>Not in Scan</v>
      </c>
      <c r="AE69" s="25" t="str">
        <f>IFERROR(VLOOKUP($B69,SCAN_TBD7!$B:AA,3,FALSE),"Not in Scan")</f>
        <v>Not in Scan</v>
      </c>
      <c r="AF69" s="25" t="str">
        <f>IFERROR(VLOOKUP($B69,SCAN_TBD7!$B:AB,4,FALSE),"Not in Scan")</f>
        <v>Not in Scan</v>
      </c>
      <c r="AG69" s="25" t="str">
        <f>IFERROR(VLOOKUP($B69,SCAN_TBD7!$B:AC,5,FALSE),"Not in Scan")</f>
        <v>Not in Scan</v>
      </c>
      <c r="AI69" s="25" t="str">
        <f>IFERROR(VLOOKUP($B69,SCAN_TBD8!$B:AA,3,FALSE),"Not in Scan")</f>
        <v>Not in Scan</v>
      </c>
      <c r="AJ69" s="25" t="str">
        <f>IFERROR(VLOOKUP($B69,SCAN_TBD8!$B:AB,4,FALSE),"Not in Scan")</f>
        <v>Not in Scan</v>
      </c>
      <c r="AK69" s="25" t="str">
        <f>IFERROR(VLOOKUP($B69,SCAN_TBD8!$B:AC,5,FALSE),"Not in Scan")</f>
        <v>Not in Scan</v>
      </c>
      <c r="AM69" s="25">
        <f t="shared" ref="AM69:AO69" si="537">G69-C69</f>
        <v>420255</v>
      </c>
      <c r="AN69" s="25">
        <f t="shared" si="537"/>
        <v>2563892</v>
      </c>
      <c r="AO69" s="25">
        <f t="shared" si="537"/>
        <v>69250</v>
      </c>
      <c r="AQ69" s="25">
        <f t="shared" ref="AQ69:AS69" si="538">K69-G69</f>
        <v>100</v>
      </c>
      <c r="AR69" s="25">
        <f t="shared" si="538"/>
        <v>0</v>
      </c>
      <c r="AS69" s="25">
        <f t="shared" si="538"/>
        <v>0</v>
      </c>
      <c r="AU69" s="25">
        <f t="shared" ref="AU69:AW69" si="539">O69-K69</f>
        <v>41923</v>
      </c>
      <c r="AV69" s="25">
        <f t="shared" si="539"/>
        <v>4512</v>
      </c>
      <c r="AW69" s="25">
        <f t="shared" si="539"/>
        <v>72</v>
      </c>
      <c r="AY69" s="25" t="str">
        <f t="shared" ref="AY69:BA69" si="540">S69-O69</f>
        <v>#VALUE!</v>
      </c>
      <c r="AZ69" s="25" t="str">
        <f t="shared" si="540"/>
        <v>#VALUE!</v>
      </c>
      <c r="BA69" s="25" t="str">
        <f t="shared" si="540"/>
        <v>#VALUE!</v>
      </c>
      <c r="BC69" s="25" t="str">
        <f t="shared" ref="BC69:BE69" si="541">W69-S69</f>
        <v>#VALUE!</v>
      </c>
      <c r="BD69" s="25" t="str">
        <f t="shared" si="541"/>
        <v>#VALUE!</v>
      </c>
      <c r="BE69" s="25" t="str">
        <f t="shared" si="541"/>
        <v>#VALUE!</v>
      </c>
      <c r="BG69" s="25" t="str">
        <f t="shared" ref="BG69:BI69" si="542">AA69-W69</f>
        <v>#VALUE!</v>
      </c>
      <c r="BH69" s="25" t="str">
        <f t="shared" si="542"/>
        <v>#VALUE!</v>
      </c>
      <c r="BI69" s="25" t="str">
        <f t="shared" si="542"/>
        <v>#VALUE!</v>
      </c>
      <c r="BK69" s="25" t="str">
        <f t="shared" ref="BK69:BM69" si="543">AE69-AA69</f>
        <v>#VALUE!</v>
      </c>
      <c r="BL69" s="25" t="str">
        <f t="shared" si="543"/>
        <v>#VALUE!</v>
      </c>
      <c r="BM69" s="25" t="str">
        <f t="shared" si="543"/>
        <v>#VALUE!</v>
      </c>
      <c r="BO69" s="25" t="str">
        <f t="shared" ref="BO69:BQ69" si="544">AI69-AE69</f>
        <v>#VALUE!</v>
      </c>
      <c r="BP69" s="25" t="str">
        <f t="shared" si="544"/>
        <v>#VALUE!</v>
      </c>
      <c r="BQ69" s="25" t="str">
        <f t="shared" si="544"/>
        <v>#VALUE!</v>
      </c>
    </row>
    <row r="70" ht="15.0" customHeight="1">
      <c r="A70" s="27" t="s">
        <v>134</v>
      </c>
      <c r="B70" s="27">
        <v>6.4487694E7</v>
      </c>
      <c r="C70" s="25">
        <f>IFERROR(VLOOKUP($B70,BaselineKILLS!$B:F,3,FALSE),"Not in BL Scan")</f>
        <v>46217014</v>
      </c>
      <c r="D70" s="25">
        <f>IFERROR(VLOOKUP($B70,BaselineKILLS!$B:F,4,FALSE),"Not in BL Scan")</f>
        <v>28226277</v>
      </c>
      <c r="E70" s="25">
        <f>IFERROR(VLOOKUP($B70,BaselineKILLS!$B:G,5,FALSE),"Not in BL Scan")</f>
        <v>14942072</v>
      </c>
      <c r="G70" s="25">
        <f>IFERROR(VLOOKUP($B70,SCAN1_020125!$B:F,3,FALSE),"Not in Scan")</f>
        <v>46217014</v>
      </c>
      <c r="H70" s="25">
        <f>IFERROR(VLOOKUP($B70,SCAN1_020125!$B:G,4,FALSE),"Not in Scan")</f>
        <v>28226277</v>
      </c>
      <c r="I70" s="25">
        <f>IFERROR(VLOOKUP($B70,SCAN1_020125!$B:H,5,FALSE),"Not in Scan")</f>
        <v>14942072</v>
      </c>
      <c r="K70" s="25" t="str">
        <f>IFERROR(VLOOKUP($B70,SCAN2_021925!$B:G,3,FALSE),"Not in Scan")</f>
        <v>Not in Scan</v>
      </c>
      <c r="L70" s="25" t="str">
        <f>IFERROR(VLOOKUP($B70,SCAN2_021925!$B:H,4,FALSE),"Not in Scan")</f>
        <v>Not in Scan</v>
      </c>
      <c r="M70" s="25" t="str">
        <f>IFERROR(VLOOKUP($B70,SCAN2_021925!$B:I,5,FALSE),"Not in Scan")</f>
        <v>Not in Scan</v>
      </c>
      <c r="O70" s="25" t="str">
        <f>IFERROR(VLOOKUP($B70,SCAN_022325!$B:K,3,FALSE),"Not in Scan")</f>
        <v>Not in Scan</v>
      </c>
      <c r="P70" s="25" t="str">
        <f>IFERROR(VLOOKUP($B70,SCAN_022325!$B:L,4,FALSE),"Not in Scan")</f>
        <v>Not in Scan</v>
      </c>
      <c r="Q70" s="25" t="str">
        <f>IFERROR(VLOOKUP($B70,SCAN_022325!$B:M,5,FALSE),"Not in Scan")</f>
        <v>Not in Scan</v>
      </c>
      <c r="S70" s="25" t="str">
        <f>IFERROR(VLOOKUP($B70,SCAN_TBD4!$B:O,3,FALSE),"Not in Scan")</f>
        <v>Not in Scan</v>
      </c>
      <c r="T70" s="25" t="str">
        <f>IFERROR(VLOOKUP($B70,SCAN_TBD4!$B:P,4,FALSE),"Not in Scan")</f>
        <v>Not in Scan</v>
      </c>
      <c r="U70" s="25" t="str">
        <f>IFERROR(VLOOKUP($B70,SCAN_TBD4!$B:Q,5,FALSE),"Not in Scan")</f>
        <v>Not in Scan</v>
      </c>
      <c r="W70" s="25" t="str">
        <f>IFERROR(VLOOKUP($B70,SCAN_TBD5!$B:S,3,FALSE),"Not in Scan")</f>
        <v>Not in Scan</v>
      </c>
      <c r="X70" s="25" t="str">
        <f>IFERROR(VLOOKUP($B70,SCAN_TBD5!$B:T,4,FALSE),"Not in Scan")</f>
        <v>Not in Scan</v>
      </c>
      <c r="Y70" s="25" t="str">
        <f>IFERROR(VLOOKUP($B70,SCAN_TBD5!$B:U,5,FALSE),"Not in Scan")</f>
        <v>Not in Scan</v>
      </c>
      <c r="AA70" s="25" t="str">
        <f>IFERROR(VLOOKUP($B70,SCAN_TBD6!$B:W,3,FALSE),"Not in Scan")</f>
        <v>Not in Scan</v>
      </c>
      <c r="AB70" s="25" t="str">
        <f>IFERROR(VLOOKUP($B70,SCAN_TBD6!$B:X,4,FALSE),"Not in Scan")</f>
        <v>Not in Scan</v>
      </c>
      <c r="AC70" s="25" t="str">
        <f>IFERROR(VLOOKUP($B70,SCAN_TBD6!$B:Y,5,FALSE),"Not in Scan")</f>
        <v>Not in Scan</v>
      </c>
      <c r="AE70" s="25" t="str">
        <f>IFERROR(VLOOKUP($B70,SCAN_TBD7!$B:AA,3,FALSE),"Not in Scan")</f>
        <v>Not in Scan</v>
      </c>
      <c r="AF70" s="25" t="str">
        <f>IFERROR(VLOOKUP($B70,SCAN_TBD7!$B:AB,4,FALSE),"Not in Scan")</f>
        <v>Not in Scan</v>
      </c>
      <c r="AG70" s="25" t="str">
        <f>IFERROR(VLOOKUP($B70,SCAN_TBD7!$B:AC,5,FALSE),"Not in Scan")</f>
        <v>Not in Scan</v>
      </c>
      <c r="AI70" s="25" t="str">
        <f>IFERROR(VLOOKUP($B70,SCAN_TBD8!$B:AA,3,FALSE),"Not in Scan")</f>
        <v>Not in Scan</v>
      </c>
      <c r="AJ70" s="25" t="str">
        <f>IFERROR(VLOOKUP($B70,SCAN_TBD8!$B:AB,4,FALSE),"Not in Scan")</f>
        <v>Not in Scan</v>
      </c>
      <c r="AK70" s="25" t="str">
        <f>IFERROR(VLOOKUP($B70,SCAN_TBD8!$B:AC,5,FALSE),"Not in Scan")</f>
        <v>Not in Scan</v>
      </c>
      <c r="AM70" s="25">
        <f t="shared" ref="AM70:AO70" si="545">G70-C70</f>
        <v>0</v>
      </c>
      <c r="AN70" s="25">
        <f t="shared" si="545"/>
        <v>0</v>
      </c>
      <c r="AO70" s="25">
        <f t="shared" si="545"/>
        <v>0</v>
      </c>
      <c r="AQ70" s="25" t="str">
        <f t="shared" ref="AQ70:AS70" si="546">K70-G70</f>
        <v>#VALUE!</v>
      </c>
      <c r="AR70" s="25" t="str">
        <f t="shared" si="546"/>
        <v>#VALUE!</v>
      </c>
      <c r="AS70" s="25" t="str">
        <f t="shared" si="546"/>
        <v>#VALUE!</v>
      </c>
      <c r="AU70" s="25" t="str">
        <f t="shared" ref="AU70:AW70" si="547">O70-K70</f>
        <v>#VALUE!</v>
      </c>
      <c r="AV70" s="25" t="str">
        <f t="shared" si="547"/>
        <v>#VALUE!</v>
      </c>
      <c r="AW70" s="25" t="str">
        <f t="shared" si="547"/>
        <v>#VALUE!</v>
      </c>
      <c r="AY70" s="25" t="str">
        <f t="shared" ref="AY70:BA70" si="548">S70-O70</f>
        <v>#VALUE!</v>
      </c>
      <c r="AZ70" s="25" t="str">
        <f t="shared" si="548"/>
        <v>#VALUE!</v>
      </c>
      <c r="BA70" s="25" t="str">
        <f t="shared" si="548"/>
        <v>#VALUE!</v>
      </c>
      <c r="BC70" s="25" t="str">
        <f t="shared" ref="BC70:BE70" si="549">W70-S70</f>
        <v>#VALUE!</v>
      </c>
      <c r="BD70" s="25" t="str">
        <f t="shared" si="549"/>
        <v>#VALUE!</v>
      </c>
      <c r="BE70" s="25" t="str">
        <f t="shared" si="549"/>
        <v>#VALUE!</v>
      </c>
      <c r="BG70" s="25" t="str">
        <f t="shared" ref="BG70:BI70" si="550">AA70-W70</f>
        <v>#VALUE!</v>
      </c>
      <c r="BH70" s="25" t="str">
        <f t="shared" si="550"/>
        <v>#VALUE!</v>
      </c>
      <c r="BI70" s="25" t="str">
        <f t="shared" si="550"/>
        <v>#VALUE!</v>
      </c>
      <c r="BK70" s="25" t="str">
        <f t="shared" ref="BK70:BM70" si="551">AE70-AA70</f>
        <v>#VALUE!</v>
      </c>
      <c r="BL70" s="25" t="str">
        <f t="shared" si="551"/>
        <v>#VALUE!</v>
      </c>
      <c r="BM70" s="25" t="str">
        <f t="shared" si="551"/>
        <v>#VALUE!</v>
      </c>
      <c r="BO70" s="25" t="str">
        <f t="shared" ref="BO70:BQ70" si="552">AI70-AE70</f>
        <v>#VALUE!</v>
      </c>
      <c r="BP70" s="25" t="str">
        <f t="shared" si="552"/>
        <v>#VALUE!</v>
      </c>
      <c r="BQ70" s="25" t="str">
        <f t="shared" si="552"/>
        <v>#VALUE!</v>
      </c>
    </row>
    <row r="71" ht="15.0" customHeight="1">
      <c r="A71" s="27" t="s">
        <v>135</v>
      </c>
      <c r="B71" s="27">
        <v>5.1147171E7</v>
      </c>
      <c r="C71" s="25">
        <f>IFERROR(VLOOKUP($B71,BaselineKILLS!$B:F,3,FALSE),"Not in BL Scan")</f>
        <v>1410248</v>
      </c>
      <c r="D71" s="25">
        <f>IFERROR(VLOOKUP($B71,BaselineKILLS!$B:F,4,FALSE),"Not in BL Scan")</f>
        <v>1824814</v>
      </c>
      <c r="E71" s="25">
        <f>IFERROR(VLOOKUP($B71,BaselineKILLS!$B:G,5,FALSE),"Not in BL Scan")</f>
        <v>9975700</v>
      </c>
      <c r="G71" s="25">
        <f>IFERROR(VLOOKUP($B71,SCAN1_020125!$B:F,3,FALSE),"Not in Scan")</f>
        <v>1410248</v>
      </c>
      <c r="H71" s="25">
        <f>IFERROR(VLOOKUP($B71,SCAN1_020125!$B:G,4,FALSE),"Not in Scan")</f>
        <v>1824814</v>
      </c>
      <c r="I71" s="25">
        <f>IFERROR(VLOOKUP($B71,SCAN1_020125!$B:H,5,FALSE),"Not in Scan")</f>
        <v>9975700</v>
      </c>
      <c r="K71" s="25">
        <f>IFERROR(VLOOKUP($B71,SCAN2_021925!$B:G,3,FALSE),"Not in Scan")</f>
        <v>1410248</v>
      </c>
      <c r="L71" s="25">
        <f>IFERROR(VLOOKUP($B71,SCAN2_021925!$B:H,4,FALSE),"Not in Scan")</f>
        <v>1824814</v>
      </c>
      <c r="M71" s="25">
        <f>IFERROR(VLOOKUP($B71,SCAN2_021925!$B:I,5,FALSE),"Not in Scan")</f>
        <v>9975700</v>
      </c>
      <c r="O71" s="25">
        <f>IFERROR(VLOOKUP($B71,SCAN_022325!$B:K,3,FALSE),"Not in Scan")</f>
        <v>1410248</v>
      </c>
      <c r="P71" s="25">
        <f>IFERROR(VLOOKUP($B71,SCAN_022325!$B:L,4,FALSE),"Not in Scan")</f>
        <v>1824814</v>
      </c>
      <c r="Q71" s="25">
        <f>IFERROR(VLOOKUP($B71,SCAN_022325!$B:M,5,FALSE),"Not in Scan")</f>
        <v>9975700</v>
      </c>
      <c r="S71" s="25" t="str">
        <f>IFERROR(VLOOKUP($B71,SCAN_TBD4!$B:O,3,FALSE),"Not in Scan")</f>
        <v>Not in Scan</v>
      </c>
      <c r="T71" s="25" t="str">
        <f>IFERROR(VLOOKUP($B71,SCAN_TBD4!$B:P,4,FALSE),"Not in Scan")</f>
        <v>Not in Scan</v>
      </c>
      <c r="U71" s="25" t="str">
        <f>IFERROR(VLOOKUP($B71,SCAN_TBD4!$B:Q,5,FALSE),"Not in Scan")</f>
        <v>Not in Scan</v>
      </c>
      <c r="W71" s="25" t="str">
        <f>IFERROR(VLOOKUP($B71,SCAN_TBD5!$B:S,3,FALSE),"Not in Scan")</f>
        <v>Not in Scan</v>
      </c>
      <c r="X71" s="25" t="str">
        <f>IFERROR(VLOOKUP($B71,SCAN_TBD5!$B:T,4,FALSE),"Not in Scan")</f>
        <v>Not in Scan</v>
      </c>
      <c r="Y71" s="25" t="str">
        <f>IFERROR(VLOOKUP($B71,SCAN_TBD5!$B:U,5,FALSE),"Not in Scan")</f>
        <v>Not in Scan</v>
      </c>
      <c r="AA71" s="25" t="str">
        <f>IFERROR(VLOOKUP($B71,SCAN_TBD6!$B:W,3,FALSE),"Not in Scan")</f>
        <v>Not in Scan</v>
      </c>
      <c r="AB71" s="25" t="str">
        <f>IFERROR(VLOOKUP($B71,SCAN_TBD6!$B:X,4,FALSE),"Not in Scan")</f>
        <v>Not in Scan</v>
      </c>
      <c r="AC71" s="25" t="str">
        <f>IFERROR(VLOOKUP($B71,SCAN_TBD6!$B:Y,5,FALSE),"Not in Scan")</f>
        <v>Not in Scan</v>
      </c>
      <c r="AE71" s="25" t="str">
        <f>IFERROR(VLOOKUP($B71,SCAN_TBD7!$B:AA,3,FALSE),"Not in Scan")</f>
        <v>Not in Scan</v>
      </c>
      <c r="AF71" s="25" t="str">
        <f>IFERROR(VLOOKUP($B71,SCAN_TBD7!$B:AB,4,FALSE),"Not in Scan")</f>
        <v>Not in Scan</v>
      </c>
      <c r="AG71" s="25" t="str">
        <f>IFERROR(VLOOKUP($B71,SCAN_TBD7!$B:AC,5,FALSE),"Not in Scan")</f>
        <v>Not in Scan</v>
      </c>
      <c r="AI71" s="25" t="str">
        <f>IFERROR(VLOOKUP($B71,SCAN_TBD8!$B:AA,3,FALSE),"Not in Scan")</f>
        <v>Not in Scan</v>
      </c>
      <c r="AJ71" s="25" t="str">
        <f>IFERROR(VLOOKUP($B71,SCAN_TBD8!$B:AB,4,FALSE),"Not in Scan")</f>
        <v>Not in Scan</v>
      </c>
      <c r="AK71" s="25" t="str">
        <f>IFERROR(VLOOKUP($B71,SCAN_TBD8!$B:AC,5,FALSE),"Not in Scan")</f>
        <v>Not in Scan</v>
      </c>
      <c r="AM71" s="25">
        <f t="shared" ref="AM71:AO71" si="553">G71-C71</f>
        <v>0</v>
      </c>
      <c r="AN71" s="25">
        <f t="shared" si="553"/>
        <v>0</v>
      </c>
      <c r="AO71" s="25">
        <f t="shared" si="553"/>
        <v>0</v>
      </c>
      <c r="AQ71" s="25">
        <f t="shared" ref="AQ71:AS71" si="554">K71-G71</f>
        <v>0</v>
      </c>
      <c r="AR71" s="25">
        <f t="shared" si="554"/>
        <v>0</v>
      </c>
      <c r="AS71" s="25">
        <f t="shared" si="554"/>
        <v>0</v>
      </c>
      <c r="AU71" s="25">
        <f t="shared" ref="AU71:AW71" si="555">O71-K71</f>
        <v>0</v>
      </c>
      <c r="AV71" s="25">
        <f t="shared" si="555"/>
        <v>0</v>
      </c>
      <c r="AW71" s="25">
        <f t="shared" si="555"/>
        <v>0</v>
      </c>
      <c r="AY71" s="25" t="str">
        <f t="shared" ref="AY71:BA71" si="556">S71-O71</f>
        <v>#VALUE!</v>
      </c>
      <c r="AZ71" s="25" t="str">
        <f t="shared" si="556"/>
        <v>#VALUE!</v>
      </c>
      <c r="BA71" s="25" t="str">
        <f t="shared" si="556"/>
        <v>#VALUE!</v>
      </c>
      <c r="BC71" s="25" t="str">
        <f t="shared" ref="BC71:BE71" si="557">W71-S71</f>
        <v>#VALUE!</v>
      </c>
      <c r="BD71" s="25" t="str">
        <f t="shared" si="557"/>
        <v>#VALUE!</v>
      </c>
      <c r="BE71" s="25" t="str">
        <f t="shared" si="557"/>
        <v>#VALUE!</v>
      </c>
      <c r="BG71" s="25" t="str">
        <f t="shared" ref="BG71:BI71" si="558">AA71-W71</f>
        <v>#VALUE!</v>
      </c>
      <c r="BH71" s="25" t="str">
        <f t="shared" si="558"/>
        <v>#VALUE!</v>
      </c>
      <c r="BI71" s="25" t="str">
        <f t="shared" si="558"/>
        <v>#VALUE!</v>
      </c>
      <c r="BK71" s="25" t="str">
        <f t="shared" ref="BK71:BM71" si="559">AE71-AA71</f>
        <v>#VALUE!</v>
      </c>
      <c r="BL71" s="25" t="str">
        <f t="shared" si="559"/>
        <v>#VALUE!</v>
      </c>
      <c r="BM71" s="25" t="str">
        <f t="shared" si="559"/>
        <v>#VALUE!</v>
      </c>
      <c r="BO71" s="25" t="str">
        <f t="shared" ref="BO71:BQ71" si="560">AI71-AE71</f>
        <v>#VALUE!</v>
      </c>
      <c r="BP71" s="25" t="str">
        <f t="shared" si="560"/>
        <v>#VALUE!</v>
      </c>
      <c r="BQ71" s="25" t="str">
        <f t="shared" si="560"/>
        <v>#VALUE!</v>
      </c>
    </row>
    <row r="72" ht="15.0" customHeight="1">
      <c r="A72" s="27" t="s">
        <v>69</v>
      </c>
      <c r="B72" s="27">
        <v>5483631.0</v>
      </c>
      <c r="C72" s="25">
        <f>IFERROR(VLOOKUP($B72,BaselineKILLS!$B:F,3,FALSE),"Not in BL Scan")</f>
        <v>36499015</v>
      </c>
      <c r="D72" s="25">
        <f>IFERROR(VLOOKUP($B72,BaselineKILLS!$B:F,4,FALSE),"Not in BL Scan")</f>
        <v>48562240</v>
      </c>
      <c r="E72" s="25">
        <f>IFERROR(VLOOKUP($B72,BaselineKILLS!$B:G,5,FALSE),"Not in BL Scan")</f>
        <v>12920518</v>
      </c>
      <c r="G72" s="25">
        <f>IFERROR(VLOOKUP($B72,SCAN1_020125!$B:F,3,FALSE),"Not in Scan")</f>
        <v>36499015</v>
      </c>
      <c r="H72" s="25">
        <f>IFERROR(VLOOKUP($B72,SCAN1_020125!$B:G,4,FALSE),"Not in Scan")</f>
        <v>48562240</v>
      </c>
      <c r="I72" s="25">
        <f>IFERROR(VLOOKUP($B72,SCAN1_020125!$B:H,5,FALSE),"Not in Scan")</f>
        <v>12920518</v>
      </c>
      <c r="K72" s="25">
        <f>IFERROR(VLOOKUP($B72,SCAN2_021925!$B:G,3,FALSE),"Not in Scan")</f>
        <v>36499015</v>
      </c>
      <c r="L72" s="25">
        <f>IFERROR(VLOOKUP($B72,SCAN2_021925!$B:H,4,FALSE),"Not in Scan")</f>
        <v>48562240</v>
      </c>
      <c r="M72" s="25">
        <f>IFERROR(VLOOKUP($B72,SCAN2_021925!$B:I,5,FALSE),"Not in Scan")</f>
        <v>12920518</v>
      </c>
      <c r="O72" s="25">
        <f>IFERROR(VLOOKUP($B72,SCAN_022325!$B:K,3,FALSE),"Not in Scan")</f>
        <v>37156197</v>
      </c>
      <c r="P72" s="25">
        <f>IFERROR(VLOOKUP($B72,SCAN_022325!$B:L,4,FALSE),"Not in Scan")</f>
        <v>48955846</v>
      </c>
      <c r="Q72" s="25">
        <f>IFERROR(VLOOKUP($B72,SCAN_022325!$B:M,5,FALSE),"Not in Scan")</f>
        <v>13150639</v>
      </c>
      <c r="S72" s="25" t="str">
        <f>IFERROR(VLOOKUP($B72,SCAN_TBD4!$B:O,3,FALSE),"Not in Scan")</f>
        <v>Not in Scan</v>
      </c>
      <c r="T72" s="25" t="str">
        <f>IFERROR(VLOOKUP($B72,SCAN_TBD4!$B:P,4,FALSE),"Not in Scan")</f>
        <v>Not in Scan</v>
      </c>
      <c r="U72" s="25" t="str">
        <f>IFERROR(VLOOKUP($B72,SCAN_TBD4!$B:Q,5,FALSE),"Not in Scan")</f>
        <v>Not in Scan</v>
      </c>
      <c r="W72" s="25" t="str">
        <f>IFERROR(VLOOKUP($B72,SCAN_TBD5!$B:S,3,FALSE),"Not in Scan")</f>
        <v>Not in Scan</v>
      </c>
      <c r="X72" s="25" t="str">
        <f>IFERROR(VLOOKUP($B72,SCAN_TBD5!$B:T,4,FALSE),"Not in Scan")</f>
        <v>Not in Scan</v>
      </c>
      <c r="Y72" s="25" t="str">
        <f>IFERROR(VLOOKUP($B72,SCAN_TBD5!$B:U,5,FALSE),"Not in Scan")</f>
        <v>Not in Scan</v>
      </c>
      <c r="AA72" s="25" t="str">
        <f>IFERROR(VLOOKUP($B72,SCAN_TBD6!$B:W,3,FALSE),"Not in Scan")</f>
        <v>Not in Scan</v>
      </c>
      <c r="AB72" s="25" t="str">
        <f>IFERROR(VLOOKUP($B72,SCAN_TBD6!$B:X,4,FALSE),"Not in Scan")</f>
        <v>Not in Scan</v>
      </c>
      <c r="AC72" s="25" t="str">
        <f>IFERROR(VLOOKUP($B72,SCAN_TBD6!$B:Y,5,FALSE),"Not in Scan")</f>
        <v>Not in Scan</v>
      </c>
      <c r="AE72" s="25" t="str">
        <f>IFERROR(VLOOKUP($B72,SCAN_TBD7!$B:AA,3,FALSE),"Not in Scan")</f>
        <v>Not in Scan</v>
      </c>
      <c r="AF72" s="25" t="str">
        <f>IFERROR(VLOOKUP($B72,SCAN_TBD7!$B:AB,4,FALSE),"Not in Scan")</f>
        <v>Not in Scan</v>
      </c>
      <c r="AG72" s="25" t="str">
        <f>IFERROR(VLOOKUP($B72,SCAN_TBD7!$B:AC,5,FALSE),"Not in Scan")</f>
        <v>Not in Scan</v>
      </c>
      <c r="AI72" s="25" t="str">
        <f>IFERROR(VLOOKUP($B72,SCAN_TBD8!$B:AA,3,FALSE),"Not in Scan")</f>
        <v>Not in Scan</v>
      </c>
      <c r="AJ72" s="25" t="str">
        <f>IFERROR(VLOOKUP($B72,SCAN_TBD8!$B:AB,4,FALSE),"Not in Scan")</f>
        <v>Not in Scan</v>
      </c>
      <c r="AK72" s="25" t="str">
        <f>IFERROR(VLOOKUP($B72,SCAN_TBD8!$B:AC,5,FALSE),"Not in Scan")</f>
        <v>Not in Scan</v>
      </c>
      <c r="AM72" s="25">
        <f t="shared" ref="AM72:AO72" si="561">G72-C72</f>
        <v>0</v>
      </c>
      <c r="AN72" s="25">
        <f t="shared" si="561"/>
        <v>0</v>
      </c>
      <c r="AO72" s="25">
        <f t="shared" si="561"/>
        <v>0</v>
      </c>
      <c r="AQ72" s="25">
        <f t="shared" ref="AQ72:AS72" si="562">K72-G72</f>
        <v>0</v>
      </c>
      <c r="AR72" s="25">
        <f t="shared" si="562"/>
        <v>0</v>
      </c>
      <c r="AS72" s="25">
        <f t="shared" si="562"/>
        <v>0</v>
      </c>
      <c r="AU72" s="25">
        <f t="shared" ref="AU72:AW72" si="563">O72-K72</f>
        <v>657182</v>
      </c>
      <c r="AV72" s="25">
        <f t="shared" si="563"/>
        <v>393606</v>
      </c>
      <c r="AW72" s="25">
        <f t="shared" si="563"/>
        <v>230121</v>
      </c>
      <c r="AY72" s="25" t="str">
        <f t="shared" ref="AY72:BA72" si="564">S72-O72</f>
        <v>#VALUE!</v>
      </c>
      <c r="AZ72" s="25" t="str">
        <f t="shared" si="564"/>
        <v>#VALUE!</v>
      </c>
      <c r="BA72" s="25" t="str">
        <f t="shared" si="564"/>
        <v>#VALUE!</v>
      </c>
      <c r="BC72" s="25" t="str">
        <f t="shared" ref="BC72:BE72" si="565">W72-S72</f>
        <v>#VALUE!</v>
      </c>
      <c r="BD72" s="25" t="str">
        <f t="shared" si="565"/>
        <v>#VALUE!</v>
      </c>
      <c r="BE72" s="25" t="str">
        <f t="shared" si="565"/>
        <v>#VALUE!</v>
      </c>
      <c r="BG72" s="25" t="str">
        <f t="shared" ref="BG72:BI72" si="566">AA72-W72</f>
        <v>#VALUE!</v>
      </c>
      <c r="BH72" s="25" t="str">
        <f t="shared" si="566"/>
        <v>#VALUE!</v>
      </c>
      <c r="BI72" s="25" t="str">
        <f t="shared" si="566"/>
        <v>#VALUE!</v>
      </c>
      <c r="BK72" s="25" t="str">
        <f t="shared" ref="BK72:BM72" si="567">AE72-AA72</f>
        <v>#VALUE!</v>
      </c>
      <c r="BL72" s="25" t="str">
        <f t="shared" si="567"/>
        <v>#VALUE!</v>
      </c>
      <c r="BM72" s="25" t="str">
        <f t="shared" si="567"/>
        <v>#VALUE!</v>
      </c>
      <c r="BO72" s="25" t="str">
        <f t="shared" ref="BO72:BQ72" si="568">AI72-AE72</f>
        <v>#VALUE!</v>
      </c>
      <c r="BP72" s="25" t="str">
        <f t="shared" si="568"/>
        <v>#VALUE!</v>
      </c>
      <c r="BQ72" s="25" t="str">
        <f t="shared" si="568"/>
        <v>#VALUE!</v>
      </c>
    </row>
    <row r="73" ht="15.0" customHeight="1">
      <c r="A73" s="27" t="s">
        <v>75</v>
      </c>
      <c r="B73" s="27">
        <v>5.0888025E7</v>
      </c>
      <c r="C73" s="25">
        <f>IFERROR(VLOOKUP($B73,BaselineKILLS!$B:F,3,FALSE),"Not in BL Scan")</f>
        <v>18857926</v>
      </c>
      <c r="D73" s="25">
        <f>IFERROR(VLOOKUP($B73,BaselineKILLS!$B:F,4,FALSE),"Not in BL Scan")</f>
        <v>17197277</v>
      </c>
      <c r="E73" s="25">
        <f>IFERROR(VLOOKUP($B73,BaselineKILLS!$B:G,5,FALSE),"Not in BL Scan")</f>
        <v>9227971</v>
      </c>
      <c r="G73" s="25">
        <f>IFERROR(VLOOKUP($B73,SCAN1_020125!$B:F,3,FALSE),"Not in Scan")</f>
        <v>18891812</v>
      </c>
      <c r="H73" s="25">
        <f>IFERROR(VLOOKUP($B73,SCAN1_020125!$B:G,4,FALSE),"Not in Scan")</f>
        <v>17498082</v>
      </c>
      <c r="I73" s="25">
        <f>IFERROR(VLOOKUP($B73,SCAN1_020125!$B:H,5,FALSE),"Not in Scan")</f>
        <v>9301642</v>
      </c>
      <c r="K73" s="25">
        <f>IFERROR(VLOOKUP($B73,SCAN2_021925!$B:G,3,FALSE),"Not in Scan")</f>
        <v>18891812</v>
      </c>
      <c r="L73" s="25">
        <f>IFERROR(VLOOKUP($B73,SCAN2_021925!$B:H,4,FALSE),"Not in Scan")</f>
        <v>17498082</v>
      </c>
      <c r="M73" s="25">
        <f>IFERROR(VLOOKUP($B73,SCAN2_021925!$B:I,5,FALSE),"Not in Scan")</f>
        <v>9301642</v>
      </c>
      <c r="O73" s="25">
        <f>IFERROR(VLOOKUP($B73,SCAN_022325!$B:K,3,FALSE),"Not in Scan")</f>
        <v>19104637</v>
      </c>
      <c r="P73" s="25">
        <f>IFERROR(VLOOKUP($B73,SCAN_022325!$B:L,4,FALSE),"Not in Scan")</f>
        <v>17651248</v>
      </c>
      <c r="Q73" s="25">
        <f>IFERROR(VLOOKUP($B73,SCAN_022325!$B:M,5,FALSE),"Not in Scan")</f>
        <v>9457685</v>
      </c>
      <c r="S73" s="25" t="str">
        <f>IFERROR(VLOOKUP($B73,SCAN_TBD4!$B:O,3,FALSE),"Not in Scan")</f>
        <v>Not in Scan</v>
      </c>
      <c r="T73" s="25" t="str">
        <f>IFERROR(VLOOKUP($B73,SCAN_TBD4!$B:P,4,FALSE),"Not in Scan")</f>
        <v>Not in Scan</v>
      </c>
      <c r="U73" s="25" t="str">
        <f>IFERROR(VLOOKUP($B73,SCAN_TBD4!$B:Q,5,FALSE),"Not in Scan")</f>
        <v>Not in Scan</v>
      </c>
      <c r="W73" s="25" t="str">
        <f>IFERROR(VLOOKUP($B73,SCAN_TBD5!$B:S,3,FALSE),"Not in Scan")</f>
        <v>Not in Scan</v>
      </c>
      <c r="X73" s="25" t="str">
        <f>IFERROR(VLOOKUP($B73,SCAN_TBD5!$B:T,4,FALSE),"Not in Scan")</f>
        <v>Not in Scan</v>
      </c>
      <c r="Y73" s="25" t="str">
        <f>IFERROR(VLOOKUP($B73,SCAN_TBD5!$B:U,5,FALSE),"Not in Scan")</f>
        <v>Not in Scan</v>
      </c>
      <c r="AA73" s="25" t="str">
        <f>IFERROR(VLOOKUP($B73,SCAN_TBD6!$B:W,3,FALSE),"Not in Scan")</f>
        <v>Not in Scan</v>
      </c>
      <c r="AB73" s="25" t="str">
        <f>IFERROR(VLOOKUP($B73,SCAN_TBD6!$B:X,4,FALSE),"Not in Scan")</f>
        <v>Not in Scan</v>
      </c>
      <c r="AC73" s="25" t="str">
        <f>IFERROR(VLOOKUP($B73,SCAN_TBD6!$B:Y,5,FALSE),"Not in Scan")</f>
        <v>Not in Scan</v>
      </c>
      <c r="AE73" s="25" t="str">
        <f>IFERROR(VLOOKUP($B73,SCAN_TBD7!$B:AA,3,FALSE),"Not in Scan")</f>
        <v>Not in Scan</v>
      </c>
      <c r="AF73" s="25" t="str">
        <f>IFERROR(VLOOKUP($B73,SCAN_TBD7!$B:AB,4,FALSE),"Not in Scan")</f>
        <v>Not in Scan</v>
      </c>
      <c r="AG73" s="25" t="str">
        <f>IFERROR(VLOOKUP($B73,SCAN_TBD7!$B:AC,5,FALSE),"Not in Scan")</f>
        <v>Not in Scan</v>
      </c>
      <c r="AI73" s="25" t="str">
        <f>IFERROR(VLOOKUP($B73,SCAN_TBD8!$B:AA,3,FALSE),"Not in Scan")</f>
        <v>Not in Scan</v>
      </c>
      <c r="AJ73" s="25" t="str">
        <f>IFERROR(VLOOKUP($B73,SCAN_TBD8!$B:AB,4,FALSE),"Not in Scan")</f>
        <v>Not in Scan</v>
      </c>
      <c r="AK73" s="25" t="str">
        <f>IFERROR(VLOOKUP($B73,SCAN_TBD8!$B:AC,5,FALSE),"Not in Scan")</f>
        <v>Not in Scan</v>
      </c>
      <c r="AM73" s="25">
        <f t="shared" ref="AM73:AO73" si="569">G73-C73</f>
        <v>33886</v>
      </c>
      <c r="AN73" s="25">
        <f t="shared" si="569"/>
        <v>300805</v>
      </c>
      <c r="AO73" s="25">
        <f t="shared" si="569"/>
        <v>73671</v>
      </c>
      <c r="AQ73" s="25">
        <f t="shared" ref="AQ73:AS73" si="570">K73-G73</f>
        <v>0</v>
      </c>
      <c r="AR73" s="25">
        <f t="shared" si="570"/>
        <v>0</v>
      </c>
      <c r="AS73" s="25">
        <f t="shared" si="570"/>
        <v>0</v>
      </c>
      <c r="AU73" s="25">
        <f t="shared" ref="AU73:AW73" si="571">O73-K73</f>
        <v>212825</v>
      </c>
      <c r="AV73" s="25">
        <f t="shared" si="571"/>
        <v>153166</v>
      </c>
      <c r="AW73" s="25">
        <f t="shared" si="571"/>
        <v>156043</v>
      </c>
      <c r="AY73" s="25" t="str">
        <f t="shared" ref="AY73:BA73" si="572">S73-O73</f>
        <v>#VALUE!</v>
      </c>
      <c r="AZ73" s="25" t="str">
        <f t="shared" si="572"/>
        <v>#VALUE!</v>
      </c>
      <c r="BA73" s="25" t="str">
        <f t="shared" si="572"/>
        <v>#VALUE!</v>
      </c>
      <c r="BC73" s="25" t="str">
        <f t="shared" ref="BC73:BE73" si="573">W73-S73</f>
        <v>#VALUE!</v>
      </c>
      <c r="BD73" s="25" t="str">
        <f t="shared" si="573"/>
        <v>#VALUE!</v>
      </c>
      <c r="BE73" s="25" t="str">
        <f t="shared" si="573"/>
        <v>#VALUE!</v>
      </c>
      <c r="BG73" s="25" t="str">
        <f t="shared" ref="BG73:BI73" si="574">AA73-W73</f>
        <v>#VALUE!</v>
      </c>
      <c r="BH73" s="25" t="str">
        <f t="shared" si="574"/>
        <v>#VALUE!</v>
      </c>
      <c r="BI73" s="25" t="str">
        <f t="shared" si="574"/>
        <v>#VALUE!</v>
      </c>
      <c r="BK73" s="25" t="str">
        <f t="shared" ref="BK73:BM73" si="575">AE73-AA73</f>
        <v>#VALUE!</v>
      </c>
      <c r="BL73" s="25" t="str">
        <f t="shared" si="575"/>
        <v>#VALUE!</v>
      </c>
      <c r="BM73" s="25" t="str">
        <f t="shared" si="575"/>
        <v>#VALUE!</v>
      </c>
      <c r="BO73" s="25" t="str">
        <f t="shared" ref="BO73:BQ73" si="576">AI73-AE73</f>
        <v>#VALUE!</v>
      </c>
      <c r="BP73" s="25" t="str">
        <f t="shared" si="576"/>
        <v>#VALUE!</v>
      </c>
      <c r="BQ73" s="25" t="str">
        <f t="shared" si="576"/>
        <v>#VALUE!</v>
      </c>
    </row>
    <row r="74" ht="15.0" customHeight="1">
      <c r="A74" s="23" t="s">
        <v>78</v>
      </c>
      <c r="B74" s="24">
        <v>7.7688383E7</v>
      </c>
      <c r="C74" s="25">
        <f>IFERROR(VLOOKUP($B74,BaselineKILLS!$B:F,3,FALSE),"Not in BL Scan")</f>
        <v>12920278</v>
      </c>
      <c r="D74" s="25">
        <f>IFERROR(VLOOKUP($B74,BaselineKILLS!$B:F,4,FALSE),"Not in BL Scan")</f>
        <v>17895023</v>
      </c>
      <c r="E74" s="25">
        <f>IFERROR(VLOOKUP($B74,BaselineKILLS!$B:G,5,FALSE),"Not in BL Scan")</f>
        <v>12987818</v>
      </c>
      <c r="F74" s="25"/>
      <c r="G74" s="25">
        <f>IFERROR(VLOOKUP($B74,SCAN1_020125!$B:F,3,FALSE),"Not in Scan")</f>
        <v>13007135</v>
      </c>
      <c r="H74" s="25">
        <f>IFERROR(VLOOKUP($B74,SCAN1_020125!$B:G,4,FALSE),"Not in Scan")</f>
        <v>18448004</v>
      </c>
      <c r="I74" s="25">
        <f>IFERROR(VLOOKUP($B74,SCAN1_020125!$B:H,5,FALSE),"Not in Scan")</f>
        <v>13018768</v>
      </c>
      <c r="K74" s="25">
        <f>IFERROR(VLOOKUP($B74,SCAN2_021925!$B:G,3,FALSE),"Not in Scan")</f>
        <v>13007135</v>
      </c>
      <c r="L74" s="25">
        <f>IFERROR(VLOOKUP($B74,SCAN2_021925!$B:H,4,FALSE),"Not in Scan")</f>
        <v>18448004</v>
      </c>
      <c r="M74" s="25">
        <f>IFERROR(VLOOKUP($B74,SCAN2_021925!$B:I,5,FALSE),"Not in Scan")</f>
        <v>13018768</v>
      </c>
      <c r="O74" s="25">
        <f>IFERROR(VLOOKUP($B74,SCAN_022325!$B:K,3,FALSE),"Not in Scan")</f>
        <v>13008459</v>
      </c>
      <c r="P74" s="25">
        <f>IFERROR(VLOOKUP($B74,SCAN_022325!$B:L,4,FALSE),"Not in Scan")</f>
        <v>18489977</v>
      </c>
      <c r="Q74" s="25">
        <f>IFERROR(VLOOKUP($B74,SCAN_022325!$B:M,5,FALSE),"Not in Scan")</f>
        <v>13018768</v>
      </c>
      <c r="S74" s="25" t="str">
        <f>IFERROR(VLOOKUP($B74,SCAN_TBD4!$B:O,3,FALSE),"Not in Scan")</f>
        <v>Not in Scan</v>
      </c>
      <c r="T74" s="25" t="str">
        <f>IFERROR(VLOOKUP($B74,SCAN_TBD4!$B:P,4,FALSE),"Not in Scan")</f>
        <v>Not in Scan</v>
      </c>
      <c r="U74" s="25" t="str">
        <f>IFERROR(VLOOKUP($B74,SCAN_TBD4!$B:Q,5,FALSE),"Not in Scan")</f>
        <v>Not in Scan</v>
      </c>
      <c r="W74" s="25" t="str">
        <f>IFERROR(VLOOKUP($B74,SCAN_TBD5!$B:S,3,FALSE),"Not in Scan")</f>
        <v>Not in Scan</v>
      </c>
      <c r="X74" s="25" t="str">
        <f>IFERROR(VLOOKUP($B74,SCAN_TBD5!$B:T,4,FALSE),"Not in Scan")</f>
        <v>Not in Scan</v>
      </c>
      <c r="Y74" s="25" t="str">
        <f>IFERROR(VLOOKUP($B74,SCAN_TBD5!$B:U,5,FALSE),"Not in Scan")</f>
        <v>Not in Scan</v>
      </c>
      <c r="AA74" s="25" t="str">
        <f>IFERROR(VLOOKUP($B74,SCAN_TBD6!$B:W,3,FALSE),"Not in Scan")</f>
        <v>Not in Scan</v>
      </c>
      <c r="AB74" s="25" t="str">
        <f>IFERROR(VLOOKUP($B74,SCAN_TBD6!$B:X,4,FALSE),"Not in Scan")</f>
        <v>Not in Scan</v>
      </c>
      <c r="AC74" s="25" t="str">
        <f>IFERROR(VLOOKUP($B74,SCAN_TBD6!$B:Y,5,FALSE),"Not in Scan")</f>
        <v>Not in Scan</v>
      </c>
      <c r="AE74" s="25" t="str">
        <f>IFERROR(VLOOKUP($B74,SCAN_TBD7!$B:AA,3,FALSE),"Not in Scan")</f>
        <v>Not in Scan</v>
      </c>
      <c r="AF74" s="25" t="str">
        <f>IFERROR(VLOOKUP($B74,SCAN_TBD7!$B:AB,4,FALSE),"Not in Scan")</f>
        <v>Not in Scan</v>
      </c>
      <c r="AG74" s="25" t="str">
        <f>IFERROR(VLOOKUP($B74,SCAN_TBD7!$B:AC,5,FALSE),"Not in Scan")</f>
        <v>Not in Scan</v>
      </c>
      <c r="AI74" s="25" t="str">
        <f>IFERROR(VLOOKUP($B74,SCAN_TBD8!$B:AA,3,FALSE),"Not in Scan")</f>
        <v>Not in Scan</v>
      </c>
      <c r="AJ74" s="25" t="str">
        <f>IFERROR(VLOOKUP($B74,SCAN_TBD8!$B:AB,4,FALSE),"Not in Scan")</f>
        <v>Not in Scan</v>
      </c>
      <c r="AK74" s="25" t="str">
        <f>IFERROR(VLOOKUP($B74,SCAN_TBD8!$B:AC,5,FALSE),"Not in Scan")</f>
        <v>Not in Scan</v>
      </c>
      <c r="AM74" s="25">
        <f t="shared" ref="AM74:AO74" si="577">G74-C74</f>
        <v>86857</v>
      </c>
      <c r="AN74" s="25">
        <f t="shared" si="577"/>
        <v>552981</v>
      </c>
      <c r="AO74" s="25">
        <f t="shared" si="577"/>
        <v>30950</v>
      </c>
      <c r="AQ74" s="25">
        <f t="shared" ref="AQ74:AS74" si="578">K74-G74</f>
        <v>0</v>
      </c>
      <c r="AR74" s="25">
        <f t="shared" si="578"/>
        <v>0</v>
      </c>
      <c r="AS74" s="25">
        <f t="shared" si="578"/>
        <v>0</v>
      </c>
      <c r="AU74" s="25">
        <f t="shared" ref="AU74:AW74" si="579">O74-K74</f>
        <v>1324</v>
      </c>
      <c r="AV74" s="25">
        <f t="shared" si="579"/>
        <v>41973</v>
      </c>
      <c r="AW74" s="25">
        <f t="shared" si="579"/>
        <v>0</v>
      </c>
      <c r="AY74" s="25" t="str">
        <f t="shared" ref="AY74:BA74" si="580">S74-O74</f>
        <v>#VALUE!</v>
      </c>
      <c r="AZ74" s="25" t="str">
        <f t="shared" si="580"/>
        <v>#VALUE!</v>
      </c>
      <c r="BA74" s="25" t="str">
        <f t="shared" si="580"/>
        <v>#VALUE!</v>
      </c>
      <c r="BC74" s="25" t="str">
        <f t="shared" ref="BC74:BE74" si="581">W74-S74</f>
        <v>#VALUE!</v>
      </c>
      <c r="BD74" s="25" t="str">
        <f t="shared" si="581"/>
        <v>#VALUE!</v>
      </c>
      <c r="BE74" s="25" t="str">
        <f t="shared" si="581"/>
        <v>#VALUE!</v>
      </c>
      <c r="BG74" s="25" t="str">
        <f t="shared" ref="BG74:BI74" si="582">AA74-W74</f>
        <v>#VALUE!</v>
      </c>
      <c r="BH74" s="25" t="str">
        <f t="shared" si="582"/>
        <v>#VALUE!</v>
      </c>
      <c r="BI74" s="25" t="str">
        <f t="shared" si="582"/>
        <v>#VALUE!</v>
      </c>
      <c r="BK74" s="25" t="str">
        <f t="shared" ref="BK74:BM74" si="583">AE74-AA74</f>
        <v>#VALUE!</v>
      </c>
      <c r="BL74" s="25" t="str">
        <f t="shared" si="583"/>
        <v>#VALUE!</v>
      </c>
      <c r="BM74" s="25" t="str">
        <f t="shared" si="583"/>
        <v>#VALUE!</v>
      </c>
      <c r="BO74" s="25" t="str">
        <f t="shared" ref="BO74:BQ74" si="584">AI74-AE74</f>
        <v>#VALUE!</v>
      </c>
      <c r="BP74" s="25" t="str">
        <f t="shared" si="584"/>
        <v>#VALUE!</v>
      </c>
      <c r="BQ74" s="25" t="str">
        <f t="shared" si="584"/>
        <v>#VALUE!</v>
      </c>
    </row>
    <row r="75" ht="15.0" customHeight="1">
      <c r="A75" s="23" t="s">
        <v>45</v>
      </c>
      <c r="B75" s="24">
        <v>1.23431055E8</v>
      </c>
      <c r="C75" s="25">
        <f>IFERROR(VLOOKUP($B75,BaselineKILLS!$B:F,3,FALSE),"Not in BL Scan")</f>
        <v>25101905</v>
      </c>
      <c r="D75" s="25">
        <f>IFERROR(VLOOKUP($B75,BaselineKILLS!$B:F,4,FALSE),"Not in BL Scan")</f>
        <v>39995991</v>
      </c>
      <c r="E75" s="25">
        <f>IFERROR(VLOOKUP($B75,BaselineKILLS!$B:G,5,FALSE),"Not in BL Scan")</f>
        <v>9228283</v>
      </c>
      <c r="F75" s="25"/>
      <c r="G75" s="25">
        <f>IFERROR(VLOOKUP($B75,SCAN1_020125!$B:F,3,FALSE),"Not in Scan")</f>
        <v>25183420</v>
      </c>
      <c r="H75" s="25">
        <f>IFERROR(VLOOKUP($B75,SCAN1_020125!$B:G,4,FALSE),"Not in Scan")</f>
        <v>40624967</v>
      </c>
      <c r="I75" s="25">
        <f>IFERROR(VLOOKUP($B75,SCAN1_020125!$B:H,5,FALSE),"Not in Scan")</f>
        <v>9261726</v>
      </c>
      <c r="K75" s="25">
        <f>IFERROR(VLOOKUP($B75,SCAN2_021925!$B:G,3,FALSE),"Not in Scan")</f>
        <v>25183420</v>
      </c>
      <c r="L75" s="25">
        <f>IFERROR(VLOOKUP($B75,SCAN2_021925!$B:H,4,FALSE),"Not in Scan")</f>
        <v>40624967</v>
      </c>
      <c r="M75" s="25">
        <f>IFERROR(VLOOKUP($B75,SCAN2_021925!$B:I,5,FALSE),"Not in Scan")</f>
        <v>9261726</v>
      </c>
      <c r="O75" s="25">
        <f>IFERROR(VLOOKUP($B75,SCAN_022325!$B:K,3,FALSE),"Not in Scan")</f>
        <v>26191624</v>
      </c>
      <c r="P75" s="25">
        <f>IFERROR(VLOOKUP($B75,SCAN_022325!$B:L,4,FALSE),"Not in Scan")</f>
        <v>42201466</v>
      </c>
      <c r="Q75" s="25">
        <f>IFERROR(VLOOKUP($B75,SCAN_022325!$B:M,5,FALSE),"Not in Scan")</f>
        <v>9736413</v>
      </c>
      <c r="S75" s="25" t="str">
        <f>IFERROR(VLOOKUP($B75,SCAN_TBD4!$B:O,3,FALSE),"Not in Scan")</f>
        <v>Not in Scan</v>
      </c>
      <c r="T75" s="25" t="str">
        <f>IFERROR(VLOOKUP($B75,SCAN_TBD4!$B:P,4,FALSE),"Not in Scan")</f>
        <v>Not in Scan</v>
      </c>
      <c r="U75" s="25" t="str">
        <f>IFERROR(VLOOKUP($B75,SCAN_TBD4!$B:Q,5,FALSE),"Not in Scan")</f>
        <v>Not in Scan</v>
      </c>
      <c r="W75" s="25" t="str">
        <f>IFERROR(VLOOKUP($B75,SCAN_TBD5!$B:S,3,FALSE),"Not in Scan")</f>
        <v>Not in Scan</v>
      </c>
      <c r="X75" s="25" t="str">
        <f>IFERROR(VLOOKUP($B75,SCAN_TBD5!$B:T,4,FALSE),"Not in Scan")</f>
        <v>Not in Scan</v>
      </c>
      <c r="Y75" s="25" t="str">
        <f>IFERROR(VLOOKUP($B75,SCAN_TBD5!$B:U,5,FALSE),"Not in Scan")</f>
        <v>Not in Scan</v>
      </c>
      <c r="AA75" s="25" t="str">
        <f>IFERROR(VLOOKUP($B75,SCAN_TBD6!$B:W,3,FALSE),"Not in Scan")</f>
        <v>Not in Scan</v>
      </c>
      <c r="AB75" s="25" t="str">
        <f>IFERROR(VLOOKUP($B75,SCAN_TBD6!$B:X,4,FALSE),"Not in Scan")</f>
        <v>Not in Scan</v>
      </c>
      <c r="AC75" s="25" t="str">
        <f>IFERROR(VLOOKUP($B75,SCAN_TBD6!$B:Y,5,FALSE),"Not in Scan")</f>
        <v>Not in Scan</v>
      </c>
      <c r="AE75" s="25" t="str">
        <f>IFERROR(VLOOKUP($B75,SCAN_TBD7!$B:AA,3,FALSE),"Not in Scan")</f>
        <v>Not in Scan</v>
      </c>
      <c r="AF75" s="25" t="str">
        <f>IFERROR(VLOOKUP($B75,SCAN_TBD7!$B:AB,4,FALSE),"Not in Scan")</f>
        <v>Not in Scan</v>
      </c>
      <c r="AG75" s="25" t="str">
        <f>IFERROR(VLOOKUP($B75,SCAN_TBD7!$B:AC,5,FALSE),"Not in Scan")</f>
        <v>Not in Scan</v>
      </c>
      <c r="AI75" s="25" t="str">
        <f>IFERROR(VLOOKUP($B75,SCAN_TBD8!$B:AA,3,FALSE),"Not in Scan")</f>
        <v>Not in Scan</v>
      </c>
      <c r="AJ75" s="25" t="str">
        <f>IFERROR(VLOOKUP($B75,SCAN_TBD8!$B:AB,4,FALSE),"Not in Scan")</f>
        <v>Not in Scan</v>
      </c>
      <c r="AK75" s="25" t="str">
        <f>IFERROR(VLOOKUP($B75,SCAN_TBD8!$B:AC,5,FALSE),"Not in Scan")</f>
        <v>Not in Scan</v>
      </c>
      <c r="AM75" s="25">
        <f t="shared" ref="AM75:AO75" si="585">G75-C75</f>
        <v>81515</v>
      </c>
      <c r="AN75" s="25">
        <f t="shared" si="585"/>
        <v>628976</v>
      </c>
      <c r="AO75" s="25">
        <f t="shared" si="585"/>
        <v>33443</v>
      </c>
      <c r="AQ75" s="25">
        <f t="shared" ref="AQ75:AS75" si="586">K75-G75</f>
        <v>0</v>
      </c>
      <c r="AR75" s="25">
        <f t="shared" si="586"/>
        <v>0</v>
      </c>
      <c r="AS75" s="25">
        <f t="shared" si="586"/>
        <v>0</v>
      </c>
      <c r="AU75" s="25">
        <f t="shared" ref="AU75:AW75" si="587">O75-K75</f>
        <v>1008204</v>
      </c>
      <c r="AV75" s="25">
        <f t="shared" si="587"/>
        <v>1576499</v>
      </c>
      <c r="AW75" s="25">
        <f t="shared" si="587"/>
        <v>474687</v>
      </c>
      <c r="AY75" s="25" t="str">
        <f t="shared" ref="AY75:BA75" si="588">S75-O75</f>
        <v>#VALUE!</v>
      </c>
      <c r="AZ75" s="25" t="str">
        <f t="shared" si="588"/>
        <v>#VALUE!</v>
      </c>
      <c r="BA75" s="25" t="str">
        <f t="shared" si="588"/>
        <v>#VALUE!</v>
      </c>
      <c r="BC75" s="25" t="str">
        <f t="shared" ref="BC75:BE75" si="589">W75-S75</f>
        <v>#VALUE!</v>
      </c>
      <c r="BD75" s="25" t="str">
        <f t="shared" si="589"/>
        <v>#VALUE!</v>
      </c>
      <c r="BE75" s="25" t="str">
        <f t="shared" si="589"/>
        <v>#VALUE!</v>
      </c>
      <c r="BG75" s="25" t="str">
        <f t="shared" ref="BG75:BI75" si="590">AA75-W75</f>
        <v>#VALUE!</v>
      </c>
      <c r="BH75" s="25" t="str">
        <f t="shared" si="590"/>
        <v>#VALUE!</v>
      </c>
      <c r="BI75" s="25" t="str">
        <f t="shared" si="590"/>
        <v>#VALUE!</v>
      </c>
      <c r="BK75" s="25" t="str">
        <f t="shared" ref="BK75:BM75" si="591">AE75-AA75</f>
        <v>#VALUE!</v>
      </c>
      <c r="BL75" s="25" t="str">
        <f t="shared" si="591"/>
        <v>#VALUE!</v>
      </c>
      <c r="BM75" s="25" t="str">
        <f t="shared" si="591"/>
        <v>#VALUE!</v>
      </c>
      <c r="BO75" s="25" t="str">
        <f t="shared" ref="BO75:BQ75" si="592">AI75-AE75</f>
        <v>#VALUE!</v>
      </c>
      <c r="BP75" s="25" t="str">
        <f t="shared" si="592"/>
        <v>#VALUE!</v>
      </c>
      <c r="BQ75" s="25" t="str">
        <f t="shared" si="592"/>
        <v>#VALUE!</v>
      </c>
    </row>
    <row r="76" ht="15.0" customHeight="1">
      <c r="A76" s="23" t="s">
        <v>290</v>
      </c>
      <c r="B76" s="24">
        <v>2649113.0</v>
      </c>
      <c r="C76" s="25">
        <f>IFERROR(VLOOKUP($B76,BaselineKILLS!$B:F,3,FALSE),"Not in BL Scan")</f>
        <v>43274508</v>
      </c>
      <c r="D76" s="25">
        <f>IFERROR(VLOOKUP($B76,BaselineKILLS!$B:F,4,FALSE),"Not in BL Scan")</f>
        <v>41170215</v>
      </c>
      <c r="E76" s="25">
        <f>IFERROR(VLOOKUP($B76,BaselineKILLS!$B:G,5,FALSE),"Not in BL Scan")</f>
        <v>16779186</v>
      </c>
      <c r="F76" s="25"/>
      <c r="G76" s="25">
        <f>IFERROR(VLOOKUP($B76,SCAN1_020125!$B:F,3,FALSE),"Not in Scan")</f>
        <v>43274508</v>
      </c>
      <c r="H76" s="25">
        <f>IFERROR(VLOOKUP($B76,SCAN1_020125!$B:G,4,FALSE),"Not in Scan")</f>
        <v>41170215</v>
      </c>
      <c r="I76" s="25">
        <f>IFERROR(VLOOKUP($B76,SCAN1_020125!$B:H,5,FALSE),"Not in Scan")</f>
        <v>16779186</v>
      </c>
      <c r="K76" s="25">
        <f>IFERROR(VLOOKUP($B76,SCAN2_021925!$B:G,3,FALSE),"Not in Scan")</f>
        <v>43274508</v>
      </c>
      <c r="L76" s="25">
        <f>IFERROR(VLOOKUP($B76,SCAN2_021925!$B:H,4,FALSE),"Not in Scan")</f>
        <v>41170215</v>
      </c>
      <c r="M76" s="25">
        <f>IFERROR(VLOOKUP($B76,SCAN2_021925!$B:I,5,FALSE),"Not in Scan")</f>
        <v>16779186</v>
      </c>
      <c r="O76" s="25" t="str">
        <f>IFERROR(VLOOKUP($B76,SCAN_022325!$B:K,3,FALSE),"Not in Scan")</f>
        <v>Not in Scan</v>
      </c>
      <c r="P76" s="25" t="str">
        <f>IFERROR(VLOOKUP($B76,SCAN_022325!$B:L,4,FALSE),"Not in Scan")</f>
        <v>Not in Scan</v>
      </c>
      <c r="Q76" s="25" t="str">
        <f>IFERROR(VLOOKUP($B76,SCAN_022325!$B:M,5,FALSE),"Not in Scan")</f>
        <v>Not in Scan</v>
      </c>
      <c r="S76" s="25" t="str">
        <f>IFERROR(VLOOKUP($B76,SCAN_TBD4!$B:O,3,FALSE),"Not in Scan")</f>
        <v>Not in Scan</v>
      </c>
      <c r="T76" s="25" t="str">
        <f>IFERROR(VLOOKUP($B76,SCAN_TBD4!$B:P,4,FALSE),"Not in Scan")</f>
        <v>Not in Scan</v>
      </c>
      <c r="U76" s="25" t="str">
        <f>IFERROR(VLOOKUP($B76,SCAN_TBD4!$B:Q,5,FALSE),"Not in Scan")</f>
        <v>Not in Scan</v>
      </c>
      <c r="W76" s="25" t="str">
        <f>IFERROR(VLOOKUP($B76,SCAN_TBD5!$B:S,3,FALSE),"Not in Scan")</f>
        <v>Not in Scan</v>
      </c>
      <c r="X76" s="25" t="str">
        <f>IFERROR(VLOOKUP($B76,SCAN_TBD5!$B:T,4,FALSE),"Not in Scan")</f>
        <v>Not in Scan</v>
      </c>
      <c r="Y76" s="25" t="str">
        <f>IFERROR(VLOOKUP($B76,SCAN_TBD5!$B:U,5,FALSE),"Not in Scan")</f>
        <v>Not in Scan</v>
      </c>
      <c r="AA76" s="25" t="str">
        <f>IFERROR(VLOOKUP($B76,SCAN_TBD6!$B:W,3,FALSE),"Not in Scan")</f>
        <v>Not in Scan</v>
      </c>
      <c r="AB76" s="25" t="str">
        <f>IFERROR(VLOOKUP($B76,SCAN_TBD6!$B:X,4,FALSE),"Not in Scan")</f>
        <v>Not in Scan</v>
      </c>
      <c r="AC76" s="25" t="str">
        <f>IFERROR(VLOOKUP($B76,SCAN_TBD6!$B:Y,5,FALSE),"Not in Scan")</f>
        <v>Not in Scan</v>
      </c>
      <c r="AE76" s="25" t="str">
        <f>IFERROR(VLOOKUP($B76,SCAN_TBD7!$B:AA,3,FALSE),"Not in Scan")</f>
        <v>Not in Scan</v>
      </c>
      <c r="AF76" s="25" t="str">
        <f>IFERROR(VLOOKUP($B76,SCAN_TBD7!$B:AB,4,FALSE),"Not in Scan")</f>
        <v>Not in Scan</v>
      </c>
      <c r="AG76" s="25" t="str">
        <f>IFERROR(VLOOKUP($B76,SCAN_TBD7!$B:AC,5,FALSE),"Not in Scan")</f>
        <v>Not in Scan</v>
      </c>
      <c r="AI76" s="25" t="str">
        <f>IFERROR(VLOOKUP($B76,SCAN_TBD8!$B:AA,3,FALSE),"Not in Scan")</f>
        <v>Not in Scan</v>
      </c>
      <c r="AJ76" s="25" t="str">
        <f>IFERROR(VLOOKUP($B76,SCAN_TBD8!$B:AB,4,FALSE),"Not in Scan")</f>
        <v>Not in Scan</v>
      </c>
      <c r="AK76" s="25" t="str">
        <f>IFERROR(VLOOKUP($B76,SCAN_TBD8!$B:AC,5,FALSE),"Not in Scan")</f>
        <v>Not in Scan</v>
      </c>
      <c r="AM76" s="25">
        <f t="shared" ref="AM76:AO76" si="593">G76-C76</f>
        <v>0</v>
      </c>
      <c r="AN76" s="25">
        <f t="shared" si="593"/>
        <v>0</v>
      </c>
      <c r="AO76" s="25">
        <f t="shared" si="593"/>
        <v>0</v>
      </c>
      <c r="AQ76" s="25">
        <f t="shared" ref="AQ76:AS76" si="594">K76-G76</f>
        <v>0</v>
      </c>
      <c r="AR76" s="25">
        <f t="shared" si="594"/>
        <v>0</v>
      </c>
      <c r="AS76" s="25">
        <f t="shared" si="594"/>
        <v>0</v>
      </c>
      <c r="AU76" s="25" t="str">
        <f t="shared" ref="AU76:AW76" si="595">O76-K76</f>
        <v>#VALUE!</v>
      </c>
      <c r="AV76" s="25" t="str">
        <f t="shared" si="595"/>
        <v>#VALUE!</v>
      </c>
      <c r="AW76" s="25" t="str">
        <f t="shared" si="595"/>
        <v>#VALUE!</v>
      </c>
      <c r="AY76" s="25" t="str">
        <f t="shared" ref="AY76:BA76" si="596">S76-O76</f>
        <v>#VALUE!</v>
      </c>
      <c r="AZ76" s="25" t="str">
        <f t="shared" si="596"/>
        <v>#VALUE!</v>
      </c>
      <c r="BA76" s="25" t="str">
        <f t="shared" si="596"/>
        <v>#VALUE!</v>
      </c>
      <c r="BC76" s="25" t="str">
        <f t="shared" ref="BC76:BE76" si="597">W76-S76</f>
        <v>#VALUE!</v>
      </c>
      <c r="BD76" s="25" t="str">
        <f t="shared" si="597"/>
        <v>#VALUE!</v>
      </c>
      <c r="BE76" s="25" t="str">
        <f t="shared" si="597"/>
        <v>#VALUE!</v>
      </c>
      <c r="BG76" s="25" t="str">
        <f t="shared" ref="BG76:BI76" si="598">AA76-W76</f>
        <v>#VALUE!</v>
      </c>
      <c r="BH76" s="25" t="str">
        <f t="shared" si="598"/>
        <v>#VALUE!</v>
      </c>
      <c r="BI76" s="25" t="str">
        <f t="shared" si="598"/>
        <v>#VALUE!</v>
      </c>
      <c r="BK76" s="25" t="str">
        <f t="shared" ref="BK76:BM76" si="599">AE76-AA76</f>
        <v>#VALUE!</v>
      </c>
      <c r="BL76" s="25" t="str">
        <f t="shared" si="599"/>
        <v>#VALUE!</v>
      </c>
      <c r="BM76" s="25" t="str">
        <f t="shared" si="599"/>
        <v>#VALUE!</v>
      </c>
      <c r="BO76" s="25" t="str">
        <f t="shared" ref="BO76:BQ76" si="600">AI76-AE76</f>
        <v>#VALUE!</v>
      </c>
      <c r="BP76" s="25" t="str">
        <f t="shared" si="600"/>
        <v>#VALUE!</v>
      </c>
      <c r="BQ76" s="25" t="str">
        <f t="shared" si="600"/>
        <v>#VALUE!</v>
      </c>
    </row>
    <row r="77" ht="15.0" customHeight="1">
      <c r="A77" s="23" t="s">
        <v>95</v>
      </c>
      <c r="B77" s="24">
        <v>5.103759E7</v>
      </c>
      <c r="C77" s="25">
        <f>IFERROR(VLOOKUP($B77,BaselineKILLS!$B:F,3,FALSE),"Not in BL Scan")</f>
        <v>62435061</v>
      </c>
      <c r="D77" s="25">
        <f>IFERROR(VLOOKUP($B77,BaselineKILLS!$B:F,4,FALSE),"Not in BL Scan")</f>
        <v>38840471</v>
      </c>
      <c r="E77" s="25">
        <f>IFERROR(VLOOKUP($B77,BaselineKILLS!$B:G,5,FALSE),"Not in BL Scan")</f>
        <v>19720222</v>
      </c>
      <c r="F77" s="25"/>
      <c r="G77" s="25">
        <f>IFERROR(VLOOKUP($B77,SCAN1_020125!$B:F,3,FALSE),"Not in Scan")</f>
        <v>62435061</v>
      </c>
      <c r="H77" s="25">
        <f>IFERROR(VLOOKUP($B77,SCAN1_020125!$B:G,4,FALSE),"Not in Scan")</f>
        <v>38840471</v>
      </c>
      <c r="I77" s="25">
        <f>IFERROR(VLOOKUP($B77,SCAN1_020125!$B:H,5,FALSE),"Not in Scan")</f>
        <v>19720222</v>
      </c>
      <c r="K77" s="25">
        <f>IFERROR(VLOOKUP($B77,SCAN2_021925!$B:G,3,FALSE),"Not in Scan")</f>
        <v>62435061</v>
      </c>
      <c r="L77" s="25">
        <f>IFERROR(VLOOKUP($B77,SCAN2_021925!$B:H,4,FALSE),"Not in Scan")</f>
        <v>38840471</v>
      </c>
      <c r="M77" s="25">
        <f>IFERROR(VLOOKUP($B77,SCAN2_021925!$B:I,5,FALSE),"Not in Scan")</f>
        <v>19720222</v>
      </c>
      <c r="O77" s="25">
        <f>IFERROR(VLOOKUP($B77,SCAN_022325!$B:K,3,FALSE),"Not in Scan")</f>
        <v>62449039</v>
      </c>
      <c r="P77" s="25">
        <f>IFERROR(VLOOKUP($B77,SCAN_022325!$B:L,4,FALSE),"Not in Scan")</f>
        <v>38856264</v>
      </c>
      <c r="Q77" s="25">
        <f>IFERROR(VLOOKUP($B77,SCAN_022325!$B:M,5,FALSE),"Not in Scan")</f>
        <v>19720222</v>
      </c>
      <c r="S77" s="25" t="str">
        <f>IFERROR(VLOOKUP($B77,SCAN_TBD4!$B:O,3,FALSE),"Not in Scan")</f>
        <v>Not in Scan</v>
      </c>
      <c r="T77" s="25" t="str">
        <f>IFERROR(VLOOKUP($B77,SCAN_TBD4!$B:P,4,FALSE),"Not in Scan")</f>
        <v>Not in Scan</v>
      </c>
      <c r="U77" s="25" t="str">
        <f>IFERROR(VLOOKUP($B77,SCAN_TBD4!$B:Q,5,FALSE),"Not in Scan")</f>
        <v>Not in Scan</v>
      </c>
      <c r="W77" s="25" t="str">
        <f>IFERROR(VLOOKUP($B77,SCAN_TBD5!$B:S,3,FALSE),"Not in Scan")</f>
        <v>Not in Scan</v>
      </c>
      <c r="X77" s="25" t="str">
        <f>IFERROR(VLOOKUP($B77,SCAN_TBD5!$B:T,4,FALSE),"Not in Scan")</f>
        <v>Not in Scan</v>
      </c>
      <c r="Y77" s="25" t="str">
        <f>IFERROR(VLOOKUP($B77,SCAN_TBD5!$B:U,5,FALSE),"Not in Scan")</f>
        <v>Not in Scan</v>
      </c>
      <c r="AA77" s="25" t="str">
        <f>IFERROR(VLOOKUP($B77,SCAN_TBD6!$B:W,3,FALSE),"Not in Scan")</f>
        <v>Not in Scan</v>
      </c>
      <c r="AB77" s="25" t="str">
        <f>IFERROR(VLOOKUP($B77,SCAN_TBD6!$B:X,4,FALSE),"Not in Scan")</f>
        <v>Not in Scan</v>
      </c>
      <c r="AC77" s="25" t="str">
        <f>IFERROR(VLOOKUP($B77,SCAN_TBD6!$B:Y,5,FALSE),"Not in Scan")</f>
        <v>Not in Scan</v>
      </c>
      <c r="AE77" s="25" t="str">
        <f>IFERROR(VLOOKUP($B77,SCAN_TBD7!$B:AA,3,FALSE),"Not in Scan")</f>
        <v>Not in Scan</v>
      </c>
      <c r="AF77" s="25" t="str">
        <f>IFERROR(VLOOKUP($B77,SCAN_TBD7!$B:AB,4,FALSE),"Not in Scan")</f>
        <v>Not in Scan</v>
      </c>
      <c r="AG77" s="25" t="str">
        <f>IFERROR(VLOOKUP($B77,SCAN_TBD7!$B:AC,5,FALSE),"Not in Scan")</f>
        <v>Not in Scan</v>
      </c>
      <c r="AI77" s="25" t="str">
        <f>IFERROR(VLOOKUP($B77,SCAN_TBD8!$B:AA,3,FALSE),"Not in Scan")</f>
        <v>Not in Scan</v>
      </c>
      <c r="AJ77" s="25" t="str">
        <f>IFERROR(VLOOKUP($B77,SCAN_TBD8!$B:AB,4,FALSE),"Not in Scan")</f>
        <v>Not in Scan</v>
      </c>
      <c r="AK77" s="25" t="str">
        <f>IFERROR(VLOOKUP($B77,SCAN_TBD8!$B:AC,5,FALSE),"Not in Scan")</f>
        <v>Not in Scan</v>
      </c>
      <c r="AM77" s="25">
        <f t="shared" ref="AM77:AO77" si="601">G77-C77</f>
        <v>0</v>
      </c>
      <c r="AN77" s="25">
        <f t="shared" si="601"/>
        <v>0</v>
      </c>
      <c r="AO77" s="25">
        <f t="shared" si="601"/>
        <v>0</v>
      </c>
      <c r="AQ77" s="25">
        <f t="shared" ref="AQ77:AS77" si="602">K77-G77</f>
        <v>0</v>
      </c>
      <c r="AR77" s="25">
        <f t="shared" si="602"/>
        <v>0</v>
      </c>
      <c r="AS77" s="25">
        <f t="shared" si="602"/>
        <v>0</v>
      </c>
      <c r="AU77" s="25">
        <f t="shared" ref="AU77:AW77" si="603">O77-K77</f>
        <v>13978</v>
      </c>
      <c r="AV77" s="25">
        <f t="shared" si="603"/>
        <v>15793</v>
      </c>
      <c r="AW77" s="25">
        <f t="shared" si="603"/>
        <v>0</v>
      </c>
      <c r="AY77" s="25" t="str">
        <f t="shared" ref="AY77:BA77" si="604">S77-O77</f>
        <v>#VALUE!</v>
      </c>
      <c r="AZ77" s="25" t="str">
        <f t="shared" si="604"/>
        <v>#VALUE!</v>
      </c>
      <c r="BA77" s="25" t="str">
        <f t="shared" si="604"/>
        <v>#VALUE!</v>
      </c>
      <c r="BC77" s="25" t="str">
        <f t="shared" ref="BC77:BE77" si="605">W77-S77</f>
        <v>#VALUE!</v>
      </c>
      <c r="BD77" s="25" t="str">
        <f t="shared" si="605"/>
        <v>#VALUE!</v>
      </c>
      <c r="BE77" s="25" t="str">
        <f t="shared" si="605"/>
        <v>#VALUE!</v>
      </c>
      <c r="BG77" s="25" t="str">
        <f t="shared" ref="BG77:BI77" si="606">AA77-W77</f>
        <v>#VALUE!</v>
      </c>
      <c r="BH77" s="25" t="str">
        <f t="shared" si="606"/>
        <v>#VALUE!</v>
      </c>
      <c r="BI77" s="25" t="str">
        <f t="shared" si="606"/>
        <v>#VALUE!</v>
      </c>
      <c r="BK77" s="25" t="str">
        <f t="shared" ref="BK77:BM77" si="607">AE77-AA77</f>
        <v>#VALUE!</v>
      </c>
      <c r="BL77" s="25" t="str">
        <f t="shared" si="607"/>
        <v>#VALUE!</v>
      </c>
      <c r="BM77" s="25" t="str">
        <f t="shared" si="607"/>
        <v>#VALUE!</v>
      </c>
      <c r="BO77" s="25" t="str">
        <f t="shared" ref="BO77:BQ77" si="608">AI77-AE77</f>
        <v>#VALUE!</v>
      </c>
      <c r="BP77" s="25" t="str">
        <f t="shared" si="608"/>
        <v>#VALUE!</v>
      </c>
      <c r="BQ77" s="25" t="str">
        <f t="shared" si="608"/>
        <v>#VALUE!</v>
      </c>
    </row>
    <row r="78" ht="15.0" customHeight="1">
      <c r="A78" s="23" t="s">
        <v>36</v>
      </c>
      <c r="B78" s="24">
        <v>5.1007916E7</v>
      </c>
      <c r="C78" s="25">
        <f>IFERROR(VLOOKUP($B78,BaselineKILLS!$B:F,3,FALSE),"Not in BL Scan")</f>
        <v>41551746</v>
      </c>
      <c r="D78" s="25">
        <f>IFERROR(VLOOKUP($B78,BaselineKILLS!$B:F,4,FALSE),"Not in BL Scan")</f>
        <v>97748295</v>
      </c>
      <c r="E78" s="25">
        <f>IFERROR(VLOOKUP($B78,BaselineKILLS!$B:G,5,FALSE),"Not in BL Scan")</f>
        <v>16672022</v>
      </c>
      <c r="F78" s="25"/>
      <c r="G78" s="25">
        <f>IFERROR(VLOOKUP($B78,SCAN1_020125!$B:F,3,FALSE),"Not in Scan")</f>
        <v>41759261</v>
      </c>
      <c r="H78" s="25">
        <f>IFERROR(VLOOKUP($B78,SCAN1_020125!$B:G,4,FALSE),"Not in Scan")</f>
        <v>100023188</v>
      </c>
      <c r="I78" s="25">
        <f>IFERROR(VLOOKUP($B78,SCAN1_020125!$B:H,5,FALSE),"Not in Scan")</f>
        <v>16680049</v>
      </c>
      <c r="K78" s="25">
        <f>IFERROR(VLOOKUP($B78,SCAN2_021925!$B:G,3,FALSE),"Not in Scan")</f>
        <v>41787040</v>
      </c>
      <c r="L78" s="25">
        <f>IFERROR(VLOOKUP($B78,SCAN2_021925!$B:H,4,FALSE),"Not in Scan")</f>
        <v>100160809</v>
      </c>
      <c r="M78" s="25">
        <f>IFERROR(VLOOKUP($B78,SCAN2_021925!$B:I,5,FALSE),"Not in Scan")</f>
        <v>16680049</v>
      </c>
      <c r="O78" s="25">
        <f>IFERROR(VLOOKUP($B78,SCAN_022325!$B:K,3,FALSE),"Not in Scan")</f>
        <v>42508099</v>
      </c>
      <c r="P78" s="25">
        <f>IFERROR(VLOOKUP($B78,SCAN_022325!$B:L,4,FALSE),"Not in Scan")</f>
        <v>102277419</v>
      </c>
      <c r="Q78" s="25">
        <f>IFERROR(VLOOKUP($B78,SCAN_022325!$B:M,5,FALSE),"Not in Scan")</f>
        <v>17058591</v>
      </c>
      <c r="S78" s="25" t="str">
        <f>IFERROR(VLOOKUP($B78,SCAN_TBD4!$B:O,3,FALSE),"Not in Scan")</f>
        <v>Not in Scan</v>
      </c>
      <c r="T78" s="25" t="str">
        <f>IFERROR(VLOOKUP($B78,SCAN_TBD4!$B:P,4,FALSE),"Not in Scan")</f>
        <v>Not in Scan</v>
      </c>
      <c r="U78" s="25" t="str">
        <f>IFERROR(VLOOKUP($B78,SCAN_TBD4!$B:Q,5,FALSE),"Not in Scan")</f>
        <v>Not in Scan</v>
      </c>
      <c r="W78" s="25" t="str">
        <f>IFERROR(VLOOKUP($B78,SCAN_TBD5!$B:S,3,FALSE),"Not in Scan")</f>
        <v>Not in Scan</v>
      </c>
      <c r="X78" s="25" t="str">
        <f>IFERROR(VLOOKUP($B78,SCAN_TBD5!$B:T,4,FALSE),"Not in Scan")</f>
        <v>Not in Scan</v>
      </c>
      <c r="Y78" s="25" t="str">
        <f>IFERROR(VLOOKUP($B78,SCAN_TBD5!$B:U,5,FALSE),"Not in Scan")</f>
        <v>Not in Scan</v>
      </c>
      <c r="AA78" s="25" t="str">
        <f>IFERROR(VLOOKUP($B78,SCAN_TBD6!$B:W,3,FALSE),"Not in Scan")</f>
        <v>Not in Scan</v>
      </c>
      <c r="AB78" s="25" t="str">
        <f>IFERROR(VLOOKUP($B78,SCAN_TBD6!$B:X,4,FALSE),"Not in Scan")</f>
        <v>Not in Scan</v>
      </c>
      <c r="AC78" s="25" t="str">
        <f>IFERROR(VLOOKUP($B78,SCAN_TBD6!$B:Y,5,FALSE),"Not in Scan")</f>
        <v>Not in Scan</v>
      </c>
      <c r="AE78" s="25" t="str">
        <f>IFERROR(VLOOKUP($B78,SCAN_TBD7!$B:AA,3,FALSE),"Not in Scan")</f>
        <v>Not in Scan</v>
      </c>
      <c r="AF78" s="25" t="str">
        <f>IFERROR(VLOOKUP($B78,SCAN_TBD7!$B:AB,4,FALSE),"Not in Scan")</f>
        <v>Not in Scan</v>
      </c>
      <c r="AG78" s="25" t="str">
        <f>IFERROR(VLOOKUP($B78,SCAN_TBD7!$B:AC,5,FALSE),"Not in Scan")</f>
        <v>Not in Scan</v>
      </c>
      <c r="AI78" s="25" t="str">
        <f>IFERROR(VLOOKUP($B78,SCAN_TBD8!$B:AA,3,FALSE),"Not in Scan")</f>
        <v>Not in Scan</v>
      </c>
      <c r="AJ78" s="25" t="str">
        <f>IFERROR(VLOOKUP($B78,SCAN_TBD8!$B:AB,4,FALSE),"Not in Scan")</f>
        <v>Not in Scan</v>
      </c>
      <c r="AK78" s="25" t="str">
        <f>IFERROR(VLOOKUP($B78,SCAN_TBD8!$B:AC,5,FALSE),"Not in Scan")</f>
        <v>Not in Scan</v>
      </c>
      <c r="AM78" s="25">
        <f t="shared" ref="AM78:AO78" si="609">G78-C78</f>
        <v>207515</v>
      </c>
      <c r="AN78" s="25">
        <f t="shared" si="609"/>
        <v>2274893</v>
      </c>
      <c r="AO78" s="25">
        <f t="shared" si="609"/>
        <v>8027</v>
      </c>
      <c r="AQ78" s="25">
        <f t="shared" ref="AQ78:AS78" si="610">K78-G78</f>
        <v>27779</v>
      </c>
      <c r="AR78" s="25">
        <f t="shared" si="610"/>
        <v>137621</v>
      </c>
      <c r="AS78" s="25">
        <f t="shared" si="610"/>
        <v>0</v>
      </c>
      <c r="AU78" s="25">
        <f t="shared" ref="AU78:AW78" si="611">O78-K78</f>
        <v>721059</v>
      </c>
      <c r="AV78" s="25">
        <f t="shared" si="611"/>
        <v>2116610</v>
      </c>
      <c r="AW78" s="25">
        <f t="shared" si="611"/>
        <v>378542</v>
      </c>
      <c r="AY78" s="25" t="str">
        <f t="shared" ref="AY78:BA78" si="612">S78-O78</f>
        <v>#VALUE!</v>
      </c>
      <c r="AZ78" s="25" t="str">
        <f t="shared" si="612"/>
        <v>#VALUE!</v>
      </c>
      <c r="BA78" s="25" t="str">
        <f t="shared" si="612"/>
        <v>#VALUE!</v>
      </c>
      <c r="BC78" s="25" t="str">
        <f t="shared" ref="BC78:BE78" si="613">W78-S78</f>
        <v>#VALUE!</v>
      </c>
      <c r="BD78" s="25" t="str">
        <f t="shared" si="613"/>
        <v>#VALUE!</v>
      </c>
      <c r="BE78" s="25" t="str">
        <f t="shared" si="613"/>
        <v>#VALUE!</v>
      </c>
      <c r="BG78" s="25" t="str">
        <f t="shared" ref="BG78:BI78" si="614">AA78-W78</f>
        <v>#VALUE!</v>
      </c>
      <c r="BH78" s="25" t="str">
        <f t="shared" si="614"/>
        <v>#VALUE!</v>
      </c>
      <c r="BI78" s="25" t="str">
        <f t="shared" si="614"/>
        <v>#VALUE!</v>
      </c>
      <c r="BK78" s="25" t="str">
        <f t="shared" ref="BK78:BM78" si="615">AE78-AA78</f>
        <v>#VALUE!</v>
      </c>
      <c r="BL78" s="25" t="str">
        <f t="shared" si="615"/>
        <v>#VALUE!</v>
      </c>
      <c r="BM78" s="25" t="str">
        <f t="shared" si="615"/>
        <v>#VALUE!</v>
      </c>
      <c r="BO78" s="25" t="str">
        <f t="shared" ref="BO78:BQ78" si="616">AI78-AE78</f>
        <v>#VALUE!</v>
      </c>
      <c r="BP78" s="25" t="str">
        <f t="shared" si="616"/>
        <v>#VALUE!</v>
      </c>
      <c r="BQ78" s="25" t="str">
        <f t="shared" si="616"/>
        <v>#VALUE!</v>
      </c>
    </row>
    <row r="79" ht="15.0" customHeight="1">
      <c r="A79" s="23" t="s">
        <v>83</v>
      </c>
      <c r="B79" s="24">
        <v>1.963618E7</v>
      </c>
      <c r="C79" s="25">
        <f>IFERROR(VLOOKUP($B79,BaselineKILLS!$B:F,3,FALSE),"Not in BL Scan")</f>
        <v>26608185</v>
      </c>
      <c r="D79" s="25">
        <f>IFERROR(VLOOKUP($B79,BaselineKILLS!$B:F,4,FALSE),"Not in BL Scan")</f>
        <v>29500892</v>
      </c>
      <c r="E79" s="25">
        <f>IFERROR(VLOOKUP($B79,BaselineKILLS!$B:G,5,FALSE),"Not in BL Scan")</f>
        <v>13572295</v>
      </c>
      <c r="F79" s="25"/>
      <c r="G79" s="25">
        <f>IFERROR(VLOOKUP($B79,SCAN1_020125!$B:F,3,FALSE),"Not in Scan")</f>
        <v>26608185</v>
      </c>
      <c r="H79" s="25">
        <f>IFERROR(VLOOKUP($B79,SCAN1_020125!$B:G,4,FALSE),"Not in Scan")</f>
        <v>29500892</v>
      </c>
      <c r="I79" s="25">
        <f>IFERROR(VLOOKUP($B79,SCAN1_020125!$B:H,5,FALSE),"Not in Scan")</f>
        <v>13572295</v>
      </c>
      <c r="K79" s="25">
        <f>IFERROR(VLOOKUP($B79,SCAN2_021925!$B:G,3,FALSE),"Not in Scan")</f>
        <v>26608185</v>
      </c>
      <c r="L79" s="25">
        <f>IFERROR(VLOOKUP($B79,SCAN2_021925!$B:H,4,FALSE),"Not in Scan")</f>
        <v>29500892</v>
      </c>
      <c r="M79" s="25">
        <f>IFERROR(VLOOKUP($B79,SCAN2_021925!$B:I,5,FALSE),"Not in Scan")</f>
        <v>13572295</v>
      </c>
      <c r="O79" s="25">
        <f>IFERROR(VLOOKUP($B79,SCAN_022325!$B:K,3,FALSE),"Not in Scan")</f>
        <v>26665254</v>
      </c>
      <c r="P79" s="25">
        <f>IFERROR(VLOOKUP($B79,SCAN_022325!$B:L,4,FALSE),"Not in Scan")</f>
        <v>29983887</v>
      </c>
      <c r="Q79" s="25">
        <f>IFERROR(VLOOKUP($B79,SCAN_022325!$B:M,5,FALSE),"Not in Scan")</f>
        <v>13591446</v>
      </c>
      <c r="S79" s="25" t="str">
        <f>IFERROR(VLOOKUP($B79,SCAN_TBD4!$B:O,3,FALSE),"Not in Scan")</f>
        <v>Not in Scan</v>
      </c>
      <c r="T79" s="25" t="str">
        <f>IFERROR(VLOOKUP($B79,SCAN_TBD4!$B:P,4,FALSE),"Not in Scan")</f>
        <v>Not in Scan</v>
      </c>
      <c r="U79" s="25" t="str">
        <f>IFERROR(VLOOKUP($B79,SCAN_TBD4!$B:Q,5,FALSE),"Not in Scan")</f>
        <v>Not in Scan</v>
      </c>
      <c r="W79" s="25" t="str">
        <f>IFERROR(VLOOKUP($B79,SCAN_TBD5!$B:S,3,FALSE),"Not in Scan")</f>
        <v>Not in Scan</v>
      </c>
      <c r="X79" s="25" t="str">
        <f>IFERROR(VLOOKUP($B79,SCAN_TBD5!$B:T,4,FALSE),"Not in Scan")</f>
        <v>Not in Scan</v>
      </c>
      <c r="Y79" s="25" t="str">
        <f>IFERROR(VLOOKUP($B79,SCAN_TBD5!$B:U,5,FALSE),"Not in Scan")</f>
        <v>Not in Scan</v>
      </c>
      <c r="AA79" s="25" t="str">
        <f>IFERROR(VLOOKUP($B79,SCAN_TBD6!$B:W,3,FALSE),"Not in Scan")</f>
        <v>Not in Scan</v>
      </c>
      <c r="AB79" s="25" t="str">
        <f>IFERROR(VLOOKUP($B79,SCAN_TBD6!$B:X,4,FALSE),"Not in Scan")</f>
        <v>Not in Scan</v>
      </c>
      <c r="AC79" s="25" t="str">
        <f>IFERROR(VLOOKUP($B79,SCAN_TBD6!$B:Y,5,FALSE),"Not in Scan")</f>
        <v>Not in Scan</v>
      </c>
      <c r="AE79" s="25" t="str">
        <f>IFERROR(VLOOKUP($B79,SCAN_TBD7!$B:AA,3,FALSE),"Not in Scan")</f>
        <v>Not in Scan</v>
      </c>
      <c r="AF79" s="25" t="str">
        <f>IFERROR(VLOOKUP($B79,SCAN_TBD7!$B:AB,4,FALSE),"Not in Scan")</f>
        <v>Not in Scan</v>
      </c>
      <c r="AG79" s="25" t="str">
        <f>IFERROR(VLOOKUP($B79,SCAN_TBD7!$B:AC,5,FALSE),"Not in Scan")</f>
        <v>Not in Scan</v>
      </c>
      <c r="AI79" s="25" t="str">
        <f>IFERROR(VLOOKUP($B79,SCAN_TBD8!$B:AA,3,FALSE),"Not in Scan")</f>
        <v>Not in Scan</v>
      </c>
      <c r="AJ79" s="25" t="str">
        <f>IFERROR(VLOOKUP($B79,SCAN_TBD8!$B:AB,4,FALSE),"Not in Scan")</f>
        <v>Not in Scan</v>
      </c>
      <c r="AK79" s="25" t="str">
        <f>IFERROR(VLOOKUP($B79,SCAN_TBD8!$B:AC,5,FALSE),"Not in Scan")</f>
        <v>Not in Scan</v>
      </c>
      <c r="AM79" s="25">
        <f t="shared" ref="AM79:AO79" si="617">G79-C79</f>
        <v>0</v>
      </c>
      <c r="AN79" s="25">
        <f t="shared" si="617"/>
        <v>0</v>
      </c>
      <c r="AO79" s="25">
        <f t="shared" si="617"/>
        <v>0</v>
      </c>
      <c r="AQ79" s="25">
        <f t="shared" ref="AQ79:AS79" si="618">K79-G79</f>
        <v>0</v>
      </c>
      <c r="AR79" s="25">
        <f t="shared" si="618"/>
        <v>0</v>
      </c>
      <c r="AS79" s="25">
        <f t="shared" si="618"/>
        <v>0</v>
      </c>
      <c r="AU79" s="25">
        <f t="shared" ref="AU79:AW79" si="619">O79-K79</f>
        <v>57069</v>
      </c>
      <c r="AV79" s="25">
        <f t="shared" si="619"/>
        <v>482995</v>
      </c>
      <c r="AW79" s="25">
        <f t="shared" si="619"/>
        <v>19151</v>
      </c>
      <c r="AY79" s="25" t="str">
        <f t="shared" ref="AY79:BA79" si="620">S79-O79</f>
        <v>#VALUE!</v>
      </c>
      <c r="AZ79" s="25" t="str">
        <f t="shared" si="620"/>
        <v>#VALUE!</v>
      </c>
      <c r="BA79" s="25" t="str">
        <f t="shared" si="620"/>
        <v>#VALUE!</v>
      </c>
      <c r="BC79" s="25" t="str">
        <f t="shared" ref="BC79:BE79" si="621">W79-S79</f>
        <v>#VALUE!</v>
      </c>
      <c r="BD79" s="25" t="str">
        <f t="shared" si="621"/>
        <v>#VALUE!</v>
      </c>
      <c r="BE79" s="25" t="str">
        <f t="shared" si="621"/>
        <v>#VALUE!</v>
      </c>
      <c r="BG79" s="25" t="str">
        <f t="shared" ref="BG79:BI79" si="622">AA79-W79</f>
        <v>#VALUE!</v>
      </c>
      <c r="BH79" s="25" t="str">
        <f t="shared" si="622"/>
        <v>#VALUE!</v>
      </c>
      <c r="BI79" s="25" t="str">
        <f t="shared" si="622"/>
        <v>#VALUE!</v>
      </c>
      <c r="BK79" s="25" t="str">
        <f t="shared" ref="BK79:BM79" si="623">AE79-AA79</f>
        <v>#VALUE!</v>
      </c>
      <c r="BL79" s="25" t="str">
        <f t="shared" si="623"/>
        <v>#VALUE!</v>
      </c>
      <c r="BM79" s="25" t="str">
        <f t="shared" si="623"/>
        <v>#VALUE!</v>
      </c>
      <c r="BO79" s="25" t="str">
        <f t="shared" ref="BO79:BQ79" si="624">AI79-AE79</f>
        <v>#VALUE!</v>
      </c>
      <c r="BP79" s="25" t="str">
        <f t="shared" si="624"/>
        <v>#VALUE!</v>
      </c>
      <c r="BQ79" s="25" t="str">
        <f t="shared" si="624"/>
        <v>#VALUE!</v>
      </c>
    </row>
    <row r="80" ht="15.0" customHeight="1">
      <c r="A80" s="23" t="s">
        <v>76</v>
      </c>
      <c r="B80" s="24">
        <v>4.760525E7</v>
      </c>
      <c r="C80" s="25">
        <f>IFERROR(VLOOKUP($B80,BaselineKILLS!$B:F,3,FALSE),"Not in BL Scan")</f>
        <v>21164890</v>
      </c>
      <c r="D80" s="25">
        <f>IFERROR(VLOOKUP($B80,BaselineKILLS!$B:F,4,FALSE),"Not in BL Scan")</f>
        <v>32698518</v>
      </c>
      <c r="E80" s="25">
        <f>IFERROR(VLOOKUP($B80,BaselineKILLS!$B:G,5,FALSE),"Not in BL Scan")</f>
        <v>14413509</v>
      </c>
      <c r="F80" s="25"/>
      <c r="G80" s="25">
        <f>IFERROR(VLOOKUP($B80,SCAN1_020125!$B:F,3,FALSE),"Not in Scan")</f>
        <v>21200449</v>
      </c>
      <c r="H80" s="25">
        <f>IFERROR(VLOOKUP($B80,SCAN1_020125!$B:G,4,FALSE),"Not in Scan")</f>
        <v>33028256</v>
      </c>
      <c r="I80" s="25">
        <f>IFERROR(VLOOKUP($B80,SCAN1_020125!$B:H,5,FALSE),"Not in Scan")</f>
        <v>14433975</v>
      </c>
      <c r="K80" s="25">
        <f>IFERROR(VLOOKUP($B80,SCAN2_021925!$B:G,3,FALSE),"Not in Scan")</f>
        <v>21209555</v>
      </c>
      <c r="L80" s="25">
        <f>IFERROR(VLOOKUP($B80,SCAN2_021925!$B:H,4,FALSE),"Not in Scan")</f>
        <v>33028256</v>
      </c>
      <c r="M80" s="25">
        <f>IFERROR(VLOOKUP($B80,SCAN2_021925!$B:I,5,FALSE),"Not in Scan")</f>
        <v>14433975</v>
      </c>
      <c r="O80" s="25">
        <f>IFERROR(VLOOKUP($B80,SCAN_022325!$B:K,3,FALSE),"Not in Scan")</f>
        <v>21413529</v>
      </c>
      <c r="P80" s="25">
        <f>IFERROR(VLOOKUP($B80,SCAN_022325!$B:L,4,FALSE),"Not in Scan")</f>
        <v>33278903</v>
      </c>
      <c r="Q80" s="25">
        <f>IFERROR(VLOOKUP($B80,SCAN_022325!$B:M,5,FALSE),"Not in Scan")</f>
        <v>14450707</v>
      </c>
      <c r="S80" s="25" t="str">
        <f>IFERROR(VLOOKUP($B80,SCAN_TBD4!$B:O,3,FALSE),"Not in Scan")</f>
        <v>Not in Scan</v>
      </c>
      <c r="T80" s="25" t="str">
        <f>IFERROR(VLOOKUP($B80,SCAN_TBD4!$B:P,4,FALSE),"Not in Scan")</f>
        <v>Not in Scan</v>
      </c>
      <c r="U80" s="25" t="str">
        <f>IFERROR(VLOOKUP($B80,SCAN_TBD4!$B:Q,5,FALSE),"Not in Scan")</f>
        <v>Not in Scan</v>
      </c>
      <c r="W80" s="25" t="str">
        <f>IFERROR(VLOOKUP($B80,SCAN_TBD5!$B:S,3,FALSE),"Not in Scan")</f>
        <v>Not in Scan</v>
      </c>
      <c r="X80" s="25" t="str">
        <f>IFERROR(VLOOKUP($B80,SCAN_TBD5!$B:T,4,FALSE),"Not in Scan")</f>
        <v>Not in Scan</v>
      </c>
      <c r="Y80" s="25" t="str">
        <f>IFERROR(VLOOKUP($B80,SCAN_TBD5!$B:U,5,FALSE),"Not in Scan")</f>
        <v>Not in Scan</v>
      </c>
      <c r="AA80" s="25" t="str">
        <f>IFERROR(VLOOKUP($B80,SCAN_TBD6!$B:W,3,FALSE),"Not in Scan")</f>
        <v>Not in Scan</v>
      </c>
      <c r="AB80" s="25" t="str">
        <f>IFERROR(VLOOKUP($B80,SCAN_TBD6!$B:X,4,FALSE),"Not in Scan")</f>
        <v>Not in Scan</v>
      </c>
      <c r="AC80" s="25" t="str">
        <f>IFERROR(VLOOKUP($B80,SCAN_TBD6!$B:Y,5,FALSE),"Not in Scan")</f>
        <v>Not in Scan</v>
      </c>
      <c r="AE80" s="25" t="str">
        <f>IFERROR(VLOOKUP($B80,SCAN_TBD7!$B:AA,3,FALSE),"Not in Scan")</f>
        <v>Not in Scan</v>
      </c>
      <c r="AF80" s="25" t="str">
        <f>IFERROR(VLOOKUP($B80,SCAN_TBD7!$B:AB,4,FALSE),"Not in Scan")</f>
        <v>Not in Scan</v>
      </c>
      <c r="AG80" s="25" t="str">
        <f>IFERROR(VLOOKUP($B80,SCAN_TBD7!$B:AC,5,FALSE),"Not in Scan")</f>
        <v>Not in Scan</v>
      </c>
      <c r="AI80" s="25" t="str">
        <f>IFERROR(VLOOKUP($B80,SCAN_TBD8!$B:AA,3,FALSE),"Not in Scan")</f>
        <v>Not in Scan</v>
      </c>
      <c r="AJ80" s="25" t="str">
        <f>IFERROR(VLOOKUP($B80,SCAN_TBD8!$B:AB,4,FALSE),"Not in Scan")</f>
        <v>Not in Scan</v>
      </c>
      <c r="AK80" s="25" t="str">
        <f>IFERROR(VLOOKUP($B80,SCAN_TBD8!$B:AC,5,FALSE),"Not in Scan")</f>
        <v>Not in Scan</v>
      </c>
      <c r="AM80" s="25">
        <f t="shared" ref="AM80:AO80" si="625">G80-C80</f>
        <v>35559</v>
      </c>
      <c r="AN80" s="25">
        <f t="shared" si="625"/>
        <v>329738</v>
      </c>
      <c r="AO80" s="25">
        <f t="shared" si="625"/>
        <v>20466</v>
      </c>
      <c r="AQ80" s="25">
        <f t="shared" ref="AQ80:AS80" si="626">K80-G80</f>
        <v>9106</v>
      </c>
      <c r="AR80" s="25">
        <f t="shared" si="626"/>
        <v>0</v>
      </c>
      <c r="AS80" s="25">
        <f t="shared" si="626"/>
        <v>0</v>
      </c>
      <c r="AU80" s="25">
        <f t="shared" ref="AU80:AW80" si="627">O80-K80</f>
        <v>203974</v>
      </c>
      <c r="AV80" s="25">
        <f t="shared" si="627"/>
        <v>250647</v>
      </c>
      <c r="AW80" s="25">
        <f t="shared" si="627"/>
        <v>16732</v>
      </c>
      <c r="AY80" s="25" t="str">
        <f t="shared" ref="AY80:BA80" si="628">S80-O80</f>
        <v>#VALUE!</v>
      </c>
      <c r="AZ80" s="25" t="str">
        <f t="shared" si="628"/>
        <v>#VALUE!</v>
      </c>
      <c r="BA80" s="25" t="str">
        <f t="shared" si="628"/>
        <v>#VALUE!</v>
      </c>
      <c r="BC80" s="25" t="str">
        <f t="shared" ref="BC80:BE80" si="629">W80-S80</f>
        <v>#VALUE!</v>
      </c>
      <c r="BD80" s="25" t="str">
        <f t="shared" si="629"/>
        <v>#VALUE!</v>
      </c>
      <c r="BE80" s="25" t="str">
        <f t="shared" si="629"/>
        <v>#VALUE!</v>
      </c>
      <c r="BG80" s="25" t="str">
        <f t="shared" ref="BG80:BI80" si="630">AA80-W80</f>
        <v>#VALUE!</v>
      </c>
      <c r="BH80" s="25" t="str">
        <f t="shared" si="630"/>
        <v>#VALUE!</v>
      </c>
      <c r="BI80" s="25" t="str">
        <f t="shared" si="630"/>
        <v>#VALUE!</v>
      </c>
      <c r="BK80" s="25" t="str">
        <f t="shared" ref="BK80:BM80" si="631">AE80-AA80</f>
        <v>#VALUE!</v>
      </c>
      <c r="BL80" s="25" t="str">
        <f t="shared" si="631"/>
        <v>#VALUE!</v>
      </c>
      <c r="BM80" s="25" t="str">
        <f t="shared" si="631"/>
        <v>#VALUE!</v>
      </c>
      <c r="BO80" s="25" t="str">
        <f t="shared" ref="BO80:BQ80" si="632">AI80-AE80</f>
        <v>#VALUE!</v>
      </c>
      <c r="BP80" s="25" t="str">
        <f t="shared" si="632"/>
        <v>#VALUE!</v>
      </c>
      <c r="BQ80" s="25" t="str">
        <f t="shared" si="632"/>
        <v>#VALUE!</v>
      </c>
    </row>
    <row r="81" ht="15.0" customHeight="1">
      <c r="A81" s="23" t="s">
        <v>291</v>
      </c>
      <c r="B81" s="24">
        <v>1.7256609E7</v>
      </c>
      <c r="C81" s="25">
        <f>IFERROR(VLOOKUP($B81,BaselineKILLS!$B:F,3,FALSE),"Not in BL Scan")</f>
        <v>173572745</v>
      </c>
      <c r="D81" s="25">
        <f>IFERROR(VLOOKUP($B81,BaselineKILLS!$B:F,4,FALSE),"Not in BL Scan")</f>
        <v>192379616</v>
      </c>
      <c r="E81" s="25">
        <f>IFERROR(VLOOKUP($B81,BaselineKILLS!$B:G,5,FALSE),"Not in BL Scan")</f>
        <v>57453680</v>
      </c>
      <c r="F81" s="25"/>
      <c r="G81" s="25">
        <f>IFERROR(VLOOKUP($B81,SCAN1_020125!$B:F,3,FALSE),"Not in Scan")</f>
        <v>173572745</v>
      </c>
      <c r="H81" s="25">
        <f>IFERROR(VLOOKUP($B81,SCAN1_020125!$B:G,4,FALSE),"Not in Scan")</f>
        <v>192379616</v>
      </c>
      <c r="I81" s="25">
        <f>IFERROR(VLOOKUP($B81,SCAN1_020125!$B:H,5,FALSE),"Not in Scan")</f>
        <v>57453680</v>
      </c>
      <c r="K81" s="25">
        <f>IFERROR(VLOOKUP($B81,SCAN2_021925!$B:G,3,FALSE),"Not in Scan")</f>
        <v>173572745</v>
      </c>
      <c r="L81" s="25">
        <f>IFERROR(VLOOKUP($B81,SCAN2_021925!$B:H,4,FALSE),"Not in Scan")</f>
        <v>192379616</v>
      </c>
      <c r="M81" s="25">
        <f>IFERROR(VLOOKUP($B81,SCAN2_021925!$B:I,5,FALSE),"Not in Scan")</f>
        <v>57453680</v>
      </c>
      <c r="O81" s="25">
        <f>IFERROR(VLOOKUP($B81,SCAN_022325!$B:K,3,FALSE),"Not in Scan")</f>
        <v>173572745</v>
      </c>
      <c r="P81" s="25">
        <f>IFERROR(VLOOKUP($B81,SCAN_022325!$B:L,4,FALSE),"Not in Scan")</f>
        <v>192379616</v>
      </c>
      <c r="Q81" s="25">
        <f>IFERROR(VLOOKUP($B81,SCAN_022325!$B:M,5,FALSE),"Not in Scan")</f>
        <v>57453680</v>
      </c>
      <c r="S81" s="25" t="str">
        <f>IFERROR(VLOOKUP($B81,SCAN_TBD4!$B:O,3,FALSE),"Not in Scan")</f>
        <v>Not in Scan</v>
      </c>
      <c r="T81" s="25" t="str">
        <f>IFERROR(VLOOKUP($B81,SCAN_TBD4!$B:P,4,FALSE),"Not in Scan")</f>
        <v>Not in Scan</v>
      </c>
      <c r="U81" s="25" t="str">
        <f>IFERROR(VLOOKUP($B81,SCAN_TBD4!$B:Q,5,FALSE),"Not in Scan")</f>
        <v>Not in Scan</v>
      </c>
      <c r="W81" s="25" t="str">
        <f>IFERROR(VLOOKUP($B81,SCAN_TBD5!$B:S,3,FALSE),"Not in Scan")</f>
        <v>Not in Scan</v>
      </c>
      <c r="X81" s="25" t="str">
        <f>IFERROR(VLOOKUP($B81,SCAN_TBD5!$B:T,4,FALSE),"Not in Scan")</f>
        <v>Not in Scan</v>
      </c>
      <c r="Y81" s="25" t="str">
        <f>IFERROR(VLOOKUP($B81,SCAN_TBD5!$B:U,5,FALSE),"Not in Scan")</f>
        <v>Not in Scan</v>
      </c>
      <c r="AA81" s="25" t="str">
        <f>IFERROR(VLOOKUP($B81,SCAN_TBD6!$B:W,3,FALSE),"Not in Scan")</f>
        <v>Not in Scan</v>
      </c>
      <c r="AB81" s="25" t="str">
        <f>IFERROR(VLOOKUP($B81,SCAN_TBD6!$B:X,4,FALSE),"Not in Scan")</f>
        <v>Not in Scan</v>
      </c>
      <c r="AC81" s="25" t="str">
        <f>IFERROR(VLOOKUP($B81,SCAN_TBD6!$B:Y,5,FALSE),"Not in Scan")</f>
        <v>Not in Scan</v>
      </c>
      <c r="AE81" s="25" t="str">
        <f>IFERROR(VLOOKUP($B81,SCAN_TBD7!$B:AA,3,FALSE),"Not in Scan")</f>
        <v>Not in Scan</v>
      </c>
      <c r="AF81" s="25" t="str">
        <f>IFERROR(VLOOKUP($B81,SCAN_TBD7!$B:AB,4,FALSE),"Not in Scan")</f>
        <v>Not in Scan</v>
      </c>
      <c r="AG81" s="25" t="str">
        <f>IFERROR(VLOOKUP($B81,SCAN_TBD7!$B:AC,5,FALSE),"Not in Scan")</f>
        <v>Not in Scan</v>
      </c>
      <c r="AI81" s="25" t="str">
        <f>IFERROR(VLOOKUP($B81,SCAN_TBD8!$B:AA,3,FALSE),"Not in Scan")</f>
        <v>Not in Scan</v>
      </c>
      <c r="AJ81" s="25" t="str">
        <f>IFERROR(VLOOKUP($B81,SCAN_TBD8!$B:AB,4,FALSE),"Not in Scan")</f>
        <v>Not in Scan</v>
      </c>
      <c r="AK81" s="25" t="str">
        <f>IFERROR(VLOOKUP($B81,SCAN_TBD8!$B:AC,5,FALSE),"Not in Scan")</f>
        <v>Not in Scan</v>
      </c>
      <c r="AM81" s="25">
        <f t="shared" ref="AM81:AO81" si="633">G81-C81</f>
        <v>0</v>
      </c>
      <c r="AN81" s="25">
        <f t="shared" si="633"/>
        <v>0</v>
      </c>
      <c r="AO81" s="25">
        <f t="shared" si="633"/>
        <v>0</v>
      </c>
      <c r="AQ81" s="25">
        <f t="shared" ref="AQ81:AS81" si="634">K81-G81</f>
        <v>0</v>
      </c>
      <c r="AR81" s="25">
        <f t="shared" si="634"/>
        <v>0</v>
      </c>
      <c r="AS81" s="25">
        <f t="shared" si="634"/>
        <v>0</v>
      </c>
      <c r="AU81" s="25">
        <f t="shared" ref="AU81:AW81" si="635">O81-K81</f>
        <v>0</v>
      </c>
      <c r="AV81" s="25">
        <f t="shared" si="635"/>
        <v>0</v>
      </c>
      <c r="AW81" s="25">
        <f t="shared" si="635"/>
        <v>0</v>
      </c>
      <c r="AY81" s="25" t="str">
        <f t="shared" ref="AY81:BA81" si="636">S81-O81</f>
        <v>#VALUE!</v>
      </c>
      <c r="AZ81" s="25" t="str">
        <f t="shared" si="636"/>
        <v>#VALUE!</v>
      </c>
      <c r="BA81" s="25" t="str">
        <f t="shared" si="636"/>
        <v>#VALUE!</v>
      </c>
      <c r="BC81" s="25" t="str">
        <f t="shared" ref="BC81:BE81" si="637">W81-S81</f>
        <v>#VALUE!</v>
      </c>
      <c r="BD81" s="25" t="str">
        <f t="shared" si="637"/>
        <v>#VALUE!</v>
      </c>
      <c r="BE81" s="25" t="str">
        <f t="shared" si="637"/>
        <v>#VALUE!</v>
      </c>
      <c r="BG81" s="25" t="str">
        <f t="shared" ref="BG81:BI81" si="638">AA81-W81</f>
        <v>#VALUE!</v>
      </c>
      <c r="BH81" s="25" t="str">
        <f t="shared" si="638"/>
        <v>#VALUE!</v>
      </c>
      <c r="BI81" s="25" t="str">
        <f t="shared" si="638"/>
        <v>#VALUE!</v>
      </c>
      <c r="BK81" s="25" t="str">
        <f t="shared" ref="BK81:BM81" si="639">AE81-AA81</f>
        <v>#VALUE!</v>
      </c>
      <c r="BL81" s="25" t="str">
        <f t="shared" si="639"/>
        <v>#VALUE!</v>
      </c>
      <c r="BM81" s="25" t="str">
        <f t="shared" si="639"/>
        <v>#VALUE!</v>
      </c>
      <c r="BO81" s="25" t="str">
        <f t="shared" ref="BO81:BQ81" si="640">AI81-AE81</f>
        <v>#VALUE!</v>
      </c>
      <c r="BP81" s="25" t="str">
        <f t="shared" si="640"/>
        <v>#VALUE!</v>
      </c>
      <c r="BQ81" s="25" t="str">
        <f t="shared" si="640"/>
        <v>#VALUE!</v>
      </c>
    </row>
    <row r="82" ht="15.0" customHeight="1">
      <c r="A82" s="23" t="s">
        <v>54</v>
      </c>
      <c r="B82" s="24">
        <v>2.2751118E7</v>
      </c>
      <c r="C82" s="25">
        <f>IFERROR(VLOOKUP($B82,BaselineKILLS!$B:F,3,FALSE),"Not in BL Scan")</f>
        <v>20450460</v>
      </c>
      <c r="D82" s="25">
        <f>IFERROR(VLOOKUP($B82,BaselineKILLS!$B:F,4,FALSE),"Not in BL Scan")</f>
        <v>33020308</v>
      </c>
      <c r="E82" s="25">
        <f>IFERROR(VLOOKUP($B82,BaselineKILLS!$B:G,5,FALSE),"Not in BL Scan")</f>
        <v>8012166</v>
      </c>
      <c r="F82" s="25"/>
      <c r="G82" s="25">
        <f>IFERROR(VLOOKUP($B82,SCAN1_020125!$B:F,3,FALSE),"Not in Scan")</f>
        <v>20551473</v>
      </c>
      <c r="H82" s="25">
        <f>IFERROR(VLOOKUP($B82,SCAN1_020125!$B:G,4,FALSE),"Not in Scan")</f>
        <v>33968443</v>
      </c>
      <c r="I82" s="25">
        <f>IFERROR(VLOOKUP($B82,SCAN1_020125!$B:H,5,FALSE),"Not in Scan")</f>
        <v>8045798</v>
      </c>
      <c r="K82" s="25">
        <f>IFERROR(VLOOKUP($B82,SCAN2_021925!$B:G,3,FALSE),"Not in Scan")</f>
        <v>20551473</v>
      </c>
      <c r="L82" s="25">
        <f>IFERROR(VLOOKUP($B82,SCAN2_021925!$B:H,4,FALSE),"Not in Scan")</f>
        <v>33968443</v>
      </c>
      <c r="M82" s="25">
        <f>IFERROR(VLOOKUP($B82,SCAN2_021925!$B:I,5,FALSE),"Not in Scan")</f>
        <v>8045798</v>
      </c>
      <c r="O82" s="25">
        <f>IFERROR(VLOOKUP($B82,SCAN_022325!$B:K,3,FALSE),"Not in Scan")</f>
        <v>20704314</v>
      </c>
      <c r="P82" s="25">
        <f>IFERROR(VLOOKUP($B82,SCAN_022325!$B:L,4,FALSE),"Not in Scan")</f>
        <v>35342464</v>
      </c>
      <c r="Q82" s="25">
        <f>IFERROR(VLOOKUP($B82,SCAN_022325!$B:M,5,FALSE),"Not in Scan")</f>
        <v>8137710</v>
      </c>
      <c r="S82" s="25" t="str">
        <f>IFERROR(VLOOKUP($B82,SCAN_TBD4!$B:O,3,FALSE),"Not in Scan")</f>
        <v>Not in Scan</v>
      </c>
      <c r="T82" s="25" t="str">
        <f>IFERROR(VLOOKUP($B82,SCAN_TBD4!$B:P,4,FALSE),"Not in Scan")</f>
        <v>Not in Scan</v>
      </c>
      <c r="U82" s="25" t="str">
        <f>IFERROR(VLOOKUP($B82,SCAN_TBD4!$B:Q,5,FALSE),"Not in Scan")</f>
        <v>Not in Scan</v>
      </c>
      <c r="W82" s="25" t="str">
        <f>IFERROR(VLOOKUP($B82,SCAN_TBD5!$B:S,3,FALSE),"Not in Scan")</f>
        <v>Not in Scan</v>
      </c>
      <c r="X82" s="25" t="str">
        <f>IFERROR(VLOOKUP($B82,SCAN_TBD5!$B:T,4,FALSE),"Not in Scan")</f>
        <v>Not in Scan</v>
      </c>
      <c r="Y82" s="25" t="str">
        <f>IFERROR(VLOOKUP($B82,SCAN_TBD5!$B:U,5,FALSE),"Not in Scan")</f>
        <v>Not in Scan</v>
      </c>
      <c r="AA82" s="25" t="str">
        <f>IFERROR(VLOOKUP($B82,SCAN_TBD6!$B:W,3,FALSE),"Not in Scan")</f>
        <v>Not in Scan</v>
      </c>
      <c r="AB82" s="25" t="str">
        <f>IFERROR(VLOOKUP($B82,SCAN_TBD6!$B:X,4,FALSE),"Not in Scan")</f>
        <v>Not in Scan</v>
      </c>
      <c r="AC82" s="25" t="str">
        <f>IFERROR(VLOOKUP($B82,SCAN_TBD6!$B:Y,5,FALSE),"Not in Scan")</f>
        <v>Not in Scan</v>
      </c>
      <c r="AE82" s="25" t="str">
        <f>IFERROR(VLOOKUP($B82,SCAN_TBD7!$B:AA,3,FALSE),"Not in Scan")</f>
        <v>Not in Scan</v>
      </c>
      <c r="AF82" s="25" t="str">
        <f>IFERROR(VLOOKUP($B82,SCAN_TBD7!$B:AB,4,FALSE),"Not in Scan")</f>
        <v>Not in Scan</v>
      </c>
      <c r="AG82" s="25" t="str">
        <f>IFERROR(VLOOKUP($B82,SCAN_TBD7!$B:AC,5,FALSE),"Not in Scan")</f>
        <v>Not in Scan</v>
      </c>
      <c r="AI82" s="25" t="str">
        <f>IFERROR(VLOOKUP($B82,SCAN_TBD8!$B:AA,3,FALSE),"Not in Scan")</f>
        <v>Not in Scan</v>
      </c>
      <c r="AJ82" s="25" t="str">
        <f>IFERROR(VLOOKUP($B82,SCAN_TBD8!$B:AB,4,FALSE),"Not in Scan")</f>
        <v>Not in Scan</v>
      </c>
      <c r="AK82" s="25" t="str">
        <f>IFERROR(VLOOKUP($B82,SCAN_TBD8!$B:AC,5,FALSE),"Not in Scan")</f>
        <v>Not in Scan</v>
      </c>
      <c r="AM82" s="25">
        <f t="shared" ref="AM82:AO82" si="641">G82-C82</f>
        <v>101013</v>
      </c>
      <c r="AN82" s="25">
        <f t="shared" si="641"/>
        <v>948135</v>
      </c>
      <c r="AO82" s="25">
        <f t="shared" si="641"/>
        <v>33632</v>
      </c>
      <c r="AQ82" s="25">
        <f t="shared" ref="AQ82:AS82" si="642">K82-G82</f>
        <v>0</v>
      </c>
      <c r="AR82" s="25">
        <f t="shared" si="642"/>
        <v>0</v>
      </c>
      <c r="AS82" s="25">
        <f t="shared" si="642"/>
        <v>0</v>
      </c>
      <c r="AU82" s="25">
        <f t="shared" ref="AU82:AW82" si="643">O82-K82</f>
        <v>152841</v>
      </c>
      <c r="AV82" s="25">
        <f t="shared" si="643"/>
        <v>1374021</v>
      </c>
      <c r="AW82" s="25">
        <f t="shared" si="643"/>
        <v>91912</v>
      </c>
      <c r="AY82" s="25" t="str">
        <f t="shared" ref="AY82:BA82" si="644">S82-O82</f>
        <v>#VALUE!</v>
      </c>
      <c r="AZ82" s="25" t="str">
        <f t="shared" si="644"/>
        <v>#VALUE!</v>
      </c>
      <c r="BA82" s="25" t="str">
        <f t="shared" si="644"/>
        <v>#VALUE!</v>
      </c>
      <c r="BC82" s="25" t="str">
        <f t="shared" ref="BC82:BE82" si="645">W82-S82</f>
        <v>#VALUE!</v>
      </c>
      <c r="BD82" s="25" t="str">
        <f t="shared" si="645"/>
        <v>#VALUE!</v>
      </c>
      <c r="BE82" s="25" t="str">
        <f t="shared" si="645"/>
        <v>#VALUE!</v>
      </c>
      <c r="BG82" s="25" t="str">
        <f t="shared" ref="BG82:BI82" si="646">AA82-W82</f>
        <v>#VALUE!</v>
      </c>
      <c r="BH82" s="25" t="str">
        <f t="shared" si="646"/>
        <v>#VALUE!</v>
      </c>
      <c r="BI82" s="25" t="str">
        <f t="shared" si="646"/>
        <v>#VALUE!</v>
      </c>
      <c r="BK82" s="25" t="str">
        <f t="shared" ref="BK82:BM82" si="647">AE82-AA82</f>
        <v>#VALUE!</v>
      </c>
      <c r="BL82" s="25" t="str">
        <f t="shared" si="647"/>
        <v>#VALUE!</v>
      </c>
      <c r="BM82" s="25" t="str">
        <f t="shared" si="647"/>
        <v>#VALUE!</v>
      </c>
      <c r="BO82" s="25" t="str">
        <f t="shared" ref="BO82:BQ82" si="648">AI82-AE82</f>
        <v>#VALUE!</v>
      </c>
      <c r="BP82" s="25" t="str">
        <f t="shared" si="648"/>
        <v>#VALUE!</v>
      </c>
      <c r="BQ82" s="25" t="str">
        <f t="shared" si="648"/>
        <v>#VALUE!</v>
      </c>
    </row>
    <row r="83" ht="15.0" customHeight="1">
      <c r="A83" s="23" t="s">
        <v>133</v>
      </c>
      <c r="B83" s="24">
        <v>8204082.0</v>
      </c>
      <c r="C83" s="25">
        <f>IFERROR(VLOOKUP($B83,BaselineKILLS!$B:F,3,FALSE),"Not in BL Scan")</f>
        <v>73201223</v>
      </c>
      <c r="D83" s="25">
        <f>IFERROR(VLOOKUP($B83,BaselineKILLS!$B:F,4,FALSE),"Not in BL Scan")</f>
        <v>123948955</v>
      </c>
      <c r="E83" s="25">
        <f>IFERROR(VLOOKUP($B83,BaselineKILLS!$B:G,5,FALSE),"Not in BL Scan")</f>
        <v>20280563</v>
      </c>
      <c r="F83" s="25"/>
      <c r="G83" s="25">
        <f>IFERROR(VLOOKUP($B83,SCAN1_020125!$B:F,3,FALSE),"Not in Scan")</f>
        <v>73201223</v>
      </c>
      <c r="H83" s="25">
        <f>IFERROR(VLOOKUP($B83,SCAN1_020125!$B:G,4,FALSE),"Not in Scan")</f>
        <v>123948955</v>
      </c>
      <c r="I83" s="25">
        <f>IFERROR(VLOOKUP($B83,SCAN1_020125!$B:H,5,FALSE),"Not in Scan")</f>
        <v>20280563</v>
      </c>
      <c r="K83" s="25">
        <f>IFERROR(VLOOKUP($B83,SCAN2_021925!$B:G,3,FALSE),"Not in Scan")</f>
        <v>73201223</v>
      </c>
      <c r="L83" s="25">
        <f>IFERROR(VLOOKUP($B83,SCAN2_021925!$B:H,4,FALSE),"Not in Scan")</f>
        <v>123948955</v>
      </c>
      <c r="M83" s="25">
        <f>IFERROR(VLOOKUP($B83,SCAN2_021925!$B:I,5,FALSE),"Not in Scan")</f>
        <v>20280563</v>
      </c>
      <c r="O83" s="25">
        <f>IFERROR(VLOOKUP($B83,SCAN_022325!$B:K,3,FALSE),"Not in Scan")</f>
        <v>73201223</v>
      </c>
      <c r="P83" s="25">
        <f>IFERROR(VLOOKUP($B83,SCAN_022325!$B:L,4,FALSE),"Not in Scan")</f>
        <v>123948955</v>
      </c>
      <c r="Q83" s="25">
        <f>IFERROR(VLOOKUP($B83,SCAN_022325!$B:M,5,FALSE),"Not in Scan")</f>
        <v>20280563</v>
      </c>
      <c r="S83" s="25" t="str">
        <f>IFERROR(VLOOKUP($B83,SCAN_TBD4!$B:O,3,FALSE),"Not in Scan")</f>
        <v>Not in Scan</v>
      </c>
      <c r="T83" s="25" t="str">
        <f>IFERROR(VLOOKUP($B83,SCAN_TBD4!$B:P,4,FALSE),"Not in Scan")</f>
        <v>Not in Scan</v>
      </c>
      <c r="U83" s="25" t="str">
        <f>IFERROR(VLOOKUP($B83,SCAN_TBD4!$B:Q,5,FALSE),"Not in Scan")</f>
        <v>Not in Scan</v>
      </c>
      <c r="W83" s="25" t="str">
        <f>IFERROR(VLOOKUP($B83,SCAN_TBD5!$B:S,3,FALSE),"Not in Scan")</f>
        <v>Not in Scan</v>
      </c>
      <c r="X83" s="25" t="str">
        <f>IFERROR(VLOOKUP($B83,SCAN_TBD5!$B:T,4,FALSE),"Not in Scan")</f>
        <v>Not in Scan</v>
      </c>
      <c r="Y83" s="25" t="str">
        <f>IFERROR(VLOOKUP($B83,SCAN_TBD5!$B:U,5,FALSE),"Not in Scan")</f>
        <v>Not in Scan</v>
      </c>
      <c r="AA83" s="25" t="str">
        <f>IFERROR(VLOOKUP($B83,SCAN_TBD6!$B:W,3,FALSE),"Not in Scan")</f>
        <v>Not in Scan</v>
      </c>
      <c r="AB83" s="25" t="str">
        <f>IFERROR(VLOOKUP($B83,SCAN_TBD6!$B:X,4,FALSE),"Not in Scan")</f>
        <v>Not in Scan</v>
      </c>
      <c r="AC83" s="25" t="str">
        <f>IFERROR(VLOOKUP($B83,SCAN_TBD6!$B:Y,5,FALSE),"Not in Scan")</f>
        <v>Not in Scan</v>
      </c>
      <c r="AE83" s="25" t="str">
        <f>IFERROR(VLOOKUP($B83,SCAN_TBD7!$B:AA,3,FALSE),"Not in Scan")</f>
        <v>Not in Scan</v>
      </c>
      <c r="AF83" s="25" t="str">
        <f>IFERROR(VLOOKUP($B83,SCAN_TBD7!$B:AB,4,FALSE),"Not in Scan")</f>
        <v>Not in Scan</v>
      </c>
      <c r="AG83" s="25" t="str">
        <f>IFERROR(VLOOKUP($B83,SCAN_TBD7!$B:AC,5,FALSE),"Not in Scan")</f>
        <v>Not in Scan</v>
      </c>
      <c r="AI83" s="25" t="str">
        <f>IFERROR(VLOOKUP($B83,SCAN_TBD8!$B:AA,3,FALSE),"Not in Scan")</f>
        <v>Not in Scan</v>
      </c>
      <c r="AJ83" s="25" t="str">
        <f>IFERROR(VLOOKUP($B83,SCAN_TBD8!$B:AB,4,FALSE),"Not in Scan")</f>
        <v>Not in Scan</v>
      </c>
      <c r="AK83" s="25" t="str">
        <f>IFERROR(VLOOKUP($B83,SCAN_TBD8!$B:AC,5,FALSE),"Not in Scan")</f>
        <v>Not in Scan</v>
      </c>
      <c r="AM83" s="25">
        <f t="shared" ref="AM83:AO83" si="649">G83-C83</f>
        <v>0</v>
      </c>
      <c r="AN83" s="25">
        <f t="shared" si="649"/>
        <v>0</v>
      </c>
      <c r="AO83" s="25">
        <f t="shared" si="649"/>
        <v>0</v>
      </c>
      <c r="AQ83" s="25">
        <f t="shared" ref="AQ83:AS83" si="650">K83-G83</f>
        <v>0</v>
      </c>
      <c r="AR83" s="25">
        <f t="shared" si="650"/>
        <v>0</v>
      </c>
      <c r="AS83" s="25">
        <f t="shared" si="650"/>
        <v>0</v>
      </c>
      <c r="AU83" s="25">
        <f t="shared" ref="AU83:AW83" si="651">O83-K83</f>
        <v>0</v>
      </c>
      <c r="AV83" s="25">
        <f t="shared" si="651"/>
        <v>0</v>
      </c>
      <c r="AW83" s="25">
        <f t="shared" si="651"/>
        <v>0</v>
      </c>
      <c r="AY83" s="25" t="str">
        <f t="shared" ref="AY83:BA83" si="652">S83-O83</f>
        <v>#VALUE!</v>
      </c>
      <c r="AZ83" s="25" t="str">
        <f t="shared" si="652"/>
        <v>#VALUE!</v>
      </c>
      <c r="BA83" s="25" t="str">
        <f t="shared" si="652"/>
        <v>#VALUE!</v>
      </c>
      <c r="BC83" s="25" t="str">
        <f t="shared" ref="BC83:BE83" si="653">W83-S83</f>
        <v>#VALUE!</v>
      </c>
      <c r="BD83" s="25" t="str">
        <f t="shared" si="653"/>
        <v>#VALUE!</v>
      </c>
      <c r="BE83" s="25" t="str">
        <f t="shared" si="653"/>
        <v>#VALUE!</v>
      </c>
      <c r="BG83" s="25" t="str">
        <f t="shared" ref="BG83:BI83" si="654">AA83-W83</f>
        <v>#VALUE!</v>
      </c>
      <c r="BH83" s="25" t="str">
        <f t="shared" si="654"/>
        <v>#VALUE!</v>
      </c>
      <c r="BI83" s="25" t="str">
        <f t="shared" si="654"/>
        <v>#VALUE!</v>
      </c>
      <c r="BK83" s="25" t="str">
        <f t="shared" ref="BK83:BM83" si="655">AE83-AA83</f>
        <v>#VALUE!</v>
      </c>
      <c r="BL83" s="25" t="str">
        <f t="shared" si="655"/>
        <v>#VALUE!</v>
      </c>
      <c r="BM83" s="25" t="str">
        <f t="shared" si="655"/>
        <v>#VALUE!</v>
      </c>
      <c r="BO83" s="25" t="str">
        <f t="shared" ref="BO83:BQ83" si="656">AI83-AE83</f>
        <v>#VALUE!</v>
      </c>
      <c r="BP83" s="25" t="str">
        <f t="shared" si="656"/>
        <v>#VALUE!</v>
      </c>
      <c r="BQ83" s="25" t="str">
        <f t="shared" si="656"/>
        <v>#VALUE!</v>
      </c>
    </row>
    <row r="84" ht="15.0" customHeight="1">
      <c r="A84" s="23" t="s">
        <v>84</v>
      </c>
      <c r="B84" s="24">
        <v>2.2856865E7</v>
      </c>
      <c r="C84" s="25">
        <f>IFERROR(VLOOKUP($B84,BaselineKILLS!$B:F,3,FALSE),"Not in BL Scan")</f>
        <v>25847121</v>
      </c>
      <c r="D84" s="25">
        <f>IFERROR(VLOOKUP($B84,BaselineKILLS!$B:F,4,FALSE),"Not in BL Scan")</f>
        <v>15812465</v>
      </c>
      <c r="E84" s="25">
        <f>IFERROR(VLOOKUP($B84,BaselineKILLS!$B:G,5,FALSE),"Not in BL Scan")</f>
        <v>9103965</v>
      </c>
      <c r="F84" s="25"/>
      <c r="G84" s="25">
        <f>IFERROR(VLOOKUP($B84,SCAN1_020125!$B:F,3,FALSE),"Not in Scan")</f>
        <v>25859702</v>
      </c>
      <c r="H84" s="25">
        <f>IFERROR(VLOOKUP($B84,SCAN1_020125!$B:G,4,FALSE),"Not in Scan")</f>
        <v>15962499</v>
      </c>
      <c r="I84" s="25">
        <f>IFERROR(VLOOKUP($B84,SCAN1_020125!$B:H,5,FALSE),"Not in Scan")</f>
        <v>9103965</v>
      </c>
      <c r="K84" s="25">
        <f>IFERROR(VLOOKUP($B84,SCAN2_021925!$B:G,3,FALSE),"Not in Scan")</f>
        <v>25859702</v>
      </c>
      <c r="L84" s="25">
        <f>IFERROR(VLOOKUP($B84,SCAN2_021925!$B:H,4,FALSE),"Not in Scan")</f>
        <v>15962499</v>
      </c>
      <c r="M84" s="25">
        <f>IFERROR(VLOOKUP($B84,SCAN2_021925!$B:I,5,FALSE),"Not in Scan")</f>
        <v>9103965</v>
      </c>
      <c r="O84" s="25">
        <f>IFERROR(VLOOKUP($B84,SCAN_022325!$B:K,3,FALSE),"Not in Scan")</f>
        <v>26018501</v>
      </c>
      <c r="P84" s="25">
        <f>IFERROR(VLOOKUP($B84,SCAN_022325!$B:L,4,FALSE),"Not in Scan")</f>
        <v>16098961</v>
      </c>
      <c r="Q84" s="25">
        <f>IFERROR(VLOOKUP($B84,SCAN_022325!$B:M,5,FALSE),"Not in Scan")</f>
        <v>9124296</v>
      </c>
      <c r="S84" s="25" t="str">
        <f>IFERROR(VLOOKUP($B84,SCAN_TBD4!$B:O,3,FALSE),"Not in Scan")</f>
        <v>Not in Scan</v>
      </c>
      <c r="T84" s="25" t="str">
        <f>IFERROR(VLOOKUP($B84,SCAN_TBD4!$B:P,4,FALSE),"Not in Scan")</f>
        <v>Not in Scan</v>
      </c>
      <c r="U84" s="25" t="str">
        <f>IFERROR(VLOOKUP($B84,SCAN_TBD4!$B:Q,5,FALSE),"Not in Scan")</f>
        <v>Not in Scan</v>
      </c>
      <c r="W84" s="25" t="str">
        <f>IFERROR(VLOOKUP($B84,SCAN_TBD5!$B:S,3,FALSE),"Not in Scan")</f>
        <v>Not in Scan</v>
      </c>
      <c r="X84" s="25" t="str">
        <f>IFERROR(VLOOKUP($B84,SCAN_TBD5!$B:T,4,FALSE),"Not in Scan")</f>
        <v>Not in Scan</v>
      </c>
      <c r="Y84" s="25" t="str">
        <f>IFERROR(VLOOKUP($B84,SCAN_TBD5!$B:U,5,FALSE),"Not in Scan")</f>
        <v>Not in Scan</v>
      </c>
      <c r="AA84" s="25" t="str">
        <f>IFERROR(VLOOKUP($B84,SCAN_TBD6!$B:W,3,FALSE),"Not in Scan")</f>
        <v>Not in Scan</v>
      </c>
      <c r="AB84" s="25" t="str">
        <f>IFERROR(VLOOKUP($B84,SCAN_TBD6!$B:X,4,FALSE),"Not in Scan")</f>
        <v>Not in Scan</v>
      </c>
      <c r="AC84" s="25" t="str">
        <f>IFERROR(VLOOKUP($B84,SCAN_TBD6!$B:Y,5,FALSE),"Not in Scan")</f>
        <v>Not in Scan</v>
      </c>
      <c r="AE84" s="25" t="str">
        <f>IFERROR(VLOOKUP($B84,SCAN_TBD7!$B:AA,3,FALSE),"Not in Scan")</f>
        <v>Not in Scan</v>
      </c>
      <c r="AF84" s="25" t="str">
        <f>IFERROR(VLOOKUP($B84,SCAN_TBD7!$B:AB,4,FALSE),"Not in Scan")</f>
        <v>Not in Scan</v>
      </c>
      <c r="AG84" s="25" t="str">
        <f>IFERROR(VLOOKUP($B84,SCAN_TBD7!$B:AC,5,FALSE),"Not in Scan")</f>
        <v>Not in Scan</v>
      </c>
      <c r="AI84" s="25" t="str">
        <f>IFERROR(VLOOKUP($B84,SCAN_TBD8!$B:AA,3,FALSE),"Not in Scan")</f>
        <v>Not in Scan</v>
      </c>
      <c r="AJ84" s="25" t="str">
        <f>IFERROR(VLOOKUP($B84,SCAN_TBD8!$B:AB,4,FALSE),"Not in Scan")</f>
        <v>Not in Scan</v>
      </c>
      <c r="AK84" s="25" t="str">
        <f>IFERROR(VLOOKUP($B84,SCAN_TBD8!$B:AC,5,FALSE),"Not in Scan")</f>
        <v>Not in Scan</v>
      </c>
      <c r="AM84" s="25">
        <f t="shared" ref="AM84:AO84" si="657">G84-C84</f>
        <v>12581</v>
      </c>
      <c r="AN84" s="25">
        <f t="shared" si="657"/>
        <v>150034</v>
      </c>
      <c r="AO84" s="25">
        <f t="shared" si="657"/>
        <v>0</v>
      </c>
      <c r="AQ84" s="25">
        <f t="shared" ref="AQ84:AS84" si="658">K84-G84</f>
        <v>0</v>
      </c>
      <c r="AR84" s="25">
        <f t="shared" si="658"/>
        <v>0</v>
      </c>
      <c r="AS84" s="25">
        <f t="shared" si="658"/>
        <v>0</v>
      </c>
      <c r="AU84" s="25">
        <f t="shared" ref="AU84:AW84" si="659">O84-K84</f>
        <v>158799</v>
      </c>
      <c r="AV84" s="25">
        <f t="shared" si="659"/>
        <v>136462</v>
      </c>
      <c r="AW84" s="25">
        <f t="shared" si="659"/>
        <v>20331</v>
      </c>
      <c r="AY84" s="25" t="str">
        <f t="shared" ref="AY84:BA84" si="660">S84-O84</f>
        <v>#VALUE!</v>
      </c>
      <c r="AZ84" s="25" t="str">
        <f t="shared" si="660"/>
        <v>#VALUE!</v>
      </c>
      <c r="BA84" s="25" t="str">
        <f t="shared" si="660"/>
        <v>#VALUE!</v>
      </c>
      <c r="BC84" s="25" t="str">
        <f t="shared" ref="BC84:BE84" si="661">W84-S84</f>
        <v>#VALUE!</v>
      </c>
      <c r="BD84" s="25" t="str">
        <f t="shared" si="661"/>
        <v>#VALUE!</v>
      </c>
      <c r="BE84" s="25" t="str">
        <f t="shared" si="661"/>
        <v>#VALUE!</v>
      </c>
      <c r="BG84" s="25" t="str">
        <f t="shared" ref="BG84:BI84" si="662">AA84-W84</f>
        <v>#VALUE!</v>
      </c>
      <c r="BH84" s="25" t="str">
        <f t="shared" si="662"/>
        <v>#VALUE!</v>
      </c>
      <c r="BI84" s="25" t="str">
        <f t="shared" si="662"/>
        <v>#VALUE!</v>
      </c>
      <c r="BK84" s="25" t="str">
        <f t="shared" ref="BK84:BM84" si="663">AE84-AA84</f>
        <v>#VALUE!</v>
      </c>
      <c r="BL84" s="25" t="str">
        <f t="shared" si="663"/>
        <v>#VALUE!</v>
      </c>
      <c r="BM84" s="25" t="str">
        <f t="shared" si="663"/>
        <v>#VALUE!</v>
      </c>
      <c r="BO84" s="25" t="str">
        <f t="shared" ref="BO84:BQ84" si="664">AI84-AE84</f>
        <v>#VALUE!</v>
      </c>
      <c r="BP84" s="25" t="str">
        <f t="shared" si="664"/>
        <v>#VALUE!</v>
      </c>
      <c r="BQ84" s="25" t="str">
        <f t="shared" si="664"/>
        <v>#VALUE!</v>
      </c>
    </row>
    <row r="85" ht="15.0" customHeight="1">
      <c r="A85" s="23" t="s">
        <v>77</v>
      </c>
      <c r="B85" s="24">
        <v>1.1304519E7</v>
      </c>
      <c r="C85" s="25">
        <f>IFERROR(VLOOKUP($B85,BaselineKILLS!$B:F,3,FALSE),"Not in BL Scan")</f>
        <v>71809740</v>
      </c>
      <c r="D85" s="25">
        <f>IFERROR(VLOOKUP($B85,BaselineKILLS!$B:F,4,FALSE),"Not in BL Scan")</f>
        <v>44758021</v>
      </c>
      <c r="E85" s="25">
        <f>IFERROR(VLOOKUP($B85,BaselineKILLS!$B:G,5,FALSE),"Not in BL Scan")</f>
        <v>18161542</v>
      </c>
      <c r="F85" s="25"/>
      <c r="G85" s="25">
        <f>IFERROR(VLOOKUP($B85,SCAN1_020125!$B:F,3,FALSE),"Not in Scan")</f>
        <v>71809740</v>
      </c>
      <c r="H85" s="25">
        <f>IFERROR(VLOOKUP($B85,SCAN1_020125!$B:G,4,FALSE),"Not in Scan")</f>
        <v>44758021</v>
      </c>
      <c r="I85" s="25">
        <f>IFERROR(VLOOKUP($B85,SCAN1_020125!$B:H,5,FALSE),"Not in Scan")</f>
        <v>18161542</v>
      </c>
      <c r="K85" s="25">
        <f>IFERROR(VLOOKUP($B85,SCAN2_021925!$B:G,3,FALSE),"Not in Scan")</f>
        <v>71844614</v>
      </c>
      <c r="L85" s="25">
        <f>IFERROR(VLOOKUP($B85,SCAN2_021925!$B:H,4,FALSE),"Not in Scan")</f>
        <v>44824967</v>
      </c>
      <c r="M85" s="25">
        <f>IFERROR(VLOOKUP($B85,SCAN2_021925!$B:I,5,FALSE),"Not in Scan")</f>
        <v>18161542</v>
      </c>
      <c r="O85" s="25">
        <f>IFERROR(VLOOKUP($B85,SCAN_022325!$B:K,3,FALSE),"Not in Scan")</f>
        <v>72493192</v>
      </c>
      <c r="P85" s="25">
        <f>IFERROR(VLOOKUP($B85,SCAN_022325!$B:L,4,FALSE),"Not in Scan")</f>
        <v>44882225</v>
      </c>
      <c r="Q85" s="25">
        <f>IFERROR(VLOOKUP($B85,SCAN_022325!$B:M,5,FALSE),"Not in Scan")</f>
        <v>18187712</v>
      </c>
      <c r="S85" s="25" t="str">
        <f>IFERROR(VLOOKUP($B85,SCAN_TBD4!$B:O,3,FALSE),"Not in Scan")</f>
        <v>Not in Scan</v>
      </c>
      <c r="T85" s="25" t="str">
        <f>IFERROR(VLOOKUP($B85,SCAN_TBD4!$B:P,4,FALSE),"Not in Scan")</f>
        <v>Not in Scan</v>
      </c>
      <c r="U85" s="25" t="str">
        <f>IFERROR(VLOOKUP($B85,SCAN_TBD4!$B:Q,5,FALSE),"Not in Scan")</f>
        <v>Not in Scan</v>
      </c>
      <c r="W85" s="25" t="str">
        <f>IFERROR(VLOOKUP($B85,SCAN_TBD5!$B:S,3,FALSE),"Not in Scan")</f>
        <v>Not in Scan</v>
      </c>
      <c r="X85" s="25" t="str">
        <f>IFERROR(VLOOKUP($B85,SCAN_TBD5!$B:T,4,FALSE),"Not in Scan")</f>
        <v>Not in Scan</v>
      </c>
      <c r="Y85" s="25" t="str">
        <f>IFERROR(VLOOKUP($B85,SCAN_TBD5!$B:U,5,FALSE),"Not in Scan")</f>
        <v>Not in Scan</v>
      </c>
      <c r="AA85" s="25" t="str">
        <f>IFERROR(VLOOKUP($B85,SCAN_TBD6!$B:W,3,FALSE),"Not in Scan")</f>
        <v>Not in Scan</v>
      </c>
      <c r="AB85" s="25" t="str">
        <f>IFERROR(VLOOKUP($B85,SCAN_TBD6!$B:X,4,FALSE),"Not in Scan")</f>
        <v>Not in Scan</v>
      </c>
      <c r="AC85" s="25" t="str">
        <f>IFERROR(VLOOKUP($B85,SCAN_TBD6!$B:Y,5,FALSE),"Not in Scan")</f>
        <v>Not in Scan</v>
      </c>
      <c r="AE85" s="25" t="str">
        <f>IFERROR(VLOOKUP($B85,SCAN_TBD7!$B:AA,3,FALSE),"Not in Scan")</f>
        <v>Not in Scan</v>
      </c>
      <c r="AF85" s="25" t="str">
        <f>IFERROR(VLOOKUP($B85,SCAN_TBD7!$B:AB,4,FALSE),"Not in Scan")</f>
        <v>Not in Scan</v>
      </c>
      <c r="AG85" s="25" t="str">
        <f>IFERROR(VLOOKUP($B85,SCAN_TBD7!$B:AC,5,FALSE),"Not in Scan")</f>
        <v>Not in Scan</v>
      </c>
      <c r="AI85" s="25" t="str">
        <f>IFERROR(VLOOKUP($B85,SCAN_TBD8!$B:AA,3,FALSE),"Not in Scan")</f>
        <v>Not in Scan</v>
      </c>
      <c r="AJ85" s="25" t="str">
        <f>IFERROR(VLOOKUP($B85,SCAN_TBD8!$B:AB,4,FALSE),"Not in Scan")</f>
        <v>Not in Scan</v>
      </c>
      <c r="AK85" s="25" t="str">
        <f>IFERROR(VLOOKUP($B85,SCAN_TBD8!$B:AC,5,FALSE),"Not in Scan")</f>
        <v>Not in Scan</v>
      </c>
      <c r="AM85" s="25">
        <f t="shared" ref="AM85:AO85" si="665">G85-C85</f>
        <v>0</v>
      </c>
      <c r="AN85" s="25">
        <f t="shared" si="665"/>
        <v>0</v>
      </c>
      <c r="AO85" s="25">
        <f t="shared" si="665"/>
        <v>0</v>
      </c>
      <c r="AQ85" s="25">
        <f t="shared" ref="AQ85:AS85" si="666">K85-G85</f>
        <v>34874</v>
      </c>
      <c r="AR85" s="25">
        <f t="shared" si="666"/>
        <v>66946</v>
      </c>
      <c r="AS85" s="25">
        <f t="shared" si="666"/>
        <v>0</v>
      </c>
      <c r="AU85" s="25">
        <f t="shared" ref="AU85:AW85" si="667">O85-K85</f>
        <v>648578</v>
      </c>
      <c r="AV85" s="25">
        <f t="shared" si="667"/>
        <v>57258</v>
      </c>
      <c r="AW85" s="25">
        <f t="shared" si="667"/>
        <v>26170</v>
      </c>
      <c r="AY85" s="25" t="str">
        <f t="shared" ref="AY85:BA85" si="668">S85-O85</f>
        <v>#VALUE!</v>
      </c>
      <c r="AZ85" s="25" t="str">
        <f t="shared" si="668"/>
        <v>#VALUE!</v>
      </c>
      <c r="BA85" s="25" t="str">
        <f t="shared" si="668"/>
        <v>#VALUE!</v>
      </c>
      <c r="BC85" s="25" t="str">
        <f t="shared" ref="BC85:BE85" si="669">W85-S85</f>
        <v>#VALUE!</v>
      </c>
      <c r="BD85" s="25" t="str">
        <f t="shared" si="669"/>
        <v>#VALUE!</v>
      </c>
      <c r="BE85" s="25" t="str">
        <f t="shared" si="669"/>
        <v>#VALUE!</v>
      </c>
      <c r="BG85" s="25" t="str">
        <f t="shared" ref="BG85:BI85" si="670">AA85-W85</f>
        <v>#VALUE!</v>
      </c>
      <c r="BH85" s="25" t="str">
        <f t="shared" si="670"/>
        <v>#VALUE!</v>
      </c>
      <c r="BI85" s="25" t="str">
        <f t="shared" si="670"/>
        <v>#VALUE!</v>
      </c>
      <c r="BK85" s="25" t="str">
        <f t="shared" ref="BK85:BM85" si="671">AE85-AA85</f>
        <v>#VALUE!</v>
      </c>
      <c r="BL85" s="25" t="str">
        <f t="shared" si="671"/>
        <v>#VALUE!</v>
      </c>
      <c r="BM85" s="25" t="str">
        <f t="shared" si="671"/>
        <v>#VALUE!</v>
      </c>
      <c r="BO85" s="25" t="str">
        <f t="shared" ref="BO85:BQ85" si="672">AI85-AE85</f>
        <v>#VALUE!</v>
      </c>
      <c r="BP85" s="25" t="str">
        <f t="shared" si="672"/>
        <v>#VALUE!</v>
      </c>
      <c r="BQ85" s="25" t="str">
        <f t="shared" si="672"/>
        <v>#VALUE!</v>
      </c>
    </row>
    <row r="86" ht="15.0" customHeight="1">
      <c r="A86" s="23" t="s">
        <v>292</v>
      </c>
      <c r="B86" s="24">
        <v>5.0969324E7</v>
      </c>
      <c r="C86" s="25">
        <f>IFERROR(VLOOKUP($B86,BaselineKILLS!$B:F,3,FALSE),"Not in BL Scan")</f>
        <v>5479005</v>
      </c>
      <c r="D86" s="25">
        <f>IFERROR(VLOOKUP($B86,BaselineKILLS!$B:F,4,FALSE),"Not in BL Scan")</f>
        <v>6022874</v>
      </c>
      <c r="E86" s="25">
        <f>IFERROR(VLOOKUP($B86,BaselineKILLS!$B:G,5,FALSE),"Not in BL Scan")</f>
        <v>9479212</v>
      </c>
      <c r="F86" s="25"/>
      <c r="G86" s="25">
        <f>IFERROR(VLOOKUP($B86,SCAN1_020125!$B:F,3,FALSE),"Not in Scan")</f>
        <v>5479005</v>
      </c>
      <c r="H86" s="25">
        <f>IFERROR(VLOOKUP($B86,SCAN1_020125!$B:G,4,FALSE),"Not in Scan")</f>
        <v>6022874</v>
      </c>
      <c r="I86" s="25">
        <f>IFERROR(VLOOKUP($B86,SCAN1_020125!$B:H,5,FALSE),"Not in Scan")</f>
        <v>9479212</v>
      </c>
      <c r="K86" s="25" t="str">
        <f>IFERROR(VLOOKUP($B86,SCAN2_021925!$B:G,3,FALSE),"Not in Scan")</f>
        <v>Not in Scan</v>
      </c>
      <c r="L86" s="25" t="str">
        <f>IFERROR(VLOOKUP($B86,SCAN2_021925!$B:H,4,FALSE),"Not in Scan")</f>
        <v>Not in Scan</v>
      </c>
      <c r="M86" s="25" t="str">
        <f>IFERROR(VLOOKUP($B86,SCAN2_021925!$B:I,5,FALSE),"Not in Scan")</f>
        <v>Not in Scan</v>
      </c>
      <c r="O86" s="25" t="str">
        <f>IFERROR(VLOOKUP($B86,SCAN_022325!$B:K,3,FALSE),"Not in Scan")</f>
        <v>Not in Scan</v>
      </c>
      <c r="P86" s="25" t="str">
        <f>IFERROR(VLOOKUP($B86,SCAN_022325!$B:L,4,FALSE),"Not in Scan")</f>
        <v>Not in Scan</v>
      </c>
      <c r="Q86" s="25" t="str">
        <f>IFERROR(VLOOKUP($B86,SCAN_022325!$B:M,5,FALSE),"Not in Scan")</f>
        <v>Not in Scan</v>
      </c>
      <c r="S86" s="25" t="str">
        <f>IFERROR(VLOOKUP($B86,SCAN_TBD4!$B:O,3,FALSE),"Not in Scan")</f>
        <v>Not in Scan</v>
      </c>
      <c r="T86" s="25" t="str">
        <f>IFERROR(VLOOKUP($B86,SCAN_TBD4!$B:P,4,FALSE),"Not in Scan")</f>
        <v>Not in Scan</v>
      </c>
      <c r="U86" s="25" t="str">
        <f>IFERROR(VLOOKUP($B86,SCAN_TBD4!$B:Q,5,FALSE),"Not in Scan")</f>
        <v>Not in Scan</v>
      </c>
      <c r="W86" s="25" t="str">
        <f>IFERROR(VLOOKUP($B86,SCAN_TBD5!$B:S,3,FALSE),"Not in Scan")</f>
        <v>Not in Scan</v>
      </c>
      <c r="X86" s="25" t="str">
        <f>IFERROR(VLOOKUP($B86,SCAN_TBD5!$B:T,4,FALSE),"Not in Scan")</f>
        <v>Not in Scan</v>
      </c>
      <c r="Y86" s="25" t="str">
        <f>IFERROR(VLOOKUP($B86,SCAN_TBD5!$B:U,5,FALSE),"Not in Scan")</f>
        <v>Not in Scan</v>
      </c>
      <c r="AA86" s="25" t="str">
        <f>IFERROR(VLOOKUP($B86,SCAN_TBD6!$B:W,3,FALSE),"Not in Scan")</f>
        <v>Not in Scan</v>
      </c>
      <c r="AB86" s="25" t="str">
        <f>IFERROR(VLOOKUP($B86,SCAN_TBD6!$B:X,4,FALSE),"Not in Scan")</f>
        <v>Not in Scan</v>
      </c>
      <c r="AC86" s="25" t="str">
        <f>IFERROR(VLOOKUP($B86,SCAN_TBD6!$B:Y,5,FALSE),"Not in Scan")</f>
        <v>Not in Scan</v>
      </c>
      <c r="AE86" s="25" t="str">
        <f>IFERROR(VLOOKUP($B86,SCAN_TBD7!$B:AA,3,FALSE),"Not in Scan")</f>
        <v>Not in Scan</v>
      </c>
      <c r="AF86" s="25" t="str">
        <f>IFERROR(VLOOKUP($B86,SCAN_TBD7!$B:AB,4,FALSE),"Not in Scan")</f>
        <v>Not in Scan</v>
      </c>
      <c r="AG86" s="25" t="str">
        <f>IFERROR(VLOOKUP($B86,SCAN_TBD7!$B:AC,5,FALSE),"Not in Scan")</f>
        <v>Not in Scan</v>
      </c>
      <c r="AI86" s="25" t="str">
        <f>IFERROR(VLOOKUP($B86,SCAN_TBD8!$B:AA,3,FALSE),"Not in Scan")</f>
        <v>Not in Scan</v>
      </c>
      <c r="AJ86" s="25" t="str">
        <f>IFERROR(VLOOKUP($B86,SCAN_TBD8!$B:AB,4,FALSE),"Not in Scan")</f>
        <v>Not in Scan</v>
      </c>
      <c r="AK86" s="25" t="str">
        <f>IFERROR(VLOOKUP($B86,SCAN_TBD8!$B:AC,5,FALSE),"Not in Scan")</f>
        <v>Not in Scan</v>
      </c>
      <c r="AM86" s="25">
        <f t="shared" ref="AM86:AO86" si="673">G86-C86</f>
        <v>0</v>
      </c>
      <c r="AN86" s="25">
        <f t="shared" si="673"/>
        <v>0</v>
      </c>
      <c r="AO86" s="25">
        <f t="shared" si="673"/>
        <v>0</v>
      </c>
      <c r="AQ86" s="25" t="str">
        <f t="shared" ref="AQ86:AS86" si="674">K86-G86</f>
        <v>#VALUE!</v>
      </c>
      <c r="AR86" s="25" t="str">
        <f t="shared" si="674"/>
        <v>#VALUE!</v>
      </c>
      <c r="AS86" s="25" t="str">
        <f t="shared" si="674"/>
        <v>#VALUE!</v>
      </c>
      <c r="AU86" s="25" t="str">
        <f t="shared" ref="AU86:AW86" si="675">O86-K86</f>
        <v>#VALUE!</v>
      </c>
      <c r="AV86" s="25" t="str">
        <f t="shared" si="675"/>
        <v>#VALUE!</v>
      </c>
      <c r="AW86" s="25" t="str">
        <f t="shared" si="675"/>
        <v>#VALUE!</v>
      </c>
      <c r="AY86" s="25" t="str">
        <f t="shared" ref="AY86:BA86" si="676">S86-O86</f>
        <v>#VALUE!</v>
      </c>
      <c r="AZ86" s="25" t="str">
        <f t="shared" si="676"/>
        <v>#VALUE!</v>
      </c>
      <c r="BA86" s="25" t="str">
        <f t="shared" si="676"/>
        <v>#VALUE!</v>
      </c>
      <c r="BC86" s="25" t="str">
        <f t="shared" ref="BC86:BE86" si="677">W86-S86</f>
        <v>#VALUE!</v>
      </c>
      <c r="BD86" s="25" t="str">
        <f t="shared" si="677"/>
        <v>#VALUE!</v>
      </c>
      <c r="BE86" s="25" t="str">
        <f t="shared" si="677"/>
        <v>#VALUE!</v>
      </c>
      <c r="BG86" s="25" t="str">
        <f t="shared" ref="BG86:BI86" si="678">AA86-W86</f>
        <v>#VALUE!</v>
      </c>
      <c r="BH86" s="25" t="str">
        <f t="shared" si="678"/>
        <v>#VALUE!</v>
      </c>
      <c r="BI86" s="25" t="str">
        <f t="shared" si="678"/>
        <v>#VALUE!</v>
      </c>
      <c r="BK86" s="25" t="str">
        <f t="shared" ref="BK86:BM86" si="679">AE86-AA86</f>
        <v>#VALUE!</v>
      </c>
      <c r="BL86" s="25" t="str">
        <f t="shared" si="679"/>
        <v>#VALUE!</v>
      </c>
      <c r="BM86" s="25" t="str">
        <f t="shared" si="679"/>
        <v>#VALUE!</v>
      </c>
      <c r="BO86" s="25" t="str">
        <f t="shared" ref="BO86:BQ86" si="680">AI86-AE86</f>
        <v>#VALUE!</v>
      </c>
      <c r="BP86" s="25" t="str">
        <f t="shared" si="680"/>
        <v>#VALUE!</v>
      </c>
      <c r="BQ86" s="25" t="str">
        <f t="shared" si="680"/>
        <v>#VALUE!</v>
      </c>
    </row>
    <row r="87" ht="15.0" customHeight="1">
      <c r="A87" s="23" t="s">
        <v>132</v>
      </c>
      <c r="B87" s="24">
        <v>6.0270444E7</v>
      </c>
      <c r="C87" s="25">
        <f>IFERROR(VLOOKUP($B87,BaselineKILLS!$B:F,3,FALSE),"Not in BL Scan")</f>
        <v>701032</v>
      </c>
      <c r="D87" s="25">
        <f>IFERROR(VLOOKUP($B87,BaselineKILLS!$B:F,4,FALSE),"Not in BL Scan")</f>
        <v>1168069</v>
      </c>
      <c r="E87" s="25">
        <f>IFERROR(VLOOKUP($B87,BaselineKILLS!$B:G,5,FALSE),"Not in BL Scan")</f>
        <v>9021382</v>
      </c>
      <c r="F87" s="25"/>
      <c r="G87" s="25">
        <f>IFERROR(VLOOKUP($B87,SCAN1_020125!$B:F,3,FALSE),"Not in Scan")</f>
        <v>701032</v>
      </c>
      <c r="H87" s="25">
        <f>IFERROR(VLOOKUP($B87,SCAN1_020125!$B:G,4,FALSE),"Not in Scan")</f>
        <v>1168069</v>
      </c>
      <c r="I87" s="25">
        <f>IFERROR(VLOOKUP($B87,SCAN1_020125!$B:H,5,FALSE),"Not in Scan")</f>
        <v>9021382</v>
      </c>
      <c r="K87" s="25">
        <f>IFERROR(VLOOKUP($B87,SCAN2_021925!$B:G,3,FALSE),"Not in Scan")</f>
        <v>701032</v>
      </c>
      <c r="L87" s="25">
        <f>IFERROR(VLOOKUP($B87,SCAN2_021925!$B:H,4,FALSE),"Not in Scan")</f>
        <v>1168069</v>
      </c>
      <c r="M87" s="25">
        <f>IFERROR(VLOOKUP($B87,SCAN2_021925!$B:I,5,FALSE),"Not in Scan")</f>
        <v>9021382</v>
      </c>
      <c r="O87" s="25">
        <f>IFERROR(VLOOKUP($B87,SCAN_022325!$B:K,3,FALSE),"Not in Scan")</f>
        <v>701032</v>
      </c>
      <c r="P87" s="25">
        <f>IFERROR(VLOOKUP($B87,SCAN_022325!$B:L,4,FALSE),"Not in Scan")</f>
        <v>1168069</v>
      </c>
      <c r="Q87" s="25">
        <f>IFERROR(VLOOKUP($B87,SCAN_022325!$B:M,5,FALSE),"Not in Scan")</f>
        <v>9021382</v>
      </c>
      <c r="S87" s="25" t="str">
        <f>IFERROR(VLOOKUP($B87,SCAN_TBD4!$B:O,3,FALSE),"Not in Scan")</f>
        <v>Not in Scan</v>
      </c>
      <c r="T87" s="25" t="str">
        <f>IFERROR(VLOOKUP($B87,SCAN_TBD4!$B:P,4,FALSE),"Not in Scan")</f>
        <v>Not in Scan</v>
      </c>
      <c r="U87" s="25" t="str">
        <f>IFERROR(VLOOKUP($B87,SCAN_TBD4!$B:Q,5,FALSE),"Not in Scan")</f>
        <v>Not in Scan</v>
      </c>
      <c r="W87" s="25" t="str">
        <f>IFERROR(VLOOKUP($B87,SCAN_TBD5!$B:S,3,FALSE),"Not in Scan")</f>
        <v>Not in Scan</v>
      </c>
      <c r="X87" s="25" t="str">
        <f>IFERROR(VLOOKUP($B87,SCAN_TBD5!$B:T,4,FALSE),"Not in Scan")</f>
        <v>Not in Scan</v>
      </c>
      <c r="Y87" s="25" t="str">
        <f>IFERROR(VLOOKUP($B87,SCAN_TBD5!$B:U,5,FALSE),"Not in Scan")</f>
        <v>Not in Scan</v>
      </c>
      <c r="AA87" s="25" t="str">
        <f>IFERROR(VLOOKUP($B87,SCAN_TBD6!$B:W,3,FALSE),"Not in Scan")</f>
        <v>Not in Scan</v>
      </c>
      <c r="AB87" s="25" t="str">
        <f>IFERROR(VLOOKUP($B87,SCAN_TBD6!$B:X,4,FALSE),"Not in Scan")</f>
        <v>Not in Scan</v>
      </c>
      <c r="AC87" s="25" t="str">
        <f>IFERROR(VLOOKUP($B87,SCAN_TBD6!$B:Y,5,FALSE),"Not in Scan")</f>
        <v>Not in Scan</v>
      </c>
      <c r="AE87" s="25" t="str">
        <f>IFERROR(VLOOKUP($B87,SCAN_TBD7!$B:AA,3,FALSE),"Not in Scan")</f>
        <v>Not in Scan</v>
      </c>
      <c r="AF87" s="25" t="str">
        <f>IFERROR(VLOOKUP($B87,SCAN_TBD7!$B:AB,4,FALSE),"Not in Scan")</f>
        <v>Not in Scan</v>
      </c>
      <c r="AG87" s="25" t="str">
        <f>IFERROR(VLOOKUP($B87,SCAN_TBD7!$B:AC,5,FALSE),"Not in Scan")</f>
        <v>Not in Scan</v>
      </c>
      <c r="AI87" s="25" t="str">
        <f>IFERROR(VLOOKUP($B87,SCAN_TBD8!$B:AA,3,FALSE),"Not in Scan")</f>
        <v>Not in Scan</v>
      </c>
      <c r="AJ87" s="25" t="str">
        <f>IFERROR(VLOOKUP($B87,SCAN_TBD8!$B:AB,4,FALSE),"Not in Scan")</f>
        <v>Not in Scan</v>
      </c>
      <c r="AK87" s="25" t="str">
        <f>IFERROR(VLOOKUP($B87,SCAN_TBD8!$B:AC,5,FALSE),"Not in Scan")</f>
        <v>Not in Scan</v>
      </c>
      <c r="AM87" s="25">
        <f t="shared" ref="AM87:AO87" si="681">G87-C87</f>
        <v>0</v>
      </c>
      <c r="AN87" s="25">
        <f t="shared" si="681"/>
        <v>0</v>
      </c>
      <c r="AO87" s="25">
        <f t="shared" si="681"/>
        <v>0</v>
      </c>
      <c r="AQ87" s="25">
        <f t="shared" ref="AQ87:AS87" si="682">K87-G87</f>
        <v>0</v>
      </c>
      <c r="AR87" s="25">
        <f t="shared" si="682"/>
        <v>0</v>
      </c>
      <c r="AS87" s="25">
        <f t="shared" si="682"/>
        <v>0</v>
      </c>
      <c r="AU87" s="25">
        <f t="shared" ref="AU87:AW87" si="683">O87-K87</f>
        <v>0</v>
      </c>
      <c r="AV87" s="25">
        <f t="shared" si="683"/>
        <v>0</v>
      </c>
      <c r="AW87" s="25">
        <f t="shared" si="683"/>
        <v>0</v>
      </c>
      <c r="AY87" s="25" t="str">
        <f t="shared" ref="AY87:BA87" si="684">S87-O87</f>
        <v>#VALUE!</v>
      </c>
      <c r="AZ87" s="25" t="str">
        <f t="shared" si="684"/>
        <v>#VALUE!</v>
      </c>
      <c r="BA87" s="25" t="str">
        <f t="shared" si="684"/>
        <v>#VALUE!</v>
      </c>
      <c r="BC87" s="25" t="str">
        <f t="shared" ref="BC87:BE87" si="685">W87-S87</f>
        <v>#VALUE!</v>
      </c>
      <c r="BD87" s="25" t="str">
        <f t="shared" si="685"/>
        <v>#VALUE!</v>
      </c>
      <c r="BE87" s="25" t="str">
        <f t="shared" si="685"/>
        <v>#VALUE!</v>
      </c>
      <c r="BG87" s="25" t="str">
        <f t="shared" ref="BG87:BI87" si="686">AA87-W87</f>
        <v>#VALUE!</v>
      </c>
      <c r="BH87" s="25" t="str">
        <f t="shared" si="686"/>
        <v>#VALUE!</v>
      </c>
      <c r="BI87" s="25" t="str">
        <f t="shared" si="686"/>
        <v>#VALUE!</v>
      </c>
      <c r="BK87" s="25" t="str">
        <f t="shared" ref="BK87:BM87" si="687">AE87-AA87</f>
        <v>#VALUE!</v>
      </c>
      <c r="BL87" s="25" t="str">
        <f t="shared" si="687"/>
        <v>#VALUE!</v>
      </c>
      <c r="BM87" s="25" t="str">
        <f t="shared" si="687"/>
        <v>#VALUE!</v>
      </c>
      <c r="BO87" s="25" t="str">
        <f t="shared" ref="BO87:BQ87" si="688">AI87-AE87</f>
        <v>#VALUE!</v>
      </c>
      <c r="BP87" s="25" t="str">
        <f t="shared" si="688"/>
        <v>#VALUE!</v>
      </c>
      <c r="BQ87" s="25" t="str">
        <f t="shared" si="688"/>
        <v>#VALUE!</v>
      </c>
    </row>
    <row r="88" ht="15.0" customHeight="1">
      <c r="A88" s="23" t="s">
        <v>64</v>
      </c>
      <c r="B88" s="24">
        <v>9142393.0</v>
      </c>
      <c r="C88" s="25">
        <f>IFERROR(VLOOKUP($B88,BaselineKILLS!$B:F,3,FALSE),"Not in BL Scan")</f>
        <v>22969837</v>
      </c>
      <c r="D88" s="25">
        <f>IFERROR(VLOOKUP($B88,BaselineKILLS!$B:F,4,FALSE),"Not in BL Scan")</f>
        <v>61199988</v>
      </c>
      <c r="E88" s="25">
        <f>IFERROR(VLOOKUP($B88,BaselineKILLS!$B:G,5,FALSE),"Not in BL Scan")</f>
        <v>16964734</v>
      </c>
      <c r="F88" s="25"/>
      <c r="G88" s="25">
        <f>IFERROR(VLOOKUP($B88,SCAN1_020125!$B:F,3,FALSE),"Not in Scan")</f>
        <v>23076964</v>
      </c>
      <c r="H88" s="25">
        <f>IFERROR(VLOOKUP($B88,SCAN1_020125!$B:G,4,FALSE),"Not in Scan")</f>
        <v>62950507</v>
      </c>
      <c r="I88" s="25">
        <f>IFERROR(VLOOKUP($B88,SCAN1_020125!$B:H,5,FALSE),"Not in Scan")</f>
        <v>16995958</v>
      </c>
      <c r="K88" s="25">
        <f>IFERROR(VLOOKUP($B88,SCAN2_021925!$B:G,3,FALSE),"Not in Scan")</f>
        <v>23076964</v>
      </c>
      <c r="L88" s="25">
        <f>IFERROR(VLOOKUP($B88,SCAN2_021925!$B:H,4,FALSE),"Not in Scan")</f>
        <v>62950507</v>
      </c>
      <c r="M88" s="25">
        <f>IFERROR(VLOOKUP($B88,SCAN2_021925!$B:I,5,FALSE),"Not in Scan")</f>
        <v>16995958</v>
      </c>
      <c r="O88" s="25">
        <f>IFERROR(VLOOKUP($B88,SCAN_022325!$B:K,3,FALSE),"Not in Scan")</f>
        <v>23099034</v>
      </c>
      <c r="P88" s="25">
        <f>IFERROR(VLOOKUP($B88,SCAN_022325!$B:L,4,FALSE),"Not in Scan")</f>
        <v>63000319</v>
      </c>
      <c r="Q88" s="25">
        <f>IFERROR(VLOOKUP($B88,SCAN_022325!$B:M,5,FALSE),"Not in Scan")</f>
        <v>17105604</v>
      </c>
      <c r="S88" s="25" t="str">
        <f>IFERROR(VLOOKUP($B88,SCAN_TBD4!$B:O,3,FALSE),"Not in Scan")</f>
        <v>Not in Scan</v>
      </c>
      <c r="T88" s="25" t="str">
        <f>IFERROR(VLOOKUP($B88,SCAN_TBD4!$B:P,4,FALSE),"Not in Scan")</f>
        <v>Not in Scan</v>
      </c>
      <c r="U88" s="25" t="str">
        <f>IFERROR(VLOOKUP($B88,SCAN_TBD4!$B:Q,5,FALSE),"Not in Scan")</f>
        <v>Not in Scan</v>
      </c>
      <c r="W88" s="25" t="str">
        <f>IFERROR(VLOOKUP($B88,SCAN_TBD5!$B:S,3,FALSE),"Not in Scan")</f>
        <v>Not in Scan</v>
      </c>
      <c r="X88" s="25" t="str">
        <f>IFERROR(VLOOKUP($B88,SCAN_TBD5!$B:T,4,FALSE),"Not in Scan")</f>
        <v>Not in Scan</v>
      </c>
      <c r="Y88" s="25" t="str">
        <f>IFERROR(VLOOKUP($B88,SCAN_TBD5!$B:U,5,FALSE),"Not in Scan")</f>
        <v>Not in Scan</v>
      </c>
      <c r="AA88" s="25" t="str">
        <f>IFERROR(VLOOKUP($B88,SCAN_TBD6!$B:W,3,FALSE),"Not in Scan")</f>
        <v>Not in Scan</v>
      </c>
      <c r="AB88" s="25" t="str">
        <f>IFERROR(VLOOKUP($B88,SCAN_TBD6!$B:X,4,FALSE),"Not in Scan")</f>
        <v>Not in Scan</v>
      </c>
      <c r="AC88" s="25" t="str">
        <f>IFERROR(VLOOKUP($B88,SCAN_TBD6!$B:Y,5,FALSE),"Not in Scan")</f>
        <v>Not in Scan</v>
      </c>
      <c r="AE88" s="25" t="str">
        <f>IFERROR(VLOOKUP($B88,SCAN_TBD7!$B:AA,3,FALSE),"Not in Scan")</f>
        <v>Not in Scan</v>
      </c>
      <c r="AF88" s="25" t="str">
        <f>IFERROR(VLOOKUP($B88,SCAN_TBD7!$B:AB,4,FALSE),"Not in Scan")</f>
        <v>Not in Scan</v>
      </c>
      <c r="AG88" s="25" t="str">
        <f>IFERROR(VLOOKUP($B88,SCAN_TBD7!$B:AC,5,FALSE),"Not in Scan")</f>
        <v>Not in Scan</v>
      </c>
      <c r="AI88" s="25" t="str">
        <f>IFERROR(VLOOKUP($B88,SCAN_TBD8!$B:AA,3,FALSE),"Not in Scan")</f>
        <v>Not in Scan</v>
      </c>
      <c r="AJ88" s="25" t="str">
        <f>IFERROR(VLOOKUP($B88,SCAN_TBD8!$B:AB,4,FALSE),"Not in Scan")</f>
        <v>Not in Scan</v>
      </c>
      <c r="AK88" s="25" t="str">
        <f>IFERROR(VLOOKUP($B88,SCAN_TBD8!$B:AC,5,FALSE),"Not in Scan")</f>
        <v>Not in Scan</v>
      </c>
      <c r="AM88" s="25">
        <f t="shared" ref="AM88:AO88" si="689">G88-C88</f>
        <v>107127</v>
      </c>
      <c r="AN88" s="25">
        <f t="shared" si="689"/>
        <v>1750519</v>
      </c>
      <c r="AO88" s="25">
        <f t="shared" si="689"/>
        <v>31224</v>
      </c>
      <c r="AQ88" s="25">
        <f t="shared" ref="AQ88:AS88" si="690">K88-G88</f>
        <v>0</v>
      </c>
      <c r="AR88" s="25">
        <f t="shared" si="690"/>
        <v>0</v>
      </c>
      <c r="AS88" s="25">
        <f t="shared" si="690"/>
        <v>0</v>
      </c>
      <c r="AU88" s="25">
        <f t="shared" ref="AU88:AW88" si="691">O88-K88</f>
        <v>22070</v>
      </c>
      <c r="AV88" s="25">
        <f t="shared" si="691"/>
        <v>49812</v>
      </c>
      <c r="AW88" s="25">
        <f t="shared" si="691"/>
        <v>109646</v>
      </c>
      <c r="AY88" s="25" t="str">
        <f t="shared" ref="AY88:BA88" si="692">S88-O88</f>
        <v>#VALUE!</v>
      </c>
      <c r="AZ88" s="25" t="str">
        <f t="shared" si="692"/>
        <v>#VALUE!</v>
      </c>
      <c r="BA88" s="25" t="str">
        <f t="shared" si="692"/>
        <v>#VALUE!</v>
      </c>
      <c r="BC88" s="25" t="str">
        <f t="shared" ref="BC88:BE88" si="693">W88-S88</f>
        <v>#VALUE!</v>
      </c>
      <c r="BD88" s="25" t="str">
        <f t="shared" si="693"/>
        <v>#VALUE!</v>
      </c>
      <c r="BE88" s="25" t="str">
        <f t="shared" si="693"/>
        <v>#VALUE!</v>
      </c>
      <c r="BG88" s="25" t="str">
        <f t="shared" ref="BG88:BI88" si="694">AA88-W88</f>
        <v>#VALUE!</v>
      </c>
      <c r="BH88" s="25" t="str">
        <f t="shared" si="694"/>
        <v>#VALUE!</v>
      </c>
      <c r="BI88" s="25" t="str">
        <f t="shared" si="694"/>
        <v>#VALUE!</v>
      </c>
      <c r="BK88" s="25" t="str">
        <f t="shared" ref="BK88:BM88" si="695">AE88-AA88</f>
        <v>#VALUE!</v>
      </c>
      <c r="BL88" s="25" t="str">
        <f t="shared" si="695"/>
        <v>#VALUE!</v>
      </c>
      <c r="BM88" s="25" t="str">
        <f t="shared" si="695"/>
        <v>#VALUE!</v>
      </c>
      <c r="BO88" s="25" t="str">
        <f t="shared" ref="BO88:BQ88" si="696">AI88-AE88</f>
        <v>#VALUE!</v>
      </c>
      <c r="BP88" s="25" t="str">
        <f t="shared" si="696"/>
        <v>#VALUE!</v>
      </c>
      <c r="BQ88" s="25" t="str">
        <f t="shared" si="696"/>
        <v>#VALUE!</v>
      </c>
    </row>
    <row r="89" ht="15.0" customHeight="1">
      <c r="A89" s="23" t="s">
        <v>67</v>
      </c>
      <c r="B89" s="24">
        <v>5.3116769E7</v>
      </c>
      <c r="C89" s="25">
        <f>IFERROR(VLOOKUP($B89,BaselineKILLS!$B:F,3,FALSE),"Not in BL Scan")</f>
        <v>2892083</v>
      </c>
      <c r="D89" s="25">
        <f>IFERROR(VLOOKUP($B89,BaselineKILLS!$B:F,4,FALSE),"Not in BL Scan")</f>
        <v>8857216</v>
      </c>
      <c r="E89" s="25">
        <f>IFERROR(VLOOKUP($B89,BaselineKILLS!$B:G,5,FALSE),"Not in BL Scan")</f>
        <v>13066847</v>
      </c>
      <c r="F89" s="25"/>
      <c r="G89" s="25">
        <f>IFERROR(VLOOKUP($B89,SCAN1_020125!$B:F,3,FALSE),"Not in Scan")</f>
        <v>2903062</v>
      </c>
      <c r="H89" s="25">
        <f>IFERROR(VLOOKUP($B89,SCAN1_020125!$B:G,4,FALSE),"Not in Scan")</f>
        <v>9279172</v>
      </c>
      <c r="I89" s="25">
        <f>IFERROR(VLOOKUP($B89,SCAN1_020125!$B:H,5,FALSE),"Not in Scan")</f>
        <v>13143075</v>
      </c>
      <c r="K89" s="25">
        <f>IFERROR(VLOOKUP($B89,SCAN2_021925!$B:G,3,FALSE),"Not in Scan")</f>
        <v>2903062</v>
      </c>
      <c r="L89" s="25">
        <f>IFERROR(VLOOKUP($B89,SCAN2_021925!$B:H,4,FALSE),"Not in Scan")</f>
        <v>9279172</v>
      </c>
      <c r="M89" s="25">
        <f>IFERROR(VLOOKUP($B89,SCAN2_021925!$B:I,5,FALSE),"Not in Scan")</f>
        <v>13143075</v>
      </c>
      <c r="O89" s="25">
        <f>IFERROR(VLOOKUP($B89,SCAN_022325!$B:K,3,FALSE),"Not in Scan")</f>
        <v>3014813</v>
      </c>
      <c r="P89" s="25">
        <f>IFERROR(VLOOKUP($B89,SCAN_022325!$B:L,4,FALSE),"Not in Scan")</f>
        <v>9666205</v>
      </c>
      <c r="Q89" s="25">
        <f>IFERROR(VLOOKUP($B89,SCAN_022325!$B:M,5,FALSE),"Not in Scan")</f>
        <v>13927305</v>
      </c>
      <c r="S89" s="25" t="str">
        <f>IFERROR(VLOOKUP($B89,SCAN_TBD4!$B:O,3,FALSE),"Not in Scan")</f>
        <v>Not in Scan</v>
      </c>
      <c r="T89" s="25" t="str">
        <f>IFERROR(VLOOKUP($B89,SCAN_TBD4!$B:P,4,FALSE),"Not in Scan")</f>
        <v>Not in Scan</v>
      </c>
      <c r="U89" s="25" t="str">
        <f>IFERROR(VLOOKUP($B89,SCAN_TBD4!$B:Q,5,FALSE),"Not in Scan")</f>
        <v>Not in Scan</v>
      </c>
      <c r="W89" s="25" t="str">
        <f>IFERROR(VLOOKUP($B89,SCAN_TBD5!$B:S,3,FALSE),"Not in Scan")</f>
        <v>Not in Scan</v>
      </c>
      <c r="X89" s="25" t="str">
        <f>IFERROR(VLOOKUP($B89,SCAN_TBD5!$B:T,4,FALSE),"Not in Scan")</f>
        <v>Not in Scan</v>
      </c>
      <c r="Y89" s="25" t="str">
        <f>IFERROR(VLOOKUP($B89,SCAN_TBD5!$B:U,5,FALSE),"Not in Scan")</f>
        <v>Not in Scan</v>
      </c>
      <c r="AA89" s="25" t="str">
        <f>IFERROR(VLOOKUP($B89,SCAN_TBD6!$B:W,3,FALSE),"Not in Scan")</f>
        <v>Not in Scan</v>
      </c>
      <c r="AB89" s="25" t="str">
        <f>IFERROR(VLOOKUP($B89,SCAN_TBD6!$B:X,4,FALSE),"Not in Scan")</f>
        <v>Not in Scan</v>
      </c>
      <c r="AC89" s="25" t="str">
        <f>IFERROR(VLOOKUP($B89,SCAN_TBD6!$B:Y,5,FALSE),"Not in Scan")</f>
        <v>Not in Scan</v>
      </c>
      <c r="AE89" s="25" t="str">
        <f>IFERROR(VLOOKUP($B89,SCAN_TBD7!$B:AA,3,FALSE),"Not in Scan")</f>
        <v>Not in Scan</v>
      </c>
      <c r="AF89" s="25" t="str">
        <f>IFERROR(VLOOKUP($B89,SCAN_TBD7!$B:AB,4,FALSE),"Not in Scan")</f>
        <v>Not in Scan</v>
      </c>
      <c r="AG89" s="25" t="str">
        <f>IFERROR(VLOOKUP($B89,SCAN_TBD7!$B:AC,5,FALSE),"Not in Scan")</f>
        <v>Not in Scan</v>
      </c>
      <c r="AI89" s="25" t="str">
        <f>IFERROR(VLOOKUP($B89,SCAN_TBD8!$B:AA,3,FALSE),"Not in Scan")</f>
        <v>Not in Scan</v>
      </c>
      <c r="AJ89" s="25" t="str">
        <f>IFERROR(VLOOKUP($B89,SCAN_TBD8!$B:AB,4,FALSE),"Not in Scan")</f>
        <v>Not in Scan</v>
      </c>
      <c r="AK89" s="25" t="str">
        <f>IFERROR(VLOOKUP($B89,SCAN_TBD8!$B:AC,5,FALSE),"Not in Scan")</f>
        <v>Not in Scan</v>
      </c>
      <c r="AM89" s="25">
        <f t="shared" ref="AM89:AO89" si="697">G89-C89</f>
        <v>10979</v>
      </c>
      <c r="AN89" s="25">
        <f t="shared" si="697"/>
        <v>421956</v>
      </c>
      <c r="AO89" s="25">
        <f t="shared" si="697"/>
        <v>76228</v>
      </c>
      <c r="AQ89" s="25">
        <f t="shared" ref="AQ89:AS89" si="698">K89-G89</f>
        <v>0</v>
      </c>
      <c r="AR89" s="25">
        <f t="shared" si="698"/>
        <v>0</v>
      </c>
      <c r="AS89" s="25">
        <f t="shared" si="698"/>
        <v>0</v>
      </c>
      <c r="AU89" s="25">
        <f t="shared" ref="AU89:AW89" si="699">O89-K89</f>
        <v>111751</v>
      </c>
      <c r="AV89" s="25">
        <f t="shared" si="699"/>
        <v>387033</v>
      </c>
      <c r="AW89" s="25">
        <f t="shared" si="699"/>
        <v>784230</v>
      </c>
      <c r="AY89" s="25" t="str">
        <f t="shared" ref="AY89:BA89" si="700">S89-O89</f>
        <v>#VALUE!</v>
      </c>
      <c r="AZ89" s="25" t="str">
        <f t="shared" si="700"/>
        <v>#VALUE!</v>
      </c>
      <c r="BA89" s="25" t="str">
        <f t="shared" si="700"/>
        <v>#VALUE!</v>
      </c>
      <c r="BC89" s="25" t="str">
        <f t="shared" ref="BC89:BE89" si="701">W89-S89</f>
        <v>#VALUE!</v>
      </c>
      <c r="BD89" s="25" t="str">
        <f t="shared" si="701"/>
        <v>#VALUE!</v>
      </c>
      <c r="BE89" s="25" t="str">
        <f t="shared" si="701"/>
        <v>#VALUE!</v>
      </c>
      <c r="BG89" s="25" t="str">
        <f t="shared" ref="BG89:BI89" si="702">AA89-W89</f>
        <v>#VALUE!</v>
      </c>
      <c r="BH89" s="25" t="str">
        <f t="shared" si="702"/>
        <v>#VALUE!</v>
      </c>
      <c r="BI89" s="25" t="str">
        <f t="shared" si="702"/>
        <v>#VALUE!</v>
      </c>
      <c r="BK89" s="25" t="str">
        <f t="shared" ref="BK89:BM89" si="703">AE89-AA89</f>
        <v>#VALUE!</v>
      </c>
      <c r="BL89" s="25" t="str">
        <f t="shared" si="703"/>
        <v>#VALUE!</v>
      </c>
      <c r="BM89" s="25" t="str">
        <f t="shared" si="703"/>
        <v>#VALUE!</v>
      </c>
      <c r="BO89" s="25" t="str">
        <f t="shared" ref="BO89:BQ89" si="704">AI89-AE89</f>
        <v>#VALUE!</v>
      </c>
      <c r="BP89" s="25" t="str">
        <f t="shared" si="704"/>
        <v>#VALUE!</v>
      </c>
      <c r="BQ89" s="25" t="str">
        <f t="shared" si="704"/>
        <v>#VALUE!</v>
      </c>
    </row>
    <row r="90" ht="15.0" customHeight="1">
      <c r="A90" s="23" t="s">
        <v>293</v>
      </c>
      <c r="B90" s="24">
        <v>7.7282394E7</v>
      </c>
      <c r="C90" s="25">
        <f>IFERROR(VLOOKUP($B90,BaselineKILLS!$B:F,3,FALSE),"Not in BL Scan")</f>
        <v>266114611</v>
      </c>
      <c r="D90" s="25">
        <f>IFERROR(VLOOKUP($B90,BaselineKILLS!$B:F,4,FALSE),"Not in BL Scan")</f>
        <v>386833714</v>
      </c>
      <c r="E90" s="25">
        <f>IFERROR(VLOOKUP($B90,BaselineKILLS!$B:G,5,FALSE),"Not in BL Scan")</f>
        <v>38490890</v>
      </c>
      <c r="F90" s="25"/>
      <c r="G90" s="25">
        <f>IFERROR(VLOOKUP($B90,SCAN1_020125!$B:F,3,FALSE),"Not in Scan")</f>
        <v>266114611</v>
      </c>
      <c r="H90" s="25">
        <f>IFERROR(VLOOKUP($B90,SCAN1_020125!$B:G,4,FALSE),"Not in Scan")</f>
        <v>386833714</v>
      </c>
      <c r="I90" s="25">
        <f>IFERROR(VLOOKUP($B90,SCAN1_020125!$B:H,5,FALSE),"Not in Scan")</f>
        <v>38490890</v>
      </c>
      <c r="K90" s="25">
        <f>IFERROR(VLOOKUP($B90,SCAN2_021925!$B:G,3,FALSE),"Not in Scan")</f>
        <v>266114611</v>
      </c>
      <c r="L90" s="25">
        <f>IFERROR(VLOOKUP($B90,SCAN2_021925!$B:H,4,FALSE),"Not in Scan")</f>
        <v>386833714</v>
      </c>
      <c r="M90" s="25">
        <f>IFERROR(VLOOKUP($B90,SCAN2_021925!$B:I,5,FALSE),"Not in Scan")</f>
        <v>38490890</v>
      </c>
      <c r="O90" s="25">
        <f>IFERROR(VLOOKUP($B90,SCAN_022325!$B:K,3,FALSE),"Not in Scan")</f>
        <v>266114611</v>
      </c>
      <c r="P90" s="25">
        <f>IFERROR(VLOOKUP($B90,SCAN_022325!$B:L,4,FALSE),"Not in Scan")</f>
        <v>386833714</v>
      </c>
      <c r="Q90" s="25">
        <f>IFERROR(VLOOKUP($B90,SCAN_022325!$B:M,5,FALSE),"Not in Scan")</f>
        <v>38490890</v>
      </c>
      <c r="S90" s="25" t="str">
        <f>IFERROR(VLOOKUP($B90,SCAN_TBD4!$B:O,3,FALSE),"Not in Scan")</f>
        <v>Not in Scan</v>
      </c>
      <c r="T90" s="25" t="str">
        <f>IFERROR(VLOOKUP($B90,SCAN_TBD4!$B:P,4,FALSE),"Not in Scan")</f>
        <v>Not in Scan</v>
      </c>
      <c r="U90" s="25" t="str">
        <f>IFERROR(VLOOKUP($B90,SCAN_TBD4!$B:Q,5,FALSE),"Not in Scan")</f>
        <v>Not in Scan</v>
      </c>
      <c r="W90" s="25" t="str">
        <f>IFERROR(VLOOKUP($B90,SCAN_TBD5!$B:S,3,FALSE),"Not in Scan")</f>
        <v>Not in Scan</v>
      </c>
      <c r="X90" s="25" t="str">
        <f>IFERROR(VLOOKUP($B90,SCAN_TBD5!$B:T,4,FALSE),"Not in Scan")</f>
        <v>Not in Scan</v>
      </c>
      <c r="Y90" s="25" t="str">
        <f>IFERROR(VLOOKUP($B90,SCAN_TBD5!$B:U,5,FALSE),"Not in Scan")</f>
        <v>Not in Scan</v>
      </c>
      <c r="AA90" s="25" t="str">
        <f>IFERROR(VLOOKUP($B90,SCAN_TBD6!$B:W,3,FALSE),"Not in Scan")</f>
        <v>Not in Scan</v>
      </c>
      <c r="AB90" s="25" t="str">
        <f>IFERROR(VLOOKUP($B90,SCAN_TBD6!$B:X,4,FALSE),"Not in Scan")</f>
        <v>Not in Scan</v>
      </c>
      <c r="AC90" s="25" t="str">
        <f>IFERROR(VLOOKUP($B90,SCAN_TBD6!$B:Y,5,FALSE),"Not in Scan")</f>
        <v>Not in Scan</v>
      </c>
      <c r="AE90" s="25" t="str">
        <f>IFERROR(VLOOKUP($B90,SCAN_TBD7!$B:AA,3,FALSE),"Not in Scan")</f>
        <v>Not in Scan</v>
      </c>
      <c r="AF90" s="25" t="str">
        <f>IFERROR(VLOOKUP($B90,SCAN_TBD7!$B:AB,4,FALSE),"Not in Scan")</f>
        <v>Not in Scan</v>
      </c>
      <c r="AG90" s="25" t="str">
        <f>IFERROR(VLOOKUP($B90,SCAN_TBD7!$B:AC,5,FALSE),"Not in Scan")</f>
        <v>Not in Scan</v>
      </c>
      <c r="AI90" s="25" t="str">
        <f>IFERROR(VLOOKUP($B90,SCAN_TBD8!$B:AA,3,FALSE),"Not in Scan")</f>
        <v>Not in Scan</v>
      </c>
      <c r="AJ90" s="25" t="str">
        <f>IFERROR(VLOOKUP($B90,SCAN_TBD8!$B:AB,4,FALSE),"Not in Scan")</f>
        <v>Not in Scan</v>
      </c>
      <c r="AK90" s="25" t="str">
        <f>IFERROR(VLOOKUP($B90,SCAN_TBD8!$B:AC,5,FALSE),"Not in Scan")</f>
        <v>Not in Scan</v>
      </c>
      <c r="AM90" s="25">
        <f t="shared" ref="AM90:AO90" si="705">G90-C90</f>
        <v>0</v>
      </c>
      <c r="AN90" s="25">
        <f t="shared" si="705"/>
        <v>0</v>
      </c>
      <c r="AO90" s="25">
        <f t="shared" si="705"/>
        <v>0</v>
      </c>
      <c r="AQ90" s="25">
        <f t="shared" ref="AQ90:AS90" si="706">K90-G90</f>
        <v>0</v>
      </c>
      <c r="AR90" s="25">
        <f t="shared" si="706"/>
        <v>0</v>
      </c>
      <c r="AS90" s="25">
        <f t="shared" si="706"/>
        <v>0</v>
      </c>
      <c r="AU90" s="25">
        <f t="shared" ref="AU90:AW90" si="707">O90-K90</f>
        <v>0</v>
      </c>
      <c r="AV90" s="25">
        <f t="shared" si="707"/>
        <v>0</v>
      </c>
      <c r="AW90" s="25">
        <f t="shared" si="707"/>
        <v>0</v>
      </c>
      <c r="AY90" s="25" t="str">
        <f t="shared" ref="AY90:BA90" si="708">S90-O90</f>
        <v>#VALUE!</v>
      </c>
      <c r="AZ90" s="25" t="str">
        <f t="shared" si="708"/>
        <v>#VALUE!</v>
      </c>
      <c r="BA90" s="25" t="str">
        <f t="shared" si="708"/>
        <v>#VALUE!</v>
      </c>
      <c r="BC90" s="25" t="str">
        <f t="shared" ref="BC90:BE90" si="709">W90-S90</f>
        <v>#VALUE!</v>
      </c>
      <c r="BD90" s="25" t="str">
        <f t="shared" si="709"/>
        <v>#VALUE!</v>
      </c>
      <c r="BE90" s="25" t="str">
        <f t="shared" si="709"/>
        <v>#VALUE!</v>
      </c>
      <c r="BG90" s="25" t="str">
        <f t="shared" ref="BG90:BI90" si="710">AA90-W90</f>
        <v>#VALUE!</v>
      </c>
      <c r="BH90" s="25" t="str">
        <f t="shared" si="710"/>
        <v>#VALUE!</v>
      </c>
      <c r="BI90" s="25" t="str">
        <f t="shared" si="710"/>
        <v>#VALUE!</v>
      </c>
      <c r="BK90" s="25" t="str">
        <f t="shared" ref="BK90:BM90" si="711">AE90-AA90</f>
        <v>#VALUE!</v>
      </c>
      <c r="BL90" s="25" t="str">
        <f t="shared" si="711"/>
        <v>#VALUE!</v>
      </c>
      <c r="BM90" s="25" t="str">
        <f t="shared" si="711"/>
        <v>#VALUE!</v>
      </c>
      <c r="BO90" s="25" t="str">
        <f t="shared" ref="BO90:BQ90" si="712">AI90-AE90</f>
        <v>#VALUE!</v>
      </c>
      <c r="BP90" s="25" t="str">
        <f t="shared" si="712"/>
        <v>#VALUE!</v>
      </c>
      <c r="BQ90" s="25" t="str">
        <f t="shared" si="712"/>
        <v>#VALUE!</v>
      </c>
    </row>
    <row r="91" ht="15.0" customHeight="1">
      <c r="A91" s="23" t="s">
        <v>294</v>
      </c>
      <c r="B91" s="24">
        <v>1.5434239E7</v>
      </c>
      <c r="C91" s="25">
        <f>IFERROR(VLOOKUP($B91,BaselineKILLS!$B:F,3,FALSE),"Not in BL Scan")</f>
        <v>69304257</v>
      </c>
      <c r="D91" s="25">
        <f>IFERROR(VLOOKUP($B91,BaselineKILLS!$B:F,4,FALSE),"Not in BL Scan")</f>
        <v>97859627</v>
      </c>
      <c r="E91" s="25">
        <f>IFERROR(VLOOKUP($B91,BaselineKILLS!$B:G,5,FALSE),"Not in BL Scan")</f>
        <v>35641291</v>
      </c>
      <c r="F91" s="25"/>
      <c r="G91" s="25">
        <f>IFERROR(VLOOKUP($B91,SCAN1_020125!$B:F,3,FALSE),"Not in Scan")</f>
        <v>69304257</v>
      </c>
      <c r="H91" s="25">
        <f>IFERROR(VLOOKUP($B91,SCAN1_020125!$B:G,4,FALSE),"Not in Scan")</f>
        <v>97859627</v>
      </c>
      <c r="I91" s="25">
        <f>IFERROR(VLOOKUP($B91,SCAN1_020125!$B:H,5,FALSE),"Not in Scan")</f>
        <v>35641291</v>
      </c>
      <c r="K91" s="25">
        <f>IFERROR(VLOOKUP($B91,SCAN2_021925!$B:G,3,FALSE),"Not in Scan")</f>
        <v>69304257</v>
      </c>
      <c r="L91" s="25">
        <f>IFERROR(VLOOKUP($B91,SCAN2_021925!$B:H,4,FALSE),"Not in Scan")</f>
        <v>97859627</v>
      </c>
      <c r="M91" s="25">
        <f>IFERROR(VLOOKUP($B91,SCAN2_021925!$B:I,5,FALSE),"Not in Scan")</f>
        <v>35641291</v>
      </c>
      <c r="O91" s="25">
        <f>IFERROR(VLOOKUP($B91,SCAN_022325!$B:K,3,FALSE),"Not in Scan")</f>
        <v>69304257</v>
      </c>
      <c r="P91" s="25">
        <f>IFERROR(VLOOKUP($B91,SCAN_022325!$B:L,4,FALSE),"Not in Scan")</f>
        <v>97859627</v>
      </c>
      <c r="Q91" s="25">
        <f>IFERROR(VLOOKUP($B91,SCAN_022325!$B:M,5,FALSE),"Not in Scan")</f>
        <v>35641291</v>
      </c>
      <c r="S91" s="25" t="str">
        <f>IFERROR(VLOOKUP($B91,SCAN_TBD4!$B:O,3,FALSE),"Not in Scan")</f>
        <v>Not in Scan</v>
      </c>
      <c r="T91" s="25" t="str">
        <f>IFERROR(VLOOKUP($B91,SCAN_TBD4!$B:P,4,FALSE),"Not in Scan")</f>
        <v>Not in Scan</v>
      </c>
      <c r="U91" s="25" t="str">
        <f>IFERROR(VLOOKUP($B91,SCAN_TBD4!$B:Q,5,FALSE),"Not in Scan")</f>
        <v>Not in Scan</v>
      </c>
      <c r="W91" s="25" t="str">
        <f>IFERROR(VLOOKUP($B91,SCAN_TBD5!$B:S,3,FALSE),"Not in Scan")</f>
        <v>Not in Scan</v>
      </c>
      <c r="X91" s="25" t="str">
        <f>IFERROR(VLOOKUP($B91,SCAN_TBD5!$B:T,4,FALSE),"Not in Scan")</f>
        <v>Not in Scan</v>
      </c>
      <c r="Y91" s="25" t="str">
        <f>IFERROR(VLOOKUP($B91,SCAN_TBD5!$B:U,5,FALSE),"Not in Scan")</f>
        <v>Not in Scan</v>
      </c>
      <c r="AA91" s="25" t="str">
        <f>IFERROR(VLOOKUP($B91,SCAN_TBD6!$B:W,3,FALSE),"Not in Scan")</f>
        <v>Not in Scan</v>
      </c>
      <c r="AB91" s="25" t="str">
        <f>IFERROR(VLOOKUP($B91,SCAN_TBD6!$B:X,4,FALSE),"Not in Scan")</f>
        <v>Not in Scan</v>
      </c>
      <c r="AC91" s="25" t="str">
        <f>IFERROR(VLOOKUP($B91,SCAN_TBD6!$B:Y,5,FALSE),"Not in Scan")</f>
        <v>Not in Scan</v>
      </c>
      <c r="AE91" s="25" t="str">
        <f>IFERROR(VLOOKUP($B91,SCAN_TBD7!$B:AA,3,FALSE),"Not in Scan")</f>
        <v>Not in Scan</v>
      </c>
      <c r="AF91" s="25" t="str">
        <f>IFERROR(VLOOKUP($B91,SCAN_TBD7!$B:AB,4,FALSE),"Not in Scan")</f>
        <v>Not in Scan</v>
      </c>
      <c r="AG91" s="25" t="str">
        <f>IFERROR(VLOOKUP($B91,SCAN_TBD7!$B:AC,5,FALSE),"Not in Scan")</f>
        <v>Not in Scan</v>
      </c>
      <c r="AI91" s="25" t="str">
        <f>IFERROR(VLOOKUP($B91,SCAN_TBD8!$B:AA,3,FALSE),"Not in Scan")</f>
        <v>Not in Scan</v>
      </c>
      <c r="AJ91" s="25" t="str">
        <f>IFERROR(VLOOKUP($B91,SCAN_TBD8!$B:AB,4,FALSE),"Not in Scan")</f>
        <v>Not in Scan</v>
      </c>
      <c r="AK91" s="25" t="str">
        <f>IFERROR(VLOOKUP($B91,SCAN_TBD8!$B:AC,5,FALSE),"Not in Scan")</f>
        <v>Not in Scan</v>
      </c>
      <c r="AM91" s="25">
        <f t="shared" ref="AM91:AO91" si="713">G91-C91</f>
        <v>0</v>
      </c>
      <c r="AN91" s="25">
        <f t="shared" si="713"/>
        <v>0</v>
      </c>
      <c r="AO91" s="25">
        <f t="shared" si="713"/>
        <v>0</v>
      </c>
      <c r="AQ91" s="25">
        <f t="shared" ref="AQ91:AS91" si="714">K91-G91</f>
        <v>0</v>
      </c>
      <c r="AR91" s="25">
        <f t="shared" si="714"/>
        <v>0</v>
      </c>
      <c r="AS91" s="25">
        <f t="shared" si="714"/>
        <v>0</v>
      </c>
      <c r="AU91" s="25">
        <f t="shared" ref="AU91:AW91" si="715">O91-K91</f>
        <v>0</v>
      </c>
      <c r="AV91" s="25">
        <f t="shared" si="715"/>
        <v>0</v>
      </c>
      <c r="AW91" s="25">
        <f t="shared" si="715"/>
        <v>0</v>
      </c>
      <c r="AY91" s="25" t="str">
        <f t="shared" ref="AY91:BA91" si="716">S91-O91</f>
        <v>#VALUE!</v>
      </c>
      <c r="AZ91" s="25" t="str">
        <f t="shared" si="716"/>
        <v>#VALUE!</v>
      </c>
      <c r="BA91" s="25" t="str">
        <f t="shared" si="716"/>
        <v>#VALUE!</v>
      </c>
      <c r="BC91" s="25" t="str">
        <f t="shared" ref="BC91:BE91" si="717">W91-S91</f>
        <v>#VALUE!</v>
      </c>
      <c r="BD91" s="25" t="str">
        <f t="shared" si="717"/>
        <v>#VALUE!</v>
      </c>
      <c r="BE91" s="25" t="str">
        <f t="shared" si="717"/>
        <v>#VALUE!</v>
      </c>
      <c r="BG91" s="25" t="str">
        <f t="shared" ref="BG91:BI91" si="718">AA91-W91</f>
        <v>#VALUE!</v>
      </c>
      <c r="BH91" s="25" t="str">
        <f t="shared" si="718"/>
        <v>#VALUE!</v>
      </c>
      <c r="BI91" s="25" t="str">
        <f t="shared" si="718"/>
        <v>#VALUE!</v>
      </c>
      <c r="BK91" s="25" t="str">
        <f t="shared" ref="BK91:BM91" si="719">AE91-AA91</f>
        <v>#VALUE!</v>
      </c>
      <c r="BL91" s="25" t="str">
        <f t="shared" si="719"/>
        <v>#VALUE!</v>
      </c>
      <c r="BM91" s="25" t="str">
        <f t="shared" si="719"/>
        <v>#VALUE!</v>
      </c>
      <c r="BO91" s="25" t="str">
        <f t="shared" ref="BO91:BQ91" si="720">AI91-AE91</f>
        <v>#VALUE!</v>
      </c>
      <c r="BP91" s="25" t="str">
        <f t="shared" si="720"/>
        <v>#VALUE!</v>
      </c>
      <c r="BQ91" s="25" t="str">
        <f t="shared" si="720"/>
        <v>#VALUE!</v>
      </c>
    </row>
    <row r="92" ht="15.0" customHeight="1">
      <c r="A92" s="23" t="s">
        <v>88</v>
      </c>
      <c r="B92" s="24">
        <v>5.0901231E7</v>
      </c>
      <c r="C92" s="25">
        <f>IFERROR(VLOOKUP($B92,BaselineKILLS!$B:F,3,FALSE),"Not in BL Scan")</f>
        <v>3643351</v>
      </c>
      <c r="D92" s="25">
        <f>IFERROR(VLOOKUP($B92,BaselineKILLS!$B:F,4,FALSE),"Not in BL Scan")</f>
        <v>4316472</v>
      </c>
      <c r="E92" s="25">
        <f>IFERROR(VLOOKUP($B92,BaselineKILLS!$B:G,5,FALSE),"Not in BL Scan")</f>
        <v>7928964</v>
      </c>
      <c r="F92" s="25"/>
      <c r="G92" s="25">
        <f>IFERROR(VLOOKUP($B92,SCAN1_020125!$B:F,3,FALSE),"Not in Scan")</f>
        <v>3643627</v>
      </c>
      <c r="H92" s="25">
        <f>IFERROR(VLOOKUP($B92,SCAN1_020125!$B:G,4,FALSE),"Not in Scan")</f>
        <v>4365725</v>
      </c>
      <c r="I92" s="25">
        <f>IFERROR(VLOOKUP($B92,SCAN1_020125!$B:H,5,FALSE),"Not in Scan")</f>
        <v>7928964</v>
      </c>
      <c r="K92" s="25">
        <f>IFERROR(VLOOKUP($B92,SCAN2_021925!$B:G,3,FALSE),"Not in Scan")</f>
        <v>3643627</v>
      </c>
      <c r="L92" s="25">
        <f>IFERROR(VLOOKUP($B92,SCAN2_021925!$B:H,4,FALSE),"Not in Scan")</f>
        <v>4365725</v>
      </c>
      <c r="M92" s="25">
        <f>IFERROR(VLOOKUP($B92,SCAN2_021925!$B:I,5,FALSE),"Not in Scan")</f>
        <v>7928964</v>
      </c>
      <c r="O92" s="25">
        <f>IFERROR(VLOOKUP($B92,SCAN_022325!$B:K,3,FALSE),"Not in Scan")</f>
        <v>3739176</v>
      </c>
      <c r="P92" s="25">
        <f>IFERROR(VLOOKUP($B92,SCAN_022325!$B:L,4,FALSE),"Not in Scan")</f>
        <v>4412405</v>
      </c>
      <c r="Q92" s="25">
        <f>IFERROR(VLOOKUP($B92,SCAN_022325!$B:M,5,FALSE),"Not in Scan")</f>
        <v>7928964</v>
      </c>
      <c r="S92" s="25" t="str">
        <f>IFERROR(VLOOKUP($B92,SCAN_TBD4!$B:O,3,FALSE),"Not in Scan")</f>
        <v>Not in Scan</v>
      </c>
      <c r="T92" s="25" t="str">
        <f>IFERROR(VLOOKUP($B92,SCAN_TBD4!$B:P,4,FALSE),"Not in Scan")</f>
        <v>Not in Scan</v>
      </c>
      <c r="U92" s="25" t="str">
        <f>IFERROR(VLOOKUP($B92,SCAN_TBD4!$B:Q,5,FALSE),"Not in Scan")</f>
        <v>Not in Scan</v>
      </c>
      <c r="W92" s="25" t="str">
        <f>IFERROR(VLOOKUP($B92,SCAN_TBD5!$B:S,3,FALSE),"Not in Scan")</f>
        <v>Not in Scan</v>
      </c>
      <c r="X92" s="25" t="str">
        <f>IFERROR(VLOOKUP($B92,SCAN_TBD5!$B:T,4,FALSE),"Not in Scan")</f>
        <v>Not in Scan</v>
      </c>
      <c r="Y92" s="25" t="str">
        <f>IFERROR(VLOOKUP($B92,SCAN_TBD5!$B:U,5,FALSE),"Not in Scan")</f>
        <v>Not in Scan</v>
      </c>
      <c r="AA92" s="25" t="str">
        <f>IFERROR(VLOOKUP($B92,SCAN_TBD6!$B:W,3,FALSE),"Not in Scan")</f>
        <v>Not in Scan</v>
      </c>
      <c r="AB92" s="25" t="str">
        <f>IFERROR(VLOOKUP($B92,SCAN_TBD6!$B:X,4,FALSE),"Not in Scan")</f>
        <v>Not in Scan</v>
      </c>
      <c r="AC92" s="25" t="str">
        <f>IFERROR(VLOOKUP($B92,SCAN_TBD6!$B:Y,5,FALSE),"Not in Scan")</f>
        <v>Not in Scan</v>
      </c>
      <c r="AE92" s="25" t="str">
        <f>IFERROR(VLOOKUP($B92,SCAN_TBD7!$B:AA,3,FALSE),"Not in Scan")</f>
        <v>Not in Scan</v>
      </c>
      <c r="AF92" s="25" t="str">
        <f>IFERROR(VLOOKUP($B92,SCAN_TBD7!$B:AB,4,FALSE),"Not in Scan")</f>
        <v>Not in Scan</v>
      </c>
      <c r="AG92" s="25" t="str">
        <f>IFERROR(VLOOKUP($B92,SCAN_TBD7!$B:AC,5,FALSE),"Not in Scan")</f>
        <v>Not in Scan</v>
      </c>
      <c r="AI92" s="25" t="str">
        <f>IFERROR(VLOOKUP($B92,SCAN_TBD8!$B:AA,3,FALSE),"Not in Scan")</f>
        <v>Not in Scan</v>
      </c>
      <c r="AJ92" s="25" t="str">
        <f>IFERROR(VLOOKUP($B92,SCAN_TBD8!$B:AB,4,FALSE),"Not in Scan")</f>
        <v>Not in Scan</v>
      </c>
      <c r="AK92" s="25" t="str">
        <f>IFERROR(VLOOKUP($B92,SCAN_TBD8!$B:AC,5,FALSE),"Not in Scan")</f>
        <v>Not in Scan</v>
      </c>
      <c r="AM92" s="25">
        <f t="shared" ref="AM92:AO92" si="721">G92-C92</f>
        <v>276</v>
      </c>
      <c r="AN92" s="25">
        <f t="shared" si="721"/>
        <v>49253</v>
      </c>
      <c r="AO92" s="25">
        <f t="shared" si="721"/>
        <v>0</v>
      </c>
      <c r="AQ92" s="25">
        <f t="shared" ref="AQ92:AS92" si="722">K92-G92</f>
        <v>0</v>
      </c>
      <c r="AR92" s="25">
        <f t="shared" si="722"/>
        <v>0</v>
      </c>
      <c r="AS92" s="25">
        <f t="shared" si="722"/>
        <v>0</v>
      </c>
      <c r="AU92" s="25">
        <f t="shared" ref="AU92:AW92" si="723">O92-K92</f>
        <v>95549</v>
      </c>
      <c r="AV92" s="25">
        <f t="shared" si="723"/>
        <v>46680</v>
      </c>
      <c r="AW92" s="25">
        <f t="shared" si="723"/>
        <v>0</v>
      </c>
      <c r="AY92" s="25" t="str">
        <f t="shared" ref="AY92:BA92" si="724">S92-O92</f>
        <v>#VALUE!</v>
      </c>
      <c r="AZ92" s="25" t="str">
        <f t="shared" si="724"/>
        <v>#VALUE!</v>
      </c>
      <c r="BA92" s="25" t="str">
        <f t="shared" si="724"/>
        <v>#VALUE!</v>
      </c>
      <c r="BC92" s="25" t="str">
        <f t="shared" ref="BC92:BE92" si="725">W92-S92</f>
        <v>#VALUE!</v>
      </c>
      <c r="BD92" s="25" t="str">
        <f t="shared" si="725"/>
        <v>#VALUE!</v>
      </c>
      <c r="BE92" s="25" t="str">
        <f t="shared" si="725"/>
        <v>#VALUE!</v>
      </c>
      <c r="BG92" s="25" t="str">
        <f t="shared" ref="BG92:BI92" si="726">AA92-W92</f>
        <v>#VALUE!</v>
      </c>
      <c r="BH92" s="25" t="str">
        <f t="shared" si="726"/>
        <v>#VALUE!</v>
      </c>
      <c r="BI92" s="25" t="str">
        <f t="shared" si="726"/>
        <v>#VALUE!</v>
      </c>
      <c r="BK92" s="25" t="str">
        <f t="shared" ref="BK92:BM92" si="727">AE92-AA92</f>
        <v>#VALUE!</v>
      </c>
      <c r="BL92" s="25" t="str">
        <f t="shared" si="727"/>
        <v>#VALUE!</v>
      </c>
      <c r="BM92" s="25" t="str">
        <f t="shared" si="727"/>
        <v>#VALUE!</v>
      </c>
      <c r="BO92" s="25" t="str">
        <f t="shared" ref="BO92:BQ92" si="728">AI92-AE92</f>
        <v>#VALUE!</v>
      </c>
      <c r="BP92" s="25" t="str">
        <f t="shared" si="728"/>
        <v>#VALUE!</v>
      </c>
      <c r="BQ92" s="25" t="str">
        <f t="shared" si="728"/>
        <v>#VALUE!</v>
      </c>
    </row>
    <row r="93" ht="15.0" customHeight="1">
      <c r="A93" s="23" t="s">
        <v>131</v>
      </c>
      <c r="B93" s="24">
        <v>4.824734E7</v>
      </c>
      <c r="C93" s="25">
        <f>IFERROR(VLOOKUP($B93,BaselineKILLS!$B:F,3,FALSE),"Not in BL Scan")</f>
        <v>4737160</v>
      </c>
      <c r="D93" s="25">
        <f>IFERROR(VLOOKUP($B93,BaselineKILLS!$B:F,4,FALSE),"Not in BL Scan")</f>
        <v>3564336</v>
      </c>
      <c r="E93" s="25">
        <f>IFERROR(VLOOKUP($B93,BaselineKILLS!$B:G,5,FALSE),"Not in BL Scan")</f>
        <v>13164716</v>
      </c>
      <c r="F93" s="25"/>
      <c r="G93" s="25">
        <f>IFERROR(VLOOKUP($B93,SCAN1_020125!$B:F,3,FALSE),"Not in Scan")</f>
        <v>4737160</v>
      </c>
      <c r="H93" s="25">
        <f>IFERROR(VLOOKUP($B93,SCAN1_020125!$B:G,4,FALSE),"Not in Scan")</f>
        <v>3564336</v>
      </c>
      <c r="I93" s="25">
        <f>IFERROR(VLOOKUP($B93,SCAN1_020125!$B:H,5,FALSE),"Not in Scan")</f>
        <v>13164716</v>
      </c>
      <c r="K93" s="25">
        <f>IFERROR(VLOOKUP($B93,SCAN2_021925!$B:G,3,FALSE),"Not in Scan")</f>
        <v>4737160</v>
      </c>
      <c r="L93" s="25">
        <f>IFERROR(VLOOKUP($B93,SCAN2_021925!$B:H,4,FALSE),"Not in Scan")</f>
        <v>3564336</v>
      </c>
      <c r="M93" s="25">
        <f>IFERROR(VLOOKUP($B93,SCAN2_021925!$B:I,5,FALSE),"Not in Scan")</f>
        <v>13164716</v>
      </c>
      <c r="O93" s="25">
        <f>IFERROR(VLOOKUP($B93,SCAN_022325!$B:K,3,FALSE),"Not in Scan")</f>
        <v>4737160</v>
      </c>
      <c r="P93" s="25">
        <f>IFERROR(VLOOKUP($B93,SCAN_022325!$B:L,4,FALSE),"Not in Scan")</f>
        <v>3564336</v>
      </c>
      <c r="Q93" s="25">
        <f>IFERROR(VLOOKUP($B93,SCAN_022325!$B:M,5,FALSE),"Not in Scan")</f>
        <v>13164716</v>
      </c>
      <c r="S93" s="25" t="str">
        <f>IFERROR(VLOOKUP($B93,SCAN_TBD4!$B:O,3,FALSE),"Not in Scan")</f>
        <v>Not in Scan</v>
      </c>
      <c r="T93" s="25" t="str">
        <f>IFERROR(VLOOKUP($B93,SCAN_TBD4!$B:P,4,FALSE),"Not in Scan")</f>
        <v>Not in Scan</v>
      </c>
      <c r="U93" s="25" t="str">
        <f>IFERROR(VLOOKUP($B93,SCAN_TBD4!$B:Q,5,FALSE),"Not in Scan")</f>
        <v>Not in Scan</v>
      </c>
      <c r="W93" s="25" t="str">
        <f>IFERROR(VLOOKUP($B93,SCAN_TBD5!$B:S,3,FALSE),"Not in Scan")</f>
        <v>Not in Scan</v>
      </c>
      <c r="X93" s="25" t="str">
        <f>IFERROR(VLOOKUP($B93,SCAN_TBD5!$B:T,4,FALSE),"Not in Scan")</f>
        <v>Not in Scan</v>
      </c>
      <c r="Y93" s="25" t="str">
        <f>IFERROR(VLOOKUP($B93,SCAN_TBD5!$B:U,5,FALSE),"Not in Scan")</f>
        <v>Not in Scan</v>
      </c>
      <c r="AA93" s="25" t="str">
        <f>IFERROR(VLOOKUP($B93,SCAN_TBD6!$B:W,3,FALSE),"Not in Scan")</f>
        <v>Not in Scan</v>
      </c>
      <c r="AB93" s="25" t="str">
        <f>IFERROR(VLOOKUP($B93,SCAN_TBD6!$B:X,4,FALSE),"Not in Scan")</f>
        <v>Not in Scan</v>
      </c>
      <c r="AC93" s="25" t="str">
        <f>IFERROR(VLOOKUP($B93,SCAN_TBD6!$B:Y,5,FALSE),"Not in Scan")</f>
        <v>Not in Scan</v>
      </c>
      <c r="AE93" s="25" t="str">
        <f>IFERROR(VLOOKUP($B93,SCAN_TBD7!$B:AA,3,FALSE),"Not in Scan")</f>
        <v>Not in Scan</v>
      </c>
      <c r="AF93" s="25" t="str">
        <f>IFERROR(VLOOKUP($B93,SCAN_TBD7!$B:AB,4,FALSE),"Not in Scan")</f>
        <v>Not in Scan</v>
      </c>
      <c r="AG93" s="25" t="str">
        <f>IFERROR(VLOOKUP($B93,SCAN_TBD7!$B:AC,5,FALSE),"Not in Scan")</f>
        <v>Not in Scan</v>
      </c>
      <c r="AI93" s="25" t="str">
        <f>IFERROR(VLOOKUP($B93,SCAN_TBD8!$B:AA,3,FALSE),"Not in Scan")</f>
        <v>Not in Scan</v>
      </c>
      <c r="AJ93" s="25" t="str">
        <f>IFERROR(VLOOKUP($B93,SCAN_TBD8!$B:AB,4,FALSE),"Not in Scan")</f>
        <v>Not in Scan</v>
      </c>
      <c r="AK93" s="25" t="str">
        <f>IFERROR(VLOOKUP($B93,SCAN_TBD8!$B:AC,5,FALSE),"Not in Scan")</f>
        <v>Not in Scan</v>
      </c>
      <c r="AM93" s="25">
        <f t="shared" ref="AM93:AO93" si="729">G93-C93</f>
        <v>0</v>
      </c>
      <c r="AN93" s="25">
        <f t="shared" si="729"/>
        <v>0</v>
      </c>
      <c r="AO93" s="25">
        <f t="shared" si="729"/>
        <v>0</v>
      </c>
      <c r="AQ93" s="25">
        <f t="shared" ref="AQ93:AS93" si="730">K93-G93</f>
        <v>0</v>
      </c>
      <c r="AR93" s="25">
        <f t="shared" si="730"/>
        <v>0</v>
      </c>
      <c r="AS93" s="25">
        <f t="shared" si="730"/>
        <v>0</v>
      </c>
      <c r="AU93" s="25">
        <f t="shared" ref="AU93:AW93" si="731">O93-K93</f>
        <v>0</v>
      </c>
      <c r="AV93" s="25">
        <f t="shared" si="731"/>
        <v>0</v>
      </c>
      <c r="AW93" s="25">
        <f t="shared" si="731"/>
        <v>0</v>
      </c>
      <c r="AY93" s="25" t="str">
        <f t="shared" ref="AY93:BA93" si="732">S93-O93</f>
        <v>#VALUE!</v>
      </c>
      <c r="AZ93" s="25" t="str">
        <f t="shared" si="732"/>
        <v>#VALUE!</v>
      </c>
      <c r="BA93" s="25" t="str">
        <f t="shared" si="732"/>
        <v>#VALUE!</v>
      </c>
      <c r="BC93" s="25" t="str">
        <f t="shared" ref="BC93:BE93" si="733">W93-S93</f>
        <v>#VALUE!</v>
      </c>
      <c r="BD93" s="25" t="str">
        <f t="shared" si="733"/>
        <v>#VALUE!</v>
      </c>
      <c r="BE93" s="25" t="str">
        <f t="shared" si="733"/>
        <v>#VALUE!</v>
      </c>
      <c r="BG93" s="25" t="str">
        <f t="shared" ref="BG93:BI93" si="734">AA93-W93</f>
        <v>#VALUE!</v>
      </c>
      <c r="BH93" s="25" t="str">
        <f t="shared" si="734"/>
        <v>#VALUE!</v>
      </c>
      <c r="BI93" s="25" t="str">
        <f t="shared" si="734"/>
        <v>#VALUE!</v>
      </c>
      <c r="BK93" s="25" t="str">
        <f t="shared" ref="BK93:BM93" si="735">AE93-AA93</f>
        <v>#VALUE!</v>
      </c>
      <c r="BL93" s="25" t="str">
        <f t="shared" si="735"/>
        <v>#VALUE!</v>
      </c>
      <c r="BM93" s="25" t="str">
        <f t="shared" si="735"/>
        <v>#VALUE!</v>
      </c>
      <c r="BO93" s="25" t="str">
        <f t="shared" ref="BO93:BQ93" si="736">AI93-AE93</f>
        <v>#VALUE!</v>
      </c>
      <c r="BP93" s="25" t="str">
        <f t="shared" si="736"/>
        <v>#VALUE!</v>
      </c>
      <c r="BQ93" s="25" t="str">
        <f t="shared" si="736"/>
        <v>#VALUE!</v>
      </c>
    </row>
    <row r="94" ht="15.0" customHeight="1">
      <c r="A94" s="23" t="s">
        <v>90</v>
      </c>
      <c r="B94" s="24">
        <v>7.7701664E7</v>
      </c>
      <c r="C94" s="25">
        <f>IFERROR(VLOOKUP($B94,BaselineKILLS!$B:F,3,FALSE),"Not in BL Scan")</f>
        <v>6433905</v>
      </c>
      <c r="D94" s="25">
        <f>IFERROR(VLOOKUP($B94,BaselineKILLS!$B:F,4,FALSE),"Not in BL Scan")</f>
        <v>12684559</v>
      </c>
      <c r="E94" s="25">
        <f>IFERROR(VLOOKUP($B94,BaselineKILLS!$B:G,5,FALSE),"Not in BL Scan")</f>
        <v>9919964</v>
      </c>
      <c r="F94" s="25"/>
      <c r="G94" s="25">
        <f>IFERROR(VLOOKUP($B94,SCAN1_020125!$B:F,3,FALSE),"Not in Scan")</f>
        <v>6439354</v>
      </c>
      <c r="H94" s="25">
        <f>IFERROR(VLOOKUP($B94,SCAN1_020125!$B:G,4,FALSE),"Not in Scan")</f>
        <v>12833885</v>
      </c>
      <c r="I94" s="25">
        <f>IFERROR(VLOOKUP($B94,SCAN1_020125!$B:H,5,FALSE),"Not in Scan")</f>
        <v>9919964</v>
      </c>
      <c r="K94" s="25">
        <f>IFERROR(VLOOKUP($B94,SCAN2_021925!$B:G,3,FALSE),"Not in Scan")</f>
        <v>6439354</v>
      </c>
      <c r="L94" s="25">
        <f>IFERROR(VLOOKUP($B94,SCAN2_021925!$B:H,4,FALSE),"Not in Scan")</f>
        <v>12833885</v>
      </c>
      <c r="M94" s="25">
        <f>IFERROR(VLOOKUP($B94,SCAN2_021925!$B:I,5,FALSE),"Not in Scan")</f>
        <v>9919964</v>
      </c>
      <c r="O94" s="25">
        <f>IFERROR(VLOOKUP($B94,SCAN_022325!$B:K,3,FALSE),"Not in Scan")</f>
        <v>6439354</v>
      </c>
      <c r="P94" s="25">
        <f>IFERROR(VLOOKUP($B94,SCAN_022325!$B:L,4,FALSE),"Not in Scan")</f>
        <v>12833885</v>
      </c>
      <c r="Q94" s="25">
        <f>IFERROR(VLOOKUP($B94,SCAN_022325!$B:M,5,FALSE),"Not in Scan")</f>
        <v>9919964</v>
      </c>
      <c r="S94" s="25" t="str">
        <f>IFERROR(VLOOKUP($B94,SCAN_TBD4!$B:O,3,FALSE),"Not in Scan")</f>
        <v>Not in Scan</v>
      </c>
      <c r="T94" s="25" t="str">
        <f>IFERROR(VLOOKUP($B94,SCAN_TBD4!$B:P,4,FALSE),"Not in Scan")</f>
        <v>Not in Scan</v>
      </c>
      <c r="U94" s="25" t="str">
        <f>IFERROR(VLOOKUP($B94,SCAN_TBD4!$B:Q,5,FALSE),"Not in Scan")</f>
        <v>Not in Scan</v>
      </c>
      <c r="W94" s="25" t="str">
        <f>IFERROR(VLOOKUP($B94,SCAN_TBD5!$B:S,3,FALSE),"Not in Scan")</f>
        <v>Not in Scan</v>
      </c>
      <c r="X94" s="25" t="str">
        <f>IFERROR(VLOOKUP($B94,SCAN_TBD5!$B:T,4,FALSE),"Not in Scan")</f>
        <v>Not in Scan</v>
      </c>
      <c r="Y94" s="25" t="str">
        <f>IFERROR(VLOOKUP($B94,SCAN_TBD5!$B:U,5,FALSE),"Not in Scan")</f>
        <v>Not in Scan</v>
      </c>
      <c r="AA94" s="25" t="str">
        <f>IFERROR(VLOOKUP($B94,SCAN_TBD6!$B:W,3,FALSE),"Not in Scan")</f>
        <v>Not in Scan</v>
      </c>
      <c r="AB94" s="25" t="str">
        <f>IFERROR(VLOOKUP($B94,SCAN_TBD6!$B:X,4,FALSE),"Not in Scan")</f>
        <v>Not in Scan</v>
      </c>
      <c r="AC94" s="25" t="str">
        <f>IFERROR(VLOOKUP($B94,SCAN_TBD6!$B:Y,5,FALSE),"Not in Scan")</f>
        <v>Not in Scan</v>
      </c>
      <c r="AE94" s="25" t="str">
        <f>IFERROR(VLOOKUP($B94,SCAN_TBD7!$B:AA,3,FALSE),"Not in Scan")</f>
        <v>Not in Scan</v>
      </c>
      <c r="AF94" s="25" t="str">
        <f>IFERROR(VLOOKUP($B94,SCAN_TBD7!$B:AB,4,FALSE),"Not in Scan")</f>
        <v>Not in Scan</v>
      </c>
      <c r="AG94" s="25" t="str">
        <f>IFERROR(VLOOKUP($B94,SCAN_TBD7!$B:AC,5,FALSE),"Not in Scan")</f>
        <v>Not in Scan</v>
      </c>
      <c r="AI94" s="25" t="str">
        <f>IFERROR(VLOOKUP($B94,SCAN_TBD8!$B:AA,3,FALSE),"Not in Scan")</f>
        <v>Not in Scan</v>
      </c>
      <c r="AJ94" s="25" t="str">
        <f>IFERROR(VLOOKUP($B94,SCAN_TBD8!$B:AB,4,FALSE),"Not in Scan")</f>
        <v>Not in Scan</v>
      </c>
      <c r="AK94" s="25" t="str">
        <f>IFERROR(VLOOKUP($B94,SCAN_TBD8!$B:AC,5,FALSE),"Not in Scan")</f>
        <v>Not in Scan</v>
      </c>
      <c r="AM94" s="25">
        <f t="shared" ref="AM94:AO94" si="737">G94-C94</f>
        <v>5449</v>
      </c>
      <c r="AN94" s="25">
        <f t="shared" si="737"/>
        <v>149326</v>
      </c>
      <c r="AO94" s="25">
        <f t="shared" si="737"/>
        <v>0</v>
      </c>
      <c r="AQ94" s="25">
        <f t="shared" ref="AQ94:AS94" si="738">K94-G94</f>
        <v>0</v>
      </c>
      <c r="AR94" s="25">
        <f t="shared" si="738"/>
        <v>0</v>
      </c>
      <c r="AS94" s="25">
        <f t="shared" si="738"/>
        <v>0</v>
      </c>
      <c r="AU94" s="25">
        <f t="shared" ref="AU94:AW94" si="739">O94-K94</f>
        <v>0</v>
      </c>
      <c r="AV94" s="25">
        <f t="shared" si="739"/>
        <v>0</v>
      </c>
      <c r="AW94" s="25">
        <f t="shared" si="739"/>
        <v>0</v>
      </c>
      <c r="AY94" s="25" t="str">
        <f t="shared" ref="AY94:BA94" si="740">S94-O94</f>
        <v>#VALUE!</v>
      </c>
      <c r="AZ94" s="25" t="str">
        <f t="shared" si="740"/>
        <v>#VALUE!</v>
      </c>
      <c r="BA94" s="25" t="str">
        <f t="shared" si="740"/>
        <v>#VALUE!</v>
      </c>
      <c r="BC94" s="25" t="str">
        <f t="shared" ref="BC94:BE94" si="741">W94-S94</f>
        <v>#VALUE!</v>
      </c>
      <c r="BD94" s="25" t="str">
        <f t="shared" si="741"/>
        <v>#VALUE!</v>
      </c>
      <c r="BE94" s="25" t="str">
        <f t="shared" si="741"/>
        <v>#VALUE!</v>
      </c>
      <c r="BG94" s="25" t="str">
        <f t="shared" ref="BG94:BI94" si="742">AA94-W94</f>
        <v>#VALUE!</v>
      </c>
      <c r="BH94" s="25" t="str">
        <f t="shared" si="742"/>
        <v>#VALUE!</v>
      </c>
      <c r="BI94" s="25" t="str">
        <f t="shared" si="742"/>
        <v>#VALUE!</v>
      </c>
      <c r="BK94" s="25" t="str">
        <f t="shared" ref="BK94:BM94" si="743">AE94-AA94</f>
        <v>#VALUE!</v>
      </c>
      <c r="BL94" s="25" t="str">
        <f t="shared" si="743"/>
        <v>#VALUE!</v>
      </c>
      <c r="BM94" s="25" t="str">
        <f t="shared" si="743"/>
        <v>#VALUE!</v>
      </c>
      <c r="BO94" s="25" t="str">
        <f t="shared" ref="BO94:BQ94" si="744">AI94-AE94</f>
        <v>#VALUE!</v>
      </c>
      <c r="BP94" s="25" t="str">
        <f t="shared" si="744"/>
        <v>#VALUE!</v>
      </c>
      <c r="BQ94" s="25" t="str">
        <f t="shared" si="744"/>
        <v>#VALUE!</v>
      </c>
    </row>
    <row r="95" ht="15.0" customHeight="1">
      <c r="A95" s="23" t="s">
        <v>130</v>
      </c>
      <c r="B95" s="24">
        <v>5.1010275E7</v>
      </c>
      <c r="C95" s="25">
        <f>IFERROR(VLOOKUP($B95,BaselineKILLS!$B:F,3,FALSE),"Not in BL Scan")</f>
        <v>6208257</v>
      </c>
      <c r="D95" s="25">
        <f>IFERROR(VLOOKUP($B95,BaselineKILLS!$B:F,4,FALSE),"Not in BL Scan")</f>
        <v>6447989</v>
      </c>
      <c r="E95" s="25">
        <f>IFERROR(VLOOKUP($B95,BaselineKILLS!$B:G,5,FALSE),"Not in BL Scan")</f>
        <v>29432246</v>
      </c>
      <c r="F95" s="25"/>
      <c r="G95" s="25">
        <f>IFERROR(VLOOKUP($B95,SCAN1_020125!$B:F,3,FALSE),"Not in Scan")</f>
        <v>6208257</v>
      </c>
      <c r="H95" s="25">
        <f>IFERROR(VLOOKUP($B95,SCAN1_020125!$B:G,4,FALSE),"Not in Scan")</f>
        <v>6447989</v>
      </c>
      <c r="I95" s="25">
        <f>IFERROR(VLOOKUP($B95,SCAN1_020125!$B:H,5,FALSE),"Not in Scan")</f>
        <v>29432246</v>
      </c>
      <c r="K95" s="25">
        <f>IFERROR(VLOOKUP($B95,SCAN2_021925!$B:G,3,FALSE),"Not in Scan")</f>
        <v>6208257</v>
      </c>
      <c r="L95" s="25">
        <f>IFERROR(VLOOKUP($B95,SCAN2_021925!$B:H,4,FALSE),"Not in Scan")</f>
        <v>6447989</v>
      </c>
      <c r="M95" s="25">
        <f>IFERROR(VLOOKUP($B95,SCAN2_021925!$B:I,5,FALSE),"Not in Scan")</f>
        <v>29432246</v>
      </c>
      <c r="O95" s="25">
        <f>IFERROR(VLOOKUP($B95,SCAN_022325!$B:K,3,FALSE),"Not in Scan")</f>
        <v>6208257</v>
      </c>
      <c r="P95" s="25">
        <f>IFERROR(VLOOKUP($B95,SCAN_022325!$B:L,4,FALSE),"Not in Scan")</f>
        <v>6447989</v>
      </c>
      <c r="Q95" s="25">
        <f>IFERROR(VLOOKUP($B95,SCAN_022325!$B:M,5,FALSE),"Not in Scan")</f>
        <v>29432246</v>
      </c>
      <c r="S95" s="25" t="str">
        <f>IFERROR(VLOOKUP($B95,SCAN_TBD4!$B:O,3,FALSE),"Not in Scan")</f>
        <v>Not in Scan</v>
      </c>
      <c r="T95" s="25" t="str">
        <f>IFERROR(VLOOKUP($B95,SCAN_TBD4!$B:P,4,FALSE),"Not in Scan")</f>
        <v>Not in Scan</v>
      </c>
      <c r="U95" s="25" t="str">
        <f>IFERROR(VLOOKUP($B95,SCAN_TBD4!$B:Q,5,FALSE),"Not in Scan")</f>
        <v>Not in Scan</v>
      </c>
      <c r="W95" s="25" t="str">
        <f>IFERROR(VLOOKUP($B95,SCAN_TBD5!$B:S,3,FALSE),"Not in Scan")</f>
        <v>Not in Scan</v>
      </c>
      <c r="X95" s="25" t="str">
        <f>IFERROR(VLOOKUP($B95,SCAN_TBD5!$B:T,4,FALSE),"Not in Scan")</f>
        <v>Not in Scan</v>
      </c>
      <c r="Y95" s="25" t="str">
        <f>IFERROR(VLOOKUP($B95,SCAN_TBD5!$B:U,5,FALSE),"Not in Scan")</f>
        <v>Not in Scan</v>
      </c>
      <c r="AA95" s="25" t="str">
        <f>IFERROR(VLOOKUP($B95,SCAN_TBD6!$B:W,3,FALSE),"Not in Scan")</f>
        <v>Not in Scan</v>
      </c>
      <c r="AB95" s="25" t="str">
        <f>IFERROR(VLOOKUP($B95,SCAN_TBD6!$B:X,4,FALSE),"Not in Scan")</f>
        <v>Not in Scan</v>
      </c>
      <c r="AC95" s="25" t="str">
        <f>IFERROR(VLOOKUP($B95,SCAN_TBD6!$B:Y,5,FALSE),"Not in Scan")</f>
        <v>Not in Scan</v>
      </c>
      <c r="AE95" s="25" t="str">
        <f>IFERROR(VLOOKUP($B95,SCAN_TBD7!$B:AA,3,FALSE),"Not in Scan")</f>
        <v>Not in Scan</v>
      </c>
      <c r="AF95" s="25" t="str">
        <f>IFERROR(VLOOKUP($B95,SCAN_TBD7!$B:AB,4,FALSE),"Not in Scan")</f>
        <v>Not in Scan</v>
      </c>
      <c r="AG95" s="25" t="str">
        <f>IFERROR(VLOOKUP($B95,SCAN_TBD7!$B:AC,5,FALSE),"Not in Scan")</f>
        <v>Not in Scan</v>
      </c>
      <c r="AI95" s="25" t="str">
        <f>IFERROR(VLOOKUP($B95,SCAN_TBD8!$B:AA,3,FALSE),"Not in Scan")</f>
        <v>Not in Scan</v>
      </c>
      <c r="AJ95" s="25" t="str">
        <f>IFERROR(VLOOKUP($B95,SCAN_TBD8!$B:AB,4,FALSE),"Not in Scan")</f>
        <v>Not in Scan</v>
      </c>
      <c r="AK95" s="25" t="str">
        <f>IFERROR(VLOOKUP($B95,SCAN_TBD8!$B:AC,5,FALSE),"Not in Scan")</f>
        <v>Not in Scan</v>
      </c>
      <c r="AM95" s="25">
        <f t="shared" ref="AM95:AO95" si="745">G95-C95</f>
        <v>0</v>
      </c>
      <c r="AN95" s="25">
        <f t="shared" si="745"/>
        <v>0</v>
      </c>
      <c r="AO95" s="25">
        <f t="shared" si="745"/>
        <v>0</v>
      </c>
      <c r="AQ95" s="25">
        <f t="shared" ref="AQ95:AS95" si="746">K95-G95</f>
        <v>0</v>
      </c>
      <c r="AR95" s="25">
        <f t="shared" si="746"/>
        <v>0</v>
      </c>
      <c r="AS95" s="25">
        <f t="shared" si="746"/>
        <v>0</v>
      </c>
      <c r="AU95" s="25">
        <f t="shared" ref="AU95:AW95" si="747">O95-K95</f>
        <v>0</v>
      </c>
      <c r="AV95" s="25">
        <f t="shared" si="747"/>
        <v>0</v>
      </c>
      <c r="AW95" s="25">
        <f t="shared" si="747"/>
        <v>0</v>
      </c>
      <c r="AY95" s="25" t="str">
        <f t="shared" ref="AY95:BA95" si="748">S95-O95</f>
        <v>#VALUE!</v>
      </c>
      <c r="AZ95" s="25" t="str">
        <f t="shared" si="748"/>
        <v>#VALUE!</v>
      </c>
      <c r="BA95" s="25" t="str">
        <f t="shared" si="748"/>
        <v>#VALUE!</v>
      </c>
      <c r="BC95" s="25" t="str">
        <f t="shared" ref="BC95:BE95" si="749">W95-S95</f>
        <v>#VALUE!</v>
      </c>
      <c r="BD95" s="25" t="str">
        <f t="shared" si="749"/>
        <v>#VALUE!</v>
      </c>
      <c r="BE95" s="25" t="str">
        <f t="shared" si="749"/>
        <v>#VALUE!</v>
      </c>
      <c r="BG95" s="25" t="str">
        <f t="shared" ref="BG95:BI95" si="750">AA95-W95</f>
        <v>#VALUE!</v>
      </c>
      <c r="BH95" s="25" t="str">
        <f t="shared" si="750"/>
        <v>#VALUE!</v>
      </c>
      <c r="BI95" s="25" t="str">
        <f t="shared" si="750"/>
        <v>#VALUE!</v>
      </c>
      <c r="BK95" s="25" t="str">
        <f t="shared" ref="BK95:BM95" si="751">AE95-AA95</f>
        <v>#VALUE!</v>
      </c>
      <c r="BL95" s="25" t="str">
        <f t="shared" si="751"/>
        <v>#VALUE!</v>
      </c>
      <c r="BM95" s="25" t="str">
        <f t="shared" si="751"/>
        <v>#VALUE!</v>
      </c>
      <c r="BO95" s="25" t="str">
        <f t="shared" ref="BO95:BQ95" si="752">AI95-AE95</f>
        <v>#VALUE!</v>
      </c>
      <c r="BP95" s="25" t="str">
        <f t="shared" si="752"/>
        <v>#VALUE!</v>
      </c>
      <c r="BQ95" s="25" t="str">
        <f t="shared" si="752"/>
        <v>#VALUE!</v>
      </c>
    </row>
    <row r="96" ht="15.0" customHeight="1">
      <c r="A96" s="23" t="s">
        <v>295</v>
      </c>
      <c r="B96" s="24">
        <v>1.04435446E8</v>
      </c>
      <c r="C96" s="25">
        <f>IFERROR(VLOOKUP($B96,BaselineKILLS!$B:F,3,FALSE),"Not in BL Scan")</f>
        <v>15806873</v>
      </c>
      <c r="D96" s="25">
        <f>IFERROR(VLOOKUP($B96,BaselineKILLS!$B:F,4,FALSE),"Not in BL Scan")</f>
        <v>28861150</v>
      </c>
      <c r="E96" s="25">
        <f>IFERROR(VLOOKUP($B96,BaselineKILLS!$B:G,5,FALSE),"Not in BL Scan")</f>
        <v>7750684</v>
      </c>
      <c r="F96" s="25"/>
      <c r="G96" s="25">
        <f>IFERROR(VLOOKUP($B96,SCAN1_020125!$B:F,3,FALSE),"Not in Scan")</f>
        <v>15806873</v>
      </c>
      <c r="H96" s="25">
        <f>IFERROR(VLOOKUP($B96,SCAN1_020125!$B:G,4,FALSE),"Not in Scan")</f>
        <v>28861150</v>
      </c>
      <c r="I96" s="25">
        <f>IFERROR(VLOOKUP($B96,SCAN1_020125!$B:H,5,FALSE),"Not in Scan")</f>
        <v>7750684</v>
      </c>
      <c r="K96" s="25" t="str">
        <f>IFERROR(VLOOKUP($B96,SCAN2_021925!$B:G,3,FALSE),"Not in Scan")</f>
        <v>Not in Scan</v>
      </c>
      <c r="L96" s="25" t="str">
        <f>IFERROR(VLOOKUP($B96,SCAN2_021925!$B:H,4,FALSE),"Not in Scan")</f>
        <v>Not in Scan</v>
      </c>
      <c r="M96" s="25" t="str">
        <f>IFERROR(VLOOKUP($B96,SCAN2_021925!$B:I,5,FALSE),"Not in Scan")</f>
        <v>Not in Scan</v>
      </c>
      <c r="O96" s="25" t="str">
        <f>IFERROR(VLOOKUP($B96,SCAN_022325!$B:K,3,FALSE),"Not in Scan")</f>
        <v>Not in Scan</v>
      </c>
      <c r="P96" s="25" t="str">
        <f>IFERROR(VLOOKUP($B96,SCAN_022325!$B:L,4,FALSE),"Not in Scan")</f>
        <v>Not in Scan</v>
      </c>
      <c r="Q96" s="25" t="str">
        <f>IFERROR(VLOOKUP($B96,SCAN_022325!$B:M,5,FALSE),"Not in Scan")</f>
        <v>Not in Scan</v>
      </c>
      <c r="S96" s="25" t="str">
        <f>IFERROR(VLOOKUP($B96,SCAN_TBD4!$B:O,3,FALSE),"Not in Scan")</f>
        <v>Not in Scan</v>
      </c>
      <c r="T96" s="25" t="str">
        <f>IFERROR(VLOOKUP($B96,SCAN_TBD4!$B:P,4,FALSE),"Not in Scan")</f>
        <v>Not in Scan</v>
      </c>
      <c r="U96" s="25" t="str">
        <f>IFERROR(VLOOKUP($B96,SCAN_TBD4!$B:Q,5,FALSE),"Not in Scan")</f>
        <v>Not in Scan</v>
      </c>
      <c r="W96" s="25" t="str">
        <f>IFERROR(VLOOKUP($B96,SCAN_TBD5!$B:S,3,FALSE),"Not in Scan")</f>
        <v>Not in Scan</v>
      </c>
      <c r="X96" s="25" t="str">
        <f>IFERROR(VLOOKUP($B96,SCAN_TBD5!$B:T,4,FALSE),"Not in Scan")</f>
        <v>Not in Scan</v>
      </c>
      <c r="Y96" s="25" t="str">
        <f>IFERROR(VLOOKUP($B96,SCAN_TBD5!$B:U,5,FALSE),"Not in Scan")</f>
        <v>Not in Scan</v>
      </c>
      <c r="AA96" s="25" t="str">
        <f>IFERROR(VLOOKUP($B96,SCAN_TBD6!$B:W,3,FALSE),"Not in Scan")</f>
        <v>Not in Scan</v>
      </c>
      <c r="AB96" s="25" t="str">
        <f>IFERROR(VLOOKUP($B96,SCAN_TBD6!$B:X,4,FALSE),"Not in Scan")</f>
        <v>Not in Scan</v>
      </c>
      <c r="AC96" s="25" t="str">
        <f>IFERROR(VLOOKUP($B96,SCAN_TBD6!$B:Y,5,FALSE),"Not in Scan")</f>
        <v>Not in Scan</v>
      </c>
      <c r="AE96" s="25" t="str">
        <f>IFERROR(VLOOKUP($B96,SCAN_TBD7!$B:AA,3,FALSE),"Not in Scan")</f>
        <v>Not in Scan</v>
      </c>
      <c r="AF96" s="25" t="str">
        <f>IFERROR(VLOOKUP($B96,SCAN_TBD7!$B:AB,4,FALSE),"Not in Scan")</f>
        <v>Not in Scan</v>
      </c>
      <c r="AG96" s="25" t="str">
        <f>IFERROR(VLOOKUP($B96,SCAN_TBD7!$B:AC,5,FALSE),"Not in Scan")</f>
        <v>Not in Scan</v>
      </c>
      <c r="AI96" s="25" t="str">
        <f>IFERROR(VLOOKUP($B96,SCAN_TBD8!$B:AA,3,FALSE),"Not in Scan")</f>
        <v>Not in Scan</v>
      </c>
      <c r="AJ96" s="25" t="str">
        <f>IFERROR(VLOOKUP($B96,SCAN_TBD8!$B:AB,4,FALSE),"Not in Scan")</f>
        <v>Not in Scan</v>
      </c>
      <c r="AK96" s="25" t="str">
        <f>IFERROR(VLOOKUP($B96,SCAN_TBD8!$B:AC,5,FALSE),"Not in Scan")</f>
        <v>Not in Scan</v>
      </c>
      <c r="AM96" s="25">
        <f t="shared" ref="AM96:AO96" si="753">G96-C96</f>
        <v>0</v>
      </c>
      <c r="AN96" s="25">
        <f t="shared" si="753"/>
        <v>0</v>
      </c>
      <c r="AO96" s="25">
        <f t="shared" si="753"/>
        <v>0</v>
      </c>
      <c r="AQ96" s="25" t="str">
        <f t="shared" ref="AQ96:AS96" si="754">K96-G96</f>
        <v>#VALUE!</v>
      </c>
      <c r="AR96" s="25" t="str">
        <f t="shared" si="754"/>
        <v>#VALUE!</v>
      </c>
      <c r="AS96" s="25" t="str">
        <f t="shared" si="754"/>
        <v>#VALUE!</v>
      </c>
      <c r="AU96" s="25" t="str">
        <f t="shared" ref="AU96:AW96" si="755">O96-K96</f>
        <v>#VALUE!</v>
      </c>
      <c r="AV96" s="25" t="str">
        <f t="shared" si="755"/>
        <v>#VALUE!</v>
      </c>
      <c r="AW96" s="25" t="str">
        <f t="shared" si="755"/>
        <v>#VALUE!</v>
      </c>
      <c r="AY96" s="25" t="str">
        <f t="shared" ref="AY96:BA96" si="756">S96-O96</f>
        <v>#VALUE!</v>
      </c>
      <c r="AZ96" s="25" t="str">
        <f t="shared" si="756"/>
        <v>#VALUE!</v>
      </c>
      <c r="BA96" s="25" t="str">
        <f t="shared" si="756"/>
        <v>#VALUE!</v>
      </c>
      <c r="BC96" s="25" t="str">
        <f t="shared" ref="BC96:BE96" si="757">W96-S96</f>
        <v>#VALUE!</v>
      </c>
      <c r="BD96" s="25" t="str">
        <f t="shared" si="757"/>
        <v>#VALUE!</v>
      </c>
      <c r="BE96" s="25" t="str">
        <f t="shared" si="757"/>
        <v>#VALUE!</v>
      </c>
      <c r="BG96" s="25" t="str">
        <f t="shared" ref="BG96:BI96" si="758">AA96-W96</f>
        <v>#VALUE!</v>
      </c>
      <c r="BH96" s="25" t="str">
        <f t="shared" si="758"/>
        <v>#VALUE!</v>
      </c>
      <c r="BI96" s="25" t="str">
        <f t="shared" si="758"/>
        <v>#VALUE!</v>
      </c>
      <c r="BK96" s="25" t="str">
        <f t="shared" ref="BK96:BM96" si="759">AE96-AA96</f>
        <v>#VALUE!</v>
      </c>
      <c r="BL96" s="25" t="str">
        <f t="shared" si="759"/>
        <v>#VALUE!</v>
      </c>
      <c r="BM96" s="25" t="str">
        <f t="shared" si="759"/>
        <v>#VALUE!</v>
      </c>
      <c r="BO96" s="25" t="str">
        <f t="shared" ref="BO96:BQ96" si="760">AI96-AE96</f>
        <v>#VALUE!</v>
      </c>
      <c r="BP96" s="25" t="str">
        <f t="shared" si="760"/>
        <v>#VALUE!</v>
      </c>
      <c r="BQ96" s="25" t="str">
        <f t="shared" si="760"/>
        <v>#VALUE!</v>
      </c>
    </row>
    <row r="97" ht="15.0" customHeight="1">
      <c r="A97" s="23" t="s">
        <v>99</v>
      </c>
      <c r="B97" s="24">
        <v>7.7243108E7</v>
      </c>
      <c r="C97" s="25">
        <f>IFERROR(VLOOKUP($B97,BaselineKILLS!$B:F,3,FALSE),"Not in BL Scan")</f>
        <v>18932040</v>
      </c>
      <c r="D97" s="25">
        <f>IFERROR(VLOOKUP($B97,BaselineKILLS!$B:F,4,FALSE),"Not in BL Scan")</f>
        <v>7848101</v>
      </c>
      <c r="E97" s="25">
        <f>IFERROR(VLOOKUP($B97,BaselineKILLS!$B:G,5,FALSE),"Not in BL Scan")</f>
        <v>9004828</v>
      </c>
      <c r="F97" s="25"/>
      <c r="G97" s="25">
        <f>IFERROR(VLOOKUP($B97,SCAN1_020125!$B:F,3,FALSE),"Not in Scan")</f>
        <v>18932040</v>
      </c>
      <c r="H97" s="25">
        <f>IFERROR(VLOOKUP($B97,SCAN1_020125!$B:G,4,FALSE),"Not in Scan")</f>
        <v>7848101</v>
      </c>
      <c r="I97" s="25">
        <f>IFERROR(VLOOKUP($B97,SCAN1_020125!$B:H,5,FALSE),"Not in Scan")</f>
        <v>9004828</v>
      </c>
      <c r="K97" s="25">
        <f>IFERROR(VLOOKUP($B97,SCAN2_021925!$B:G,3,FALSE),"Not in Scan")</f>
        <v>18932040</v>
      </c>
      <c r="L97" s="25">
        <f>IFERROR(VLOOKUP($B97,SCAN2_021925!$B:H,4,FALSE),"Not in Scan")</f>
        <v>7866605</v>
      </c>
      <c r="M97" s="25">
        <f>IFERROR(VLOOKUP($B97,SCAN2_021925!$B:I,5,FALSE),"Not in Scan")</f>
        <v>9004828</v>
      </c>
      <c r="O97" s="25">
        <f>IFERROR(VLOOKUP($B97,SCAN_022325!$B:K,3,FALSE),"Not in Scan")</f>
        <v>18932040</v>
      </c>
      <c r="P97" s="25">
        <f>IFERROR(VLOOKUP($B97,SCAN_022325!$B:L,4,FALSE),"Not in Scan")</f>
        <v>7866605</v>
      </c>
      <c r="Q97" s="25">
        <f>IFERROR(VLOOKUP($B97,SCAN_022325!$B:M,5,FALSE),"Not in Scan")</f>
        <v>9004828</v>
      </c>
      <c r="S97" s="25" t="str">
        <f>IFERROR(VLOOKUP($B97,SCAN_TBD4!$B:O,3,FALSE),"Not in Scan")</f>
        <v>Not in Scan</v>
      </c>
      <c r="T97" s="25" t="str">
        <f>IFERROR(VLOOKUP($B97,SCAN_TBD4!$B:P,4,FALSE),"Not in Scan")</f>
        <v>Not in Scan</v>
      </c>
      <c r="U97" s="25" t="str">
        <f>IFERROR(VLOOKUP($B97,SCAN_TBD4!$B:Q,5,FALSE),"Not in Scan")</f>
        <v>Not in Scan</v>
      </c>
      <c r="W97" s="25" t="str">
        <f>IFERROR(VLOOKUP($B97,SCAN_TBD5!$B:S,3,FALSE),"Not in Scan")</f>
        <v>Not in Scan</v>
      </c>
      <c r="X97" s="25" t="str">
        <f>IFERROR(VLOOKUP($B97,SCAN_TBD5!$B:T,4,FALSE),"Not in Scan")</f>
        <v>Not in Scan</v>
      </c>
      <c r="Y97" s="25" t="str">
        <f>IFERROR(VLOOKUP($B97,SCAN_TBD5!$B:U,5,FALSE),"Not in Scan")</f>
        <v>Not in Scan</v>
      </c>
      <c r="AA97" s="25" t="str">
        <f>IFERROR(VLOOKUP($B97,SCAN_TBD6!$B:W,3,FALSE),"Not in Scan")</f>
        <v>Not in Scan</v>
      </c>
      <c r="AB97" s="25" t="str">
        <f>IFERROR(VLOOKUP($B97,SCAN_TBD6!$B:X,4,FALSE),"Not in Scan")</f>
        <v>Not in Scan</v>
      </c>
      <c r="AC97" s="25" t="str">
        <f>IFERROR(VLOOKUP($B97,SCAN_TBD6!$B:Y,5,FALSE),"Not in Scan")</f>
        <v>Not in Scan</v>
      </c>
      <c r="AE97" s="25" t="str">
        <f>IFERROR(VLOOKUP($B97,SCAN_TBD7!$B:AA,3,FALSE),"Not in Scan")</f>
        <v>Not in Scan</v>
      </c>
      <c r="AF97" s="25" t="str">
        <f>IFERROR(VLOOKUP($B97,SCAN_TBD7!$B:AB,4,FALSE),"Not in Scan")</f>
        <v>Not in Scan</v>
      </c>
      <c r="AG97" s="25" t="str">
        <f>IFERROR(VLOOKUP($B97,SCAN_TBD7!$B:AC,5,FALSE),"Not in Scan")</f>
        <v>Not in Scan</v>
      </c>
      <c r="AI97" s="25" t="str">
        <f>IFERROR(VLOOKUP($B97,SCAN_TBD8!$B:AA,3,FALSE),"Not in Scan")</f>
        <v>Not in Scan</v>
      </c>
      <c r="AJ97" s="25" t="str">
        <f>IFERROR(VLOOKUP($B97,SCAN_TBD8!$B:AB,4,FALSE),"Not in Scan")</f>
        <v>Not in Scan</v>
      </c>
      <c r="AK97" s="25" t="str">
        <f>IFERROR(VLOOKUP($B97,SCAN_TBD8!$B:AC,5,FALSE),"Not in Scan")</f>
        <v>Not in Scan</v>
      </c>
      <c r="AM97" s="25">
        <f t="shared" ref="AM97:AO97" si="761">G97-C97</f>
        <v>0</v>
      </c>
      <c r="AN97" s="25">
        <f t="shared" si="761"/>
        <v>0</v>
      </c>
      <c r="AO97" s="25">
        <f t="shared" si="761"/>
        <v>0</v>
      </c>
      <c r="AQ97" s="25">
        <f t="shared" ref="AQ97:AS97" si="762">K97-G97</f>
        <v>0</v>
      </c>
      <c r="AR97" s="25">
        <f t="shared" si="762"/>
        <v>18504</v>
      </c>
      <c r="AS97" s="25">
        <f t="shared" si="762"/>
        <v>0</v>
      </c>
      <c r="AU97" s="25">
        <f t="shared" ref="AU97:AW97" si="763">O97-K97</f>
        <v>0</v>
      </c>
      <c r="AV97" s="25">
        <f t="shared" si="763"/>
        <v>0</v>
      </c>
      <c r="AW97" s="25">
        <f t="shared" si="763"/>
        <v>0</v>
      </c>
      <c r="AY97" s="25" t="str">
        <f t="shared" ref="AY97:BA97" si="764">S97-O97</f>
        <v>#VALUE!</v>
      </c>
      <c r="AZ97" s="25" t="str">
        <f t="shared" si="764"/>
        <v>#VALUE!</v>
      </c>
      <c r="BA97" s="25" t="str">
        <f t="shared" si="764"/>
        <v>#VALUE!</v>
      </c>
      <c r="BC97" s="25" t="str">
        <f t="shared" ref="BC97:BE97" si="765">W97-S97</f>
        <v>#VALUE!</v>
      </c>
      <c r="BD97" s="25" t="str">
        <f t="shared" si="765"/>
        <v>#VALUE!</v>
      </c>
      <c r="BE97" s="25" t="str">
        <f t="shared" si="765"/>
        <v>#VALUE!</v>
      </c>
      <c r="BG97" s="25" t="str">
        <f t="shared" ref="BG97:BI97" si="766">AA97-W97</f>
        <v>#VALUE!</v>
      </c>
      <c r="BH97" s="25" t="str">
        <f t="shared" si="766"/>
        <v>#VALUE!</v>
      </c>
      <c r="BI97" s="25" t="str">
        <f t="shared" si="766"/>
        <v>#VALUE!</v>
      </c>
      <c r="BK97" s="25" t="str">
        <f t="shared" ref="BK97:BM97" si="767">AE97-AA97</f>
        <v>#VALUE!</v>
      </c>
      <c r="BL97" s="25" t="str">
        <f t="shared" si="767"/>
        <v>#VALUE!</v>
      </c>
      <c r="BM97" s="25" t="str">
        <f t="shared" si="767"/>
        <v>#VALUE!</v>
      </c>
      <c r="BO97" s="25" t="str">
        <f t="shared" ref="BO97:BQ97" si="768">AI97-AE97</f>
        <v>#VALUE!</v>
      </c>
      <c r="BP97" s="25" t="str">
        <f t="shared" si="768"/>
        <v>#VALUE!</v>
      </c>
      <c r="BQ97" s="25" t="str">
        <f t="shared" si="768"/>
        <v>#VALUE!</v>
      </c>
    </row>
    <row r="98" ht="15.0" customHeight="1">
      <c r="A98" s="23" t="s">
        <v>128</v>
      </c>
      <c r="B98" s="24">
        <v>7314975.0</v>
      </c>
      <c r="C98" s="25">
        <f>IFERROR(VLOOKUP($B98,BaselineKILLS!$B:F,3,FALSE),"Not in BL Scan")</f>
        <v>22116666</v>
      </c>
      <c r="D98" s="25">
        <f>IFERROR(VLOOKUP($B98,BaselineKILLS!$B:F,4,FALSE),"Not in BL Scan")</f>
        <v>16906977</v>
      </c>
      <c r="E98" s="25">
        <f>IFERROR(VLOOKUP($B98,BaselineKILLS!$B:G,5,FALSE),"Not in BL Scan")</f>
        <v>14695337</v>
      </c>
      <c r="F98" s="25"/>
      <c r="G98" s="25">
        <f>IFERROR(VLOOKUP($B98,SCAN1_020125!$B:F,3,FALSE),"Not in Scan")</f>
        <v>22116666</v>
      </c>
      <c r="H98" s="25">
        <f>IFERROR(VLOOKUP($B98,SCAN1_020125!$B:G,4,FALSE),"Not in Scan")</f>
        <v>16906977</v>
      </c>
      <c r="I98" s="25">
        <f>IFERROR(VLOOKUP($B98,SCAN1_020125!$B:H,5,FALSE),"Not in Scan")</f>
        <v>14695337</v>
      </c>
      <c r="K98" s="25">
        <f>IFERROR(VLOOKUP($B98,SCAN2_021925!$B:G,3,FALSE),"Not in Scan")</f>
        <v>22116666</v>
      </c>
      <c r="L98" s="25">
        <f>IFERROR(VLOOKUP($B98,SCAN2_021925!$B:H,4,FALSE),"Not in Scan")</f>
        <v>16906977</v>
      </c>
      <c r="M98" s="25">
        <f>IFERROR(VLOOKUP($B98,SCAN2_021925!$B:I,5,FALSE),"Not in Scan")</f>
        <v>14695337</v>
      </c>
      <c r="O98" s="25">
        <f>IFERROR(VLOOKUP($B98,SCAN_022325!$B:K,3,FALSE),"Not in Scan")</f>
        <v>22116666</v>
      </c>
      <c r="P98" s="25">
        <f>IFERROR(VLOOKUP($B98,SCAN_022325!$B:L,4,FALSE),"Not in Scan")</f>
        <v>16906977</v>
      </c>
      <c r="Q98" s="25">
        <f>IFERROR(VLOOKUP($B98,SCAN_022325!$B:M,5,FALSE),"Not in Scan")</f>
        <v>14695337</v>
      </c>
      <c r="S98" s="25" t="str">
        <f>IFERROR(VLOOKUP($B98,SCAN_TBD4!$B:O,3,FALSE),"Not in Scan")</f>
        <v>Not in Scan</v>
      </c>
      <c r="T98" s="25" t="str">
        <f>IFERROR(VLOOKUP($B98,SCAN_TBD4!$B:P,4,FALSE),"Not in Scan")</f>
        <v>Not in Scan</v>
      </c>
      <c r="U98" s="25" t="str">
        <f>IFERROR(VLOOKUP($B98,SCAN_TBD4!$B:Q,5,FALSE),"Not in Scan")</f>
        <v>Not in Scan</v>
      </c>
      <c r="W98" s="25" t="str">
        <f>IFERROR(VLOOKUP($B98,SCAN_TBD5!$B:S,3,FALSE),"Not in Scan")</f>
        <v>Not in Scan</v>
      </c>
      <c r="X98" s="25" t="str">
        <f>IFERROR(VLOOKUP($B98,SCAN_TBD5!$B:T,4,FALSE),"Not in Scan")</f>
        <v>Not in Scan</v>
      </c>
      <c r="Y98" s="25" t="str">
        <f>IFERROR(VLOOKUP($B98,SCAN_TBD5!$B:U,5,FALSE),"Not in Scan")</f>
        <v>Not in Scan</v>
      </c>
      <c r="AA98" s="25" t="str">
        <f>IFERROR(VLOOKUP($B98,SCAN_TBD6!$B:W,3,FALSE),"Not in Scan")</f>
        <v>Not in Scan</v>
      </c>
      <c r="AB98" s="25" t="str">
        <f>IFERROR(VLOOKUP($B98,SCAN_TBD6!$B:X,4,FALSE),"Not in Scan")</f>
        <v>Not in Scan</v>
      </c>
      <c r="AC98" s="25" t="str">
        <f>IFERROR(VLOOKUP($B98,SCAN_TBD6!$B:Y,5,FALSE),"Not in Scan")</f>
        <v>Not in Scan</v>
      </c>
      <c r="AE98" s="25" t="str">
        <f>IFERROR(VLOOKUP($B98,SCAN_TBD7!$B:AA,3,FALSE),"Not in Scan")</f>
        <v>Not in Scan</v>
      </c>
      <c r="AF98" s="25" t="str">
        <f>IFERROR(VLOOKUP($B98,SCAN_TBD7!$B:AB,4,FALSE),"Not in Scan")</f>
        <v>Not in Scan</v>
      </c>
      <c r="AG98" s="25" t="str">
        <f>IFERROR(VLOOKUP($B98,SCAN_TBD7!$B:AC,5,FALSE),"Not in Scan")</f>
        <v>Not in Scan</v>
      </c>
      <c r="AI98" s="25" t="str">
        <f>IFERROR(VLOOKUP($B98,SCAN_TBD8!$B:AA,3,FALSE),"Not in Scan")</f>
        <v>Not in Scan</v>
      </c>
      <c r="AJ98" s="25" t="str">
        <f>IFERROR(VLOOKUP($B98,SCAN_TBD8!$B:AB,4,FALSE),"Not in Scan")</f>
        <v>Not in Scan</v>
      </c>
      <c r="AK98" s="25" t="str">
        <f>IFERROR(VLOOKUP($B98,SCAN_TBD8!$B:AC,5,FALSE),"Not in Scan")</f>
        <v>Not in Scan</v>
      </c>
      <c r="AM98" s="25">
        <f t="shared" ref="AM98:AO98" si="769">G98-C98</f>
        <v>0</v>
      </c>
      <c r="AN98" s="25">
        <f t="shared" si="769"/>
        <v>0</v>
      </c>
      <c r="AO98" s="25">
        <f t="shared" si="769"/>
        <v>0</v>
      </c>
      <c r="AQ98" s="25">
        <f t="shared" ref="AQ98:AS98" si="770">K98-G98</f>
        <v>0</v>
      </c>
      <c r="AR98" s="25">
        <f t="shared" si="770"/>
        <v>0</v>
      </c>
      <c r="AS98" s="25">
        <f t="shared" si="770"/>
        <v>0</v>
      </c>
      <c r="AU98" s="25">
        <f t="shared" ref="AU98:AW98" si="771">O98-K98</f>
        <v>0</v>
      </c>
      <c r="AV98" s="25">
        <f t="shared" si="771"/>
        <v>0</v>
      </c>
      <c r="AW98" s="25">
        <f t="shared" si="771"/>
        <v>0</v>
      </c>
      <c r="AY98" s="25" t="str">
        <f t="shared" ref="AY98:BA98" si="772">S98-O98</f>
        <v>#VALUE!</v>
      </c>
      <c r="AZ98" s="25" t="str">
        <f t="shared" si="772"/>
        <v>#VALUE!</v>
      </c>
      <c r="BA98" s="25" t="str">
        <f t="shared" si="772"/>
        <v>#VALUE!</v>
      </c>
      <c r="BC98" s="25" t="str">
        <f t="shared" ref="BC98:BE98" si="773">W98-S98</f>
        <v>#VALUE!</v>
      </c>
      <c r="BD98" s="25" t="str">
        <f t="shared" si="773"/>
        <v>#VALUE!</v>
      </c>
      <c r="BE98" s="25" t="str">
        <f t="shared" si="773"/>
        <v>#VALUE!</v>
      </c>
      <c r="BG98" s="25" t="str">
        <f t="shared" ref="BG98:BI98" si="774">AA98-W98</f>
        <v>#VALUE!</v>
      </c>
      <c r="BH98" s="25" t="str">
        <f t="shared" si="774"/>
        <v>#VALUE!</v>
      </c>
      <c r="BI98" s="25" t="str">
        <f t="shared" si="774"/>
        <v>#VALUE!</v>
      </c>
      <c r="BK98" s="25" t="str">
        <f t="shared" ref="BK98:BM98" si="775">AE98-AA98</f>
        <v>#VALUE!</v>
      </c>
      <c r="BL98" s="25" t="str">
        <f t="shared" si="775"/>
        <v>#VALUE!</v>
      </c>
      <c r="BM98" s="25" t="str">
        <f t="shared" si="775"/>
        <v>#VALUE!</v>
      </c>
      <c r="BO98" s="25" t="str">
        <f t="shared" ref="BO98:BQ98" si="776">AI98-AE98</f>
        <v>#VALUE!</v>
      </c>
      <c r="BP98" s="25" t="str">
        <f t="shared" si="776"/>
        <v>#VALUE!</v>
      </c>
      <c r="BQ98" s="25" t="str">
        <f t="shared" si="776"/>
        <v>#VALUE!</v>
      </c>
    </row>
    <row r="99" ht="15.0" customHeight="1">
      <c r="A99" s="23" t="s">
        <v>129</v>
      </c>
      <c r="B99" s="24">
        <v>1.5395965E7</v>
      </c>
      <c r="C99" s="25">
        <f>IFERROR(VLOOKUP($B99,BaselineKILLS!$B:F,3,FALSE),"Not in BL Scan")</f>
        <v>53599822</v>
      </c>
      <c r="D99" s="25">
        <f>IFERROR(VLOOKUP($B99,BaselineKILLS!$B:F,4,FALSE),"Not in BL Scan")</f>
        <v>32961067</v>
      </c>
      <c r="E99" s="25">
        <f>IFERROR(VLOOKUP($B99,BaselineKILLS!$B:G,5,FALSE),"Not in BL Scan")</f>
        <v>17312582</v>
      </c>
      <c r="F99" s="25"/>
      <c r="G99" s="25">
        <f>IFERROR(VLOOKUP($B99,SCAN1_020125!$B:F,3,FALSE),"Not in Scan")</f>
        <v>53599822</v>
      </c>
      <c r="H99" s="25">
        <f>IFERROR(VLOOKUP($B99,SCAN1_020125!$B:G,4,FALSE),"Not in Scan")</f>
        <v>32961067</v>
      </c>
      <c r="I99" s="25">
        <f>IFERROR(VLOOKUP($B99,SCAN1_020125!$B:H,5,FALSE),"Not in Scan")</f>
        <v>17312582</v>
      </c>
      <c r="K99" s="25" t="str">
        <f>IFERROR(VLOOKUP($B99,SCAN2_021925!$B:G,3,FALSE),"Not in Scan")</f>
        <v>Not in Scan</v>
      </c>
      <c r="L99" s="25" t="str">
        <f>IFERROR(VLOOKUP($B99,SCAN2_021925!$B:H,4,FALSE),"Not in Scan")</f>
        <v>Not in Scan</v>
      </c>
      <c r="M99" s="25" t="str">
        <f>IFERROR(VLOOKUP($B99,SCAN2_021925!$B:I,5,FALSE),"Not in Scan")</f>
        <v>Not in Scan</v>
      </c>
      <c r="O99" s="25" t="str">
        <f>IFERROR(VLOOKUP($B99,SCAN_022325!$B:K,3,FALSE),"Not in Scan")</f>
        <v>Not in Scan</v>
      </c>
      <c r="P99" s="25" t="str">
        <f>IFERROR(VLOOKUP($B99,SCAN_022325!$B:L,4,FALSE),"Not in Scan")</f>
        <v>Not in Scan</v>
      </c>
      <c r="Q99" s="25" t="str">
        <f>IFERROR(VLOOKUP($B99,SCAN_022325!$B:M,5,FALSE),"Not in Scan")</f>
        <v>Not in Scan</v>
      </c>
      <c r="S99" s="25" t="str">
        <f>IFERROR(VLOOKUP($B99,SCAN_TBD4!$B:O,3,FALSE),"Not in Scan")</f>
        <v>Not in Scan</v>
      </c>
      <c r="T99" s="25" t="str">
        <f>IFERROR(VLOOKUP($B99,SCAN_TBD4!$B:P,4,FALSE),"Not in Scan")</f>
        <v>Not in Scan</v>
      </c>
      <c r="U99" s="25" t="str">
        <f>IFERROR(VLOOKUP($B99,SCAN_TBD4!$B:Q,5,FALSE),"Not in Scan")</f>
        <v>Not in Scan</v>
      </c>
      <c r="W99" s="25" t="str">
        <f>IFERROR(VLOOKUP($B99,SCAN_TBD5!$B:S,3,FALSE),"Not in Scan")</f>
        <v>Not in Scan</v>
      </c>
      <c r="X99" s="25" t="str">
        <f>IFERROR(VLOOKUP($B99,SCAN_TBD5!$B:T,4,FALSE),"Not in Scan")</f>
        <v>Not in Scan</v>
      </c>
      <c r="Y99" s="25" t="str">
        <f>IFERROR(VLOOKUP($B99,SCAN_TBD5!$B:U,5,FALSE),"Not in Scan")</f>
        <v>Not in Scan</v>
      </c>
      <c r="AA99" s="25" t="str">
        <f>IFERROR(VLOOKUP($B99,SCAN_TBD6!$B:W,3,FALSE),"Not in Scan")</f>
        <v>Not in Scan</v>
      </c>
      <c r="AB99" s="25" t="str">
        <f>IFERROR(VLOOKUP($B99,SCAN_TBD6!$B:X,4,FALSE),"Not in Scan")</f>
        <v>Not in Scan</v>
      </c>
      <c r="AC99" s="25" t="str">
        <f>IFERROR(VLOOKUP($B99,SCAN_TBD6!$B:Y,5,FALSE),"Not in Scan")</f>
        <v>Not in Scan</v>
      </c>
      <c r="AE99" s="25" t="str">
        <f>IFERROR(VLOOKUP($B99,SCAN_TBD7!$B:AA,3,FALSE),"Not in Scan")</f>
        <v>Not in Scan</v>
      </c>
      <c r="AF99" s="25" t="str">
        <f>IFERROR(VLOOKUP($B99,SCAN_TBD7!$B:AB,4,FALSE),"Not in Scan")</f>
        <v>Not in Scan</v>
      </c>
      <c r="AG99" s="25" t="str">
        <f>IFERROR(VLOOKUP($B99,SCAN_TBD7!$B:AC,5,FALSE),"Not in Scan")</f>
        <v>Not in Scan</v>
      </c>
      <c r="AI99" s="25" t="str">
        <f>IFERROR(VLOOKUP($B99,SCAN_TBD8!$B:AA,3,FALSE),"Not in Scan")</f>
        <v>Not in Scan</v>
      </c>
      <c r="AJ99" s="25" t="str">
        <f>IFERROR(VLOOKUP($B99,SCAN_TBD8!$B:AB,4,FALSE),"Not in Scan")</f>
        <v>Not in Scan</v>
      </c>
      <c r="AK99" s="25" t="str">
        <f>IFERROR(VLOOKUP($B99,SCAN_TBD8!$B:AC,5,FALSE),"Not in Scan")</f>
        <v>Not in Scan</v>
      </c>
      <c r="AM99" s="25">
        <f t="shared" ref="AM99:AO99" si="777">G99-C99</f>
        <v>0</v>
      </c>
      <c r="AN99" s="25">
        <f t="shared" si="777"/>
        <v>0</v>
      </c>
      <c r="AO99" s="25">
        <f t="shared" si="777"/>
        <v>0</v>
      </c>
      <c r="AQ99" s="25" t="str">
        <f t="shared" ref="AQ99:AS99" si="778">K99-G99</f>
        <v>#VALUE!</v>
      </c>
      <c r="AR99" s="25" t="str">
        <f t="shared" si="778"/>
        <v>#VALUE!</v>
      </c>
      <c r="AS99" s="25" t="str">
        <f t="shared" si="778"/>
        <v>#VALUE!</v>
      </c>
      <c r="AU99" s="25" t="str">
        <f t="shared" ref="AU99:AW99" si="779">O99-K99</f>
        <v>#VALUE!</v>
      </c>
      <c r="AV99" s="25" t="str">
        <f t="shared" si="779"/>
        <v>#VALUE!</v>
      </c>
      <c r="AW99" s="25" t="str">
        <f t="shared" si="779"/>
        <v>#VALUE!</v>
      </c>
      <c r="AY99" s="25" t="str">
        <f t="shared" ref="AY99:BA99" si="780">S99-O99</f>
        <v>#VALUE!</v>
      </c>
      <c r="AZ99" s="25" t="str">
        <f t="shared" si="780"/>
        <v>#VALUE!</v>
      </c>
      <c r="BA99" s="25" t="str">
        <f t="shared" si="780"/>
        <v>#VALUE!</v>
      </c>
      <c r="BC99" s="25" t="str">
        <f t="shared" ref="BC99:BE99" si="781">W99-S99</f>
        <v>#VALUE!</v>
      </c>
      <c r="BD99" s="25" t="str">
        <f t="shared" si="781"/>
        <v>#VALUE!</v>
      </c>
      <c r="BE99" s="25" t="str">
        <f t="shared" si="781"/>
        <v>#VALUE!</v>
      </c>
      <c r="BG99" s="25" t="str">
        <f t="shared" ref="BG99:BI99" si="782">AA99-W99</f>
        <v>#VALUE!</v>
      </c>
      <c r="BH99" s="25" t="str">
        <f t="shared" si="782"/>
        <v>#VALUE!</v>
      </c>
      <c r="BI99" s="25" t="str">
        <f t="shared" si="782"/>
        <v>#VALUE!</v>
      </c>
      <c r="BK99" s="25" t="str">
        <f t="shared" ref="BK99:BM99" si="783">AE99-AA99</f>
        <v>#VALUE!</v>
      </c>
      <c r="BL99" s="25" t="str">
        <f t="shared" si="783"/>
        <v>#VALUE!</v>
      </c>
      <c r="BM99" s="25" t="str">
        <f t="shared" si="783"/>
        <v>#VALUE!</v>
      </c>
      <c r="BO99" s="25" t="str">
        <f t="shared" ref="BO99:BQ99" si="784">AI99-AE99</f>
        <v>#VALUE!</v>
      </c>
      <c r="BP99" s="25" t="str">
        <f t="shared" si="784"/>
        <v>#VALUE!</v>
      </c>
      <c r="BQ99" s="25" t="str">
        <f t="shared" si="784"/>
        <v>#VALUE!</v>
      </c>
    </row>
    <row r="100" ht="15.0" customHeight="1">
      <c r="A100" s="23" t="s">
        <v>122</v>
      </c>
      <c r="B100" s="24">
        <v>1.06438414E8</v>
      </c>
      <c r="C100" s="25">
        <f>IFERROR(VLOOKUP($B100,BaselineKILLS!$B:F,3,FALSE),"Not in BL Scan")</f>
        <v>7748891</v>
      </c>
      <c r="D100" s="25">
        <f>IFERROR(VLOOKUP($B100,BaselineKILLS!$B:F,4,FALSE),"Not in BL Scan")</f>
        <v>3010984</v>
      </c>
      <c r="E100" s="25">
        <f>IFERROR(VLOOKUP($B100,BaselineKILLS!$B:G,5,FALSE),"Not in BL Scan")</f>
        <v>5288866</v>
      </c>
      <c r="F100" s="25"/>
      <c r="G100" s="25">
        <f>IFERROR(VLOOKUP($B100,SCAN1_020125!$B:F,3,FALSE),"Not in Scan")</f>
        <v>7748891</v>
      </c>
      <c r="H100" s="25">
        <f>IFERROR(VLOOKUP($B100,SCAN1_020125!$B:G,4,FALSE),"Not in Scan")</f>
        <v>3010984</v>
      </c>
      <c r="I100" s="25">
        <f>IFERROR(VLOOKUP($B100,SCAN1_020125!$B:H,5,FALSE),"Not in Scan")</f>
        <v>5288866</v>
      </c>
      <c r="K100" s="25">
        <f>IFERROR(VLOOKUP($B100,SCAN2_021925!$B:G,3,FALSE),"Not in Scan")</f>
        <v>7748891</v>
      </c>
      <c r="L100" s="25">
        <f>IFERROR(VLOOKUP($B100,SCAN2_021925!$B:H,4,FALSE),"Not in Scan")</f>
        <v>3010984</v>
      </c>
      <c r="M100" s="25">
        <f>IFERROR(VLOOKUP($B100,SCAN2_021925!$B:I,5,FALSE),"Not in Scan")</f>
        <v>5288866</v>
      </c>
      <c r="O100" s="25">
        <f>IFERROR(VLOOKUP($B100,SCAN_022325!$B:K,3,FALSE),"Not in Scan")</f>
        <v>7748891</v>
      </c>
      <c r="P100" s="25">
        <f>IFERROR(VLOOKUP($B100,SCAN_022325!$B:L,4,FALSE),"Not in Scan")</f>
        <v>3010984</v>
      </c>
      <c r="Q100" s="25">
        <f>IFERROR(VLOOKUP($B100,SCAN_022325!$B:M,5,FALSE),"Not in Scan")</f>
        <v>5288866</v>
      </c>
      <c r="S100" s="25" t="str">
        <f>IFERROR(VLOOKUP($B100,SCAN_TBD4!$B:O,3,FALSE),"Not in Scan")</f>
        <v>Not in Scan</v>
      </c>
      <c r="T100" s="25" t="str">
        <f>IFERROR(VLOOKUP($B100,SCAN_TBD4!$B:P,4,FALSE),"Not in Scan")</f>
        <v>Not in Scan</v>
      </c>
      <c r="U100" s="25" t="str">
        <f>IFERROR(VLOOKUP($B100,SCAN_TBD4!$B:Q,5,FALSE),"Not in Scan")</f>
        <v>Not in Scan</v>
      </c>
      <c r="W100" s="25" t="str">
        <f>IFERROR(VLOOKUP($B100,SCAN_TBD5!$B:S,3,FALSE),"Not in Scan")</f>
        <v>Not in Scan</v>
      </c>
      <c r="X100" s="25" t="str">
        <f>IFERROR(VLOOKUP($B100,SCAN_TBD5!$B:T,4,FALSE),"Not in Scan")</f>
        <v>Not in Scan</v>
      </c>
      <c r="Y100" s="25" t="str">
        <f>IFERROR(VLOOKUP($B100,SCAN_TBD5!$B:U,5,FALSE),"Not in Scan")</f>
        <v>Not in Scan</v>
      </c>
      <c r="AA100" s="25" t="str">
        <f>IFERROR(VLOOKUP($B100,SCAN_TBD6!$B:W,3,FALSE),"Not in Scan")</f>
        <v>Not in Scan</v>
      </c>
      <c r="AB100" s="25" t="str">
        <f>IFERROR(VLOOKUP($B100,SCAN_TBD6!$B:X,4,FALSE),"Not in Scan")</f>
        <v>Not in Scan</v>
      </c>
      <c r="AC100" s="25" t="str">
        <f>IFERROR(VLOOKUP($B100,SCAN_TBD6!$B:Y,5,FALSE),"Not in Scan")</f>
        <v>Not in Scan</v>
      </c>
      <c r="AE100" s="25" t="str">
        <f>IFERROR(VLOOKUP($B100,SCAN_TBD7!$B:AA,3,FALSE),"Not in Scan")</f>
        <v>Not in Scan</v>
      </c>
      <c r="AF100" s="25" t="str">
        <f>IFERROR(VLOOKUP($B100,SCAN_TBD7!$B:AB,4,FALSE),"Not in Scan")</f>
        <v>Not in Scan</v>
      </c>
      <c r="AG100" s="25" t="str">
        <f>IFERROR(VLOOKUP($B100,SCAN_TBD7!$B:AC,5,FALSE),"Not in Scan")</f>
        <v>Not in Scan</v>
      </c>
      <c r="AI100" s="25" t="str">
        <f>IFERROR(VLOOKUP($B100,SCAN_TBD8!$B:AA,3,FALSE),"Not in Scan")</f>
        <v>Not in Scan</v>
      </c>
      <c r="AJ100" s="25" t="str">
        <f>IFERROR(VLOOKUP($B100,SCAN_TBD8!$B:AB,4,FALSE),"Not in Scan")</f>
        <v>Not in Scan</v>
      </c>
      <c r="AK100" s="25" t="str">
        <f>IFERROR(VLOOKUP($B100,SCAN_TBD8!$B:AC,5,FALSE),"Not in Scan")</f>
        <v>Not in Scan</v>
      </c>
      <c r="AM100" s="25">
        <f t="shared" ref="AM100:AO100" si="785">G100-C100</f>
        <v>0</v>
      </c>
      <c r="AN100" s="25">
        <f t="shared" si="785"/>
        <v>0</v>
      </c>
      <c r="AO100" s="25">
        <f t="shared" si="785"/>
        <v>0</v>
      </c>
      <c r="AQ100" s="25">
        <f t="shared" ref="AQ100:AS100" si="786">K100-G100</f>
        <v>0</v>
      </c>
      <c r="AR100" s="25">
        <f t="shared" si="786"/>
        <v>0</v>
      </c>
      <c r="AS100" s="25">
        <f t="shared" si="786"/>
        <v>0</v>
      </c>
      <c r="AU100" s="25">
        <f t="shared" ref="AU100:AW100" si="787">O100-K100</f>
        <v>0</v>
      </c>
      <c r="AV100" s="25">
        <f t="shared" si="787"/>
        <v>0</v>
      </c>
      <c r="AW100" s="25">
        <f t="shared" si="787"/>
        <v>0</v>
      </c>
      <c r="AY100" s="25" t="str">
        <f t="shared" ref="AY100:BA100" si="788">S100-O100</f>
        <v>#VALUE!</v>
      </c>
      <c r="AZ100" s="25" t="str">
        <f t="shared" si="788"/>
        <v>#VALUE!</v>
      </c>
      <c r="BA100" s="25" t="str">
        <f t="shared" si="788"/>
        <v>#VALUE!</v>
      </c>
      <c r="BC100" s="25" t="str">
        <f t="shared" ref="BC100:BE100" si="789">W100-S100</f>
        <v>#VALUE!</v>
      </c>
      <c r="BD100" s="25" t="str">
        <f t="shared" si="789"/>
        <v>#VALUE!</v>
      </c>
      <c r="BE100" s="25" t="str">
        <f t="shared" si="789"/>
        <v>#VALUE!</v>
      </c>
      <c r="BG100" s="25" t="str">
        <f t="shared" ref="BG100:BI100" si="790">AA100-W100</f>
        <v>#VALUE!</v>
      </c>
      <c r="BH100" s="25" t="str">
        <f t="shared" si="790"/>
        <v>#VALUE!</v>
      </c>
      <c r="BI100" s="25" t="str">
        <f t="shared" si="790"/>
        <v>#VALUE!</v>
      </c>
      <c r="BK100" s="25" t="str">
        <f t="shared" ref="BK100:BM100" si="791">AE100-AA100</f>
        <v>#VALUE!</v>
      </c>
      <c r="BL100" s="25" t="str">
        <f t="shared" si="791"/>
        <v>#VALUE!</v>
      </c>
      <c r="BM100" s="25" t="str">
        <f t="shared" si="791"/>
        <v>#VALUE!</v>
      </c>
      <c r="BO100" s="25" t="str">
        <f t="shared" ref="BO100:BQ100" si="792">AI100-AE100</f>
        <v>#VALUE!</v>
      </c>
      <c r="BP100" s="25" t="str">
        <f t="shared" si="792"/>
        <v>#VALUE!</v>
      </c>
      <c r="BQ100" s="25" t="str">
        <f t="shared" si="792"/>
        <v>#VALUE!</v>
      </c>
    </row>
    <row r="101" ht="15.0" customHeight="1">
      <c r="A101" s="23" t="s">
        <v>121</v>
      </c>
      <c r="B101" s="24">
        <v>5.1872434E7</v>
      </c>
      <c r="C101" s="25">
        <f>IFERROR(VLOOKUP($B101,BaselineKILLS!$B:F,3,FALSE),"Not in BL Scan")</f>
        <v>37076973</v>
      </c>
      <c r="D101" s="25">
        <f>IFERROR(VLOOKUP($B101,BaselineKILLS!$B:F,4,FALSE),"Not in BL Scan")</f>
        <v>7854823</v>
      </c>
      <c r="E101" s="25">
        <f>IFERROR(VLOOKUP($B101,BaselineKILLS!$B:G,5,FALSE),"Not in BL Scan")</f>
        <v>13133619</v>
      </c>
      <c r="F101" s="25"/>
      <c r="G101" s="25">
        <f>IFERROR(VLOOKUP($B101,SCAN1_020125!$B:F,3,FALSE),"Not in Scan")</f>
        <v>37076973</v>
      </c>
      <c r="H101" s="25">
        <f>IFERROR(VLOOKUP($B101,SCAN1_020125!$B:G,4,FALSE),"Not in Scan")</f>
        <v>7854823</v>
      </c>
      <c r="I101" s="25">
        <f>IFERROR(VLOOKUP($B101,SCAN1_020125!$B:H,5,FALSE),"Not in Scan")</f>
        <v>13133619</v>
      </c>
      <c r="K101" s="25">
        <f>IFERROR(VLOOKUP($B101,SCAN2_021925!$B:G,3,FALSE),"Not in Scan")</f>
        <v>37076973</v>
      </c>
      <c r="L101" s="25">
        <f>IFERROR(VLOOKUP($B101,SCAN2_021925!$B:H,4,FALSE),"Not in Scan")</f>
        <v>7854823</v>
      </c>
      <c r="M101" s="25">
        <f>IFERROR(VLOOKUP($B101,SCAN2_021925!$B:I,5,FALSE),"Not in Scan")</f>
        <v>13133619</v>
      </c>
      <c r="O101" s="25">
        <f>IFERROR(VLOOKUP($B101,SCAN_022325!$B:K,3,FALSE),"Not in Scan")</f>
        <v>37076973</v>
      </c>
      <c r="P101" s="25">
        <f>IFERROR(VLOOKUP($B101,SCAN_022325!$B:L,4,FALSE),"Not in Scan")</f>
        <v>7854823</v>
      </c>
      <c r="Q101" s="25">
        <f>IFERROR(VLOOKUP($B101,SCAN_022325!$B:M,5,FALSE),"Not in Scan")</f>
        <v>13133619</v>
      </c>
      <c r="S101" s="25" t="str">
        <f>IFERROR(VLOOKUP($B101,SCAN_TBD4!$B:O,3,FALSE),"Not in Scan")</f>
        <v>Not in Scan</v>
      </c>
      <c r="T101" s="25" t="str">
        <f>IFERROR(VLOOKUP($B101,SCAN_TBD4!$B:P,4,FALSE),"Not in Scan")</f>
        <v>Not in Scan</v>
      </c>
      <c r="U101" s="25" t="str">
        <f>IFERROR(VLOOKUP($B101,SCAN_TBD4!$B:Q,5,FALSE),"Not in Scan")</f>
        <v>Not in Scan</v>
      </c>
      <c r="W101" s="25" t="str">
        <f>IFERROR(VLOOKUP($B101,SCAN_TBD5!$B:S,3,FALSE),"Not in Scan")</f>
        <v>Not in Scan</v>
      </c>
      <c r="X101" s="25" t="str">
        <f>IFERROR(VLOOKUP($B101,SCAN_TBD5!$B:T,4,FALSE),"Not in Scan")</f>
        <v>Not in Scan</v>
      </c>
      <c r="Y101" s="25" t="str">
        <f>IFERROR(VLOOKUP($B101,SCAN_TBD5!$B:U,5,FALSE),"Not in Scan")</f>
        <v>Not in Scan</v>
      </c>
      <c r="AA101" s="25" t="str">
        <f>IFERROR(VLOOKUP($B101,SCAN_TBD6!$B:W,3,FALSE),"Not in Scan")</f>
        <v>Not in Scan</v>
      </c>
      <c r="AB101" s="25" t="str">
        <f>IFERROR(VLOOKUP($B101,SCAN_TBD6!$B:X,4,FALSE),"Not in Scan")</f>
        <v>Not in Scan</v>
      </c>
      <c r="AC101" s="25" t="str">
        <f>IFERROR(VLOOKUP($B101,SCAN_TBD6!$B:Y,5,FALSE),"Not in Scan")</f>
        <v>Not in Scan</v>
      </c>
      <c r="AE101" s="25" t="str">
        <f>IFERROR(VLOOKUP($B101,SCAN_TBD7!$B:AA,3,FALSE),"Not in Scan")</f>
        <v>Not in Scan</v>
      </c>
      <c r="AF101" s="25" t="str">
        <f>IFERROR(VLOOKUP($B101,SCAN_TBD7!$B:AB,4,FALSE),"Not in Scan")</f>
        <v>Not in Scan</v>
      </c>
      <c r="AG101" s="25" t="str">
        <f>IFERROR(VLOOKUP($B101,SCAN_TBD7!$B:AC,5,FALSE),"Not in Scan")</f>
        <v>Not in Scan</v>
      </c>
      <c r="AI101" s="25" t="str">
        <f>IFERROR(VLOOKUP($B101,SCAN_TBD8!$B:AA,3,FALSE),"Not in Scan")</f>
        <v>Not in Scan</v>
      </c>
      <c r="AJ101" s="25" t="str">
        <f>IFERROR(VLOOKUP($B101,SCAN_TBD8!$B:AB,4,FALSE),"Not in Scan")</f>
        <v>Not in Scan</v>
      </c>
      <c r="AK101" s="25" t="str">
        <f>IFERROR(VLOOKUP($B101,SCAN_TBD8!$B:AC,5,FALSE),"Not in Scan")</f>
        <v>Not in Scan</v>
      </c>
      <c r="AM101" s="25">
        <f t="shared" ref="AM101:AO101" si="793">G101-C101</f>
        <v>0</v>
      </c>
      <c r="AN101" s="25">
        <f t="shared" si="793"/>
        <v>0</v>
      </c>
      <c r="AO101" s="25">
        <f t="shared" si="793"/>
        <v>0</v>
      </c>
      <c r="AQ101" s="25">
        <f t="shared" ref="AQ101:AS101" si="794">K101-G101</f>
        <v>0</v>
      </c>
      <c r="AR101" s="25">
        <f t="shared" si="794"/>
        <v>0</v>
      </c>
      <c r="AS101" s="25">
        <f t="shared" si="794"/>
        <v>0</v>
      </c>
      <c r="AU101" s="25">
        <f t="shared" ref="AU101:AW101" si="795">O101-K101</f>
        <v>0</v>
      </c>
      <c r="AV101" s="25">
        <f t="shared" si="795"/>
        <v>0</v>
      </c>
      <c r="AW101" s="25">
        <f t="shared" si="795"/>
        <v>0</v>
      </c>
      <c r="AY101" s="25" t="str">
        <f t="shared" ref="AY101:BA101" si="796">S101-O101</f>
        <v>#VALUE!</v>
      </c>
      <c r="AZ101" s="25" t="str">
        <f t="shared" si="796"/>
        <v>#VALUE!</v>
      </c>
      <c r="BA101" s="25" t="str">
        <f t="shared" si="796"/>
        <v>#VALUE!</v>
      </c>
      <c r="BC101" s="25" t="str">
        <f t="shared" ref="BC101:BE101" si="797">W101-S101</f>
        <v>#VALUE!</v>
      </c>
      <c r="BD101" s="25" t="str">
        <f t="shared" si="797"/>
        <v>#VALUE!</v>
      </c>
      <c r="BE101" s="25" t="str">
        <f t="shared" si="797"/>
        <v>#VALUE!</v>
      </c>
      <c r="BG101" s="25" t="str">
        <f t="shared" ref="BG101:BI101" si="798">AA101-W101</f>
        <v>#VALUE!</v>
      </c>
      <c r="BH101" s="25" t="str">
        <f t="shared" si="798"/>
        <v>#VALUE!</v>
      </c>
      <c r="BI101" s="25" t="str">
        <f t="shared" si="798"/>
        <v>#VALUE!</v>
      </c>
      <c r="BK101" s="25" t="str">
        <f t="shared" ref="BK101:BM101" si="799">AE101-AA101</f>
        <v>#VALUE!</v>
      </c>
      <c r="BL101" s="25" t="str">
        <f t="shared" si="799"/>
        <v>#VALUE!</v>
      </c>
      <c r="BM101" s="25" t="str">
        <f t="shared" si="799"/>
        <v>#VALUE!</v>
      </c>
      <c r="BO101" s="25" t="str">
        <f t="shared" ref="BO101:BQ101" si="800">AI101-AE101</f>
        <v>#VALUE!</v>
      </c>
      <c r="BP101" s="25" t="str">
        <f t="shared" si="800"/>
        <v>#VALUE!</v>
      </c>
      <c r="BQ101" s="25" t="str">
        <f t="shared" si="800"/>
        <v>#VALUE!</v>
      </c>
    </row>
    <row r="102" ht="15.0" customHeight="1">
      <c r="A102" s="23" t="s">
        <v>127</v>
      </c>
      <c r="B102" s="24">
        <v>2.3490174E7</v>
      </c>
      <c r="C102" s="25">
        <f>IFERROR(VLOOKUP($B102,BaselineKILLS!$B:F,3,FALSE),"Not in BL Scan")</f>
        <v>8030470</v>
      </c>
      <c r="D102" s="25">
        <f>IFERROR(VLOOKUP($B102,BaselineKILLS!$B:F,4,FALSE),"Not in BL Scan")</f>
        <v>9810962</v>
      </c>
      <c r="E102" s="25">
        <f>IFERROR(VLOOKUP($B102,BaselineKILLS!$B:G,5,FALSE),"Not in BL Scan")</f>
        <v>16630548</v>
      </c>
      <c r="F102" s="25"/>
      <c r="G102" s="25">
        <f>IFERROR(VLOOKUP($B102,SCAN1_020125!$B:F,3,FALSE),"Not in Scan")</f>
        <v>8030470</v>
      </c>
      <c r="H102" s="25">
        <f>IFERROR(VLOOKUP($B102,SCAN1_020125!$B:G,4,FALSE),"Not in Scan")</f>
        <v>9810962</v>
      </c>
      <c r="I102" s="25">
        <f>IFERROR(VLOOKUP($B102,SCAN1_020125!$B:H,5,FALSE),"Not in Scan")</f>
        <v>16630548</v>
      </c>
      <c r="K102" s="25">
        <f>IFERROR(VLOOKUP($B102,SCAN2_021925!$B:G,3,FALSE),"Not in Scan")</f>
        <v>8030470</v>
      </c>
      <c r="L102" s="25">
        <f>IFERROR(VLOOKUP($B102,SCAN2_021925!$B:H,4,FALSE),"Not in Scan")</f>
        <v>9810962</v>
      </c>
      <c r="M102" s="25">
        <f>IFERROR(VLOOKUP($B102,SCAN2_021925!$B:I,5,FALSE),"Not in Scan")</f>
        <v>16630548</v>
      </c>
      <c r="O102" s="25">
        <f>IFERROR(VLOOKUP($B102,SCAN_022325!$B:K,3,FALSE),"Not in Scan")</f>
        <v>8030470</v>
      </c>
      <c r="P102" s="25">
        <f>IFERROR(VLOOKUP($B102,SCAN_022325!$B:L,4,FALSE),"Not in Scan")</f>
        <v>9810962</v>
      </c>
      <c r="Q102" s="25">
        <f>IFERROR(VLOOKUP($B102,SCAN_022325!$B:M,5,FALSE),"Not in Scan")</f>
        <v>16630548</v>
      </c>
      <c r="S102" s="25" t="str">
        <f>IFERROR(VLOOKUP($B102,SCAN_TBD4!$B:O,3,FALSE),"Not in Scan")</f>
        <v>Not in Scan</v>
      </c>
      <c r="T102" s="25" t="str">
        <f>IFERROR(VLOOKUP($B102,SCAN_TBD4!$B:P,4,FALSE),"Not in Scan")</f>
        <v>Not in Scan</v>
      </c>
      <c r="U102" s="25" t="str">
        <f>IFERROR(VLOOKUP($B102,SCAN_TBD4!$B:Q,5,FALSE),"Not in Scan")</f>
        <v>Not in Scan</v>
      </c>
      <c r="W102" s="25" t="str">
        <f>IFERROR(VLOOKUP($B102,SCAN_TBD5!$B:S,3,FALSE),"Not in Scan")</f>
        <v>Not in Scan</v>
      </c>
      <c r="X102" s="25" t="str">
        <f>IFERROR(VLOOKUP($B102,SCAN_TBD5!$B:T,4,FALSE),"Not in Scan")</f>
        <v>Not in Scan</v>
      </c>
      <c r="Y102" s="25" t="str">
        <f>IFERROR(VLOOKUP($B102,SCAN_TBD5!$B:U,5,FALSE),"Not in Scan")</f>
        <v>Not in Scan</v>
      </c>
      <c r="AA102" s="25" t="str">
        <f>IFERROR(VLOOKUP($B102,SCAN_TBD6!$B:W,3,FALSE),"Not in Scan")</f>
        <v>Not in Scan</v>
      </c>
      <c r="AB102" s="25" t="str">
        <f>IFERROR(VLOOKUP($B102,SCAN_TBD6!$B:X,4,FALSE),"Not in Scan")</f>
        <v>Not in Scan</v>
      </c>
      <c r="AC102" s="25" t="str">
        <f>IFERROR(VLOOKUP($B102,SCAN_TBD6!$B:Y,5,FALSE),"Not in Scan")</f>
        <v>Not in Scan</v>
      </c>
      <c r="AE102" s="25" t="str">
        <f>IFERROR(VLOOKUP($B102,SCAN_TBD7!$B:AA,3,FALSE),"Not in Scan")</f>
        <v>Not in Scan</v>
      </c>
      <c r="AF102" s="25" t="str">
        <f>IFERROR(VLOOKUP($B102,SCAN_TBD7!$B:AB,4,FALSE),"Not in Scan")</f>
        <v>Not in Scan</v>
      </c>
      <c r="AG102" s="25" t="str">
        <f>IFERROR(VLOOKUP($B102,SCAN_TBD7!$B:AC,5,FALSE),"Not in Scan")</f>
        <v>Not in Scan</v>
      </c>
      <c r="AI102" s="25" t="str">
        <f>IFERROR(VLOOKUP($B102,SCAN_TBD8!$B:AA,3,FALSE),"Not in Scan")</f>
        <v>Not in Scan</v>
      </c>
      <c r="AJ102" s="25" t="str">
        <f>IFERROR(VLOOKUP($B102,SCAN_TBD8!$B:AB,4,FALSE),"Not in Scan")</f>
        <v>Not in Scan</v>
      </c>
      <c r="AK102" s="25" t="str">
        <f>IFERROR(VLOOKUP($B102,SCAN_TBD8!$B:AC,5,FALSE),"Not in Scan")</f>
        <v>Not in Scan</v>
      </c>
      <c r="AM102" s="25">
        <f t="shared" ref="AM102:AO102" si="801">G102-C102</f>
        <v>0</v>
      </c>
      <c r="AN102" s="25">
        <f t="shared" si="801"/>
        <v>0</v>
      </c>
      <c r="AO102" s="25">
        <f t="shared" si="801"/>
        <v>0</v>
      </c>
      <c r="AQ102" s="25">
        <f t="shared" ref="AQ102:AS102" si="802">K102-G102</f>
        <v>0</v>
      </c>
      <c r="AR102" s="25">
        <f t="shared" si="802"/>
        <v>0</v>
      </c>
      <c r="AS102" s="25">
        <f t="shared" si="802"/>
        <v>0</v>
      </c>
      <c r="AU102" s="25">
        <f t="shared" ref="AU102:AW102" si="803">O102-K102</f>
        <v>0</v>
      </c>
      <c r="AV102" s="25">
        <f t="shared" si="803"/>
        <v>0</v>
      </c>
      <c r="AW102" s="25">
        <f t="shared" si="803"/>
        <v>0</v>
      </c>
      <c r="AY102" s="25" t="str">
        <f t="shared" ref="AY102:BA102" si="804">S102-O102</f>
        <v>#VALUE!</v>
      </c>
      <c r="AZ102" s="25" t="str">
        <f t="shared" si="804"/>
        <v>#VALUE!</v>
      </c>
      <c r="BA102" s="25" t="str">
        <f t="shared" si="804"/>
        <v>#VALUE!</v>
      </c>
      <c r="BC102" s="25" t="str">
        <f t="shared" ref="BC102:BE102" si="805">W102-S102</f>
        <v>#VALUE!</v>
      </c>
      <c r="BD102" s="25" t="str">
        <f t="shared" si="805"/>
        <v>#VALUE!</v>
      </c>
      <c r="BE102" s="25" t="str">
        <f t="shared" si="805"/>
        <v>#VALUE!</v>
      </c>
      <c r="BG102" s="25" t="str">
        <f t="shared" ref="BG102:BI102" si="806">AA102-W102</f>
        <v>#VALUE!</v>
      </c>
      <c r="BH102" s="25" t="str">
        <f t="shared" si="806"/>
        <v>#VALUE!</v>
      </c>
      <c r="BI102" s="25" t="str">
        <f t="shared" si="806"/>
        <v>#VALUE!</v>
      </c>
      <c r="BK102" s="25" t="str">
        <f t="shared" ref="BK102:BM102" si="807">AE102-AA102</f>
        <v>#VALUE!</v>
      </c>
      <c r="BL102" s="25" t="str">
        <f t="shared" si="807"/>
        <v>#VALUE!</v>
      </c>
      <c r="BM102" s="25" t="str">
        <f t="shared" si="807"/>
        <v>#VALUE!</v>
      </c>
      <c r="BO102" s="25" t="str">
        <f t="shared" ref="BO102:BQ102" si="808">AI102-AE102</f>
        <v>#VALUE!</v>
      </c>
      <c r="BP102" s="25" t="str">
        <f t="shared" si="808"/>
        <v>#VALUE!</v>
      </c>
      <c r="BQ102" s="25" t="str">
        <f t="shared" si="808"/>
        <v>#VALUE!</v>
      </c>
    </row>
    <row r="103" ht="15.0" customHeight="1">
      <c r="A103" s="23" t="s">
        <v>120</v>
      </c>
      <c r="B103" s="24">
        <v>5.142901E7</v>
      </c>
      <c r="C103" s="25">
        <f>IFERROR(VLOOKUP($B103,BaselineKILLS!$B:F,3,FALSE),"Not in BL Scan")</f>
        <v>2676585</v>
      </c>
      <c r="D103" s="25">
        <f>IFERROR(VLOOKUP($B103,BaselineKILLS!$B:F,4,FALSE),"Not in BL Scan")</f>
        <v>659425</v>
      </c>
      <c r="E103" s="25">
        <f>IFERROR(VLOOKUP($B103,BaselineKILLS!$B:G,5,FALSE),"Not in BL Scan")</f>
        <v>10349521</v>
      </c>
      <c r="F103" s="25"/>
      <c r="G103" s="25">
        <f>IFERROR(VLOOKUP($B103,SCAN1_020125!$B:F,3,FALSE),"Not in Scan")</f>
        <v>2676585</v>
      </c>
      <c r="H103" s="25">
        <f>IFERROR(VLOOKUP($B103,SCAN1_020125!$B:G,4,FALSE),"Not in Scan")</f>
        <v>659425</v>
      </c>
      <c r="I103" s="25">
        <f>IFERROR(VLOOKUP($B103,SCAN1_020125!$B:H,5,FALSE),"Not in Scan")</f>
        <v>10349521</v>
      </c>
      <c r="K103" s="25">
        <f>IFERROR(VLOOKUP($B103,SCAN2_021925!$B:G,3,FALSE),"Not in Scan")</f>
        <v>2676585</v>
      </c>
      <c r="L103" s="25">
        <f>IFERROR(VLOOKUP($B103,SCAN2_021925!$B:H,4,FALSE),"Not in Scan")</f>
        <v>659425</v>
      </c>
      <c r="M103" s="25">
        <f>IFERROR(VLOOKUP($B103,SCAN2_021925!$B:I,5,FALSE),"Not in Scan")</f>
        <v>10349521</v>
      </c>
      <c r="O103" s="25">
        <f>IFERROR(VLOOKUP($B103,SCAN_022325!$B:K,3,FALSE),"Not in Scan")</f>
        <v>2676585</v>
      </c>
      <c r="P103" s="25">
        <f>IFERROR(VLOOKUP($B103,SCAN_022325!$B:L,4,FALSE),"Not in Scan")</f>
        <v>659425</v>
      </c>
      <c r="Q103" s="25">
        <f>IFERROR(VLOOKUP($B103,SCAN_022325!$B:M,5,FALSE),"Not in Scan")</f>
        <v>10349521</v>
      </c>
      <c r="S103" s="25" t="str">
        <f>IFERROR(VLOOKUP($B103,SCAN_TBD4!$B:O,3,FALSE),"Not in Scan")</f>
        <v>Not in Scan</v>
      </c>
      <c r="T103" s="25" t="str">
        <f>IFERROR(VLOOKUP($B103,SCAN_TBD4!$B:P,4,FALSE),"Not in Scan")</f>
        <v>Not in Scan</v>
      </c>
      <c r="U103" s="25" t="str">
        <f>IFERROR(VLOOKUP($B103,SCAN_TBD4!$B:Q,5,FALSE),"Not in Scan")</f>
        <v>Not in Scan</v>
      </c>
      <c r="W103" s="25" t="str">
        <f>IFERROR(VLOOKUP($B103,SCAN_TBD5!$B:S,3,FALSE),"Not in Scan")</f>
        <v>Not in Scan</v>
      </c>
      <c r="X103" s="25" t="str">
        <f>IFERROR(VLOOKUP($B103,SCAN_TBD5!$B:T,4,FALSE),"Not in Scan")</f>
        <v>Not in Scan</v>
      </c>
      <c r="Y103" s="25" t="str">
        <f>IFERROR(VLOOKUP($B103,SCAN_TBD5!$B:U,5,FALSE),"Not in Scan")</f>
        <v>Not in Scan</v>
      </c>
      <c r="AA103" s="25" t="str">
        <f>IFERROR(VLOOKUP($B103,SCAN_TBD6!$B:W,3,FALSE),"Not in Scan")</f>
        <v>Not in Scan</v>
      </c>
      <c r="AB103" s="25" t="str">
        <f>IFERROR(VLOOKUP($B103,SCAN_TBD6!$B:X,4,FALSE),"Not in Scan")</f>
        <v>Not in Scan</v>
      </c>
      <c r="AC103" s="25" t="str">
        <f>IFERROR(VLOOKUP($B103,SCAN_TBD6!$B:Y,5,FALSE),"Not in Scan")</f>
        <v>Not in Scan</v>
      </c>
      <c r="AE103" s="25" t="str">
        <f>IFERROR(VLOOKUP($B103,SCAN_TBD7!$B:AA,3,FALSE),"Not in Scan")</f>
        <v>Not in Scan</v>
      </c>
      <c r="AF103" s="25" t="str">
        <f>IFERROR(VLOOKUP($B103,SCAN_TBD7!$B:AB,4,FALSE),"Not in Scan")</f>
        <v>Not in Scan</v>
      </c>
      <c r="AG103" s="25" t="str">
        <f>IFERROR(VLOOKUP($B103,SCAN_TBD7!$B:AC,5,FALSE),"Not in Scan")</f>
        <v>Not in Scan</v>
      </c>
      <c r="AI103" s="25" t="str">
        <f>IFERROR(VLOOKUP($B103,SCAN_TBD8!$B:AA,3,FALSE),"Not in Scan")</f>
        <v>Not in Scan</v>
      </c>
      <c r="AJ103" s="25" t="str">
        <f>IFERROR(VLOOKUP($B103,SCAN_TBD8!$B:AB,4,FALSE),"Not in Scan")</f>
        <v>Not in Scan</v>
      </c>
      <c r="AK103" s="25" t="str">
        <f>IFERROR(VLOOKUP($B103,SCAN_TBD8!$B:AC,5,FALSE),"Not in Scan")</f>
        <v>Not in Scan</v>
      </c>
      <c r="AM103" s="25">
        <f t="shared" ref="AM103:AO103" si="809">G103-C103</f>
        <v>0</v>
      </c>
      <c r="AN103" s="25">
        <f t="shared" si="809"/>
        <v>0</v>
      </c>
      <c r="AO103" s="25">
        <f t="shared" si="809"/>
        <v>0</v>
      </c>
      <c r="AQ103" s="25">
        <f t="shared" ref="AQ103:AS103" si="810">K103-G103</f>
        <v>0</v>
      </c>
      <c r="AR103" s="25">
        <f t="shared" si="810"/>
        <v>0</v>
      </c>
      <c r="AS103" s="25">
        <f t="shared" si="810"/>
        <v>0</v>
      </c>
      <c r="AU103" s="25">
        <f t="shared" ref="AU103:AW103" si="811">O103-K103</f>
        <v>0</v>
      </c>
      <c r="AV103" s="25">
        <f t="shared" si="811"/>
        <v>0</v>
      </c>
      <c r="AW103" s="25">
        <f t="shared" si="811"/>
        <v>0</v>
      </c>
      <c r="AY103" s="25" t="str">
        <f t="shared" ref="AY103:BA103" si="812">S103-O103</f>
        <v>#VALUE!</v>
      </c>
      <c r="AZ103" s="25" t="str">
        <f t="shared" si="812"/>
        <v>#VALUE!</v>
      </c>
      <c r="BA103" s="25" t="str">
        <f t="shared" si="812"/>
        <v>#VALUE!</v>
      </c>
      <c r="BC103" s="25" t="str">
        <f t="shared" ref="BC103:BE103" si="813">W103-S103</f>
        <v>#VALUE!</v>
      </c>
      <c r="BD103" s="25" t="str">
        <f t="shared" si="813"/>
        <v>#VALUE!</v>
      </c>
      <c r="BE103" s="25" t="str">
        <f t="shared" si="813"/>
        <v>#VALUE!</v>
      </c>
      <c r="BG103" s="25" t="str">
        <f t="shared" ref="BG103:BI103" si="814">AA103-W103</f>
        <v>#VALUE!</v>
      </c>
      <c r="BH103" s="25" t="str">
        <f t="shared" si="814"/>
        <v>#VALUE!</v>
      </c>
      <c r="BI103" s="25" t="str">
        <f t="shared" si="814"/>
        <v>#VALUE!</v>
      </c>
      <c r="BK103" s="25" t="str">
        <f t="shared" ref="BK103:BM103" si="815">AE103-AA103</f>
        <v>#VALUE!</v>
      </c>
      <c r="BL103" s="25" t="str">
        <f t="shared" si="815"/>
        <v>#VALUE!</v>
      </c>
      <c r="BM103" s="25" t="str">
        <f t="shared" si="815"/>
        <v>#VALUE!</v>
      </c>
      <c r="BO103" s="25" t="str">
        <f t="shared" ref="BO103:BQ103" si="816">AI103-AE103</f>
        <v>#VALUE!</v>
      </c>
      <c r="BP103" s="25" t="str">
        <f t="shared" si="816"/>
        <v>#VALUE!</v>
      </c>
      <c r="BQ103" s="25" t="str">
        <f t="shared" si="816"/>
        <v>#VALUE!</v>
      </c>
    </row>
    <row r="104" ht="15.0" customHeight="1">
      <c r="A104" s="23" t="s">
        <v>125</v>
      </c>
      <c r="B104" s="24">
        <v>5.1035907E7</v>
      </c>
      <c r="C104" s="25">
        <f>IFERROR(VLOOKUP($B104,BaselineKILLS!$B:F,3,FALSE),"Not in BL Scan")</f>
        <v>873843</v>
      </c>
      <c r="D104" s="25">
        <f>IFERROR(VLOOKUP($B104,BaselineKILLS!$B:F,4,FALSE),"Not in BL Scan")</f>
        <v>1883830</v>
      </c>
      <c r="E104" s="25">
        <f>IFERROR(VLOOKUP($B104,BaselineKILLS!$B:G,5,FALSE),"Not in BL Scan")</f>
        <v>14871241</v>
      </c>
      <c r="F104" s="25"/>
      <c r="G104" s="25">
        <f>IFERROR(VLOOKUP($B104,SCAN1_020125!$B:F,3,FALSE),"Not in Scan")</f>
        <v>873843</v>
      </c>
      <c r="H104" s="25">
        <f>IFERROR(VLOOKUP($B104,SCAN1_020125!$B:G,4,FALSE),"Not in Scan")</f>
        <v>1883830</v>
      </c>
      <c r="I104" s="25">
        <f>IFERROR(VLOOKUP($B104,SCAN1_020125!$B:H,5,FALSE),"Not in Scan")</f>
        <v>14871241</v>
      </c>
      <c r="K104" s="25">
        <f>IFERROR(VLOOKUP($B104,SCAN2_021925!$B:G,3,FALSE),"Not in Scan")</f>
        <v>873843</v>
      </c>
      <c r="L104" s="25">
        <f>IFERROR(VLOOKUP($B104,SCAN2_021925!$B:H,4,FALSE),"Not in Scan")</f>
        <v>1883830</v>
      </c>
      <c r="M104" s="25">
        <f>IFERROR(VLOOKUP($B104,SCAN2_021925!$B:I,5,FALSE),"Not in Scan")</f>
        <v>14871241</v>
      </c>
      <c r="O104" s="25">
        <f>IFERROR(VLOOKUP($B104,SCAN_022325!$B:K,3,FALSE),"Not in Scan")</f>
        <v>873843</v>
      </c>
      <c r="P104" s="25">
        <f>IFERROR(VLOOKUP($B104,SCAN_022325!$B:L,4,FALSE),"Not in Scan")</f>
        <v>1883830</v>
      </c>
      <c r="Q104" s="25">
        <f>IFERROR(VLOOKUP($B104,SCAN_022325!$B:M,5,FALSE),"Not in Scan")</f>
        <v>14871241</v>
      </c>
      <c r="S104" s="25" t="str">
        <f>IFERROR(VLOOKUP($B104,SCAN_TBD4!$B:O,3,FALSE),"Not in Scan")</f>
        <v>Not in Scan</v>
      </c>
      <c r="T104" s="25" t="str">
        <f>IFERROR(VLOOKUP($B104,SCAN_TBD4!$B:P,4,FALSE),"Not in Scan")</f>
        <v>Not in Scan</v>
      </c>
      <c r="U104" s="25" t="str">
        <f>IFERROR(VLOOKUP($B104,SCAN_TBD4!$B:Q,5,FALSE),"Not in Scan")</f>
        <v>Not in Scan</v>
      </c>
      <c r="W104" s="25" t="str">
        <f>IFERROR(VLOOKUP($B104,SCAN_TBD5!$B:S,3,FALSE),"Not in Scan")</f>
        <v>Not in Scan</v>
      </c>
      <c r="X104" s="25" t="str">
        <f>IFERROR(VLOOKUP($B104,SCAN_TBD5!$B:T,4,FALSE),"Not in Scan")</f>
        <v>Not in Scan</v>
      </c>
      <c r="Y104" s="25" t="str">
        <f>IFERROR(VLOOKUP($B104,SCAN_TBD5!$B:U,5,FALSE),"Not in Scan")</f>
        <v>Not in Scan</v>
      </c>
      <c r="AA104" s="25" t="str">
        <f>IFERROR(VLOOKUP($B104,SCAN_TBD6!$B:W,3,FALSE),"Not in Scan")</f>
        <v>Not in Scan</v>
      </c>
      <c r="AB104" s="25" t="str">
        <f>IFERROR(VLOOKUP($B104,SCAN_TBD6!$B:X,4,FALSE),"Not in Scan")</f>
        <v>Not in Scan</v>
      </c>
      <c r="AC104" s="25" t="str">
        <f>IFERROR(VLOOKUP($B104,SCAN_TBD6!$B:Y,5,FALSE),"Not in Scan")</f>
        <v>Not in Scan</v>
      </c>
      <c r="AE104" s="25" t="str">
        <f>IFERROR(VLOOKUP($B104,SCAN_TBD7!$B:AA,3,FALSE),"Not in Scan")</f>
        <v>Not in Scan</v>
      </c>
      <c r="AF104" s="25" t="str">
        <f>IFERROR(VLOOKUP($B104,SCAN_TBD7!$B:AB,4,FALSE),"Not in Scan")</f>
        <v>Not in Scan</v>
      </c>
      <c r="AG104" s="25" t="str">
        <f>IFERROR(VLOOKUP($B104,SCAN_TBD7!$B:AC,5,FALSE),"Not in Scan")</f>
        <v>Not in Scan</v>
      </c>
      <c r="AI104" s="25" t="str">
        <f>IFERROR(VLOOKUP($B104,SCAN_TBD8!$B:AA,3,FALSE),"Not in Scan")</f>
        <v>Not in Scan</v>
      </c>
      <c r="AJ104" s="25" t="str">
        <f>IFERROR(VLOOKUP($B104,SCAN_TBD8!$B:AB,4,FALSE),"Not in Scan")</f>
        <v>Not in Scan</v>
      </c>
      <c r="AK104" s="25" t="str">
        <f>IFERROR(VLOOKUP($B104,SCAN_TBD8!$B:AC,5,FALSE),"Not in Scan")</f>
        <v>Not in Scan</v>
      </c>
      <c r="AM104" s="25">
        <f t="shared" ref="AM104:AO104" si="817">G104-C104</f>
        <v>0</v>
      </c>
      <c r="AN104" s="25">
        <f t="shared" si="817"/>
        <v>0</v>
      </c>
      <c r="AO104" s="25">
        <f t="shared" si="817"/>
        <v>0</v>
      </c>
      <c r="AQ104" s="25">
        <f t="shared" ref="AQ104:AS104" si="818">K104-G104</f>
        <v>0</v>
      </c>
      <c r="AR104" s="25">
        <f t="shared" si="818"/>
        <v>0</v>
      </c>
      <c r="AS104" s="25">
        <f t="shared" si="818"/>
        <v>0</v>
      </c>
      <c r="AU104" s="25">
        <f t="shared" ref="AU104:AW104" si="819">O104-K104</f>
        <v>0</v>
      </c>
      <c r="AV104" s="25">
        <f t="shared" si="819"/>
        <v>0</v>
      </c>
      <c r="AW104" s="25">
        <f t="shared" si="819"/>
        <v>0</v>
      </c>
      <c r="AY104" s="25" t="str">
        <f t="shared" ref="AY104:BA104" si="820">S104-O104</f>
        <v>#VALUE!</v>
      </c>
      <c r="AZ104" s="25" t="str">
        <f t="shared" si="820"/>
        <v>#VALUE!</v>
      </c>
      <c r="BA104" s="25" t="str">
        <f t="shared" si="820"/>
        <v>#VALUE!</v>
      </c>
      <c r="BC104" s="25" t="str">
        <f t="shared" ref="BC104:BE104" si="821">W104-S104</f>
        <v>#VALUE!</v>
      </c>
      <c r="BD104" s="25" t="str">
        <f t="shared" si="821"/>
        <v>#VALUE!</v>
      </c>
      <c r="BE104" s="25" t="str">
        <f t="shared" si="821"/>
        <v>#VALUE!</v>
      </c>
      <c r="BG104" s="25" t="str">
        <f t="shared" ref="BG104:BI104" si="822">AA104-W104</f>
        <v>#VALUE!</v>
      </c>
      <c r="BH104" s="25" t="str">
        <f t="shared" si="822"/>
        <v>#VALUE!</v>
      </c>
      <c r="BI104" s="25" t="str">
        <f t="shared" si="822"/>
        <v>#VALUE!</v>
      </c>
      <c r="BK104" s="25" t="str">
        <f t="shared" ref="BK104:BM104" si="823">AE104-AA104</f>
        <v>#VALUE!</v>
      </c>
      <c r="BL104" s="25" t="str">
        <f t="shared" si="823"/>
        <v>#VALUE!</v>
      </c>
      <c r="BM104" s="25" t="str">
        <f t="shared" si="823"/>
        <v>#VALUE!</v>
      </c>
      <c r="BO104" s="25" t="str">
        <f t="shared" ref="BO104:BQ104" si="824">AI104-AE104</f>
        <v>#VALUE!</v>
      </c>
      <c r="BP104" s="25" t="str">
        <f t="shared" si="824"/>
        <v>#VALUE!</v>
      </c>
      <c r="BQ104" s="25" t="str">
        <f t="shared" si="824"/>
        <v>#VALUE!</v>
      </c>
    </row>
    <row r="105" ht="15.0" customHeight="1">
      <c r="A105" s="23" t="s">
        <v>126</v>
      </c>
      <c r="B105" s="24">
        <v>5.033735E7</v>
      </c>
      <c r="C105" s="25">
        <f>IFERROR(VLOOKUP($B105,BaselineKILLS!$B:F,3,FALSE),"Not in BL Scan")</f>
        <v>37519501</v>
      </c>
      <c r="D105" s="25">
        <f>IFERROR(VLOOKUP($B105,BaselineKILLS!$B:F,4,FALSE),"Not in BL Scan")</f>
        <v>23584162</v>
      </c>
      <c r="E105" s="25">
        <f>IFERROR(VLOOKUP($B105,BaselineKILLS!$B:G,5,FALSE),"Not in BL Scan")</f>
        <v>14497318</v>
      </c>
      <c r="F105" s="25"/>
      <c r="G105" s="25">
        <f>IFERROR(VLOOKUP($B105,SCAN1_020125!$B:F,3,FALSE),"Not in Scan")</f>
        <v>37519501</v>
      </c>
      <c r="H105" s="25">
        <f>IFERROR(VLOOKUP($B105,SCAN1_020125!$B:G,4,FALSE),"Not in Scan")</f>
        <v>23584162</v>
      </c>
      <c r="I105" s="25">
        <f>IFERROR(VLOOKUP($B105,SCAN1_020125!$B:H,5,FALSE),"Not in Scan")</f>
        <v>14497318</v>
      </c>
      <c r="K105" s="25">
        <f>IFERROR(VLOOKUP($B105,SCAN2_021925!$B:G,3,FALSE),"Not in Scan")</f>
        <v>37519501</v>
      </c>
      <c r="L105" s="25">
        <f>IFERROR(VLOOKUP($B105,SCAN2_021925!$B:H,4,FALSE),"Not in Scan")</f>
        <v>23584162</v>
      </c>
      <c r="M105" s="25">
        <f>IFERROR(VLOOKUP($B105,SCAN2_021925!$B:I,5,FALSE),"Not in Scan")</f>
        <v>14497318</v>
      </c>
      <c r="O105" s="25">
        <f>IFERROR(VLOOKUP($B105,SCAN_022325!$B:K,3,FALSE),"Not in Scan")</f>
        <v>37519501</v>
      </c>
      <c r="P105" s="25">
        <f>IFERROR(VLOOKUP($B105,SCAN_022325!$B:L,4,FALSE),"Not in Scan")</f>
        <v>23584162</v>
      </c>
      <c r="Q105" s="25">
        <f>IFERROR(VLOOKUP($B105,SCAN_022325!$B:M,5,FALSE),"Not in Scan")</f>
        <v>14497318</v>
      </c>
      <c r="S105" s="25" t="str">
        <f>IFERROR(VLOOKUP($B105,SCAN_TBD4!$B:O,3,FALSE),"Not in Scan")</f>
        <v>Not in Scan</v>
      </c>
      <c r="T105" s="25" t="str">
        <f>IFERROR(VLOOKUP($B105,SCAN_TBD4!$B:P,4,FALSE),"Not in Scan")</f>
        <v>Not in Scan</v>
      </c>
      <c r="U105" s="25" t="str">
        <f>IFERROR(VLOOKUP($B105,SCAN_TBD4!$B:Q,5,FALSE),"Not in Scan")</f>
        <v>Not in Scan</v>
      </c>
      <c r="W105" s="25" t="str">
        <f>IFERROR(VLOOKUP($B105,SCAN_TBD5!$B:S,3,FALSE),"Not in Scan")</f>
        <v>Not in Scan</v>
      </c>
      <c r="X105" s="25" t="str">
        <f>IFERROR(VLOOKUP($B105,SCAN_TBD5!$B:T,4,FALSE),"Not in Scan")</f>
        <v>Not in Scan</v>
      </c>
      <c r="Y105" s="25" t="str">
        <f>IFERROR(VLOOKUP($B105,SCAN_TBD5!$B:U,5,FALSE),"Not in Scan")</f>
        <v>Not in Scan</v>
      </c>
      <c r="AA105" s="25" t="str">
        <f>IFERROR(VLOOKUP($B105,SCAN_TBD6!$B:W,3,FALSE),"Not in Scan")</f>
        <v>Not in Scan</v>
      </c>
      <c r="AB105" s="25" t="str">
        <f>IFERROR(VLOOKUP($B105,SCAN_TBD6!$B:X,4,FALSE),"Not in Scan")</f>
        <v>Not in Scan</v>
      </c>
      <c r="AC105" s="25" t="str">
        <f>IFERROR(VLOOKUP($B105,SCAN_TBD6!$B:Y,5,FALSE),"Not in Scan")</f>
        <v>Not in Scan</v>
      </c>
      <c r="AE105" s="25" t="str">
        <f>IFERROR(VLOOKUP($B105,SCAN_TBD7!$B:AA,3,FALSE),"Not in Scan")</f>
        <v>Not in Scan</v>
      </c>
      <c r="AF105" s="25" t="str">
        <f>IFERROR(VLOOKUP($B105,SCAN_TBD7!$B:AB,4,FALSE),"Not in Scan")</f>
        <v>Not in Scan</v>
      </c>
      <c r="AG105" s="25" t="str">
        <f>IFERROR(VLOOKUP($B105,SCAN_TBD7!$B:AC,5,FALSE),"Not in Scan")</f>
        <v>Not in Scan</v>
      </c>
      <c r="AI105" s="25" t="str">
        <f>IFERROR(VLOOKUP($B105,SCAN_TBD8!$B:AA,3,FALSE),"Not in Scan")</f>
        <v>Not in Scan</v>
      </c>
      <c r="AJ105" s="25" t="str">
        <f>IFERROR(VLOOKUP($B105,SCAN_TBD8!$B:AB,4,FALSE),"Not in Scan")</f>
        <v>Not in Scan</v>
      </c>
      <c r="AK105" s="25" t="str">
        <f>IFERROR(VLOOKUP($B105,SCAN_TBD8!$B:AC,5,FALSE),"Not in Scan")</f>
        <v>Not in Scan</v>
      </c>
      <c r="AM105" s="25">
        <f t="shared" ref="AM105:AO105" si="825">G105-C105</f>
        <v>0</v>
      </c>
      <c r="AN105" s="25">
        <f t="shared" si="825"/>
        <v>0</v>
      </c>
      <c r="AO105" s="25">
        <f t="shared" si="825"/>
        <v>0</v>
      </c>
      <c r="AQ105" s="25">
        <f t="shared" ref="AQ105:AS105" si="826">K105-G105</f>
        <v>0</v>
      </c>
      <c r="AR105" s="25">
        <f t="shared" si="826"/>
        <v>0</v>
      </c>
      <c r="AS105" s="25">
        <f t="shared" si="826"/>
        <v>0</v>
      </c>
      <c r="AU105" s="25">
        <f t="shared" ref="AU105:AW105" si="827">O105-K105</f>
        <v>0</v>
      </c>
      <c r="AV105" s="25">
        <f t="shared" si="827"/>
        <v>0</v>
      </c>
      <c r="AW105" s="25">
        <f t="shared" si="827"/>
        <v>0</v>
      </c>
      <c r="AY105" s="25" t="str">
        <f t="shared" ref="AY105:BA105" si="828">S105-O105</f>
        <v>#VALUE!</v>
      </c>
      <c r="AZ105" s="25" t="str">
        <f t="shared" si="828"/>
        <v>#VALUE!</v>
      </c>
      <c r="BA105" s="25" t="str">
        <f t="shared" si="828"/>
        <v>#VALUE!</v>
      </c>
      <c r="BC105" s="25" t="str">
        <f t="shared" ref="BC105:BE105" si="829">W105-S105</f>
        <v>#VALUE!</v>
      </c>
      <c r="BD105" s="25" t="str">
        <f t="shared" si="829"/>
        <v>#VALUE!</v>
      </c>
      <c r="BE105" s="25" t="str">
        <f t="shared" si="829"/>
        <v>#VALUE!</v>
      </c>
      <c r="BG105" s="25" t="str">
        <f t="shared" ref="BG105:BI105" si="830">AA105-W105</f>
        <v>#VALUE!</v>
      </c>
      <c r="BH105" s="25" t="str">
        <f t="shared" si="830"/>
        <v>#VALUE!</v>
      </c>
      <c r="BI105" s="25" t="str">
        <f t="shared" si="830"/>
        <v>#VALUE!</v>
      </c>
      <c r="BK105" s="25" t="str">
        <f t="shared" ref="BK105:BM105" si="831">AE105-AA105</f>
        <v>#VALUE!</v>
      </c>
      <c r="BL105" s="25" t="str">
        <f t="shared" si="831"/>
        <v>#VALUE!</v>
      </c>
      <c r="BM105" s="25" t="str">
        <f t="shared" si="831"/>
        <v>#VALUE!</v>
      </c>
      <c r="BO105" s="25" t="str">
        <f t="shared" ref="BO105:BQ105" si="832">AI105-AE105</f>
        <v>#VALUE!</v>
      </c>
      <c r="BP105" s="25" t="str">
        <f t="shared" si="832"/>
        <v>#VALUE!</v>
      </c>
      <c r="BQ105" s="25" t="str">
        <f t="shared" si="832"/>
        <v>#VALUE!</v>
      </c>
    </row>
    <row r="106" ht="15.0" customHeight="1">
      <c r="A106" s="23" t="s">
        <v>80</v>
      </c>
      <c r="B106" s="24">
        <v>9.811082E7</v>
      </c>
      <c r="C106" s="25">
        <f>IFERROR(VLOOKUP($B106,BaselineKILLS!$B:F,3,FALSE),"Not in BL Scan")</f>
        <v>4756125</v>
      </c>
      <c r="D106" s="25">
        <f>IFERROR(VLOOKUP($B106,BaselineKILLS!$B:F,4,FALSE),"Not in BL Scan")</f>
        <v>8140477</v>
      </c>
      <c r="E106" s="25">
        <f>IFERROR(VLOOKUP($B106,BaselineKILLS!$B:G,5,FALSE),"Not in BL Scan")</f>
        <v>9323735</v>
      </c>
      <c r="F106" s="25"/>
      <c r="G106" s="25">
        <f>IFERROR(VLOOKUP($B106,SCAN1_020125!$B:F,3,FALSE),"Not in Scan")</f>
        <v>4761863</v>
      </c>
      <c r="H106" s="25">
        <f>IFERROR(VLOOKUP($B106,SCAN1_020125!$B:G,4,FALSE),"Not in Scan")</f>
        <v>8140785</v>
      </c>
      <c r="I106" s="25">
        <f>IFERROR(VLOOKUP($B106,SCAN1_020125!$B:H,5,FALSE),"Not in Scan")</f>
        <v>9323735</v>
      </c>
      <c r="K106" s="25">
        <f>IFERROR(VLOOKUP($B106,SCAN2_021925!$B:G,3,FALSE),"Not in Scan")</f>
        <v>4761863</v>
      </c>
      <c r="L106" s="25">
        <f>IFERROR(VLOOKUP($B106,SCAN2_021925!$B:H,4,FALSE),"Not in Scan")</f>
        <v>8140785</v>
      </c>
      <c r="M106" s="25">
        <f>IFERROR(VLOOKUP($B106,SCAN2_021925!$B:I,5,FALSE),"Not in Scan")</f>
        <v>9323735</v>
      </c>
      <c r="O106" s="25">
        <f>IFERROR(VLOOKUP($B106,SCAN_022325!$B:K,3,FALSE),"Not in Scan")</f>
        <v>4762842</v>
      </c>
      <c r="P106" s="25">
        <f>IFERROR(VLOOKUP($B106,SCAN_022325!$B:L,4,FALSE),"Not in Scan")</f>
        <v>8600208</v>
      </c>
      <c r="Q106" s="25">
        <f>IFERROR(VLOOKUP($B106,SCAN_022325!$B:M,5,FALSE),"Not in Scan")</f>
        <v>9503858</v>
      </c>
      <c r="S106" s="25" t="str">
        <f>IFERROR(VLOOKUP($B106,SCAN_TBD4!$B:O,3,FALSE),"Not in Scan")</f>
        <v>Not in Scan</v>
      </c>
      <c r="T106" s="25" t="str">
        <f>IFERROR(VLOOKUP($B106,SCAN_TBD4!$B:P,4,FALSE),"Not in Scan")</f>
        <v>Not in Scan</v>
      </c>
      <c r="U106" s="25" t="str">
        <f>IFERROR(VLOOKUP($B106,SCAN_TBD4!$B:Q,5,FALSE),"Not in Scan")</f>
        <v>Not in Scan</v>
      </c>
      <c r="W106" s="25" t="str">
        <f>IFERROR(VLOOKUP($B106,SCAN_TBD5!$B:S,3,FALSE),"Not in Scan")</f>
        <v>Not in Scan</v>
      </c>
      <c r="X106" s="25" t="str">
        <f>IFERROR(VLOOKUP($B106,SCAN_TBD5!$B:T,4,FALSE),"Not in Scan")</f>
        <v>Not in Scan</v>
      </c>
      <c r="Y106" s="25" t="str">
        <f>IFERROR(VLOOKUP($B106,SCAN_TBD5!$B:U,5,FALSE),"Not in Scan")</f>
        <v>Not in Scan</v>
      </c>
      <c r="AA106" s="25" t="str">
        <f>IFERROR(VLOOKUP($B106,SCAN_TBD6!$B:W,3,FALSE),"Not in Scan")</f>
        <v>Not in Scan</v>
      </c>
      <c r="AB106" s="25" t="str">
        <f>IFERROR(VLOOKUP($B106,SCAN_TBD6!$B:X,4,FALSE),"Not in Scan")</f>
        <v>Not in Scan</v>
      </c>
      <c r="AC106" s="25" t="str">
        <f>IFERROR(VLOOKUP($B106,SCAN_TBD6!$B:Y,5,FALSE),"Not in Scan")</f>
        <v>Not in Scan</v>
      </c>
      <c r="AE106" s="25" t="str">
        <f>IFERROR(VLOOKUP($B106,SCAN_TBD7!$B:AA,3,FALSE),"Not in Scan")</f>
        <v>Not in Scan</v>
      </c>
      <c r="AF106" s="25" t="str">
        <f>IFERROR(VLOOKUP($B106,SCAN_TBD7!$B:AB,4,FALSE),"Not in Scan")</f>
        <v>Not in Scan</v>
      </c>
      <c r="AG106" s="25" t="str">
        <f>IFERROR(VLOOKUP($B106,SCAN_TBD7!$B:AC,5,FALSE),"Not in Scan")</f>
        <v>Not in Scan</v>
      </c>
      <c r="AI106" s="25" t="str">
        <f>IFERROR(VLOOKUP($B106,SCAN_TBD8!$B:AA,3,FALSE),"Not in Scan")</f>
        <v>Not in Scan</v>
      </c>
      <c r="AJ106" s="25" t="str">
        <f>IFERROR(VLOOKUP($B106,SCAN_TBD8!$B:AB,4,FALSE),"Not in Scan")</f>
        <v>Not in Scan</v>
      </c>
      <c r="AK106" s="25" t="str">
        <f>IFERROR(VLOOKUP($B106,SCAN_TBD8!$B:AC,5,FALSE),"Not in Scan")</f>
        <v>Not in Scan</v>
      </c>
      <c r="AM106" s="25">
        <f t="shared" ref="AM106:AO106" si="833">G106-C106</f>
        <v>5738</v>
      </c>
      <c r="AN106" s="25">
        <f t="shared" si="833"/>
        <v>308</v>
      </c>
      <c r="AO106" s="25">
        <f t="shared" si="833"/>
        <v>0</v>
      </c>
      <c r="AQ106" s="25">
        <f t="shared" ref="AQ106:AS106" si="834">K106-G106</f>
        <v>0</v>
      </c>
      <c r="AR106" s="25">
        <f t="shared" si="834"/>
        <v>0</v>
      </c>
      <c r="AS106" s="25">
        <f t="shared" si="834"/>
        <v>0</v>
      </c>
      <c r="AU106" s="25">
        <f t="shared" ref="AU106:AW106" si="835">O106-K106</f>
        <v>979</v>
      </c>
      <c r="AV106" s="25">
        <f t="shared" si="835"/>
        <v>459423</v>
      </c>
      <c r="AW106" s="25">
        <f t="shared" si="835"/>
        <v>180123</v>
      </c>
      <c r="AY106" s="25" t="str">
        <f t="shared" ref="AY106:BA106" si="836">S106-O106</f>
        <v>#VALUE!</v>
      </c>
      <c r="AZ106" s="25" t="str">
        <f t="shared" si="836"/>
        <v>#VALUE!</v>
      </c>
      <c r="BA106" s="25" t="str">
        <f t="shared" si="836"/>
        <v>#VALUE!</v>
      </c>
      <c r="BC106" s="25" t="str">
        <f t="shared" ref="BC106:BE106" si="837">W106-S106</f>
        <v>#VALUE!</v>
      </c>
      <c r="BD106" s="25" t="str">
        <f t="shared" si="837"/>
        <v>#VALUE!</v>
      </c>
      <c r="BE106" s="25" t="str">
        <f t="shared" si="837"/>
        <v>#VALUE!</v>
      </c>
      <c r="BG106" s="25" t="str">
        <f t="shared" ref="BG106:BI106" si="838">AA106-W106</f>
        <v>#VALUE!</v>
      </c>
      <c r="BH106" s="25" t="str">
        <f t="shared" si="838"/>
        <v>#VALUE!</v>
      </c>
      <c r="BI106" s="25" t="str">
        <f t="shared" si="838"/>
        <v>#VALUE!</v>
      </c>
      <c r="BK106" s="25" t="str">
        <f t="shared" ref="BK106:BM106" si="839">AE106-AA106</f>
        <v>#VALUE!</v>
      </c>
      <c r="BL106" s="25" t="str">
        <f t="shared" si="839"/>
        <v>#VALUE!</v>
      </c>
      <c r="BM106" s="25" t="str">
        <f t="shared" si="839"/>
        <v>#VALUE!</v>
      </c>
      <c r="BO106" s="25" t="str">
        <f t="shared" ref="BO106:BQ106" si="840">AI106-AE106</f>
        <v>#VALUE!</v>
      </c>
      <c r="BP106" s="25" t="str">
        <f t="shared" si="840"/>
        <v>#VALUE!</v>
      </c>
      <c r="BQ106" s="25" t="str">
        <f t="shared" si="840"/>
        <v>#VALUE!</v>
      </c>
    </row>
    <row r="107" ht="15.0" customHeight="1">
      <c r="A107" s="23" t="s">
        <v>124</v>
      </c>
      <c r="B107" s="24">
        <v>2.0704444E7</v>
      </c>
      <c r="C107" s="25">
        <f>IFERROR(VLOOKUP($B107,BaselineKILLS!$B:F,3,FALSE),"Not in BL Scan")</f>
        <v>29730992</v>
      </c>
      <c r="D107" s="25">
        <f>IFERROR(VLOOKUP($B107,BaselineKILLS!$B:F,4,FALSE),"Not in BL Scan")</f>
        <v>33669752</v>
      </c>
      <c r="E107" s="25">
        <f>IFERROR(VLOOKUP($B107,BaselineKILLS!$B:G,5,FALSE),"Not in BL Scan")</f>
        <v>14483234</v>
      </c>
      <c r="F107" s="25"/>
      <c r="G107" s="25">
        <f>IFERROR(VLOOKUP($B107,SCAN1_020125!$B:F,3,FALSE),"Not in Scan")</f>
        <v>29730992</v>
      </c>
      <c r="H107" s="25">
        <f>IFERROR(VLOOKUP($B107,SCAN1_020125!$B:G,4,FALSE),"Not in Scan")</f>
        <v>33669752</v>
      </c>
      <c r="I107" s="25">
        <f>IFERROR(VLOOKUP($B107,SCAN1_020125!$B:H,5,FALSE),"Not in Scan")</f>
        <v>14483234</v>
      </c>
      <c r="K107" s="25" t="str">
        <f>IFERROR(VLOOKUP($B107,SCAN2_021925!$B:G,3,FALSE),"Not in Scan")</f>
        <v>Not in Scan</v>
      </c>
      <c r="L107" s="25" t="str">
        <f>IFERROR(VLOOKUP($B107,SCAN2_021925!$B:H,4,FALSE),"Not in Scan")</f>
        <v>Not in Scan</v>
      </c>
      <c r="M107" s="25" t="str">
        <f>IFERROR(VLOOKUP($B107,SCAN2_021925!$B:I,5,FALSE),"Not in Scan")</f>
        <v>Not in Scan</v>
      </c>
      <c r="O107" s="25" t="str">
        <f>IFERROR(VLOOKUP($B107,SCAN_022325!$B:K,3,FALSE),"Not in Scan")</f>
        <v>Not in Scan</v>
      </c>
      <c r="P107" s="25" t="str">
        <f>IFERROR(VLOOKUP($B107,SCAN_022325!$B:L,4,FALSE),"Not in Scan")</f>
        <v>Not in Scan</v>
      </c>
      <c r="Q107" s="25" t="str">
        <f>IFERROR(VLOOKUP($B107,SCAN_022325!$B:M,5,FALSE),"Not in Scan")</f>
        <v>Not in Scan</v>
      </c>
      <c r="S107" s="25" t="str">
        <f>IFERROR(VLOOKUP($B107,SCAN_TBD4!$B:O,3,FALSE),"Not in Scan")</f>
        <v>Not in Scan</v>
      </c>
      <c r="T107" s="25" t="str">
        <f>IFERROR(VLOOKUP($B107,SCAN_TBD4!$B:P,4,FALSE),"Not in Scan")</f>
        <v>Not in Scan</v>
      </c>
      <c r="U107" s="25" t="str">
        <f>IFERROR(VLOOKUP($B107,SCAN_TBD4!$B:Q,5,FALSE),"Not in Scan")</f>
        <v>Not in Scan</v>
      </c>
      <c r="W107" s="25" t="str">
        <f>IFERROR(VLOOKUP($B107,SCAN_TBD5!$B:S,3,FALSE),"Not in Scan")</f>
        <v>Not in Scan</v>
      </c>
      <c r="X107" s="25" t="str">
        <f>IFERROR(VLOOKUP($B107,SCAN_TBD5!$B:T,4,FALSE),"Not in Scan")</f>
        <v>Not in Scan</v>
      </c>
      <c r="Y107" s="25" t="str">
        <f>IFERROR(VLOOKUP($B107,SCAN_TBD5!$B:U,5,FALSE),"Not in Scan")</f>
        <v>Not in Scan</v>
      </c>
      <c r="AA107" s="25" t="str">
        <f>IFERROR(VLOOKUP($B107,SCAN_TBD6!$B:W,3,FALSE),"Not in Scan")</f>
        <v>Not in Scan</v>
      </c>
      <c r="AB107" s="25" t="str">
        <f>IFERROR(VLOOKUP($B107,SCAN_TBD6!$B:X,4,FALSE),"Not in Scan")</f>
        <v>Not in Scan</v>
      </c>
      <c r="AC107" s="25" t="str">
        <f>IFERROR(VLOOKUP($B107,SCAN_TBD6!$B:Y,5,FALSE),"Not in Scan")</f>
        <v>Not in Scan</v>
      </c>
      <c r="AE107" s="25" t="str">
        <f>IFERROR(VLOOKUP($B107,SCAN_TBD7!$B:AA,3,FALSE),"Not in Scan")</f>
        <v>Not in Scan</v>
      </c>
      <c r="AF107" s="25" t="str">
        <f>IFERROR(VLOOKUP($B107,SCAN_TBD7!$B:AB,4,FALSE),"Not in Scan")</f>
        <v>Not in Scan</v>
      </c>
      <c r="AG107" s="25" t="str">
        <f>IFERROR(VLOOKUP($B107,SCAN_TBD7!$B:AC,5,FALSE),"Not in Scan")</f>
        <v>Not in Scan</v>
      </c>
      <c r="AI107" s="25" t="str">
        <f>IFERROR(VLOOKUP($B107,SCAN_TBD8!$B:AA,3,FALSE),"Not in Scan")</f>
        <v>Not in Scan</v>
      </c>
      <c r="AJ107" s="25" t="str">
        <f>IFERROR(VLOOKUP($B107,SCAN_TBD8!$B:AB,4,FALSE),"Not in Scan")</f>
        <v>Not in Scan</v>
      </c>
      <c r="AK107" s="25" t="str">
        <f>IFERROR(VLOOKUP($B107,SCAN_TBD8!$B:AC,5,FALSE),"Not in Scan")</f>
        <v>Not in Scan</v>
      </c>
      <c r="AM107" s="25">
        <f t="shared" ref="AM107:AO107" si="841">G107-C107</f>
        <v>0</v>
      </c>
      <c r="AN107" s="25">
        <f t="shared" si="841"/>
        <v>0</v>
      </c>
      <c r="AO107" s="25">
        <f t="shared" si="841"/>
        <v>0</v>
      </c>
      <c r="AQ107" s="25" t="str">
        <f t="shared" ref="AQ107:AS107" si="842">K107-G107</f>
        <v>#VALUE!</v>
      </c>
      <c r="AR107" s="25" t="str">
        <f t="shared" si="842"/>
        <v>#VALUE!</v>
      </c>
      <c r="AS107" s="25" t="str">
        <f t="shared" si="842"/>
        <v>#VALUE!</v>
      </c>
      <c r="AU107" s="25" t="str">
        <f t="shared" ref="AU107:AW107" si="843">O107-K107</f>
        <v>#VALUE!</v>
      </c>
      <c r="AV107" s="25" t="str">
        <f t="shared" si="843"/>
        <v>#VALUE!</v>
      </c>
      <c r="AW107" s="25" t="str">
        <f t="shared" si="843"/>
        <v>#VALUE!</v>
      </c>
      <c r="AY107" s="25" t="str">
        <f t="shared" ref="AY107:BA107" si="844">S107-O107</f>
        <v>#VALUE!</v>
      </c>
      <c r="AZ107" s="25" t="str">
        <f t="shared" si="844"/>
        <v>#VALUE!</v>
      </c>
      <c r="BA107" s="25" t="str">
        <f t="shared" si="844"/>
        <v>#VALUE!</v>
      </c>
      <c r="BC107" s="25" t="str">
        <f t="shared" ref="BC107:BE107" si="845">W107-S107</f>
        <v>#VALUE!</v>
      </c>
      <c r="BD107" s="25" t="str">
        <f t="shared" si="845"/>
        <v>#VALUE!</v>
      </c>
      <c r="BE107" s="25" t="str">
        <f t="shared" si="845"/>
        <v>#VALUE!</v>
      </c>
      <c r="BG107" s="25" t="str">
        <f t="shared" ref="BG107:BI107" si="846">AA107-W107</f>
        <v>#VALUE!</v>
      </c>
      <c r="BH107" s="25" t="str">
        <f t="shared" si="846"/>
        <v>#VALUE!</v>
      </c>
      <c r="BI107" s="25" t="str">
        <f t="shared" si="846"/>
        <v>#VALUE!</v>
      </c>
      <c r="BK107" s="25" t="str">
        <f t="shared" ref="BK107:BM107" si="847">AE107-AA107</f>
        <v>#VALUE!</v>
      </c>
      <c r="BL107" s="25" t="str">
        <f t="shared" si="847"/>
        <v>#VALUE!</v>
      </c>
      <c r="BM107" s="25" t="str">
        <f t="shared" si="847"/>
        <v>#VALUE!</v>
      </c>
      <c r="BO107" s="25" t="str">
        <f t="shared" ref="BO107:BQ107" si="848">AI107-AE107</f>
        <v>#VALUE!</v>
      </c>
      <c r="BP107" s="25" t="str">
        <f t="shared" si="848"/>
        <v>#VALUE!</v>
      </c>
      <c r="BQ107" s="25" t="str">
        <f t="shared" si="848"/>
        <v>#VALUE!</v>
      </c>
    </row>
    <row r="108" ht="15.0" customHeight="1">
      <c r="A108" s="23" t="s">
        <v>101</v>
      </c>
      <c r="B108" s="24">
        <v>4.49944E7</v>
      </c>
      <c r="C108" s="25">
        <f>IFERROR(VLOOKUP($B108,BaselineKILLS!$B:F,3,FALSE),"Not in BL Scan")</f>
        <v>2794919</v>
      </c>
      <c r="D108" s="25">
        <f>IFERROR(VLOOKUP($B108,BaselineKILLS!$B:F,4,FALSE),"Not in BL Scan")</f>
        <v>5258110</v>
      </c>
      <c r="E108" s="25">
        <f>IFERROR(VLOOKUP($B108,BaselineKILLS!$B:G,5,FALSE),"Not in BL Scan")</f>
        <v>7411142</v>
      </c>
      <c r="F108" s="25"/>
      <c r="G108" s="25">
        <f>IFERROR(VLOOKUP($B108,SCAN1_020125!$B:F,3,FALSE),"Not in Scan")</f>
        <v>2794919</v>
      </c>
      <c r="H108" s="25">
        <f>IFERROR(VLOOKUP($B108,SCAN1_020125!$B:G,4,FALSE),"Not in Scan")</f>
        <v>5258110</v>
      </c>
      <c r="I108" s="25">
        <f>IFERROR(VLOOKUP($B108,SCAN1_020125!$B:H,5,FALSE),"Not in Scan")</f>
        <v>7411142</v>
      </c>
      <c r="K108" s="25">
        <f>IFERROR(VLOOKUP($B108,SCAN2_021925!$B:G,3,FALSE),"Not in Scan")</f>
        <v>2794919</v>
      </c>
      <c r="L108" s="25">
        <f>IFERROR(VLOOKUP($B108,SCAN2_021925!$B:H,4,FALSE),"Not in Scan")</f>
        <v>5262374</v>
      </c>
      <c r="M108" s="25">
        <f>IFERROR(VLOOKUP($B108,SCAN2_021925!$B:I,5,FALSE),"Not in Scan")</f>
        <v>7411142</v>
      </c>
      <c r="O108" s="25">
        <f>IFERROR(VLOOKUP($B108,SCAN_022325!$B:K,3,FALSE),"Not in Scan")</f>
        <v>2794919</v>
      </c>
      <c r="P108" s="25">
        <f>IFERROR(VLOOKUP($B108,SCAN_022325!$B:L,4,FALSE),"Not in Scan")</f>
        <v>5262374</v>
      </c>
      <c r="Q108" s="25">
        <f>IFERROR(VLOOKUP($B108,SCAN_022325!$B:M,5,FALSE),"Not in Scan")</f>
        <v>7411142</v>
      </c>
      <c r="S108" s="25" t="str">
        <f>IFERROR(VLOOKUP($B108,SCAN_TBD4!$B:O,3,FALSE),"Not in Scan")</f>
        <v>Not in Scan</v>
      </c>
      <c r="T108" s="25" t="str">
        <f>IFERROR(VLOOKUP($B108,SCAN_TBD4!$B:P,4,FALSE),"Not in Scan")</f>
        <v>Not in Scan</v>
      </c>
      <c r="U108" s="25" t="str">
        <f>IFERROR(VLOOKUP($B108,SCAN_TBD4!$B:Q,5,FALSE),"Not in Scan")</f>
        <v>Not in Scan</v>
      </c>
      <c r="W108" s="25" t="str">
        <f>IFERROR(VLOOKUP($B108,SCAN_TBD5!$B:S,3,FALSE),"Not in Scan")</f>
        <v>Not in Scan</v>
      </c>
      <c r="X108" s="25" t="str">
        <f>IFERROR(VLOOKUP($B108,SCAN_TBD5!$B:T,4,FALSE),"Not in Scan")</f>
        <v>Not in Scan</v>
      </c>
      <c r="Y108" s="25" t="str">
        <f>IFERROR(VLOOKUP($B108,SCAN_TBD5!$B:U,5,FALSE),"Not in Scan")</f>
        <v>Not in Scan</v>
      </c>
      <c r="AA108" s="25" t="str">
        <f>IFERROR(VLOOKUP($B108,SCAN_TBD6!$B:W,3,FALSE),"Not in Scan")</f>
        <v>Not in Scan</v>
      </c>
      <c r="AB108" s="25" t="str">
        <f>IFERROR(VLOOKUP($B108,SCAN_TBD6!$B:X,4,FALSE),"Not in Scan")</f>
        <v>Not in Scan</v>
      </c>
      <c r="AC108" s="25" t="str">
        <f>IFERROR(VLOOKUP($B108,SCAN_TBD6!$B:Y,5,FALSE),"Not in Scan")</f>
        <v>Not in Scan</v>
      </c>
      <c r="AE108" s="25" t="str">
        <f>IFERROR(VLOOKUP($B108,SCAN_TBD7!$B:AA,3,FALSE),"Not in Scan")</f>
        <v>Not in Scan</v>
      </c>
      <c r="AF108" s="25" t="str">
        <f>IFERROR(VLOOKUP($B108,SCAN_TBD7!$B:AB,4,FALSE),"Not in Scan")</f>
        <v>Not in Scan</v>
      </c>
      <c r="AG108" s="25" t="str">
        <f>IFERROR(VLOOKUP($B108,SCAN_TBD7!$B:AC,5,FALSE),"Not in Scan")</f>
        <v>Not in Scan</v>
      </c>
      <c r="AI108" s="25" t="str">
        <f>IFERROR(VLOOKUP($B108,SCAN_TBD8!$B:AA,3,FALSE),"Not in Scan")</f>
        <v>Not in Scan</v>
      </c>
      <c r="AJ108" s="25" t="str">
        <f>IFERROR(VLOOKUP($B108,SCAN_TBD8!$B:AB,4,FALSE),"Not in Scan")</f>
        <v>Not in Scan</v>
      </c>
      <c r="AK108" s="25" t="str">
        <f>IFERROR(VLOOKUP($B108,SCAN_TBD8!$B:AC,5,FALSE),"Not in Scan")</f>
        <v>Not in Scan</v>
      </c>
      <c r="AM108" s="25">
        <f t="shared" ref="AM108:AO108" si="849">G108-C108</f>
        <v>0</v>
      </c>
      <c r="AN108" s="25">
        <f t="shared" si="849"/>
        <v>0</v>
      </c>
      <c r="AO108" s="25">
        <f t="shared" si="849"/>
        <v>0</v>
      </c>
      <c r="AQ108" s="25">
        <f t="shared" ref="AQ108:AS108" si="850">K108-G108</f>
        <v>0</v>
      </c>
      <c r="AR108" s="25">
        <f t="shared" si="850"/>
        <v>4264</v>
      </c>
      <c r="AS108" s="25">
        <f t="shared" si="850"/>
        <v>0</v>
      </c>
      <c r="AU108" s="25">
        <f t="shared" ref="AU108:AW108" si="851">O108-K108</f>
        <v>0</v>
      </c>
      <c r="AV108" s="25">
        <f t="shared" si="851"/>
        <v>0</v>
      </c>
      <c r="AW108" s="25">
        <f t="shared" si="851"/>
        <v>0</v>
      </c>
      <c r="AY108" s="25" t="str">
        <f t="shared" ref="AY108:BA108" si="852">S108-O108</f>
        <v>#VALUE!</v>
      </c>
      <c r="AZ108" s="25" t="str">
        <f t="shared" si="852"/>
        <v>#VALUE!</v>
      </c>
      <c r="BA108" s="25" t="str">
        <f t="shared" si="852"/>
        <v>#VALUE!</v>
      </c>
      <c r="BC108" s="25" t="str">
        <f t="shared" ref="BC108:BE108" si="853">W108-S108</f>
        <v>#VALUE!</v>
      </c>
      <c r="BD108" s="25" t="str">
        <f t="shared" si="853"/>
        <v>#VALUE!</v>
      </c>
      <c r="BE108" s="25" t="str">
        <f t="shared" si="853"/>
        <v>#VALUE!</v>
      </c>
      <c r="BG108" s="25" t="str">
        <f t="shared" ref="BG108:BI108" si="854">AA108-W108</f>
        <v>#VALUE!</v>
      </c>
      <c r="BH108" s="25" t="str">
        <f t="shared" si="854"/>
        <v>#VALUE!</v>
      </c>
      <c r="BI108" s="25" t="str">
        <f t="shared" si="854"/>
        <v>#VALUE!</v>
      </c>
      <c r="BK108" s="25" t="str">
        <f t="shared" ref="BK108:BM108" si="855">AE108-AA108</f>
        <v>#VALUE!</v>
      </c>
      <c r="BL108" s="25" t="str">
        <f t="shared" si="855"/>
        <v>#VALUE!</v>
      </c>
      <c r="BM108" s="25" t="str">
        <f t="shared" si="855"/>
        <v>#VALUE!</v>
      </c>
      <c r="BO108" s="25" t="str">
        <f t="shared" ref="BO108:BQ108" si="856">AI108-AE108</f>
        <v>#VALUE!</v>
      </c>
      <c r="BP108" s="25" t="str">
        <f t="shared" si="856"/>
        <v>#VALUE!</v>
      </c>
      <c r="BQ108" s="25" t="str">
        <f t="shared" si="856"/>
        <v>#VALUE!</v>
      </c>
    </row>
    <row r="109" ht="15.0" customHeight="1">
      <c r="A109" s="23" t="s">
        <v>117</v>
      </c>
      <c r="B109" s="24">
        <v>2.1052924E7</v>
      </c>
      <c r="C109" s="25">
        <f>IFERROR(VLOOKUP($B109,BaselineKILLS!$B:F,3,FALSE),"Not in BL Scan")</f>
        <v>2527382</v>
      </c>
      <c r="D109" s="25">
        <f>IFERROR(VLOOKUP($B109,BaselineKILLS!$B:F,4,FALSE),"Not in BL Scan")</f>
        <v>2607220</v>
      </c>
      <c r="E109" s="25">
        <f>IFERROR(VLOOKUP($B109,BaselineKILLS!$B:G,5,FALSE),"Not in BL Scan")</f>
        <v>13029313</v>
      </c>
      <c r="F109" s="25"/>
      <c r="G109" s="25">
        <f>IFERROR(VLOOKUP($B109,SCAN1_020125!$B:F,3,FALSE),"Not in Scan")</f>
        <v>2527382</v>
      </c>
      <c r="H109" s="25">
        <f>IFERROR(VLOOKUP($B109,SCAN1_020125!$B:G,4,FALSE),"Not in Scan")</f>
        <v>2607220</v>
      </c>
      <c r="I109" s="25">
        <f>IFERROR(VLOOKUP($B109,SCAN1_020125!$B:H,5,FALSE),"Not in Scan")</f>
        <v>13029313</v>
      </c>
      <c r="K109" s="25">
        <f>IFERROR(VLOOKUP($B109,SCAN2_021925!$B:G,3,FALSE),"Not in Scan")</f>
        <v>2527382</v>
      </c>
      <c r="L109" s="25">
        <f>IFERROR(VLOOKUP($B109,SCAN2_021925!$B:H,4,FALSE),"Not in Scan")</f>
        <v>2607220</v>
      </c>
      <c r="M109" s="25">
        <f>IFERROR(VLOOKUP($B109,SCAN2_021925!$B:I,5,FALSE),"Not in Scan")</f>
        <v>13029313</v>
      </c>
      <c r="O109" s="25">
        <f>IFERROR(VLOOKUP($B109,SCAN_022325!$B:K,3,FALSE),"Not in Scan")</f>
        <v>2527382</v>
      </c>
      <c r="P109" s="25">
        <f>IFERROR(VLOOKUP($B109,SCAN_022325!$B:L,4,FALSE),"Not in Scan")</f>
        <v>2607220</v>
      </c>
      <c r="Q109" s="25">
        <f>IFERROR(VLOOKUP($B109,SCAN_022325!$B:M,5,FALSE),"Not in Scan")</f>
        <v>13029313</v>
      </c>
      <c r="S109" s="25" t="str">
        <f>IFERROR(VLOOKUP($B109,SCAN_TBD4!$B:O,3,FALSE),"Not in Scan")</f>
        <v>Not in Scan</v>
      </c>
      <c r="T109" s="25" t="str">
        <f>IFERROR(VLOOKUP($B109,SCAN_TBD4!$B:P,4,FALSE),"Not in Scan")</f>
        <v>Not in Scan</v>
      </c>
      <c r="U109" s="25" t="str">
        <f>IFERROR(VLOOKUP($B109,SCAN_TBD4!$B:Q,5,FALSE),"Not in Scan")</f>
        <v>Not in Scan</v>
      </c>
      <c r="W109" s="25" t="str">
        <f>IFERROR(VLOOKUP($B109,SCAN_TBD5!$B:S,3,FALSE),"Not in Scan")</f>
        <v>Not in Scan</v>
      </c>
      <c r="X109" s="25" t="str">
        <f>IFERROR(VLOOKUP($B109,SCAN_TBD5!$B:T,4,FALSE),"Not in Scan")</f>
        <v>Not in Scan</v>
      </c>
      <c r="Y109" s="25" t="str">
        <f>IFERROR(VLOOKUP($B109,SCAN_TBD5!$B:U,5,FALSE),"Not in Scan")</f>
        <v>Not in Scan</v>
      </c>
      <c r="AA109" s="25" t="str">
        <f>IFERROR(VLOOKUP($B109,SCAN_TBD6!$B:W,3,FALSE),"Not in Scan")</f>
        <v>Not in Scan</v>
      </c>
      <c r="AB109" s="25" t="str">
        <f>IFERROR(VLOOKUP($B109,SCAN_TBD6!$B:X,4,FALSE),"Not in Scan")</f>
        <v>Not in Scan</v>
      </c>
      <c r="AC109" s="25" t="str">
        <f>IFERROR(VLOOKUP($B109,SCAN_TBD6!$B:Y,5,FALSE),"Not in Scan")</f>
        <v>Not in Scan</v>
      </c>
      <c r="AE109" s="25" t="str">
        <f>IFERROR(VLOOKUP($B109,SCAN_TBD7!$B:AA,3,FALSE),"Not in Scan")</f>
        <v>Not in Scan</v>
      </c>
      <c r="AF109" s="25" t="str">
        <f>IFERROR(VLOOKUP($B109,SCAN_TBD7!$B:AB,4,FALSE),"Not in Scan")</f>
        <v>Not in Scan</v>
      </c>
      <c r="AG109" s="25" t="str">
        <f>IFERROR(VLOOKUP($B109,SCAN_TBD7!$B:AC,5,FALSE),"Not in Scan")</f>
        <v>Not in Scan</v>
      </c>
      <c r="AI109" s="25" t="str">
        <f>IFERROR(VLOOKUP($B109,SCAN_TBD8!$B:AA,3,FALSE),"Not in Scan")</f>
        <v>Not in Scan</v>
      </c>
      <c r="AJ109" s="25" t="str">
        <f>IFERROR(VLOOKUP($B109,SCAN_TBD8!$B:AB,4,FALSE),"Not in Scan")</f>
        <v>Not in Scan</v>
      </c>
      <c r="AK109" s="25" t="str">
        <f>IFERROR(VLOOKUP($B109,SCAN_TBD8!$B:AC,5,FALSE),"Not in Scan")</f>
        <v>Not in Scan</v>
      </c>
      <c r="AM109" s="25">
        <f t="shared" ref="AM109:AO109" si="857">G109-C109</f>
        <v>0</v>
      </c>
      <c r="AN109" s="25">
        <f t="shared" si="857"/>
        <v>0</v>
      </c>
      <c r="AO109" s="25">
        <f t="shared" si="857"/>
        <v>0</v>
      </c>
      <c r="AQ109" s="25">
        <f t="shared" ref="AQ109:AS109" si="858">K109-G109</f>
        <v>0</v>
      </c>
      <c r="AR109" s="25">
        <f t="shared" si="858"/>
        <v>0</v>
      </c>
      <c r="AS109" s="25">
        <f t="shared" si="858"/>
        <v>0</v>
      </c>
      <c r="AU109" s="25">
        <f t="shared" ref="AU109:AW109" si="859">O109-K109</f>
        <v>0</v>
      </c>
      <c r="AV109" s="25">
        <f t="shared" si="859"/>
        <v>0</v>
      </c>
      <c r="AW109" s="25">
        <f t="shared" si="859"/>
        <v>0</v>
      </c>
      <c r="AY109" s="25" t="str">
        <f t="shared" ref="AY109:BA109" si="860">S109-O109</f>
        <v>#VALUE!</v>
      </c>
      <c r="AZ109" s="25" t="str">
        <f t="shared" si="860"/>
        <v>#VALUE!</v>
      </c>
      <c r="BA109" s="25" t="str">
        <f t="shared" si="860"/>
        <v>#VALUE!</v>
      </c>
      <c r="BC109" s="25" t="str">
        <f t="shared" ref="BC109:BE109" si="861">W109-S109</f>
        <v>#VALUE!</v>
      </c>
      <c r="BD109" s="25" t="str">
        <f t="shared" si="861"/>
        <v>#VALUE!</v>
      </c>
      <c r="BE109" s="25" t="str">
        <f t="shared" si="861"/>
        <v>#VALUE!</v>
      </c>
      <c r="BG109" s="25" t="str">
        <f t="shared" ref="BG109:BI109" si="862">AA109-W109</f>
        <v>#VALUE!</v>
      </c>
      <c r="BH109" s="25" t="str">
        <f t="shared" si="862"/>
        <v>#VALUE!</v>
      </c>
      <c r="BI109" s="25" t="str">
        <f t="shared" si="862"/>
        <v>#VALUE!</v>
      </c>
      <c r="BK109" s="25" t="str">
        <f t="shared" ref="BK109:BM109" si="863">AE109-AA109</f>
        <v>#VALUE!</v>
      </c>
      <c r="BL109" s="25" t="str">
        <f t="shared" si="863"/>
        <v>#VALUE!</v>
      </c>
      <c r="BM109" s="25" t="str">
        <f t="shared" si="863"/>
        <v>#VALUE!</v>
      </c>
      <c r="BO109" s="25" t="str">
        <f t="shared" ref="BO109:BQ109" si="864">AI109-AE109</f>
        <v>#VALUE!</v>
      </c>
      <c r="BP109" s="25" t="str">
        <f t="shared" si="864"/>
        <v>#VALUE!</v>
      </c>
      <c r="BQ109" s="25" t="str">
        <f t="shared" si="864"/>
        <v>#VALUE!</v>
      </c>
    </row>
    <row r="110" ht="15.0" customHeight="1">
      <c r="A110" s="23" t="s">
        <v>123</v>
      </c>
      <c r="B110" s="24">
        <v>1864631.0</v>
      </c>
      <c r="C110" s="25">
        <f>IFERROR(VLOOKUP($B110,BaselineKILLS!$B:F,3,FALSE),"Not in BL Scan")</f>
        <v>26735427</v>
      </c>
      <c r="D110" s="25">
        <f>IFERROR(VLOOKUP($B110,BaselineKILLS!$B:F,4,FALSE),"Not in BL Scan")</f>
        <v>31738973</v>
      </c>
      <c r="E110" s="25">
        <f>IFERROR(VLOOKUP($B110,BaselineKILLS!$B:G,5,FALSE),"Not in BL Scan")</f>
        <v>15846498</v>
      </c>
      <c r="F110" s="25"/>
      <c r="G110" s="25">
        <f>IFERROR(VLOOKUP($B110,SCAN1_020125!$B:F,3,FALSE),"Not in Scan")</f>
        <v>26735427</v>
      </c>
      <c r="H110" s="25">
        <f>IFERROR(VLOOKUP($B110,SCAN1_020125!$B:G,4,FALSE),"Not in Scan")</f>
        <v>31738973</v>
      </c>
      <c r="I110" s="25">
        <f>IFERROR(VLOOKUP($B110,SCAN1_020125!$B:H,5,FALSE),"Not in Scan")</f>
        <v>15846498</v>
      </c>
      <c r="K110" s="25" t="str">
        <f>IFERROR(VLOOKUP($B110,SCAN2_021925!$B:G,3,FALSE),"Not in Scan")</f>
        <v>Not in Scan</v>
      </c>
      <c r="L110" s="25" t="str">
        <f>IFERROR(VLOOKUP($B110,SCAN2_021925!$B:H,4,FALSE),"Not in Scan")</f>
        <v>Not in Scan</v>
      </c>
      <c r="M110" s="25" t="str">
        <f>IFERROR(VLOOKUP($B110,SCAN2_021925!$B:I,5,FALSE),"Not in Scan")</f>
        <v>Not in Scan</v>
      </c>
      <c r="O110" s="25" t="str">
        <f>IFERROR(VLOOKUP($B110,SCAN_022325!$B:K,3,FALSE),"Not in Scan")</f>
        <v>Not in Scan</v>
      </c>
      <c r="P110" s="25" t="str">
        <f>IFERROR(VLOOKUP($B110,SCAN_022325!$B:L,4,FALSE),"Not in Scan")</f>
        <v>Not in Scan</v>
      </c>
      <c r="Q110" s="25" t="str">
        <f>IFERROR(VLOOKUP($B110,SCAN_022325!$B:M,5,FALSE),"Not in Scan")</f>
        <v>Not in Scan</v>
      </c>
      <c r="S110" s="25" t="str">
        <f>IFERROR(VLOOKUP($B110,SCAN_TBD4!$B:O,3,FALSE),"Not in Scan")</f>
        <v>Not in Scan</v>
      </c>
      <c r="T110" s="25" t="str">
        <f>IFERROR(VLOOKUP($B110,SCAN_TBD4!$B:P,4,FALSE),"Not in Scan")</f>
        <v>Not in Scan</v>
      </c>
      <c r="U110" s="25" t="str">
        <f>IFERROR(VLOOKUP($B110,SCAN_TBD4!$B:Q,5,FALSE),"Not in Scan")</f>
        <v>Not in Scan</v>
      </c>
      <c r="W110" s="25" t="str">
        <f>IFERROR(VLOOKUP($B110,SCAN_TBD5!$B:S,3,FALSE),"Not in Scan")</f>
        <v>Not in Scan</v>
      </c>
      <c r="X110" s="25" t="str">
        <f>IFERROR(VLOOKUP($B110,SCAN_TBD5!$B:T,4,FALSE),"Not in Scan")</f>
        <v>Not in Scan</v>
      </c>
      <c r="Y110" s="25" t="str">
        <f>IFERROR(VLOOKUP($B110,SCAN_TBD5!$B:U,5,FALSE),"Not in Scan")</f>
        <v>Not in Scan</v>
      </c>
      <c r="AA110" s="25" t="str">
        <f>IFERROR(VLOOKUP($B110,SCAN_TBD6!$B:W,3,FALSE),"Not in Scan")</f>
        <v>Not in Scan</v>
      </c>
      <c r="AB110" s="25" t="str">
        <f>IFERROR(VLOOKUP($B110,SCAN_TBD6!$B:X,4,FALSE),"Not in Scan")</f>
        <v>Not in Scan</v>
      </c>
      <c r="AC110" s="25" t="str">
        <f>IFERROR(VLOOKUP($B110,SCAN_TBD6!$B:Y,5,FALSE),"Not in Scan")</f>
        <v>Not in Scan</v>
      </c>
      <c r="AE110" s="25" t="str">
        <f>IFERROR(VLOOKUP($B110,SCAN_TBD7!$B:AA,3,FALSE),"Not in Scan")</f>
        <v>Not in Scan</v>
      </c>
      <c r="AF110" s="25" t="str">
        <f>IFERROR(VLOOKUP($B110,SCAN_TBD7!$B:AB,4,FALSE),"Not in Scan")</f>
        <v>Not in Scan</v>
      </c>
      <c r="AG110" s="25" t="str">
        <f>IFERROR(VLOOKUP($B110,SCAN_TBD7!$B:AC,5,FALSE),"Not in Scan")</f>
        <v>Not in Scan</v>
      </c>
      <c r="AI110" s="25" t="str">
        <f>IFERROR(VLOOKUP($B110,SCAN_TBD8!$B:AA,3,FALSE),"Not in Scan")</f>
        <v>Not in Scan</v>
      </c>
      <c r="AJ110" s="25" t="str">
        <f>IFERROR(VLOOKUP($B110,SCAN_TBD8!$B:AB,4,FALSE),"Not in Scan")</f>
        <v>Not in Scan</v>
      </c>
      <c r="AK110" s="25" t="str">
        <f>IFERROR(VLOOKUP($B110,SCAN_TBD8!$B:AC,5,FALSE),"Not in Scan")</f>
        <v>Not in Scan</v>
      </c>
      <c r="AM110" s="25">
        <f t="shared" ref="AM110:AO110" si="865">G110-C110</f>
        <v>0</v>
      </c>
      <c r="AN110" s="25">
        <f t="shared" si="865"/>
        <v>0</v>
      </c>
      <c r="AO110" s="25">
        <f t="shared" si="865"/>
        <v>0</v>
      </c>
      <c r="AQ110" s="25" t="str">
        <f t="shared" ref="AQ110:AS110" si="866">K110-G110</f>
        <v>#VALUE!</v>
      </c>
      <c r="AR110" s="25" t="str">
        <f t="shared" si="866"/>
        <v>#VALUE!</v>
      </c>
      <c r="AS110" s="25" t="str">
        <f t="shared" si="866"/>
        <v>#VALUE!</v>
      </c>
      <c r="AU110" s="25" t="str">
        <f t="shared" ref="AU110:AW110" si="867">O110-K110</f>
        <v>#VALUE!</v>
      </c>
      <c r="AV110" s="25" t="str">
        <f t="shared" si="867"/>
        <v>#VALUE!</v>
      </c>
      <c r="AW110" s="25" t="str">
        <f t="shared" si="867"/>
        <v>#VALUE!</v>
      </c>
      <c r="AY110" s="25" t="str">
        <f t="shared" ref="AY110:BA110" si="868">S110-O110</f>
        <v>#VALUE!</v>
      </c>
      <c r="AZ110" s="25" t="str">
        <f t="shared" si="868"/>
        <v>#VALUE!</v>
      </c>
      <c r="BA110" s="25" t="str">
        <f t="shared" si="868"/>
        <v>#VALUE!</v>
      </c>
      <c r="BC110" s="25" t="str">
        <f t="shared" ref="BC110:BE110" si="869">W110-S110</f>
        <v>#VALUE!</v>
      </c>
      <c r="BD110" s="25" t="str">
        <f t="shared" si="869"/>
        <v>#VALUE!</v>
      </c>
      <c r="BE110" s="25" t="str">
        <f t="shared" si="869"/>
        <v>#VALUE!</v>
      </c>
      <c r="BG110" s="25" t="str">
        <f t="shared" ref="BG110:BI110" si="870">AA110-W110</f>
        <v>#VALUE!</v>
      </c>
      <c r="BH110" s="25" t="str">
        <f t="shared" si="870"/>
        <v>#VALUE!</v>
      </c>
      <c r="BI110" s="25" t="str">
        <f t="shared" si="870"/>
        <v>#VALUE!</v>
      </c>
      <c r="BK110" s="25" t="str">
        <f t="shared" ref="BK110:BM110" si="871">AE110-AA110</f>
        <v>#VALUE!</v>
      </c>
      <c r="BL110" s="25" t="str">
        <f t="shared" si="871"/>
        <v>#VALUE!</v>
      </c>
      <c r="BM110" s="25" t="str">
        <f t="shared" si="871"/>
        <v>#VALUE!</v>
      </c>
      <c r="BO110" s="25" t="str">
        <f t="shared" ref="BO110:BQ110" si="872">AI110-AE110</f>
        <v>#VALUE!</v>
      </c>
      <c r="BP110" s="25" t="str">
        <f t="shared" si="872"/>
        <v>#VALUE!</v>
      </c>
      <c r="BQ110" s="25" t="str">
        <f t="shared" si="872"/>
        <v>#VALUE!</v>
      </c>
    </row>
    <row r="111" ht="15.0" customHeight="1">
      <c r="A111" s="23" t="s">
        <v>119</v>
      </c>
      <c r="B111" s="24">
        <v>2.6066727E7</v>
      </c>
      <c r="C111" s="25">
        <f>IFERROR(VLOOKUP($B111,BaselineKILLS!$B:F,3,FALSE),"Not in BL Scan")</f>
        <v>4968887</v>
      </c>
      <c r="D111" s="25">
        <f>IFERROR(VLOOKUP($B111,BaselineKILLS!$B:F,4,FALSE),"Not in BL Scan")</f>
        <v>4305411</v>
      </c>
      <c r="E111" s="25">
        <f>IFERROR(VLOOKUP($B111,BaselineKILLS!$B:G,5,FALSE),"Not in BL Scan")</f>
        <v>2621040</v>
      </c>
      <c r="F111" s="25"/>
      <c r="G111" s="25">
        <f>IFERROR(VLOOKUP($B111,SCAN1_020125!$B:F,3,FALSE),"Not in Scan")</f>
        <v>4968887</v>
      </c>
      <c r="H111" s="25">
        <f>IFERROR(VLOOKUP($B111,SCAN1_020125!$B:G,4,FALSE),"Not in Scan")</f>
        <v>4305411</v>
      </c>
      <c r="I111" s="25">
        <f>IFERROR(VLOOKUP($B111,SCAN1_020125!$B:H,5,FALSE),"Not in Scan")</f>
        <v>2621040</v>
      </c>
      <c r="K111" s="25" t="str">
        <f>IFERROR(VLOOKUP($B111,SCAN2_021925!$B:G,3,FALSE),"Not in Scan")</f>
        <v>Not in Scan</v>
      </c>
      <c r="L111" s="25" t="str">
        <f>IFERROR(VLOOKUP($B111,SCAN2_021925!$B:H,4,FALSE),"Not in Scan")</f>
        <v>Not in Scan</v>
      </c>
      <c r="M111" s="25" t="str">
        <f>IFERROR(VLOOKUP($B111,SCAN2_021925!$B:I,5,FALSE),"Not in Scan")</f>
        <v>Not in Scan</v>
      </c>
      <c r="O111" s="25" t="str">
        <f>IFERROR(VLOOKUP($B111,SCAN_022325!$B:K,3,FALSE),"Not in Scan")</f>
        <v>Not in Scan</v>
      </c>
      <c r="P111" s="25" t="str">
        <f>IFERROR(VLOOKUP($B111,SCAN_022325!$B:L,4,FALSE),"Not in Scan")</f>
        <v>Not in Scan</v>
      </c>
      <c r="Q111" s="25" t="str">
        <f>IFERROR(VLOOKUP($B111,SCAN_022325!$B:M,5,FALSE),"Not in Scan")</f>
        <v>Not in Scan</v>
      </c>
      <c r="S111" s="25" t="str">
        <f>IFERROR(VLOOKUP($B111,SCAN_TBD4!$B:O,3,FALSE),"Not in Scan")</f>
        <v>Not in Scan</v>
      </c>
      <c r="T111" s="25" t="str">
        <f>IFERROR(VLOOKUP($B111,SCAN_TBD4!$B:P,4,FALSE),"Not in Scan")</f>
        <v>Not in Scan</v>
      </c>
      <c r="U111" s="25" t="str">
        <f>IFERROR(VLOOKUP($B111,SCAN_TBD4!$B:Q,5,FALSE),"Not in Scan")</f>
        <v>Not in Scan</v>
      </c>
      <c r="W111" s="25" t="str">
        <f>IFERROR(VLOOKUP($B111,SCAN_TBD5!$B:S,3,FALSE),"Not in Scan")</f>
        <v>Not in Scan</v>
      </c>
      <c r="X111" s="25" t="str">
        <f>IFERROR(VLOOKUP($B111,SCAN_TBD5!$B:T,4,FALSE),"Not in Scan")</f>
        <v>Not in Scan</v>
      </c>
      <c r="Y111" s="25" t="str">
        <f>IFERROR(VLOOKUP($B111,SCAN_TBD5!$B:U,5,FALSE),"Not in Scan")</f>
        <v>Not in Scan</v>
      </c>
      <c r="AA111" s="25" t="str">
        <f>IFERROR(VLOOKUP($B111,SCAN_TBD6!$B:W,3,FALSE),"Not in Scan")</f>
        <v>Not in Scan</v>
      </c>
      <c r="AB111" s="25" t="str">
        <f>IFERROR(VLOOKUP($B111,SCAN_TBD6!$B:X,4,FALSE),"Not in Scan")</f>
        <v>Not in Scan</v>
      </c>
      <c r="AC111" s="25" t="str">
        <f>IFERROR(VLOOKUP($B111,SCAN_TBD6!$B:Y,5,FALSE),"Not in Scan")</f>
        <v>Not in Scan</v>
      </c>
      <c r="AE111" s="25" t="str">
        <f>IFERROR(VLOOKUP($B111,SCAN_TBD7!$B:AA,3,FALSE),"Not in Scan")</f>
        <v>Not in Scan</v>
      </c>
      <c r="AF111" s="25" t="str">
        <f>IFERROR(VLOOKUP($B111,SCAN_TBD7!$B:AB,4,FALSE),"Not in Scan")</f>
        <v>Not in Scan</v>
      </c>
      <c r="AG111" s="25" t="str">
        <f>IFERROR(VLOOKUP($B111,SCAN_TBD7!$B:AC,5,FALSE),"Not in Scan")</f>
        <v>Not in Scan</v>
      </c>
      <c r="AI111" s="25" t="str">
        <f>IFERROR(VLOOKUP($B111,SCAN_TBD8!$B:AA,3,FALSE),"Not in Scan")</f>
        <v>Not in Scan</v>
      </c>
      <c r="AJ111" s="25" t="str">
        <f>IFERROR(VLOOKUP($B111,SCAN_TBD8!$B:AB,4,FALSE),"Not in Scan")</f>
        <v>Not in Scan</v>
      </c>
      <c r="AK111" s="25" t="str">
        <f>IFERROR(VLOOKUP($B111,SCAN_TBD8!$B:AC,5,FALSE),"Not in Scan")</f>
        <v>Not in Scan</v>
      </c>
      <c r="AM111" s="25">
        <f t="shared" ref="AM111:AO111" si="873">G111-C111</f>
        <v>0</v>
      </c>
      <c r="AN111" s="25">
        <f t="shared" si="873"/>
        <v>0</v>
      </c>
      <c r="AO111" s="25">
        <f t="shared" si="873"/>
        <v>0</v>
      </c>
      <c r="AQ111" s="25" t="str">
        <f t="shared" ref="AQ111:AS111" si="874">K111-G111</f>
        <v>#VALUE!</v>
      </c>
      <c r="AR111" s="25" t="str">
        <f t="shared" si="874"/>
        <v>#VALUE!</v>
      </c>
      <c r="AS111" s="25" t="str">
        <f t="shared" si="874"/>
        <v>#VALUE!</v>
      </c>
      <c r="AU111" s="25" t="str">
        <f t="shared" ref="AU111:AW111" si="875">O111-K111</f>
        <v>#VALUE!</v>
      </c>
      <c r="AV111" s="25" t="str">
        <f t="shared" si="875"/>
        <v>#VALUE!</v>
      </c>
      <c r="AW111" s="25" t="str">
        <f t="shared" si="875"/>
        <v>#VALUE!</v>
      </c>
      <c r="AY111" s="25" t="str">
        <f t="shared" ref="AY111:BA111" si="876">S111-O111</f>
        <v>#VALUE!</v>
      </c>
      <c r="AZ111" s="25" t="str">
        <f t="shared" si="876"/>
        <v>#VALUE!</v>
      </c>
      <c r="BA111" s="25" t="str">
        <f t="shared" si="876"/>
        <v>#VALUE!</v>
      </c>
      <c r="BC111" s="25" t="str">
        <f t="shared" ref="BC111:BE111" si="877">W111-S111</f>
        <v>#VALUE!</v>
      </c>
      <c r="BD111" s="25" t="str">
        <f t="shared" si="877"/>
        <v>#VALUE!</v>
      </c>
      <c r="BE111" s="25" t="str">
        <f t="shared" si="877"/>
        <v>#VALUE!</v>
      </c>
      <c r="BG111" s="25" t="str">
        <f t="shared" ref="BG111:BI111" si="878">AA111-W111</f>
        <v>#VALUE!</v>
      </c>
      <c r="BH111" s="25" t="str">
        <f t="shared" si="878"/>
        <v>#VALUE!</v>
      </c>
      <c r="BI111" s="25" t="str">
        <f t="shared" si="878"/>
        <v>#VALUE!</v>
      </c>
      <c r="BK111" s="25" t="str">
        <f t="shared" ref="BK111:BM111" si="879">AE111-AA111</f>
        <v>#VALUE!</v>
      </c>
      <c r="BL111" s="25" t="str">
        <f t="shared" si="879"/>
        <v>#VALUE!</v>
      </c>
      <c r="BM111" s="25" t="str">
        <f t="shared" si="879"/>
        <v>#VALUE!</v>
      </c>
      <c r="BO111" s="25" t="str">
        <f t="shared" ref="BO111:BQ111" si="880">AI111-AE111</f>
        <v>#VALUE!</v>
      </c>
      <c r="BP111" s="25" t="str">
        <f t="shared" si="880"/>
        <v>#VALUE!</v>
      </c>
      <c r="BQ111" s="25" t="str">
        <f t="shared" si="880"/>
        <v>#VALUE!</v>
      </c>
    </row>
    <row r="112" ht="15.0" customHeight="1">
      <c r="A112" s="23" t="s">
        <v>102</v>
      </c>
      <c r="B112" s="24">
        <v>5.092242E7</v>
      </c>
      <c r="C112" s="25">
        <f>IFERROR(VLOOKUP($B112,BaselineKILLS!$B:F,3,FALSE),"Not in BL Scan")</f>
        <v>985131</v>
      </c>
      <c r="D112" s="25">
        <f>IFERROR(VLOOKUP($B112,BaselineKILLS!$B:F,4,FALSE),"Not in BL Scan")</f>
        <v>2759074</v>
      </c>
      <c r="E112" s="25">
        <f>IFERROR(VLOOKUP($B112,BaselineKILLS!$B:G,5,FALSE),"Not in BL Scan")</f>
        <v>5958795</v>
      </c>
      <c r="F112" s="25"/>
      <c r="G112" s="25">
        <f>IFERROR(VLOOKUP($B112,SCAN1_020125!$B:F,3,FALSE),"Not in Scan")</f>
        <v>985431</v>
      </c>
      <c r="H112" s="25">
        <f>IFERROR(VLOOKUP($B112,SCAN1_020125!$B:G,4,FALSE),"Not in Scan")</f>
        <v>2759074</v>
      </c>
      <c r="I112" s="25">
        <f>IFERROR(VLOOKUP($B112,SCAN1_020125!$B:H,5,FALSE),"Not in Scan")</f>
        <v>5958795</v>
      </c>
      <c r="K112" s="25">
        <f>IFERROR(VLOOKUP($B112,SCAN2_021925!$B:G,3,FALSE),"Not in Scan")</f>
        <v>985431</v>
      </c>
      <c r="L112" s="25">
        <f>IFERROR(VLOOKUP($B112,SCAN2_021925!$B:H,4,FALSE),"Not in Scan")</f>
        <v>2759074</v>
      </c>
      <c r="M112" s="25">
        <f>IFERROR(VLOOKUP($B112,SCAN2_021925!$B:I,5,FALSE),"Not in Scan")</f>
        <v>5958795</v>
      </c>
      <c r="O112" s="25">
        <f>IFERROR(VLOOKUP($B112,SCAN_022325!$B:K,3,FALSE),"Not in Scan")</f>
        <v>985431</v>
      </c>
      <c r="P112" s="25">
        <f>IFERROR(VLOOKUP($B112,SCAN_022325!$B:L,4,FALSE),"Not in Scan")</f>
        <v>2759240</v>
      </c>
      <c r="Q112" s="25">
        <f>IFERROR(VLOOKUP($B112,SCAN_022325!$B:M,5,FALSE),"Not in Scan")</f>
        <v>5958795</v>
      </c>
      <c r="S112" s="25" t="str">
        <f>IFERROR(VLOOKUP($B112,SCAN_TBD4!$B:O,3,FALSE),"Not in Scan")</f>
        <v>Not in Scan</v>
      </c>
      <c r="T112" s="25" t="str">
        <f>IFERROR(VLOOKUP($B112,SCAN_TBD4!$B:P,4,FALSE),"Not in Scan")</f>
        <v>Not in Scan</v>
      </c>
      <c r="U112" s="25" t="str">
        <f>IFERROR(VLOOKUP($B112,SCAN_TBD4!$B:Q,5,FALSE),"Not in Scan")</f>
        <v>Not in Scan</v>
      </c>
      <c r="W112" s="25" t="str">
        <f>IFERROR(VLOOKUP($B112,SCAN_TBD5!$B:S,3,FALSE),"Not in Scan")</f>
        <v>Not in Scan</v>
      </c>
      <c r="X112" s="25" t="str">
        <f>IFERROR(VLOOKUP($B112,SCAN_TBD5!$B:T,4,FALSE),"Not in Scan")</f>
        <v>Not in Scan</v>
      </c>
      <c r="Y112" s="25" t="str">
        <f>IFERROR(VLOOKUP($B112,SCAN_TBD5!$B:U,5,FALSE),"Not in Scan")</f>
        <v>Not in Scan</v>
      </c>
      <c r="AA112" s="25" t="str">
        <f>IFERROR(VLOOKUP($B112,SCAN_TBD6!$B:W,3,FALSE),"Not in Scan")</f>
        <v>Not in Scan</v>
      </c>
      <c r="AB112" s="25" t="str">
        <f>IFERROR(VLOOKUP($B112,SCAN_TBD6!$B:X,4,FALSE),"Not in Scan")</f>
        <v>Not in Scan</v>
      </c>
      <c r="AC112" s="25" t="str">
        <f>IFERROR(VLOOKUP($B112,SCAN_TBD6!$B:Y,5,FALSE),"Not in Scan")</f>
        <v>Not in Scan</v>
      </c>
      <c r="AE112" s="25" t="str">
        <f>IFERROR(VLOOKUP($B112,SCAN_TBD7!$B:AA,3,FALSE),"Not in Scan")</f>
        <v>Not in Scan</v>
      </c>
      <c r="AF112" s="25" t="str">
        <f>IFERROR(VLOOKUP($B112,SCAN_TBD7!$B:AB,4,FALSE),"Not in Scan")</f>
        <v>Not in Scan</v>
      </c>
      <c r="AG112" s="25" t="str">
        <f>IFERROR(VLOOKUP($B112,SCAN_TBD7!$B:AC,5,FALSE),"Not in Scan")</f>
        <v>Not in Scan</v>
      </c>
      <c r="AI112" s="25" t="str">
        <f>IFERROR(VLOOKUP($B112,SCAN_TBD8!$B:AA,3,FALSE),"Not in Scan")</f>
        <v>Not in Scan</v>
      </c>
      <c r="AJ112" s="25" t="str">
        <f>IFERROR(VLOOKUP($B112,SCAN_TBD8!$B:AB,4,FALSE),"Not in Scan")</f>
        <v>Not in Scan</v>
      </c>
      <c r="AK112" s="25" t="str">
        <f>IFERROR(VLOOKUP($B112,SCAN_TBD8!$B:AC,5,FALSE),"Not in Scan")</f>
        <v>Not in Scan</v>
      </c>
      <c r="AM112" s="25">
        <f t="shared" ref="AM112:AO112" si="881">G112-C112</f>
        <v>300</v>
      </c>
      <c r="AN112" s="25">
        <f t="shared" si="881"/>
        <v>0</v>
      </c>
      <c r="AO112" s="25">
        <f t="shared" si="881"/>
        <v>0</v>
      </c>
      <c r="AQ112" s="25">
        <f t="shared" ref="AQ112:AS112" si="882">K112-G112</f>
        <v>0</v>
      </c>
      <c r="AR112" s="25">
        <f t="shared" si="882"/>
        <v>0</v>
      </c>
      <c r="AS112" s="25">
        <f t="shared" si="882"/>
        <v>0</v>
      </c>
      <c r="AU112" s="25">
        <f t="shared" ref="AU112:AW112" si="883">O112-K112</f>
        <v>0</v>
      </c>
      <c r="AV112" s="25">
        <f t="shared" si="883"/>
        <v>166</v>
      </c>
      <c r="AW112" s="25">
        <f t="shared" si="883"/>
        <v>0</v>
      </c>
      <c r="AY112" s="25" t="str">
        <f t="shared" ref="AY112:BA112" si="884">S112-O112</f>
        <v>#VALUE!</v>
      </c>
      <c r="AZ112" s="25" t="str">
        <f t="shared" si="884"/>
        <v>#VALUE!</v>
      </c>
      <c r="BA112" s="25" t="str">
        <f t="shared" si="884"/>
        <v>#VALUE!</v>
      </c>
      <c r="BC112" s="25" t="str">
        <f t="shared" ref="BC112:BE112" si="885">W112-S112</f>
        <v>#VALUE!</v>
      </c>
      <c r="BD112" s="25" t="str">
        <f t="shared" si="885"/>
        <v>#VALUE!</v>
      </c>
      <c r="BE112" s="25" t="str">
        <f t="shared" si="885"/>
        <v>#VALUE!</v>
      </c>
      <c r="BG112" s="25" t="str">
        <f t="shared" ref="BG112:BI112" si="886">AA112-W112</f>
        <v>#VALUE!</v>
      </c>
      <c r="BH112" s="25" t="str">
        <f t="shared" si="886"/>
        <v>#VALUE!</v>
      </c>
      <c r="BI112" s="25" t="str">
        <f t="shared" si="886"/>
        <v>#VALUE!</v>
      </c>
      <c r="BK112" s="25" t="str">
        <f t="shared" ref="BK112:BM112" si="887">AE112-AA112</f>
        <v>#VALUE!</v>
      </c>
      <c r="BL112" s="25" t="str">
        <f t="shared" si="887"/>
        <v>#VALUE!</v>
      </c>
      <c r="BM112" s="25" t="str">
        <f t="shared" si="887"/>
        <v>#VALUE!</v>
      </c>
      <c r="BO112" s="25" t="str">
        <f t="shared" ref="BO112:BQ112" si="888">AI112-AE112</f>
        <v>#VALUE!</v>
      </c>
      <c r="BP112" s="25" t="str">
        <f t="shared" si="888"/>
        <v>#VALUE!</v>
      </c>
      <c r="BQ112" s="25" t="str">
        <f t="shared" si="888"/>
        <v>#VALUE!</v>
      </c>
    </row>
    <row r="113" ht="15.0" customHeight="1">
      <c r="A113" s="23" t="s">
        <v>114</v>
      </c>
      <c r="B113" s="24">
        <v>5.0881134E7</v>
      </c>
      <c r="C113" s="25">
        <f>IFERROR(VLOOKUP($B113,BaselineKILLS!$B:F,3,FALSE),"Not in BL Scan")</f>
        <v>583906</v>
      </c>
      <c r="D113" s="25">
        <f>IFERROR(VLOOKUP($B113,BaselineKILLS!$B:F,4,FALSE),"Not in BL Scan")</f>
        <v>832619</v>
      </c>
      <c r="E113" s="25">
        <f>IFERROR(VLOOKUP($B113,BaselineKILLS!$B:G,5,FALSE),"Not in BL Scan")</f>
        <v>7949292</v>
      </c>
      <c r="F113" s="25"/>
      <c r="G113" s="25">
        <f>IFERROR(VLOOKUP($B113,SCAN1_020125!$B:F,3,FALSE),"Not in Scan")</f>
        <v>583906</v>
      </c>
      <c r="H113" s="25">
        <f>IFERROR(VLOOKUP($B113,SCAN1_020125!$B:G,4,FALSE),"Not in Scan")</f>
        <v>832619</v>
      </c>
      <c r="I113" s="25">
        <f>IFERROR(VLOOKUP($B113,SCAN1_020125!$B:H,5,FALSE),"Not in Scan")</f>
        <v>7949292</v>
      </c>
      <c r="K113" s="25">
        <f>IFERROR(VLOOKUP($B113,SCAN2_021925!$B:G,3,FALSE),"Not in Scan")</f>
        <v>583906</v>
      </c>
      <c r="L113" s="25">
        <f>IFERROR(VLOOKUP($B113,SCAN2_021925!$B:H,4,FALSE),"Not in Scan")</f>
        <v>832619</v>
      </c>
      <c r="M113" s="25">
        <f>IFERROR(VLOOKUP($B113,SCAN2_021925!$B:I,5,FALSE),"Not in Scan")</f>
        <v>7949292</v>
      </c>
      <c r="O113" s="25">
        <f>IFERROR(VLOOKUP($B113,SCAN_022325!$B:K,3,FALSE),"Not in Scan")</f>
        <v>583906</v>
      </c>
      <c r="P113" s="25">
        <f>IFERROR(VLOOKUP($B113,SCAN_022325!$B:L,4,FALSE),"Not in Scan")</f>
        <v>832619</v>
      </c>
      <c r="Q113" s="25">
        <f>IFERROR(VLOOKUP($B113,SCAN_022325!$B:M,5,FALSE),"Not in Scan")</f>
        <v>7949292</v>
      </c>
      <c r="S113" s="25" t="str">
        <f>IFERROR(VLOOKUP($B113,SCAN_TBD4!$B:O,3,FALSE),"Not in Scan")</f>
        <v>Not in Scan</v>
      </c>
      <c r="T113" s="25" t="str">
        <f>IFERROR(VLOOKUP($B113,SCAN_TBD4!$B:P,4,FALSE),"Not in Scan")</f>
        <v>Not in Scan</v>
      </c>
      <c r="U113" s="25" t="str">
        <f>IFERROR(VLOOKUP($B113,SCAN_TBD4!$B:Q,5,FALSE),"Not in Scan")</f>
        <v>Not in Scan</v>
      </c>
      <c r="W113" s="25" t="str">
        <f>IFERROR(VLOOKUP($B113,SCAN_TBD5!$B:S,3,FALSE),"Not in Scan")</f>
        <v>Not in Scan</v>
      </c>
      <c r="X113" s="25" t="str">
        <f>IFERROR(VLOOKUP($B113,SCAN_TBD5!$B:T,4,FALSE),"Not in Scan")</f>
        <v>Not in Scan</v>
      </c>
      <c r="Y113" s="25" t="str">
        <f>IFERROR(VLOOKUP($B113,SCAN_TBD5!$B:U,5,FALSE),"Not in Scan")</f>
        <v>Not in Scan</v>
      </c>
      <c r="AA113" s="25" t="str">
        <f>IFERROR(VLOOKUP($B113,SCAN_TBD6!$B:W,3,FALSE),"Not in Scan")</f>
        <v>Not in Scan</v>
      </c>
      <c r="AB113" s="25" t="str">
        <f>IFERROR(VLOOKUP($B113,SCAN_TBD6!$B:X,4,FALSE),"Not in Scan")</f>
        <v>Not in Scan</v>
      </c>
      <c r="AC113" s="25" t="str">
        <f>IFERROR(VLOOKUP($B113,SCAN_TBD6!$B:Y,5,FALSE),"Not in Scan")</f>
        <v>Not in Scan</v>
      </c>
      <c r="AE113" s="25" t="str">
        <f>IFERROR(VLOOKUP($B113,SCAN_TBD7!$B:AA,3,FALSE),"Not in Scan")</f>
        <v>Not in Scan</v>
      </c>
      <c r="AF113" s="25" t="str">
        <f>IFERROR(VLOOKUP($B113,SCAN_TBD7!$B:AB,4,FALSE),"Not in Scan")</f>
        <v>Not in Scan</v>
      </c>
      <c r="AG113" s="25" t="str">
        <f>IFERROR(VLOOKUP($B113,SCAN_TBD7!$B:AC,5,FALSE),"Not in Scan")</f>
        <v>Not in Scan</v>
      </c>
      <c r="AI113" s="25" t="str">
        <f>IFERROR(VLOOKUP($B113,SCAN_TBD8!$B:AA,3,FALSE),"Not in Scan")</f>
        <v>Not in Scan</v>
      </c>
      <c r="AJ113" s="25" t="str">
        <f>IFERROR(VLOOKUP($B113,SCAN_TBD8!$B:AB,4,FALSE),"Not in Scan")</f>
        <v>Not in Scan</v>
      </c>
      <c r="AK113" s="25" t="str">
        <f>IFERROR(VLOOKUP($B113,SCAN_TBD8!$B:AC,5,FALSE),"Not in Scan")</f>
        <v>Not in Scan</v>
      </c>
      <c r="AM113" s="25">
        <f t="shared" ref="AM113:AO113" si="889">G113-C113</f>
        <v>0</v>
      </c>
      <c r="AN113" s="25">
        <f t="shared" si="889"/>
        <v>0</v>
      </c>
      <c r="AO113" s="25">
        <f t="shared" si="889"/>
        <v>0</v>
      </c>
      <c r="AQ113" s="25">
        <f t="shared" ref="AQ113:AS113" si="890">K113-G113</f>
        <v>0</v>
      </c>
      <c r="AR113" s="25">
        <f t="shared" si="890"/>
        <v>0</v>
      </c>
      <c r="AS113" s="25">
        <f t="shared" si="890"/>
        <v>0</v>
      </c>
      <c r="AU113" s="25">
        <f t="shared" ref="AU113:AW113" si="891">O113-K113</f>
        <v>0</v>
      </c>
      <c r="AV113" s="25">
        <f t="shared" si="891"/>
        <v>0</v>
      </c>
      <c r="AW113" s="25">
        <f t="shared" si="891"/>
        <v>0</v>
      </c>
      <c r="AY113" s="25" t="str">
        <f t="shared" ref="AY113:BA113" si="892">S113-O113</f>
        <v>#VALUE!</v>
      </c>
      <c r="AZ113" s="25" t="str">
        <f t="shared" si="892"/>
        <v>#VALUE!</v>
      </c>
      <c r="BA113" s="25" t="str">
        <f t="shared" si="892"/>
        <v>#VALUE!</v>
      </c>
      <c r="BC113" s="25" t="str">
        <f t="shared" ref="BC113:BE113" si="893">W113-S113</f>
        <v>#VALUE!</v>
      </c>
      <c r="BD113" s="25" t="str">
        <f t="shared" si="893"/>
        <v>#VALUE!</v>
      </c>
      <c r="BE113" s="25" t="str">
        <f t="shared" si="893"/>
        <v>#VALUE!</v>
      </c>
      <c r="BG113" s="25" t="str">
        <f t="shared" ref="BG113:BI113" si="894">AA113-W113</f>
        <v>#VALUE!</v>
      </c>
      <c r="BH113" s="25" t="str">
        <f t="shared" si="894"/>
        <v>#VALUE!</v>
      </c>
      <c r="BI113" s="25" t="str">
        <f t="shared" si="894"/>
        <v>#VALUE!</v>
      </c>
      <c r="BK113" s="25" t="str">
        <f t="shared" ref="BK113:BM113" si="895">AE113-AA113</f>
        <v>#VALUE!</v>
      </c>
      <c r="BL113" s="25" t="str">
        <f t="shared" si="895"/>
        <v>#VALUE!</v>
      </c>
      <c r="BM113" s="25" t="str">
        <f t="shared" si="895"/>
        <v>#VALUE!</v>
      </c>
      <c r="BO113" s="25" t="str">
        <f t="shared" ref="BO113:BQ113" si="896">AI113-AE113</f>
        <v>#VALUE!</v>
      </c>
      <c r="BP113" s="25" t="str">
        <f t="shared" si="896"/>
        <v>#VALUE!</v>
      </c>
      <c r="BQ113" s="25" t="str">
        <f t="shared" si="896"/>
        <v>#VALUE!</v>
      </c>
    </row>
    <row r="114" ht="15.0" customHeight="1">
      <c r="A114" s="23" t="s">
        <v>116</v>
      </c>
      <c r="B114" s="24">
        <v>5.1926604E7</v>
      </c>
      <c r="C114" s="25">
        <f>IFERROR(VLOOKUP($B114,BaselineKILLS!$B:F,3,FALSE),"Not in BL Scan")</f>
        <v>4861961</v>
      </c>
      <c r="D114" s="25">
        <f>IFERROR(VLOOKUP($B114,BaselineKILLS!$B:F,4,FALSE),"Not in BL Scan")</f>
        <v>2326769</v>
      </c>
      <c r="E114" s="25">
        <f>IFERROR(VLOOKUP($B114,BaselineKILLS!$B:G,5,FALSE),"Not in BL Scan")</f>
        <v>11510230</v>
      </c>
      <c r="F114" s="25"/>
      <c r="G114" s="25">
        <f>IFERROR(VLOOKUP($B114,SCAN1_020125!$B:F,3,FALSE),"Not in Scan")</f>
        <v>4861961</v>
      </c>
      <c r="H114" s="25">
        <f>IFERROR(VLOOKUP($B114,SCAN1_020125!$B:G,4,FALSE),"Not in Scan")</f>
        <v>2326769</v>
      </c>
      <c r="I114" s="25">
        <f>IFERROR(VLOOKUP($B114,SCAN1_020125!$B:H,5,FALSE),"Not in Scan")</f>
        <v>11510230</v>
      </c>
      <c r="K114" s="25">
        <f>IFERROR(VLOOKUP($B114,SCAN2_021925!$B:G,3,FALSE),"Not in Scan")</f>
        <v>4861961</v>
      </c>
      <c r="L114" s="25">
        <f>IFERROR(VLOOKUP($B114,SCAN2_021925!$B:H,4,FALSE),"Not in Scan")</f>
        <v>2326769</v>
      </c>
      <c r="M114" s="25">
        <f>IFERROR(VLOOKUP($B114,SCAN2_021925!$B:I,5,FALSE),"Not in Scan")</f>
        <v>11510230</v>
      </c>
      <c r="O114" s="25">
        <f>IFERROR(VLOOKUP($B114,SCAN_022325!$B:K,3,FALSE),"Not in Scan")</f>
        <v>4861961</v>
      </c>
      <c r="P114" s="25">
        <f>IFERROR(VLOOKUP($B114,SCAN_022325!$B:L,4,FALSE),"Not in Scan")</f>
        <v>2326769</v>
      </c>
      <c r="Q114" s="25">
        <f>IFERROR(VLOOKUP($B114,SCAN_022325!$B:M,5,FALSE),"Not in Scan")</f>
        <v>11510230</v>
      </c>
      <c r="S114" s="25" t="str">
        <f>IFERROR(VLOOKUP($B114,SCAN_TBD4!$B:O,3,FALSE),"Not in Scan")</f>
        <v>Not in Scan</v>
      </c>
      <c r="T114" s="25" t="str">
        <f>IFERROR(VLOOKUP($B114,SCAN_TBD4!$B:P,4,FALSE),"Not in Scan")</f>
        <v>Not in Scan</v>
      </c>
      <c r="U114" s="25" t="str">
        <f>IFERROR(VLOOKUP($B114,SCAN_TBD4!$B:Q,5,FALSE),"Not in Scan")</f>
        <v>Not in Scan</v>
      </c>
      <c r="W114" s="25" t="str">
        <f>IFERROR(VLOOKUP($B114,SCAN_TBD5!$B:S,3,FALSE),"Not in Scan")</f>
        <v>Not in Scan</v>
      </c>
      <c r="X114" s="25" t="str">
        <f>IFERROR(VLOOKUP($B114,SCAN_TBD5!$B:T,4,FALSE),"Not in Scan")</f>
        <v>Not in Scan</v>
      </c>
      <c r="Y114" s="25" t="str">
        <f>IFERROR(VLOOKUP($B114,SCAN_TBD5!$B:U,5,FALSE),"Not in Scan")</f>
        <v>Not in Scan</v>
      </c>
      <c r="AA114" s="25" t="str">
        <f>IFERROR(VLOOKUP($B114,SCAN_TBD6!$B:W,3,FALSE),"Not in Scan")</f>
        <v>Not in Scan</v>
      </c>
      <c r="AB114" s="25" t="str">
        <f>IFERROR(VLOOKUP($B114,SCAN_TBD6!$B:X,4,FALSE),"Not in Scan")</f>
        <v>Not in Scan</v>
      </c>
      <c r="AC114" s="25" t="str">
        <f>IFERROR(VLOOKUP($B114,SCAN_TBD6!$B:Y,5,FALSE),"Not in Scan")</f>
        <v>Not in Scan</v>
      </c>
      <c r="AE114" s="25" t="str">
        <f>IFERROR(VLOOKUP($B114,SCAN_TBD7!$B:AA,3,FALSE),"Not in Scan")</f>
        <v>Not in Scan</v>
      </c>
      <c r="AF114" s="25" t="str">
        <f>IFERROR(VLOOKUP($B114,SCAN_TBD7!$B:AB,4,FALSE),"Not in Scan")</f>
        <v>Not in Scan</v>
      </c>
      <c r="AG114" s="25" t="str">
        <f>IFERROR(VLOOKUP($B114,SCAN_TBD7!$B:AC,5,FALSE),"Not in Scan")</f>
        <v>Not in Scan</v>
      </c>
      <c r="AI114" s="25" t="str">
        <f>IFERROR(VLOOKUP($B114,SCAN_TBD8!$B:AA,3,FALSE),"Not in Scan")</f>
        <v>Not in Scan</v>
      </c>
      <c r="AJ114" s="25" t="str">
        <f>IFERROR(VLOOKUP($B114,SCAN_TBD8!$B:AB,4,FALSE),"Not in Scan")</f>
        <v>Not in Scan</v>
      </c>
      <c r="AK114" s="25" t="str">
        <f>IFERROR(VLOOKUP($B114,SCAN_TBD8!$B:AC,5,FALSE),"Not in Scan")</f>
        <v>Not in Scan</v>
      </c>
      <c r="AM114" s="25">
        <f t="shared" ref="AM114:AO114" si="897">G114-C114</f>
        <v>0</v>
      </c>
      <c r="AN114" s="25">
        <f t="shared" si="897"/>
        <v>0</v>
      </c>
      <c r="AO114" s="25">
        <f t="shared" si="897"/>
        <v>0</v>
      </c>
      <c r="AQ114" s="25">
        <f t="shared" ref="AQ114:AS114" si="898">K114-G114</f>
        <v>0</v>
      </c>
      <c r="AR114" s="25">
        <f t="shared" si="898"/>
        <v>0</v>
      </c>
      <c r="AS114" s="25">
        <f t="shared" si="898"/>
        <v>0</v>
      </c>
      <c r="AU114" s="25">
        <f t="shared" ref="AU114:AW114" si="899">O114-K114</f>
        <v>0</v>
      </c>
      <c r="AV114" s="25">
        <f t="shared" si="899"/>
        <v>0</v>
      </c>
      <c r="AW114" s="25">
        <f t="shared" si="899"/>
        <v>0</v>
      </c>
      <c r="AY114" s="25" t="str">
        <f t="shared" ref="AY114:BA114" si="900">S114-O114</f>
        <v>#VALUE!</v>
      </c>
      <c r="AZ114" s="25" t="str">
        <f t="shared" si="900"/>
        <v>#VALUE!</v>
      </c>
      <c r="BA114" s="25" t="str">
        <f t="shared" si="900"/>
        <v>#VALUE!</v>
      </c>
      <c r="BC114" s="25" t="str">
        <f t="shared" ref="BC114:BE114" si="901">W114-S114</f>
        <v>#VALUE!</v>
      </c>
      <c r="BD114" s="25" t="str">
        <f t="shared" si="901"/>
        <v>#VALUE!</v>
      </c>
      <c r="BE114" s="25" t="str">
        <f t="shared" si="901"/>
        <v>#VALUE!</v>
      </c>
      <c r="BG114" s="25" t="str">
        <f t="shared" ref="BG114:BI114" si="902">AA114-W114</f>
        <v>#VALUE!</v>
      </c>
      <c r="BH114" s="25" t="str">
        <f t="shared" si="902"/>
        <v>#VALUE!</v>
      </c>
      <c r="BI114" s="25" t="str">
        <f t="shared" si="902"/>
        <v>#VALUE!</v>
      </c>
      <c r="BK114" s="25" t="str">
        <f t="shared" ref="BK114:BM114" si="903">AE114-AA114</f>
        <v>#VALUE!</v>
      </c>
      <c r="BL114" s="25" t="str">
        <f t="shared" si="903"/>
        <v>#VALUE!</v>
      </c>
      <c r="BM114" s="25" t="str">
        <f t="shared" si="903"/>
        <v>#VALUE!</v>
      </c>
      <c r="BO114" s="25" t="str">
        <f t="shared" ref="BO114:BQ114" si="904">AI114-AE114</f>
        <v>#VALUE!</v>
      </c>
      <c r="BP114" s="25" t="str">
        <f t="shared" si="904"/>
        <v>#VALUE!</v>
      </c>
      <c r="BQ114" s="25" t="str">
        <f t="shared" si="904"/>
        <v>#VALUE!</v>
      </c>
    </row>
    <row r="115" ht="15.0" customHeight="1">
      <c r="A115" s="23" t="s">
        <v>118</v>
      </c>
      <c r="B115" s="24">
        <v>5.0923153E7</v>
      </c>
      <c r="C115" s="25">
        <f>IFERROR(VLOOKUP($B115,BaselineKILLS!$B:F,3,FALSE),"Not in BL Scan")</f>
        <v>16485935</v>
      </c>
      <c r="D115" s="25">
        <f>IFERROR(VLOOKUP($B115,BaselineKILLS!$B:F,4,FALSE),"Not in BL Scan")</f>
        <v>31680187</v>
      </c>
      <c r="E115" s="25">
        <f>IFERROR(VLOOKUP($B115,BaselineKILLS!$B:G,5,FALSE),"Not in BL Scan")</f>
        <v>12714758</v>
      </c>
      <c r="F115" s="25"/>
      <c r="G115" s="25">
        <f>IFERROR(VLOOKUP($B115,SCAN1_020125!$B:F,3,FALSE),"Not in Scan")</f>
        <v>16485935</v>
      </c>
      <c r="H115" s="25">
        <f>IFERROR(VLOOKUP($B115,SCAN1_020125!$B:G,4,FALSE),"Not in Scan")</f>
        <v>31680187</v>
      </c>
      <c r="I115" s="25">
        <f>IFERROR(VLOOKUP($B115,SCAN1_020125!$B:H,5,FALSE),"Not in Scan")</f>
        <v>12714758</v>
      </c>
      <c r="K115" s="25">
        <f>IFERROR(VLOOKUP($B115,SCAN2_021925!$B:G,3,FALSE),"Not in Scan")</f>
        <v>16485935</v>
      </c>
      <c r="L115" s="25">
        <f>IFERROR(VLOOKUP($B115,SCAN2_021925!$B:H,4,FALSE),"Not in Scan")</f>
        <v>31680187</v>
      </c>
      <c r="M115" s="25">
        <f>IFERROR(VLOOKUP($B115,SCAN2_021925!$B:I,5,FALSE),"Not in Scan")</f>
        <v>12714758</v>
      </c>
      <c r="O115" s="25">
        <f>IFERROR(VLOOKUP($B115,SCAN_022325!$B:K,3,FALSE),"Not in Scan")</f>
        <v>16485935</v>
      </c>
      <c r="P115" s="25">
        <f>IFERROR(VLOOKUP($B115,SCAN_022325!$B:L,4,FALSE),"Not in Scan")</f>
        <v>31680187</v>
      </c>
      <c r="Q115" s="25">
        <f>IFERROR(VLOOKUP($B115,SCAN_022325!$B:M,5,FALSE),"Not in Scan")</f>
        <v>12714758</v>
      </c>
      <c r="S115" s="25" t="str">
        <f>IFERROR(VLOOKUP($B115,SCAN_TBD4!$B:O,3,FALSE),"Not in Scan")</f>
        <v>Not in Scan</v>
      </c>
      <c r="T115" s="25" t="str">
        <f>IFERROR(VLOOKUP($B115,SCAN_TBD4!$B:P,4,FALSE),"Not in Scan")</f>
        <v>Not in Scan</v>
      </c>
      <c r="U115" s="25" t="str">
        <f>IFERROR(VLOOKUP($B115,SCAN_TBD4!$B:Q,5,FALSE),"Not in Scan")</f>
        <v>Not in Scan</v>
      </c>
      <c r="W115" s="25" t="str">
        <f>IFERROR(VLOOKUP($B115,SCAN_TBD5!$B:S,3,FALSE),"Not in Scan")</f>
        <v>Not in Scan</v>
      </c>
      <c r="X115" s="25" t="str">
        <f>IFERROR(VLOOKUP($B115,SCAN_TBD5!$B:T,4,FALSE),"Not in Scan")</f>
        <v>Not in Scan</v>
      </c>
      <c r="Y115" s="25" t="str">
        <f>IFERROR(VLOOKUP($B115,SCAN_TBD5!$B:U,5,FALSE),"Not in Scan")</f>
        <v>Not in Scan</v>
      </c>
      <c r="AA115" s="25" t="str">
        <f>IFERROR(VLOOKUP($B115,SCAN_TBD6!$B:W,3,FALSE),"Not in Scan")</f>
        <v>Not in Scan</v>
      </c>
      <c r="AB115" s="25" t="str">
        <f>IFERROR(VLOOKUP($B115,SCAN_TBD6!$B:X,4,FALSE),"Not in Scan")</f>
        <v>Not in Scan</v>
      </c>
      <c r="AC115" s="25" t="str">
        <f>IFERROR(VLOOKUP($B115,SCAN_TBD6!$B:Y,5,FALSE),"Not in Scan")</f>
        <v>Not in Scan</v>
      </c>
      <c r="AE115" s="25" t="str">
        <f>IFERROR(VLOOKUP($B115,SCAN_TBD7!$B:AA,3,FALSE),"Not in Scan")</f>
        <v>Not in Scan</v>
      </c>
      <c r="AF115" s="25" t="str">
        <f>IFERROR(VLOOKUP($B115,SCAN_TBD7!$B:AB,4,FALSE),"Not in Scan")</f>
        <v>Not in Scan</v>
      </c>
      <c r="AG115" s="25" t="str">
        <f>IFERROR(VLOOKUP($B115,SCAN_TBD7!$B:AC,5,FALSE),"Not in Scan")</f>
        <v>Not in Scan</v>
      </c>
      <c r="AI115" s="25" t="str">
        <f>IFERROR(VLOOKUP($B115,SCAN_TBD8!$B:AA,3,FALSE),"Not in Scan")</f>
        <v>Not in Scan</v>
      </c>
      <c r="AJ115" s="25" t="str">
        <f>IFERROR(VLOOKUP($B115,SCAN_TBD8!$B:AB,4,FALSE),"Not in Scan")</f>
        <v>Not in Scan</v>
      </c>
      <c r="AK115" s="25" t="str">
        <f>IFERROR(VLOOKUP($B115,SCAN_TBD8!$B:AC,5,FALSE),"Not in Scan")</f>
        <v>Not in Scan</v>
      </c>
      <c r="AM115" s="25">
        <f t="shared" ref="AM115:AO115" si="905">G115-C115</f>
        <v>0</v>
      </c>
      <c r="AN115" s="25">
        <f t="shared" si="905"/>
        <v>0</v>
      </c>
      <c r="AO115" s="25">
        <f t="shared" si="905"/>
        <v>0</v>
      </c>
      <c r="AQ115" s="25">
        <f t="shared" ref="AQ115:AS115" si="906">K115-G115</f>
        <v>0</v>
      </c>
      <c r="AR115" s="25">
        <f t="shared" si="906"/>
        <v>0</v>
      </c>
      <c r="AS115" s="25">
        <f t="shared" si="906"/>
        <v>0</v>
      </c>
      <c r="AU115" s="25">
        <f t="shared" ref="AU115:AW115" si="907">O115-K115</f>
        <v>0</v>
      </c>
      <c r="AV115" s="25">
        <f t="shared" si="907"/>
        <v>0</v>
      </c>
      <c r="AW115" s="25">
        <f t="shared" si="907"/>
        <v>0</v>
      </c>
      <c r="AY115" s="25" t="str">
        <f t="shared" ref="AY115:BA115" si="908">S115-O115</f>
        <v>#VALUE!</v>
      </c>
      <c r="AZ115" s="25" t="str">
        <f t="shared" si="908"/>
        <v>#VALUE!</v>
      </c>
      <c r="BA115" s="25" t="str">
        <f t="shared" si="908"/>
        <v>#VALUE!</v>
      </c>
      <c r="BC115" s="25" t="str">
        <f t="shared" ref="BC115:BE115" si="909">W115-S115</f>
        <v>#VALUE!</v>
      </c>
      <c r="BD115" s="25" t="str">
        <f t="shared" si="909"/>
        <v>#VALUE!</v>
      </c>
      <c r="BE115" s="25" t="str">
        <f t="shared" si="909"/>
        <v>#VALUE!</v>
      </c>
      <c r="BG115" s="25" t="str">
        <f t="shared" ref="BG115:BI115" si="910">AA115-W115</f>
        <v>#VALUE!</v>
      </c>
      <c r="BH115" s="25" t="str">
        <f t="shared" si="910"/>
        <v>#VALUE!</v>
      </c>
      <c r="BI115" s="25" t="str">
        <f t="shared" si="910"/>
        <v>#VALUE!</v>
      </c>
      <c r="BK115" s="25" t="str">
        <f t="shared" ref="BK115:BM115" si="911">AE115-AA115</f>
        <v>#VALUE!</v>
      </c>
      <c r="BL115" s="25" t="str">
        <f t="shared" si="911"/>
        <v>#VALUE!</v>
      </c>
      <c r="BM115" s="25" t="str">
        <f t="shared" si="911"/>
        <v>#VALUE!</v>
      </c>
      <c r="BO115" s="25" t="str">
        <f t="shared" ref="BO115:BQ115" si="912">AI115-AE115</f>
        <v>#VALUE!</v>
      </c>
      <c r="BP115" s="25" t="str">
        <f t="shared" si="912"/>
        <v>#VALUE!</v>
      </c>
      <c r="BQ115" s="25" t="str">
        <f t="shared" si="912"/>
        <v>#VALUE!</v>
      </c>
    </row>
    <row r="116" ht="15.0" customHeight="1">
      <c r="A116" s="23" t="s">
        <v>115</v>
      </c>
      <c r="B116" s="24">
        <v>8.050338E7</v>
      </c>
      <c r="C116" s="25">
        <f>IFERROR(VLOOKUP($B116,BaselineKILLS!$B:F,3,FALSE),"Not in BL Scan")</f>
        <v>20656506</v>
      </c>
      <c r="D116" s="25">
        <f>IFERROR(VLOOKUP($B116,BaselineKILLS!$B:F,4,FALSE),"Not in BL Scan")</f>
        <v>7912321</v>
      </c>
      <c r="E116" s="25">
        <f>IFERROR(VLOOKUP($B116,BaselineKILLS!$B:G,5,FALSE),"Not in BL Scan")</f>
        <v>6759435</v>
      </c>
      <c r="F116" s="25"/>
      <c r="G116" s="25">
        <f>IFERROR(VLOOKUP($B116,SCAN1_020125!$B:F,3,FALSE),"Not in Scan")</f>
        <v>20656506</v>
      </c>
      <c r="H116" s="25">
        <f>IFERROR(VLOOKUP($B116,SCAN1_020125!$B:G,4,FALSE),"Not in Scan")</f>
        <v>7912321</v>
      </c>
      <c r="I116" s="25">
        <f>IFERROR(VLOOKUP($B116,SCAN1_020125!$B:H,5,FALSE),"Not in Scan")</f>
        <v>6759435</v>
      </c>
      <c r="K116" s="25">
        <f>IFERROR(VLOOKUP($B116,SCAN2_021925!$B:G,3,FALSE),"Not in Scan")</f>
        <v>20656506</v>
      </c>
      <c r="L116" s="25">
        <f>IFERROR(VLOOKUP($B116,SCAN2_021925!$B:H,4,FALSE),"Not in Scan")</f>
        <v>7912321</v>
      </c>
      <c r="M116" s="25">
        <f>IFERROR(VLOOKUP($B116,SCAN2_021925!$B:I,5,FALSE),"Not in Scan")</f>
        <v>6759435</v>
      </c>
      <c r="O116" s="25">
        <f>IFERROR(VLOOKUP($B116,SCAN_022325!$B:K,3,FALSE),"Not in Scan")</f>
        <v>20656506</v>
      </c>
      <c r="P116" s="25">
        <f>IFERROR(VLOOKUP($B116,SCAN_022325!$B:L,4,FALSE),"Not in Scan")</f>
        <v>7912321</v>
      </c>
      <c r="Q116" s="25">
        <f>IFERROR(VLOOKUP($B116,SCAN_022325!$B:M,5,FALSE),"Not in Scan")</f>
        <v>6759435</v>
      </c>
      <c r="S116" s="25" t="str">
        <f>IFERROR(VLOOKUP($B116,SCAN_TBD4!$B:O,3,FALSE),"Not in Scan")</f>
        <v>Not in Scan</v>
      </c>
      <c r="T116" s="25" t="str">
        <f>IFERROR(VLOOKUP($B116,SCAN_TBD4!$B:P,4,FALSE),"Not in Scan")</f>
        <v>Not in Scan</v>
      </c>
      <c r="U116" s="25" t="str">
        <f>IFERROR(VLOOKUP($B116,SCAN_TBD4!$B:Q,5,FALSE),"Not in Scan")</f>
        <v>Not in Scan</v>
      </c>
      <c r="W116" s="25" t="str">
        <f>IFERROR(VLOOKUP($B116,SCAN_TBD5!$B:S,3,FALSE),"Not in Scan")</f>
        <v>Not in Scan</v>
      </c>
      <c r="X116" s="25" t="str">
        <f>IFERROR(VLOOKUP($B116,SCAN_TBD5!$B:T,4,FALSE),"Not in Scan")</f>
        <v>Not in Scan</v>
      </c>
      <c r="Y116" s="25" t="str">
        <f>IFERROR(VLOOKUP($B116,SCAN_TBD5!$B:U,5,FALSE),"Not in Scan")</f>
        <v>Not in Scan</v>
      </c>
      <c r="AA116" s="25" t="str">
        <f>IFERROR(VLOOKUP($B116,SCAN_TBD6!$B:W,3,FALSE),"Not in Scan")</f>
        <v>Not in Scan</v>
      </c>
      <c r="AB116" s="25" t="str">
        <f>IFERROR(VLOOKUP($B116,SCAN_TBD6!$B:X,4,FALSE),"Not in Scan")</f>
        <v>Not in Scan</v>
      </c>
      <c r="AC116" s="25" t="str">
        <f>IFERROR(VLOOKUP($B116,SCAN_TBD6!$B:Y,5,FALSE),"Not in Scan")</f>
        <v>Not in Scan</v>
      </c>
      <c r="AE116" s="25" t="str">
        <f>IFERROR(VLOOKUP($B116,SCAN_TBD7!$B:AA,3,FALSE),"Not in Scan")</f>
        <v>Not in Scan</v>
      </c>
      <c r="AF116" s="25" t="str">
        <f>IFERROR(VLOOKUP($B116,SCAN_TBD7!$B:AB,4,FALSE),"Not in Scan")</f>
        <v>Not in Scan</v>
      </c>
      <c r="AG116" s="25" t="str">
        <f>IFERROR(VLOOKUP($B116,SCAN_TBD7!$B:AC,5,FALSE),"Not in Scan")</f>
        <v>Not in Scan</v>
      </c>
      <c r="AI116" s="25" t="str">
        <f>IFERROR(VLOOKUP($B116,SCAN_TBD8!$B:AA,3,FALSE),"Not in Scan")</f>
        <v>Not in Scan</v>
      </c>
      <c r="AJ116" s="25" t="str">
        <f>IFERROR(VLOOKUP($B116,SCAN_TBD8!$B:AB,4,FALSE),"Not in Scan")</f>
        <v>Not in Scan</v>
      </c>
      <c r="AK116" s="25" t="str">
        <f>IFERROR(VLOOKUP($B116,SCAN_TBD8!$B:AC,5,FALSE),"Not in Scan")</f>
        <v>Not in Scan</v>
      </c>
      <c r="AM116" s="25">
        <f t="shared" ref="AM116:AO116" si="913">G116-C116</f>
        <v>0</v>
      </c>
      <c r="AN116" s="25">
        <f t="shared" si="913"/>
        <v>0</v>
      </c>
      <c r="AO116" s="25">
        <f t="shared" si="913"/>
        <v>0</v>
      </c>
      <c r="AQ116" s="25">
        <f t="shared" ref="AQ116:AS116" si="914">K116-G116</f>
        <v>0</v>
      </c>
      <c r="AR116" s="25">
        <f t="shared" si="914"/>
        <v>0</v>
      </c>
      <c r="AS116" s="25">
        <f t="shared" si="914"/>
        <v>0</v>
      </c>
      <c r="AU116" s="25">
        <f t="shared" ref="AU116:AW116" si="915">O116-K116</f>
        <v>0</v>
      </c>
      <c r="AV116" s="25">
        <f t="shared" si="915"/>
        <v>0</v>
      </c>
      <c r="AW116" s="25">
        <f t="shared" si="915"/>
        <v>0</v>
      </c>
      <c r="AY116" s="25" t="str">
        <f t="shared" ref="AY116:BA116" si="916">S116-O116</f>
        <v>#VALUE!</v>
      </c>
      <c r="AZ116" s="25" t="str">
        <f t="shared" si="916"/>
        <v>#VALUE!</v>
      </c>
      <c r="BA116" s="25" t="str">
        <f t="shared" si="916"/>
        <v>#VALUE!</v>
      </c>
      <c r="BC116" s="25" t="str">
        <f t="shared" ref="BC116:BE116" si="917">W116-S116</f>
        <v>#VALUE!</v>
      </c>
      <c r="BD116" s="25" t="str">
        <f t="shared" si="917"/>
        <v>#VALUE!</v>
      </c>
      <c r="BE116" s="25" t="str">
        <f t="shared" si="917"/>
        <v>#VALUE!</v>
      </c>
      <c r="BG116" s="25" t="str">
        <f t="shared" ref="BG116:BI116" si="918">AA116-W116</f>
        <v>#VALUE!</v>
      </c>
      <c r="BH116" s="25" t="str">
        <f t="shared" si="918"/>
        <v>#VALUE!</v>
      </c>
      <c r="BI116" s="25" t="str">
        <f t="shared" si="918"/>
        <v>#VALUE!</v>
      </c>
      <c r="BK116" s="25" t="str">
        <f t="shared" ref="BK116:BM116" si="919">AE116-AA116</f>
        <v>#VALUE!</v>
      </c>
      <c r="BL116" s="25" t="str">
        <f t="shared" si="919"/>
        <v>#VALUE!</v>
      </c>
      <c r="BM116" s="25" t="str">
        <f t="shared" si="919"/>
        <v>#VALUE!</v>
      </c>
      <c r="BO116" s="25" t="str">
        <f t="shared" ref="BO116:BQ116" si="920">AI116-AE116</f>
        <v>#VALUE!</v>
      </c>
      <c r="BP116" s="25" t="str">
        <f t="shared" si="920"/>
        <v>#VALUE!</v>
      </c>
      <c r="BQ116" s="25" t="str">
        <f t="shared" si="920"/>
        <v>#VALUE!</v>
      </c>
    </row>
    <row r="117" ht="15.0" customHeight="1">
      <c r="A117" s="23" t="s">
        <v>113</v>
      </c>
      <c r="B117" s="24">
        <v>5.0992666E7</v>
      </c>
      <c r="C117" s="25">
        <f>IFERROR(VLOOKUP($B117,BaselineKILLS!$B:F,3,FALSE),"Not in BL Scan")</f>
        <v>174939</v>
      </c>
      <c r="D117" s="25">
        <f>IFERROR(VLOOKUP($B117,BaselineKILLS!$B:F,4,FALSE),"Not in BL Scan")</f>
        <v>512578</v>
      </c>
      <c r="E117" s="25">
        <f>IFERROR(VLOOKUP($B117,BaselineKILLS!$B:G,5,FALSE),"Not in BL Scan")</f>
        <v>5471170</v>
      </c>
      <c r="F117" s="25"/>
      <c r="G117" s="25">
        <f>IFERROR(VLOOKUP($B117,SCAN1_020125!$B:F,3,FALSE),"Not in Scan")</f>
        <v>174939</v>
      </c>
      <c r="H117" s="25">
        <f>IFERROR(VLOOKUP($B117,SCAN1_020125!$B:G,4,FALSE),"Not in Scan")</f>
        <v>512578</v>
      </c>
      <c r="I117" s="25">
        <f>IFERROR(VLOOKUP($B117,SCAN1_020125!$B:H,5,FALSE),"Not in Scan")</f>
        <v>5471170</v>
      </c>
      <c r="K117" s="25">
        <f>IFERROR(VLOOKUP($B117,SCAN2_021925!$B:G,3,FALSE),"Not in Scan")</f>
        <v>174939</v>
      </c>
      <c r="L117" s="25">
        <f>IFERROR(VLOOKUP($B117,SCAN2_021925!$B:H,4,FALSE),"Not in Scan")</f>
        <v>512578</v>
      </c>
      <c r="M117" s="25">
        <f>IFERROR(VLOOKUP($B117,SCAN2_021925!$B:I,5,FALSE),"Not in Scan")</f>
        <v>5471170</v>
      </c>
      <c r="O117" s="25">
        <f>IFERROR(VLOOKUP($B117,SCAN_022325!$B:K,3,FALSE),"Not in Scan")</f>
        <v>174939</v>
      </c>
      <c r="P117" s="25">
        <f>IFERROR(VLOOKUP($B117,SCAN_022325!$B:L,4,FALSE),"Not in Scan")</f>
        <v>512578</v>
      </c>
      <c r="Q117" s="25">
        <f>IFERROR(VLOOKUP($B117,SCAN_022325!$B:M,5,FALSE),"Not in Scan")</f>
        <v>5471170</v>
      </c>
      <c r="S117" s="25" t="str">
        <f>IFERROR(VLOOKUP($B117,SCAN_TBD4!$B:O,3,FALSE),"Not in Scan")</f>
        <v>Not in Scan</v>
      </c>
      <c r="T117" s="25" t="str">
        <f>IFERROR(VLOOKUP($B117,SCAN_TBD4!$B:P,4,FALSE),"Not in Scan")</f>
        <v>Not in Scan</v>
      </c>
      <c r="U117" s="25" t="str">
        <f>IFERROR(VLOOKUP($B117,SCAN_TBD4!$B:Q,5,FALSE),"Not in Scan")</f>
        <v>Not in Scan</v>
      </c>
      <c r="W117" s="25" t="str">
        <f>IFERROR(VLOOKUP($B117,SCAN_TBD5!$B:S,3,FALSE),"Not in Scan")</f>
        <v>Not in Scan</v>
      </c>
      <c r="X117" s="25" t="str">
        <f>IFERROR(VLOOKUP($B117,SCAN_TBD5!$B:T,4,FALSE),"Not in Scan")</f>
        <v>Not in Scan</v>
      </c>
      <c r="Y117" s="25" t="str">
        <f>IFERROR(VLOOKUP($B117,SCAN_TBD5!$B:U,5,FALSE),"Not in Scan")</f>
        <v>Not in Scan</v>
      </c>
      <c r="AA117" s="25" t="str">
        <f>IFERROR(VLOOKUP($B117,SCAN_TBD6!$B:W,3,FALSE),"Not in Scan")</f>
        <v>Not in Scan</v>
      </c>
      <c r="AB117" s="25" t="str">
        <f>IFERROR(VLOOKUP($B117,SCAN_TBD6!$B:X,4,FALSE),"Not in Scan")</f>
        <v>Not in Scan</v>
      </c>
      <c r="AC117" s="25" t="str">
        <f>IFERROR(VLOOKUP($B117,SCAN_TBD6!$B:Y,5,FALSE),"Not in Scan")</f>
        <v>Not in Scan</v>
      </c>
      <c r="AE117" s="25" t="str">
        <f>IFERROR(VLOOKUP($B117,SCAN_TBD7!$B:AA,3,FALSE),"Not in Scan")</f>
        <v>Not in Scan</v>
      </c>
      <c r="AF117" s="25" t="str">
        <f>IFERROR(VLOOKUP($B117,SCAN_TBD7!$B:AB,4,FALSE),"Not in Scan")</f>
        <v>Not in Scan</v>
      </c>
      <c r="AG117" s="25" t="str">
        <f>IFERROR(VLOOKUP($B117,SCAN_TBD7!$B:AC,5,FALSE),"Not in Scan")</f>
        <v>Not in Scan</v>
      </c>
      <c r="AI117" s="25" t="str">
        <f>IFERROR(VLOOKUP($B117,SCAN_TBD8!$B:AA,3,FALSE),"Not in Scan")</f>
        <v>Not in Scan</v>
      </c>
      <c r="AJ117" s="25" t="str">
        <f>IFERROR(VLOOKUP($B117,SCAN_TBD8!$B:AB,4,FALSE),"Not in Scan")</f>
        <v>Not in Scan</v>
      </c>
      <c r="AK117" s="25" t="str">
        <f>IFERROR(VLOOKUP($B117,SCAN_TBD8!$B:AC,5,FALSE),"Not in Scan")</f>
        <v>Not in Scan</v>
      </c>
      <c r="AM117" s="25">
        <f t="shared" ref="AM117:AO117" si="921">G117-C117</f>
        <v>0</v>
      </c>
      <c r="AN117" s="25">
        <f t="shared" si="921"/>
        <v>0</v>
      </c>
      <c r="AO117" s="25">
        <f t="shared" si="921"/>
        <v>0</v>
      </c>
      <c r="AQ117" s="25">
        <f t="shared" ref="AQ117:AS117" si="922">K117-G117</f>
        <v>0</v>
      </c>
      <c r="AR117" s="25">
        <f t="shared" si="922"/>
        <v>0</v>
      </c>
      <c r="AS117" s="25">
        <f t="shared" si="922"/>
        <v>0</v>
      </c>
      <c r="AU117" s="25">
        <f t="shared" ref="AU117:AW117" si="923">O117-K117</f>
        <v>0</v>
      </c>
      <c r="AV117" s="25">
        <f t="shared" si="923"/>
        <v>0</v>
      </c>
      <c r="AW117" s="25">
        <f t="shared" si="923"/>
        <v>0</v>
      </c>
      <c r="AY117" s="25" t="str">
        <f t="shared" ref="AY117:BA117" si="924">S117-O117</f>
        <v>#VALUE!</v>
      </c>
      <c r="AZ117" s="25" t="str">
        <f t="shared" si="924"/>
        <v>#VALUE!</v>
      </c>
      <c r="BA117" s="25" t="str">
        <f t="shared" si="924"/>
        <v>#VALUE!</v>
      </c>
      <c r="BC117" s="25" t="str">
        <f t="shared" ref="BC117:BE117" si="925">W117-S117</f>
        <v>#VALUE!</v>
      </c>
      <c r="BD117" s="25" t="str">
        <f t="shared" si="925"/>
        <v>#VALUE!</v>
      </c>
      <c r="BE117" s="25" t="str">
        <f t="shared" si="925"/>
        <v>#VALUE!</v>
      </c>
      <c r="BG117" s="25" t="str">
        <f t="shared" ref="BG117:BI117" si="926">AA117-W117</f>
        <v>#VALUE!</v>
      </c>
      <c r="BH117" s="25" t="str">
        <f t="shared" si="926"/>
        <v>#VALUE!</v>
      </c>
      <c r="BI117" s="25" t="str">
        <f t="shared" si="926"/>
        <v>#VALUE!</v>
      </c>
      <c r="BK117" s="25" t="str">
        <f t="shared" ref="BK117:BM117" si="927">AE117-AA117</f>
        <v>#VALUE!</v>
      </c>
      <c r="BL117" s="25" t="str">
        <f t="shared" si="927"/>
        <v>#VALUE!</v>
      </c>
      <c r="BM117" s="25" t="str">
        <f t="shared" si="927"/>
        <v>#VALUE!</v>
      </c>
      <c r="BO117" s="25" t="str">
        <f t="shared" ref="BO117:BQ117" si="928">AI117-AE117</f>
        <v>#VALUE!</v>
      </c>
      <c r="BP117" s="25" t="str">
        <f t="shared" si="928"/>
        <v>#VALUE!</v>
      </c>
      <c r="BQ117" s="25" t="str">
        <f t="shared" si="928"/>
        <v>#VALUE!</v>
      </c>
    </row>
    <row r="118" ht="15.0" customHeight="1">
      <c r="A118" s="23" t="s">
        <v>112</v>
      </c>
      <c r="B118" s="24">
        <v>6.908784E7</v>
      </c>
      <c r="C118" s="25">
        <f>IFERROR(VLOOKUP($B118,BaselineKILLS!$B:F,3,FALSE),"Not in BL Scan")</f>
        <v>4313574</v>
      </c>
      <c r="D118" s="25">
        <f>IFERROR(VLOOKUP($B118,BaselineKILLS!$B:F,4,FALSE),"Not in BL Scan")</f>
        <v>4774306</v>
      </c>
      <c r="E118" s="25">
        <f>IFERROR(VLOOKUP($B118,BaselineKILLS!$B:G,5,FALSE),"Not in BL Scan")</f>
        <v>6279192</v>
      </c>
      <c r="F118" s="25"/>
      <c r="G118" s="25">
        <f>IFERROR(VLOOKUP($B118,SCAN1_020125!$B:F,3,FALSE),"Not in Scan")</f>
        <v>4313574</v>
      </c>
      <c r="H118" s="25">
        <f>IFERROR(VLOOKUP($B118,SCAN1_020125!$B:G,4,FALSE),"Not in Scan")</f>
        <v>4774306</v>
      </c>
      <c r="I118" s="25">
        <f>IFERROR(VLOOKUP($B118,SCAN1_020125!$B:H,5,FALSE),"Not in Scan")</f>
        <v>6279192</v>
      </c>
      <c r="K118" s="25">
        <f>IFERROR(VLOOKUP($B118,SCAN2_021925!$B:G,3,FALSE),"Not in Scan")</f>
        <v>4313574</v>
      </c>
      <c r="L118" s="25">
        <f>IFERROR(VLOOKUP($B118,SCAN2_021925!$B:H,4,FALSE),"Not in Scan")</f>
        <v>4774306</v>
      </c>
      <c r="M118" s="25">
        <f>IFERROR(VLOOKUP($B118,SCAN2_021925!$B:I,5,FALSE),"Not in Scan")</f>
        <v>6279192</v>
      </c>
      <c r="O118" s="25">
        <f>IFERROR(VLOOKUP($B118,SCAN_022325!$B:K,3,FALSE),"Not in Scan")</f>
        <v>4313574</v>
      </c>
      <c r="P118" s="25">
        <f>IFERROR(VLOOKUP($B118,SCAN_022325!$B:L,4,FALSE),"Not in Scan")</f>
        <v>4774306</v>
      </c>
      <c r="Q118" s="25">
        <f>IFERROR(VLOOKUP($B118,SCAN_022325!$B:M,5,FALSE),"Not in Scan")</f>
        <v>6279192</v>
      </c>
      <c r="S118" s="25" t="str">
        <f>IFERROR(VLOOKUP($B118,SCAN_TBD4!$B:O,3,FALSE),"Not in Scan")</f>
        <v>Not in Scan</v>
      </c>
      <c r="T118" s="25" t="str">
        <f>IFERROR(VLOOKUP($B118,SCAN_TBD4!$B:P,4,FALSE),"Not in Scan")</f>
        <v>Not in Scan</v>
      </c>
      <c r="U118" s="25" t="str">
        <f>IFERROR(VLOOKUP($B118,SCAN_TBD4!$B:Q,5,FALSE),"Not in Scan")</f>
        <v>Not in Scan</v>
      </c>
      <c r="W118" s="25" t="str">
        <f>IFERROR(VLOOKUP($B118,SCAN_TBD5!$B:S,3,FALSE),"Not in Scan")</f>
        <v>Not in Scan</v>
      </c>
      <c r="X118" s="25" t="str">
        <f>IFERROR(VLOOKUP($B118,SCAN_TBD5!$B:T,4,FALSE),"Not in Scan")</f>
        <v>Not in Scan</v>
      </c>
      <c r="Y118" s="25" t="str">
        <f>IFERROR(VLOOKUP($B118,SCAN_TBD5!$B:U,5,FALSE),"Not in Scan")</f>
        <v>Not in Scan</v>
      </c>
      <c r="AA118" s="25" t="str">
        <f>IFERROR(VLOOKUP($B118,SCAN_TBD6!$B:W,3,FALSE),"Not in Scan")</f>
        <v>Not in Scan</v>
      </c>
      <c r="AB118" s="25" t="str">
        <f>IFERROR(VLOOKUP($B118,SCAN_TBD6!$B:X,4,FALSE),"Not in Scan")</f>
        <v>Not in Scan</v>
      </c>
      <c r="AC118" s="25" t="str">
        <f>IFERROR(VLOOKUP($B118,SCAN_TBD6!$B:Y,5,FALSE),"Not in Scan")</f>
        <v>Not in Scan</v>
      </c>
      <c r="AE118" s="25" t="str">
        <f>IFERROR(VLOOKUP($B118,SCAN_TBD7!$B:AA,3,FALSE),"Not in Scan")</f>
        <v>Not in Scan</v>
      </c>
      <c r="AF118" s="25" t="str">
        <f>IFERROR(VLOOKUP($B118,SCAN_TBD7!$B:AB,4,FALSE),"Not in Scan")</f>
        <v>Not in Scan</v>
      </c>
      <c r="AG118" s="25" t="str">
        <f>IFERROR(VLOOKUP($B118,SCAN_TBD7!$B:AC,5,FALSE),"Not in Scan")</f>
        <v>Not in Scan</v>
      </c>
      <c r="AI118" s="25" t="str">
        <f>IFERROR(VLOOKUP($B118,SCAN_TBD8!$B:AA,3,FALSE),"Not in Scan")</f>
        <v>Not in Scan</v>
      </c>
      <c r="AJ118" s="25" t="str">
        <f>IFERROR(VLOOKUP($B118,SCAN_TBD8!$B:AB,4,FALSE),"Not in Scan")</f>
        <v>Not in Scan</v>
      </c>
      <c r="AK118" s="25" t="str">
        <f>IFERROR(VLOOKUP($B118,SCAN_TBD8!$B:AC,5,FALSE),"Not in Scan")</f>
        <v>Not in Scan</v>
      </c>
      <c r="AM118" s="25">
        <f t="shared" ref="AM118:AO118" si="929">G118-C118</f>
        <v>0</v>
      </c>
      <c r="AN118" s="25">
        <f t="shared" si="929"/>
        <v>0</v>
      </c>
      <c r="AO118" s="25">
        <f t="shared" si="929"/>
        <v>0</v>
      </c>
      <c r="AQ118" s="25">
        <f t="shared" ref="AQ118:AS118" si="930">K118-G118</f>
        <v>0</v>
      </c>
      <c r="AR118" s="25">
        <f t="shared" si="930"/>
        <v>0</v>
      </c>
      <c r="AS118" s="25">
        <f t="shared" si="930"/>
        <v>0</v>
      </c>
      <c r="AU118" s="25">
        <f t="shared" ref="AU118:AW118" si="931">O118-K118</f>
        <v>0</v>
      </c>
      <c r="AV118" s="25">
        <f t="shared" si="931"/>
        <v>0</v>
      </c>
      <c r="AW118" s="25">
        <f t="shared" si="931"/>
        <v>0</v>
      </c>
      <c r="AY118" s="25" t="str">
        <f t="shared" ref="AY118:BA118" si="932">S118-O118</f>
        <v>#VALUE!</v>
      </c>
      <c r="AZ118" s="25" t="str">
        <f t="shared" si="932"/>
        <v>#VALUE!</v>
      </c>
      <c r="BA118" s="25" t="str">
        <f t="shared" si="932"/>
        <v>#VALUE!</v>
      </c>
      <c r="BC118" s="25" t="str">
        <f t="shared" ref="BC118:BE118" si="933">W118-S118</f>
        <v>#VALUE!</v>
      </c>
      <c r="BD118" s="25" t="str">
        <f t="shared" si="933"/>
        <v>#VALUE!</v>
      </c>
      <c r="BE118" s="25" t="str">
        <f t="shared" si="933"/>
        <v>#VALUE!</v>
      </c>
      <c r="BG118" s="25" t="str">
        <f t="shared" ref="BG118:BI118" si="934">AA118-W118</f>
        <v>#VALUE!</v>
      </c>
      <c r="BH118" s="25" t="str">
        <f t="shared" si="934"/>
        <v>#VALUE!</v>
      </c>
      <c r="BI118" s="25" t="str">
        <f t="shared" si="934"/>
        <v>#VALUE!</v>
      </c>
      <c r="BK118" s="25" t="str">
        <f t="shared" ref="BK118:BM118" si="935">AE118-AA118</f>
        <v>#VALUE!</v>
      </c>
      <c r="BL118" s="25" t="str">
        <f t="shared" si="935"/>
        <v>#VALUE!</v>
      </c>
      <c r="BM118" s="25" t="str">
        <f t="shared" si="935"/>
        <v>#VALUE!</v>
      </c>
      <c r="BO118" s="25" t="str">
        <f t="shared" ref="BO118:BQ118" si="936">AI118-AE118</f>
        <v>#VALUE!</v>
      </c>
      <c r="BP118" s="25" t="str">
        <f t="shared" si="936"/>
        <v>#VALUE!</v>
      </c>
      <c r="BQ118" s="25" t="str">
        <f t="shared" si="936"/>
        <v>#VALUE!</v>
      </c>
    </row>
    <row r="119" ht="15.0" customHeight="1">
      <c r="A119" s="23" t="s">
        <v>296</v>
      </c>
      <c r="B119" s="24">
        <v>8636536.0</v>
      </c>
      <c r="C119" s="25">
        <f>IFERROR(VLOOKUP($B119,BaselineKILLS!$B:F,3,FALSE),"Not in BL Scan")</f>
        <v>2525021</v>
      </c>
      <c r="D119" s="25">
        <f>IFERROR(VLOOKUP($B119,BaselineKILLS!$B:F,4,FALSE),"Not in BL Scan")</f>
        <v>4605868</v>
      </c>
      <c r="E119" s="25">
        <f>IFERROR(VLOOKUP($B119,BaselineKILLS!$B:G,5,FALSE),"Not in BL Scan")</f>
        <v>7710065</v>
      </c>
      <c r="F119" s="25"/>
      <c r="G119" s="25">
        <f>IFERROR(VLOOKUP($B119,SCAN1_020125!$B:F,3,FALSE),"Not in Scan")</f>
        <v>2525021</v>
      </c>
      <c r="H119" s="25">
        <f>IFERROR(VLOOKUP($B119,SCAN1_020125!$B:G,4,FALSE),"Not in Scan")</f>
        <v>4605868</v>
      </c>
      <c r="I119" s="25">
        <f>IFERROR(VLOOKUP($B119,SCAN1_020125!$B:H,5,FALSE),"Not in Scan")</f>
        <v>7710065</v>
      </c>
      <c r="K119" s="25">
        <f>IFERROR(VLOOKUP($B119,SCAN2_021925!$B:G,3,FALSE),"Not in Scan")</f>
        <v>2525021</v>
      </c>
      <c r="L119" s="25">
        <f>IFERROR(VLOOKUP($B119,SCAN2_021925!$B:H,4,FALSE),"Not in Scan")</f>
        <v>4605868</v>
      </c>
      <c r="M119" s="25">
        <f>IFERROR(VLOOKUP($B119,SCAN2_021925!$B:I,5,FALSE),"Not in Scan")</f>
        <v>7710065</v>
      </c>
      <c r="O119" s="25">
        <f>IFERROR(VLOOKUP($B119,SCAN_022325!$B:K,3,FALSE),"Not in Scan")</f>
        <v>2525021</v>
      </c>
      <c r="P119" s="25">
        <f>IFERROR(VLOOKUP($B119,SCAN_022325!$B:L,4,FALSE),"Not in Scan")</f>
        <v>4605868</v>
      </c>
      <c r="Q119" s="25">
        <f>IFERROR(VLOOKUP($B119,SCAN_022325!$B:M,5,FALSE),"Not in Scan")</f>
        <v>7710065</v>
      </c>
      <c r="S119" s="25" t="str">
        <f>IFERROR(VLOOKUP($B119,SCAN_TBD4!$B:O,3,FALSE),"Not in Scan")</f>
        <v>Not in Scan</v>
      </c>
      <c r="T119" s="25" t="str">
        <f>IFERROR(VLOOKUP($B119,SCAN_TBD4!$B:P,4,FALSE),"Not in Scan")</f>
        <v>Not in Scan</v>
      </c>
      <c r="U119" s="25" t="str">
        <f>IFERROR(VLOOKUP($B119,SCAN_TBD4!$B:Q,5,FALSE),"Not in Scan")</f>
        <v>Not in Scan</v>
      </c>
      <c r="W119" s="25" t="str">
        <f>IFERROR(VLOOKUP($B119,SCAN_TBD5!$B:S,3,FALSE),"Not in Scan")</f>
        <v>Not in Scan</v>
      </c>
      <c r="X119" s="25" t="str">
        <f>IFERROR(VLOOKUP($B119,SCAN_TBD5!$B:T,4,FALSE),"Not in Scan")</f>
        <v>Not in Scan</v>
      </c>
      <c r="Y119" s="25" t="str">
        <f>IFERROR(VLOOKUP($B119,SCAN_TBD5!$B:U,5,FALSE),"Not in Scan")</f>
        <v>Not in Scan</v>
      </c>
      <c r="AA119" s="25" t="str">
        <f>IFERROR(VLOOKUP($B119,SCAN_TBD6!$B:W,3,FALSE),"Not in Scan")</f>
        <v>Not in Scan</v>
      </c>
      <c r="AB119" s="25" t="str">
        <f>IFERROR(VLOOKUP($B119,SCAN_TBD6!$B:X,4,FALSE),"Not in Scan")</f>
        <v>Not in Scan</v>
      </c>
      <c r="AC119" s="25" t="str">
        <f>IFERROR(VLOOKUP($B119,SCAN_TBD6!$B:Y,5,FALSE),"Not in Scan")</f>
        <v>Not in Scan</v>
      </c>
      <c r="AE119" s="25" t="str">
        <f>IFERROR(VLOOKUP($B119,SCAN_TBD7!$B:AA,3,FALSE),"Not in Scan")</f>
        <v>Not in Scan</v>
      </c>
      <c r="AF119" s="25" t="str">
        <f>IFERROR(VLOOKUP($B119,SCAN_TBD7!$B:AB,4,FALSE),"Not in Scan")</f>
        <v>Not in Scan</v>
      </c>
      <c r="AG119" s="25" t="str">
        <f>IFERROR(VLOOKUP($B119,SCAN_TBD7!$B:AC,5,FALSE),"Not in Scan")</f>
        <v>Not in Scan</v>
      </c>
      <c r="AI119" s="25" t="str">
        <f>IFERROR(VLOOKUP($B119,SCAN_TBD8!$B:AA,3,FALSE),"Not in Scan")</f>
        <v>Not in Scan</v>
      </c>
      <c r="AJ119" s="25" t="str">
        <f>IFERROR(VLOOKUP($B119,SCAN_TBD8!$B:AB,4,FALSE),"Not in Scan")</f>
        <v>Not in Scan</v>
      </c>
      <c r="AK119" s="25" t="str">
        <f>IFERROR(VLOOKUP($B119,SCAN_TBD8!$B:AC,5,FALSE),"Not in Scan")</f>
        <v>Not in Scan</v>
      </c>
      <c r="AM119" s="25">
        <f t="shared" ref="AM119:AO119" si="937">G119-C119</f>
        <v>0</v>
      </c>
      <c r="AN119" s="25">
        <f t="shared" si="937"/>
        <v>0</v>
      </c>
      <c r="AO119" s="25">
        <f t="shared" si="937"/>
        <v>0</v>
      </c>
      <c r="AQ119" s="25">
        <f t="shared" ref="AQ119:AS119" si="938">K119-G119</f>
        <v>0</v>
      </c>
      <c r="AR119" s="25">
        <f t="shared" si="938"/>
        <v>0</v>
      </c>
      <c r="AS119" s="25">
        <f t="shared" si="938"/>
        <v>0</v>
      </c>
      <c r="AU119" s="25">
        <f t="shared" ref="AU119:AW119" si="939">O119-K119</f>
        <v>0</v>
      </c>
      <c r="AV119" s="25">
        <f t="shared" si="939"/>
        <v>0</v>
      </c>
      <c r="AW119" s="25">
        <f t="shared" si="939"/>
        <v>0</v>
      </c>
      <c r="AY119" s="25" t="str">
        <f t="shared" ref="AY119:BA119" si="940">S119-O119</f>
        <v>#VALUE!</v>
      </c>
      <c r="AZ119" s="25" t="str">
        <f t="shared" si="940"/>
        <v>#VALUE!</v>
      </c>
      <c r="BA119" s="25" t="str">
        <f t="shared" si="940"/>
        <v>#VALUE!</v>
      </c>
      <c r="BC119" s="25" t="str">
        <f t="shared" ref="BC119:BE119" si="941">W119-S119</f>
        <v>#VALUE!</v>
      </c>
      <c r="BD119" s="25" t="str">
        <f t="shared" si="941"/>
        <v>#VALUE!</v>
      </c>
      <c r="BE119" s="25" t="str">
        <f t="shared" si="941"/>
        <v>#VALUE!</v>
      </c>
      <c r="BG119" s="25" t="str">
        <f t="shared" ref="BG119:BI119" si="942">AA119-W119</f>
        <v>#VALUE!</v>
      </c>
      <c r="BH119" s="25" t="str">
        <f t="shared" si="942"/>
        <v>#VALUE!</v>
      </c>
      <c r="BI119" s="25" t="str">
        <f t="shared" si="942"/>
        <v>#VALUE!</v>
      </c>
      <c r="BK119" s="25" t="str">
        <f t="shared" ref="BK119:BM119" si="943">AE119-AA119</f>
        <v>#VALUE!</v>
      </c>
      <c r="BL119" s="25" t="str">
        <f t="shared" si="943"/>
        <v>#VALUE!</v>
      </c>
      <c r="BM119" s="25" t="str">
        <f t="shared" si="943"/>
        <v>#VALUE!</v>
      </c>
      <c r="BO119" s="25" t="str">
        <f t="shared" ref="BO119:BQ119" si="944">AI119-AE119</f>
        <v>#VALUE!</v>
      </c>
      <c r="BP119" s="25" t="str">
        <f t="shared" si="944"/>
        <v>#VALUE!</v>
      </c>
      <c r="BQ119" s="25" t="str">
        <f t="shared" si="944"/>
        <v>#VALUE!</v>
      </c>
    </row>
    <row r="120" ht="15.0" customHeight="1">
      <c r="A120" s="23" t="s">
        <v>89</v>
      </c>
      <c r="B120" s="24">
        <v>6.9113404E7</v>
      </c>
      <c r="C120" s="25">
        <f>IFERROR(VLOOKUP($B120,BaselineKILLS!$B:F,3,FALSE),"Not in BL Scan")</f>
        <v>803515</v>
      </c>
      <c r="D120" s="25">
        <f>IFERROR(VLOOKUP($B120,BaselineKILLS!$B:F,4,FALSE),"Not in BL Scan")</f>
        <v>407841</v>
      </c>
      <c r="E120" s="25">
        <f>IFERROR(VLOOKUP($B120,BaselineKILLS!$B:G,5,FALSE),"Not in BL Scan")</f>
        <v>6954951</v>
      </c>
      <c r="F120" s="25"/>
      <c r="G120" s="25">
        <f>IFERROR(VLOOKUP($B120,SCAN1_020125!$B:F,3,FALSE),"Not in Scan")</f>
        <v>803515</v>
      </c>
      <c r="H120" s="25">
        <f>IFERROR(VLOOKUP($B120,SCAN1_020125!$B:G,4,FALSE),"Not in Scan")</f>
        <v>410092</v>
      </c>
      <c r="I120" s="25">
        <f>IFERROR(VLOOKUP($B120,SCAN1_020125!$B:H,5,FALSE),"Not in Scan")</f>
        <v>6954951</v>
      </c>
      <c r="K120" s="25">
        <f>IFERROR(VLOOKUP($B120,SCAN2_021925!$B:G,3,FALSE),"Not in Scan")</f>
        <v>803515</v>
      </c>
      <c r="L120" s="25">
        <f>IFERROR(VLOOKUP($B120,SCAN2_021925!$B:H,4,FALSE),"Not in Scan")</f>
        <v>410092</v>
      </c>
      <c r="M120" s="25">
        <f>IFERROR(VLOOKUP($B120,SCAN2_021925!$B:I,5,FALSE),"Not in Scan")</f>
        <v>6954951</v>
      </c>
      <c r="O120" s="25">
        <f>IFERROR(VLOOKUP($B120,SCAN_022325!$B:K,3,FALSE),"Not in Scan")</f>
        <v>870616</v>
      </c>
      <c r="P120" s="25">
        <f>IFERROR(VLOOKUP($B120,SCAN_022325!$B:L,4,FALSE),"Not in Scan")</f>
        <v>504334</v>
      </c>
      <c r="Q120" s="25">
        <f>IFERROR(VLOOKUP($B120,SCAN_022325!$B:M,5,FALSE),"Not in Scan")</f>
        <v>6975878</v>
      </c>
      <c r="S120" s="25" t="str">
        <f>IFERROR(VLOOKUP($B120,SCAN_TBD4!$B:O,3,FALSE),"Not in Scan")</f>
        <v>Not in Scan</v>
      </c>
      <c r="T120" s="25" t="str">
        <f>IFERROR(VLOOKUP($B120,SCAN_TBD4!$B:P,4,FALSE),"Not in Scan")</f>
        <v>Not in Scan</v>
      </c>
      <c r="U120" s="25" t="str">
        <f>IFERROR(VLOOKUP($B120,SCAN_TBD4!$B:Q,5,FALSE),"Not in Scan")</f>
        <v>Not in Scan</v>
      </c>
      <c r="W120" s="25" t="str">
        <f>IFERROR(VLOOKUP($B120,SCAN_TBD5!$B:S,3,FALSE),"Not in Scan")</f>
        <v>Not in Scan</v>
      </c>
      <c r="X120" s="25" t="str">
        <f>IFERROR(VLOOKUP($B120,SCAN_TBD5!$B:T,4,FALSE),"Not in Scan")</f>
        <v>Not in Scan</v>
      </c>
      <c r="Y120" s="25" t="str">
        <f>IFERROR(VLOOKUP($B120,SCAN_TBD5!$B:U,5,FALSE),"Not in Scan")</f>
        <v>Not in Scan</v>
      </c>
      <c r="AA120" s="25" t="str">
        <f>IFERROR(VLOOKUP($B120,SCAN_TBD6!$B:W,3,FALSE),"Not in Scan")</f>
        <v>Not in Scan</v>
      </c>
      <c r="AB120" s="25" t="str">
        <f>IFERROR(VLOOKUP($B120,SCAN_TBD6!$B:X,4,FALSE),"Not in Scan")</f>
        <v>Not in Scan</v>
      </c>
      <c r="AC120" s="25" t="str">
        <f>IFERROR(VLOOKUP($B120,SCAN_TBD6!$B:Y,5,FALSE),"Not in Scan")</f>
        <v>Not in Scan</v>
      </c>
      <c r="AE120" s="25" t="str">
        <f>IFERROR(VLOOKUP($B120,SCAN_TBD7!$B:AA,3,FALSE),"Not in Scan")</f>
        <v>Not in Scan</v>
      </c>
      <c r="AF120" s="25" t="str">
        <f>IFERROR(VLOOKUP($B120,SCAN_TBD7!$B:AB,4,FALSE),"Not in Scan")</f>
        <v>Not in Scan</v>
      </c>
      <c r="AG120" s="25" t="str">
        <f>IFERROR(VLOOKUP($B120,SCAN_TBD7!$B:AC,5,FALSE),"Not in Scan")</f>
        <v>Not in Scan</v>
      </c>
      <c r="AI120" s="25" t="str">
        <f>IFERROR(VLOOKUP($B120,SCAN_TBD8!$B:AA,3,FALSE),"Not in Scan")</f>
        <v>Not in Scan</v>
      </c>
      <c r="AJ120" s="25" t="str">
        <f>IFERROR(VLOOKUP($B120,SCAN_TBD8!$B:AB,4,FALSE),"Not in Scan")</f>
        <v>Not in Scan</v>
      </c>
      <c r="AK120" s="25" t="str">
        <f>IFERROR(VLOOKUP($B120,SCAN_TBD8!$B:AC,5,FALSE),"Not in Scan")</f>
        <v>Not in Scan</v>
      </c>
      <c r="AM120" s="25">
        <f t="shared" ref="AM120:AO120" si="945">G120-C120</f>
        <v>0</v>
      </c>
      <c r="AN120" s="25">
        <f t="shared" si="945"/>
        <v>2251</v>
      </c>
      <c r="AO120" s="25">
        <f t="shared" si="945"/>
        <v>0</v>
      </c>
      <c r="AQ120" s="25">
        <f t="shared" ref="AQ120:AS120" si="946">K120-G120</f>
        <v>0</v>
      </c>
      <c r="AR120" s="25">
        <f t="shared" si="946"/>
        <v>0</v>
      </c>
      <c r="AS120" s="25">
        <f t="shared" si="946"/>
        <v>0</v>
      </c>
      <c r="AU120" s="25">
        <f t="shared" ref="AU120:AW120" si="947">O120-K120</f>
        <v>67101</v>
      </c>
      <c r="AV120" s="25">
        <f t="shared" si="947"/>
        <v>94242</v>
      </c>
      <c r="AW120" s="25">
        <f t="shared" si="947"/>
        <v>20927</v>
      </c>
      <c r="AY120" s="25" t="str">
        <f t="shared" ref="AY120:BA120" si="948">S120-O120</f>
        <v>#VALUE!</v>
      </c>
      <c r="AZ120" s="25" t="str">
        <f t="shared" si="948"/>
        <v>#VALUE!</v>
      </c>
      <c r="BA120" s="25" t="str">
        <f t="shared" si="948"/>
        <v>#VALUE!</v>
      </c>
      <c r="BC120" s="25" t="str">
        <f t="shared" ref="BC120:BE120" si="949">W120-S120</f>
        <v>#VALUE!</v>
      </c>
      <c r="BD120" s="25" t="str">
        <f t="shared" si="949"/>
        <v>#VALUE!</v>
      </c>
      <c r="BE120" s="25" t="str">
        <f t="shared" si="949"/>
        <v>#VALUE!</v>
      </c>
      <c r="BG120" s="25" t="str">
        <f t="shared" ref="BG120:BI120" si="950">AA120-W120</f>
        <v>#VALUE!</v>
      </c>
      <c r="BH120" s="25" t="str">
        <f t="shared" si="950"/>
        <v>#VALUE!</v>
      </c>
      <c r="BI120" s="25" t="str">
        <f t="shared" si="950"/>
        <v>#VALUE!</v>
      </c>
      <c r="BK120" s="25" t="str">
        <f t="shared" ref="BK120:BM120" si="951">AE120-AA120</f>
        <v>#VALUE!</v>
      </c>
      <c r="BL120" s="25" t="str">
        <f t="shared" si="951"/>
        <v>#VALUE!</v>
      </c>
      <c r="BM120" s="25" t="str">
        <f t="shared" si="951"/>
        <v>#VALUE!</v>
      </c>
      <c r="BO120" s="25" t="str">
        <f t="shared" ref="BO120:BQ120" si="952">AI120-AE120</f>
        <v>#VALUE!</v>
      </c>
      <c r="BP120" s="25" t="str">
        <f t="shared" si="952"/>
        <v>#VALUE!</v>
      </c>
      <c r="BQ120" s="25" t="str">
        <f t="shared" si="952"/>
        <v>#VALUE!</v>
      </c>
    </row>
    <row r="121" ht="15.0" customHeight="1">
      <c r="A121" s="23" t="s">
        <v>96</v>
      </c>
      <c r="B121" s="24">
        <v>8.717919E7</v>
      </c>
      <c r="C121" s="25">
        <f>IFERROR(VLOOKUP($B121,BaselineKILLS!$B:F,3,FALSE),"Not in BL Scan")</f>
        <v>882460</v>
      </c>
      <c r="D121" s="25">
        <f>IFERROR(VLOOKUP($B121,BaselineKILLS!$B:F,4,FALSE),"Not in BL Scan")</f>
        <v>2958385</v>
      </c>
      <c r="E121" s="25">
        <f>IFERROR(VLOOKUP($B121,BaselineKILLS!$B:G,5,FALSE),"Not in BL Scan")</f>
        <v>6698376</v>
      </c>
      <c r="F121" s="25"/>
      <c r="G121" s="25">
        <f>IFERROR(VLOOKUP($B121,SCAN1_020125!$B:F,3,FALSE),"Not in Scan")</f>
        <v>900524</v>
      </c>
      <c r="H121" s="25">
        <f>IFERROR(VLOOKUP($B121,SCAN1_020125!$B:G,4,FALSE),"Not in Scan")</f>
        <v>2968242</v>
      </c>
      <c r="I121" s="25">
        <f>IFERROR(VLOOKUP($B121,SCAN1_020125!$B:H,5,FALSE),"Not in Scan")</f>
        <v>6698376</v>
      </c>
      <c r="K121" s="25">
        <f>IFERROR(VLOOKUP($B121,SCAN2_021925!$B:G,3,FALSE),"Not in Scan")</f>
        <v>900524</v>
      </c>
      <c r="L121" s="25">
        <f>IFERROR(VLOOKUP($B121,SCAN2_021925!$B:H,4,FALSE),"Not in Scan")</f>
        <v>2968242</v>
      </c>
      <c r="M121" s="25">
        <f>IFERROR(VLOOKUP($B121,SCAN2_021925!$B:I,5,FALSE),"Not in Scan")</f>
        <v>6698376</v>
      </c>
      <c r="O121" s="25">
        <f>IFERROR(VLOOKUP($B121,SCAN_022325!$B:K,3,FALSE),"Not in Scan")</f>
        <v>900524</v>
      </c>
      <c r="P121" s="25">
        <f>IFERROR(VLOOKUP($B121,SCAN_022325!$B:L,4,FALSE),"Not in Scan")</f>
        <v>2968242</v>
      </c>
      <c r="Q121" s="25">
        <f>IFERROR(VLOOKUP($B121,SCAN_022325!$B:M,5,FALSE),"Not in Scan")</f>
        <v>6698376</v>
      </c>
      <c r="S121" s="25" t="str">
        <f>IFERROR(VLOOKUP($B121,SCAN_TBD4!$B:O,3,FALSE),"Not in Scan")</f>
        <v>Not in Scan</v>
      </c>
      <c r="T121" s="25" t="str">
        <f>IFERROR(VLOOKUP($B121,SCAN_TBD4!$B:P,4,FALSE),"Not in Scan")</f>
        <v>Not in Scan</v>
      </c>
      <c r="U121" s="25" t="str">
        <f>IFERROR(VLOOKUP($B121,SCAN_TBD4!$B:Q,5,FALSE),"Not in Scan")</f>
        <v>Not in Scan</v>
      </c>
      <c r="W121" s="25" t="str">
        <f>IFERROR(VLOOKUP($B121,SCAN_TBD5!$B:S,3,FALSE),"Not in Scan")</f>
        <v>Not in Scan</v>
      </c>
      <c r="X121" s="25" t="str">
        <f>IFERROR(VLOOKUP($B121,SCAN_TBD5!$B:T,4,FALSE),"Not in Scan")</f>
        <v>Not in Scan</v>
      </c>
      <c r="Y121" s="25" t="str">
        <f>IFERROR(VLOOKUP($B121,SCAN_TBD5!$B:U,5,FALSE),"Not in Scan")</f>
        <v>Not in Scan</v>
      </c>
      <c r="AA121" s="25" t="str">
        <f>IFERROR(VLOOKUP($B121,SCAN_TBD6!$B:W,3,FALSE),"Not in Scan")</f>
        <v>Not in Scan</v>
      </c>
      <c r="AB121" s="25" t="str">
        <f>IFERROR(VLOOKUP($B121,SCAN_TBD6!$B:X,4,FALSE),"Not in Scan")</f>
        <v>Not in Scan</v>
      </c>
      <c r="AC121" s="25" t="str">
        <f>IFERROR(VLOOKUP($B121,SCAN_TBD6!$B:Y,5,FALSE),"Not in Scan")</f>
        <v>Not in Scan</v>
      </c>
      <c r="AE121" s="25" t="str">
        <f>IFERROR(VLOOKUP($B121,SCAN_TBD7!$B:AA,3,FALSE),"Not in Scan")</f>
        <v>Not in Scan</v>
      </c>
      <c r="AF121" s="25" t="str">
        <f>IFERROR(VLOOKUP($B121,SCAN_TBD7!$B:AB,4,FALSE),"Not in Scan")</f>
        <v>Not in Scan</v>
      </c>
      <c r="AG121" s="25" t="str">
        <f>IFERROR(VLOOKUP($B121,SCAN_TBD7!$B:AC,5,FALSE),"Not in Scan")</f>
        <v>Not in Scan</v>
      </c>
      <c r="AI121" s="25" t="str">
        <f>IFERROR(VLOOKUP($B121,SCAN_TBD8!$B:AA,3,FALSE),"Not in Scan")</f>
        <v>Not in Scan</v>
      </c>
      <c r="AJ121" s="25" t="str">
        <f>IFERROR(VLOOKUP($B121,SCAN_TBD8!$B:AB,4,FALSE),"Not in Scan")</f>
        <v>Not in Scan</v>
      </c>
      <c r="AK121" s="25" t="str">
        <f>IFERROR(VLOOKUP($B121,SCAN_TBD8!$B:AC,5,FALSE),"Not in Scan")</f>
        <v>Not in Scan</v>
      </c>
      <c r="AM121" s="25">
        <f t="shared" ref="AM121:AO121" si="953">G121-C121</f>
        <v>18064</v>
      </c>
      <c r="AN121" s="25">
        <f t="shared" si="953"/>
        <v>9857</v>
      </c>
      <c r="AO121" s="25">
        <f t="shared" si="953"/>
        <v>0</v>
      </c>
      <c r="AQ121" s="25">
        <f t="shared" ref="AQ121:AS121" si="954">K121-G121</f>
        <v>0</v>
      </c>
      <c r="AR121" s="25">
        <f t="shared" si="954"/>
        <v>0</v>
      </c>
      <c r="AS121" s="25">
        <f t="shared" si="954"/>
        <v>0</v>
      </c>
      <c r="AU121" s="25">
        <f t="shared" ref="AU121:AW121" si="955">O121-K121</f>
        <v>0</v>
      </c>
      <c r="AV121" s="25">
        <f t="shared" si="955"/>
        <v>0</v>
      </c>
      <c r="AW121" s="25">
        <f t="shared" si="955"/>
        <v>0</v>
      </c>
      <c r="AY121" s="25" t="str">
        <f t="shared" ref="AY121:BA121" si="956">S121-O121</f>
        <v>#VALUE!</v>
      </c>
      <c r="AZ121" s="25" t="str">
        <f t="shared" si="956"/>
        <v>#VALUE!</v>
      </c>
      <c r="BA121" s="25" t="str">
        <f t="shared" si="956"/>
        <v>#VALUE!</v>
      </c>
      <c r="BC121" s="25" t="str">
        <f t="shared" ref="BC121:BE121" si="957">W121-S121</f>
        <v>#VALUE!</v>
      </c>
      <c r="BD121" s="25" t="str">
        <f t="shared" si="957"/>
        <v>#VALUE!</v>
      </c>
      <c r="BE121" s="25" t="str">
        <f t="shared" si="957"/>
        <v>#VALUE!</v>
      </c>
      <c r="BG121" s="25" t="str">
        <f t="shared" ref="BG121:BI121" si="958">AA121-W121</f>
        <v>#VALUE!</v>
      </c>
      <c r="BH121" s="25" t="str">
        <f t="shared" si="958"/>
        <v>#VALUE!</v>
      </c>
      <c r="BI121" s="25" t="str">
        <f t="shared" si="958"/>
        <v>#VALUE!</v>
      </c>
      <c r="BK121" s="25" t="str">
        <f t="shared" ref="BK121:BM121" si="959">AE121-AA121</f>
        <v>#VALUE!</v>
      </c>
      <c r="BL121" s="25" t="str">
        <f t="shared" si="959"/>
        <v>#VALUE!</v>
      </c>
      <c r="BM121" s="25" t="str">
        <f t="shared" si="959"/>
        <v>#VALUE!</v>
      </c>
      <c r="BO121" s="25" t="str">
        <f t="shared" ref="BO121:BQ121" si="960">AI121-AE121</f>
        <v>#VALUE!</v>
      </c>
      <c r="BP121" s="25" t="str">
        <f t="shared" si="960"/>
        <v>#VALUE!</v>
      </c>
      <c r="BQ121" s="25" t="str">
        <f t="shared" si="960"/>
        <v>#VALUE!</v>
      </c>
    </row>
    <row r="122" ht="15.0" customHeight="1">
      <c r="A122" s="23" t="s">
        <v>111</v>
      </c>
      <c r="B122" s="24">
        <v>9.1259825E7</v>
      </c>
      <c r="C122" s="25">
        <f>IFERROR(VLOOKUP($B122,BaselineKILLS!$B:F,3,FALSE),"Not in BL Scan")</f>
        <v>3080090</v>
      </c>
      <c r="D122" s="25">
        <f>IFERROR(VLOOKUP($B122,BaselineKILLS!$B:F,4,FALSE),"Not in BL Scan")</f>
        <v>6718311</v>
      </c>
      <c r="E122" s="25">
        <f>IFERROR(VLOOKUP($B122,BaselineKILLS!$B:G,5,FALSE),"Not in BL Scan")</f>
        <v>7156093</v>
      </c>
      <c r="F122" s="25"/>
      <c r="G122" s="25">
        <f>IFERROR(VLOOKUP($B122,SCAN1_020125!$B:F,3,FALSE),"Not in Scan")</f>
        <v>3080090</v>
      </c>
      <c r="H122" s="25">
        <f>IFERROR(VLOOKUP($B122,SCAN1_020125!$B:G,4,FALSE),"Not in Scan")</f>
        <v>6718311</v>
      </c>
      <c r="I122" s="25">
        <f>IFERROR(VLOOKUP($B122,SCAN1_020125!$B:H,5,FALSE),"Not in Scan")</f>
        <v>7156093</v>
      </c>
      <c r="K122" s="25">
        <f>IFERROR(VLOOKUP($B122,SCAN2_021925!$B:G,3,FALSE),"Not in Scan")</f>
        <v>3080090</v>
      </c>
      <c r="L122" s="25">
        <f>IFERROR(VLOOKUP($B122,SCAN2_021925!$B:H,4,FALSE),"Not in Scan")</f>
        <v>6718311</v>
      </c>
      <c r="M122" s="25">
        <f>IFERROR(VLOOKUP($B122,SCAN2_021925!$B:I,5,FALSE),"Not in Scan")</f>
        <v>7156093</v>
      </c>
      <c r="O122" s="25">
        <f>IFERROR(VLOOKUP($B122,SCAN_022325!$B:K,3,FALSE),"Not in Scan")</f>
        <v>3080090</v>
      </c>
      <c r="P122" s="25">
        <f>IFERROR(VLOOKUP($B122,SCAN_022325!$B:L,4,FALSE),"Not in Scan")</f>
        <v>6718311</v>
      </c>
      <c r="Q122" s="25">
        <f>IFERROR(VLOOKUP($B122,SCAN_022325!$B:M,5,FALSE),"Not in Scan")</f>
        <v>7156093</v>
      </c>
      <c r="S122" s="25" t="str">
        <f>IFERROR(VLOOKUP($B122,SCAN_TBD4!$B:O,3,FALSE),"Not in Scan")</f>
        <v>Not in Scan</v>
      </c>
      <c r="T122" s="25" t="str">
        <f>IFERROR(VLOOKUP($B122,SCAN_TBD4!$B:P,4,FALSE),"Not in Scan")</f>
        <v>Not in Scan</v>
      </c>
      <c r="U122" s="25" t="str">
        <f>IFERROR(VLOOKUP($B122,SCAN_TBD4!$B:Q,5,FALSE),"Not in Scan")</f>
        <v>Not in Scan</v>
      </c>
      <c r="W122" s="25" t="str">
        <f>IFERROR(VLOOKUP($B122,SCAN_TBD5!$B:S,3,FALSE),"Not in Scan")</f>
        <v>Not in Scan</v>
      </c>
      <c r="X122" s="25" t="str">
        <f>IFERROR(VLOOKUP($B122,SCAN_TBD5!$B:T,4,FALSE),"Not in Scan")</f>
        <v>Not in Scan</v>
      </c>
      <c r="Y122" s="25" t="str">
        <f>IFERROR(VLOOKUP($B122,SCAN_TBD5!$B:U,5,FALSE),"Not in Scan")</f>
        <v>Not in Scan</v>
      </c>
      <c r="AA122" s="25" t="str">
        <f>IFERROR(VLOOKUP($B122,SCAN_TBD6!$B:W,3,FALSE),"Not in Scan")</f>
        <v>Not in Scan</v>
      </c>
      <c r="AB122" s="25" t="str">
        <f>IFERROR(VLOOKUP($B122,SCAN_TBD6!$B:X,4,FALSE),"Not in Scan")</f>
        <v>Not in Scan</v>
      </c>
      <c r="AC122" s="25" t="str">
        <f>IFERROR(VLOOKUP($B122,SCAN_TBD6!$B:Y,5,FALSE),"Not in Scan")</f>
        <v>Not in Scan</v>
      </c>
      <c r="AE122" s="25" t="str">
        <f>IFERROR(VLOOKUP($B122,SCAN_TBD7!$B:AA,3,FALSE),"Not in Scan")</f>
        <v>Not in Scan</v>
      </c>
      <c r="AF122" s="25" t="str">
        <f>IFERROR(VLOOKUP($B122,SCAN_TBD7!$B:AB,4,FALSE),"Not in Scan")</f>
        <v>Not in Scan</v>
      </c>
      <c r="AG122" s="25" t="str">
        <f>IFERROR(VLOOKUP($B122,SCAN_TBD7!$B:AC,5,FALSE),"Not in Scan")</f>
        <v>Not in Scan</v>
      </c>
      <c r="AI122" s="25" t="str">
        <f>IFERROR(VLOOKUP($B122,SCAN_TBD8!$B:AA,3,FALSE),"Not in Scan")</f>
        <v>Not in Scan</v>
      </c>
      <c r="AJ122" s="25" t="str">
        <f>IFERROR(VLOOKUP($B122,SCAN_TBD8!$B:AB,4,FALSE),"Not in Scan")</f>
        <v>Not in Scan</v>
      </c>
      <c r="AK122" s="25" t="str">
        <f>IFERROR(VLOOKUP($B122,SCAN_TBD8!$B:AC,5,FALSE),"Not in Scan")</f>
        <v>Not in Scan</v>
      </c>
      <c r="AM122" s="25">
        <f t="shared" ref="AM122:AO122" si="961">G122-C122</f>
        <v>0</v>
      </c>
      <c r="AN122" s="25">
        <f t="shared" si="961"/>
        <v>0</v>
      </c>
      <c r="AO122" s="25">
        <f t="shared" si="961"/>
        <v>0</v>
      </c>
      <c r="AQ122" s="25">
        <f t="shared" ref="AQ122:AS122" si="962">K122-G122</f>
        <v>0</v>
      </c>
      <c r="AR122" s="25">
        <f t="shared" si="962"/>
        <v>0</v>
      </c>
      <c r="AS122" s="25">
        <f t="shared" si="962"/>
        <v>0</v>
      </c>
      <c r="AU122" s="25">
        <f t="shared" ref="AU122:AW122" si="963">O122-K122</f>
        <v>0</v>
      </c>
      <c r="AV122" s="25">
        <f t="shared" si="963"/>
        <v>0</v>
      </c>
      <c r="AW122" s="25">
        <f t="shared" si="963"/>
        <v>0</v>
      </c>
      <c r="AY122" s="25" t="str">
        <f t="shared" ref="AY122:BA122" si="964">S122-O122</f>
        <v>#VALUE!</v>
      </c>
      <c r="AZ122" s="25" t="str">
        <f t="shared" si="964"/>
        <v>#VALUE!</v>
      </c>
      <c r="BA122" s="25" t="str">
        <f t="shared" si="964"/>
        <v>#VALUE!</v>
      </c>
      <c r="BC122" s="25" t="str">
        <f t="shared" ref="BC122:BE122" si="965">W122-S122</f>
        <v>#VALUE!</v>
      </c>
      <c r="BD122" s="25" t="str">
        <f t="shared" si="965"/>
        <v>#VALUE!</v>
      </c>
      <c r="BE122" s="25" t="str">
        <f t="shared" si="965"/>
        <v>#VALUE!</v>
      </c>
      <c r="BG122" s="25" t="str">
        <f t="shared" ref="BG122:BI122" si="966">AA122-W122</f>
        <v>#VALUE!</v>
      </c>
      <c r="BH122" s="25" t="str">
        <f t="shared" si="966"/>
        <v>#VALUE!</v>
      </c>
      <c r="BI122" s="25" t="str">
        <f t="shared" si="966"/>
        <v>#VALUE!</v>
      </c>
      <c r="BK122" s="25" t="str">
        <f t="shared" ref="BK122:BM122" si="967">AE122-AA122</f>
        <v>#VALUE!</v>
      </c>
      <c r="BL122" s="25" t="str">
        <f t="shared" si="967"/>
        <v>#VALUE!</v>
      </c>
      <c r="BM122" s="25" t="str">
        <f t="shared" si="967"/>
        <v>#VALUE!</v>
      </c>
      <c r="BO122" s="25" t="str">
        <f t="shared" ref="BO122:BQ122" si="968">AI122-AE122</f>
        <v>#VALUE!</v>
      </c>
      <c r="BP122" s="25" t="str">
        <f t="shared" si="968"/>
        <v>#VALUE!</v>
      </c>
      <c r="BQ122" s="25" t="str">
        <f t="shared" si="968"/>
        <v>#VALUE!</v>
      </c>
    </row>
    <row r="123" ht="15.0" customHeight="1">
      <c r="A123" s="23" t="s">
        <v>297</v>
      </c>
      <c r="B123" s="24">
        <v>7.3811823E7</v>
      </c>
      <c r="C123" s="25">
        <f>IFERROR(VLOOKUP($B123,BaselineKILLS!$B:F,3,FALSE),"Not in BL Scan")</f>
        <v>11619126</v>
      </c>
      <c r="D123" s="25">
        <f>IFERROR(VLOOKUP($B123,BaselineKILLS!$B:F,4,FALSE),"Not in BL Scan")</f>
        <v>5228967</v>
      </c>
      <c r="E123" s="25">
        <f>IFERROR(VLOOKUP($B123,BaselineKILLS!$B:G,5,FALSE),"Not in BL Scan")</f>
        <v>9222053</v>
      </c>
      <c r="F123" s="25"/>
      <c r="G123" s="25">
        <f>IFERROR(VLOOKUP($B123,SCAN1_020125!$B:F,3,FALSE),"Not in Scan")</f>
        <v>11619126</v>
      </c>
      <c r="H123" s="25">
        <f>IFERROR(VLOOKUP($B123,SCAN1_020125!$B:G,4,FALSE),"Not in Scan")</f>
        <v>5228967</v>
      </c>
      <c r="I123" s="25">
        <f>IFERROR(VLOOKUP($B123,SCAN1_020125!$B:H,5,FALSE),"Not in Scan")</f>
        <v>9222053</v>
      </c>
      <c r="K123" s="25">
        <f>IFERROR(VLOOKUP($B123,SCAN2_021925!$B:G,3,FALSE),"Not in Scan")</f>
        <v>11619126</v>
      </c>
      <c r="L123" s="25">
        <f>IFERROR(VLOOKUP($B123,SCAN2_021925!$B:H,4,FALSE),"Not in Scan")</f>
        <v>5228967</v>
      </c>
      <c r="M123" s="25">
        <f>IFERROR(VLOOKUP($B123,SCAN2_021925!$B:I,5,FALSE),"Not in Scan")</f>
        <v>9222053</v>
      </c>
      <c r="O123" s="25">
        <f>IFERROR(VLOOKUP($B123,SCAN_022325!$B:K,3,FALSE),"Not in Scan")</f>
        <v>11619126</v>
      </c>
      <c r="P123" s="25">
        <f>IFERROR(VLOOKUP($B123,SCAN_022325!$B:L,4,FALSE),"Not in Scan")</f>
        <v>5228967</v>
      </c>
      <c r="Q123" s="25">
        <f>IFERROR(VLOOKUP($B123,SCAN_022325!$B:M,5,FALSE),"Not in Scan")</f>
        <v>9222053</v>
      </c>
      <c r="S123" s="25" t="str">
        <f>IFERROR(VLOOKUP($B123,SCAN_TBD4!$B:O,3,FALSE),"Not in Scan")</f>
        <v>Not in Scan</v>
      </c>
      <c r="T123" s="25" t="str">
        <f>IFERROR(VLOOKUP($B123,SCAN_TBD4!$B:P,4,FALSE),"Not in Scan")</f>
        <v>Not in Scan</v>
      </c>
      <c r="U123" s="25" t="str">
        <f>IFERROR(VLOOKUP($B123,SCAN_TBD4!$B:Q,5,FALSE),"Not in Scan")</f>
        <v>Not in Scan</v>
      </c>
      <c r="W123" s="25" t="str">
        <f>IFERROR(VLOOKUP($B123,SCAN_TBD5!$B:S,3,FALSE),"Not in Scan")</f>
        <v>Not in Scan</v>
      </c>
      <c r="X123" s="25" t="str">
        <f>IFERROR(VLOOKUP($B123,SCAN_TBD5!$B:T,4,FALSE),"Not in Scan")</f>
        <v>Not in Scan</v>
      </c>
      <c r="Y123" s="25" t="str">
        <f>IFERROR(VLOOKUP($B123,SCAN_TBD5!$B:U,5,FALSE),"Not in Scan")</f>
        <v>Not in Scan</v>
      </c>
      <c r="AA123" s="25" t="str">
        <f>IFERROR(VLOOKUP($B123,SCAN_TBD6!$B:W,3,FALSE),"Not in Scan")</f>
        <v>Not in Scan</v>
      </c>
      <c r="AB123" s="25" t="str">
        <f>IFERROR(VLOOKUP($B123,SCAN_TBD6!$B:X,4,FALSE),"Not in Scan")</f>
        <v>Not in Scan</v>
      </c>
      <c r="AC123" s="25" t="str">
        <f>IFERROR(VLOOKUP($B123,SCAN_TBD6!$B:Y,5,FALSE),"Not in Scan")</f>
        <v>Not in Scan</v>
      </c>
      <c r="AE123" s="25" t="str">
        <f>IFERROR(VLOOKUP($B123,SCAN_TBD7!$B:AA,3,FALSE),"Not in Scan")</f>
        <v>Not in Scan</v>
      </c>
      <c r="AF123" s="25" t="str">
        <f>IFERROR(VLOOKUP($B123,SCAN_TBD7!$B:AB,4,FALSE),"Not in Scan")</f>
        <v>Not in Scan</v>
      </c>
      <c r="AG123" s="25" t="str">
        <f>IFERROR(VLOOKUP($B123,SCAN_TBD7!$B:AC,5,FALSE),"Not in Scan")</f>
        <v>Not in Scan</v>
      </c>
      <c r="AI123" s="25" t="str">
        <f>IFERROR(VLOOKUP($B123,SCAN_TBD8!$B:AA,3,FALSE),"Not in Scan")</f>
        <v>Not in Scan</v>
      </c>
      <c r="AJ123" s="25" t="str">
        <f>IFERROR(VLOOKUP($B123,SCAN_TBD8!$B:AB,4,FALSE),"Not in Scan")</f>
        <v>Not in Scan</v>
      </c>
      <c r="AK123" s="25" t="str">
        <f>IFERROR(VLOOKUP($B123,SCAN_TBD8!$B:AC,5,FALSE),"Not in Scan")</f>
        <v>Not in Scan</v>
      </c>
      <c r="AM123" s="25">
        <f t="shared" ref="AM123:AO123" si="969">G123-C123</f>
        <v>0</v>
      </c>
      <c r="AN123" s="25">
        <f t="shared" si="969"/>
        <v>0</v>
      </c>
      <c r="AO123" s="25">
        <f t="shared" si="969"/>
        <v>0</v>
      </c>
      <c r="AQ123" s="25">
        <f t="shared" ref="AQ123:AS123" si="970">K123-G123</f>
        <v>0</v>
      </c>
      <c r="AR123" s="25">
        <f t="shared" si="970"/>
        <v>0</v>
      </c>
      <c r="AS123" s="25">
        <f t="shared" si="970"/>
        <v>0</v>
      </c>
      <c r="AU123" s="25">
        <f t="shared" ref="AU123:AW123" si="971">O123-K123</f>
        <v>0</v>
      </c>
      <c r="AV123" s="25">
        <f t="shared" si="971"/>
        <v>0</v>
      </c>
      <c r="AW123" s="25">
        <f t="shared" si="971"/>
        <v>0</v>
      </c>
      <c r="AY123" s="25" t="str">
        <f t="shared" ref="AY123:BA123" si="972">S123-O123</f>
        <v>#VALUE!</v>
      </c>
      <c r="AZ123" s="25" t="str">
        <f t="shared" si="972"/>
        <v>#VALUE!</v>
      </c>
      <c r="BA123" s="25" t="str">
        <f t="shared" si="972"/>
        <v>#VALUE!</v>
      </c>
      <c r="BC123" s="25" t="str">
        <f t="shared" ref="BC123:BE123" si="973">W123-S123</f>
        <v>#VALUE!</v>
      </c>
      <c r="BD123" s="25" t="str">
        <f t="shared" si="973"/>
        <v>#VALUE!</v>
      </c>
      <c r="BE123" s="25" t="str">
        <f t="shared" si="973"/>
        <v>#VALUE!</v>
      </c>
      <c r="BG123" s="25" t="str">
        <f t="shared" ref="BG123:BI123" si="974">AA123-W123</f>
        <v>#VALUE!</v>
      </c>
      <c r="BH123" s="25" t="str">
        <f t="shared" si="974"/>
        <v>#VALUE!</v>
      </c>
      <c r="BI123" s="25" t="str">
        <f t="shared" si="974"/>
        <v>#VALUE!</v>
      </c>
      <c r="BK123" s="25" t="str">
        <f t="shared" ref="BK123:BM123" si="975">AE123-AA123</f>
        <v>#VALUE!</v>
      </c>
      <c r="BL123" s="25" t="str">
        <f t="shared" si="975"/>
        <v>#VALUE!</v>
      </c>
      <c r="BM123" s="25" t="str">
        <f t="shared" si="975"/>
        <v>#VALUE!</v>
      </c>
      <c r="BO123" s="25" t="str">
        <f t="shared" ref="BO123:BQ123" si="976">AI123-AE123</f>
        <v>#VALUE!</v>
      </c>
      <c r="BP123" s="25" t="str">
        <f t="shared" si="976"/>
        <v>#VALUE!</v>
      </c>
      <c r="BQ123" s="25" t="str">
        <f t="shared" si="976"/>
        <v>#VALUE!</v>
      </c>
    </row>
    <row r="124" ht="15.0" customHeight="1">
      <c r="A124" s="23" t="s">
        <v>109</v>
      </c>
      <c r="B124" s="24">
        <v>2.1989048E7</v>
      </c>
      <c r="C124" s="25">
        <f>IFERROR(VLOOKUP($B124,BaselineKILLS!$B:F,3,FALSE),"Not in BL Scan")</f>
        <v>3078871</v>
      </c>
      <c r="D124" s="25">
        <f>IFERROR(VLOOKUP($B124,BaselineKILLS!$B:F,4,FALSE),"Not in BL Scan")</f>
        <v>3222885</v>
      </c>
      <c r="E124" s="25">
        <f>IFERROR(VLOOKUP($B124,BaselineKILLS!$B:G,5,FALSE),"Not in BL Scan")</f>
        <v>7664242</v>
      </c>
      <c r="F124" s="25"/>
      <c r="G124" s="25">
        <f>IFERROR(VLOOKUP($B124,SCAN1_020125!$B:F,3,FALSE),"Not in Scan")</f>
        <v>3078871</v>
      </c>
      <c r="H124" s="25">
        <f>IFERROR(VLOOKUP($B124,SCAN1_020125!$B:G,4,FALSE),"Not in Scan")</f>
        <v>3222885</v>
      </c>
      <c r="I124" s="25">
        <f>IFERROR(VLOOKUP($B124,SCAN1_020125!$B:H,5,FALSE),"Not in Scan")</f>
        <v>7664242</v>
      </c>
      <c r="K124" s="25">
        <f>IFERROR(VLOOKUP($B124,SCAN2_021925!$B:G,3,FALSE),"Not in Scan")</f>
        <v>3078871</v>
      </c>
      <c r="L124" s="25">
        <f>IFERROR(VLOOKUP($B124,SCAN2_021925!$B:H,4,FALSE),"Not in Scan")</f>
        <v>3222885</v>
      </c>
      <c r="M124" s="25">
        <f>IFERROR(VLOOKUP($B124,SCAN2_021925!$B:I,5,FALSE),"Not in Scan")</f>
        <v>7664242</v>
      </c>
      <c r="O124" s="25">
        <f>IFERROR(VLOOKUP($B124,SCAN_022325!$B:K,3,FALSE),"Not in Scan")</f>
        <v>3078871</v>
      </c>
      <c r="P124" s="25">
        <f>IFERROR(VLOOKUP($B124,SCAN_022325!$B:L,4,FALSE),"Not in Scan")</f>
        <v>3222885</v>
      </c>
      <c r="Q124" s="25">
        <f>IFERROR(VLOOKUP($B124,SCAN_022325!$B:M,5,FALSE),"Not in Scan")</f>
        <v>7664242</v>
      </c>
      <c r="S124" s="25" t="str">
        <f>IFERROR(VLOOKUP($B124,SCAN_TBD4!$B:O,3,FALSE),"Not in Scan")</f>
        <v>Not in Scan</v>
      </c>
      <c r="T124" s="25" t="str">
        <f>IFERROR(VLOOKUP($B124,SCAN_TBD4!$B:P,4,FALSE),"Not in Scan")</f>
        <v>Not in Scan</v>
      </c>
      <c r="U124" s="25" t="str">
        <f>IFERROR(VLOOKUP($B124,SCAN_TBD4!$B:Q,5,FALSE),"Not in Scan")</f>
        <v>Not in Scan</v>
      </c>
      <c r="W124" s="25" t="str">
        <f>IFERROR(VLOOKUP($B124,SCAN_TBD5!$B:S,3,FALSE),"Not in Scan")</f>
        <v>Not in Scan</v>
      </c>
      <c r="X124" s="25" t="str">
        <f>IFERROR(VLOOKUP($B124,SCAN_TBD5!$B:T,4,FALSE),"Not in Scan")</f>
        <v>Not in Scan</v>
      </c>
      <c r="Y124" s="25" t="str">
        <f>IFERROR(VLOOKUP($B124,SCAN_TBD5!$B:U,5,FALSE),"Not in Scan")</f>
        <v>Not in Scan</v>
      </c>
      <c r="AA124" s="25" t="str">
        <f>IFERROR(VLOOKUP($B124,SCAN_TBD6!$B:W,3,FALSE),"Not in Scan")</f>
        <v>Not in Scan</v>
      </c>
      <c r="AB124" s="25" t="str">
        <f>IFERROR(VLOOKUP($B124,SCAN_TBD6!$B:X,4,FALSE),"Not in Scan")</f>
        <v>Not in Scan</v>
      </c>
      <c r="AC124" s="25" t="str">
        <f>IFERROR(VLOOKUP($B124,SCAN_TBD6!$B:Y,5,FALSE),"Not in Scan")</f>
        <v>Not in Scan</v>
      </c>
      <c r="AE124" s="25" t="str">
        <f>IFERROR(VLOOKUP($B124,SCAN_TBD7!$B:AA,3,FALSE),"Not in Scan")</f>
        <v>Not in Scan</v>
      </c>
      <c r="AF124" s="25" t="str">
        <f>IFERROR(VLOOKUP($B124,SCAN_TBD7!$B:AB,4,FALSE),"Not in Scan")</f>
        <v>Not in Scan</v>
      </c>
      <c r="AG124" s="25" t="str">
        <f>IFERROR(VLOOKUP($B124,SCAN_TBD7!$B:AC,5,FALSE),"Not in Scan")</f>
        <v>Not in Scan</v>
      </c>
      <c r="AI124" s="25" t="str">
        <f>IFERROR(VLOOKUP($B124,SCAN_TBD8!$B:AA,3,FALSE),"Not in Scan")</f>
        <v>Not in Scan</v>
      </c>
      <c r="AJ124" s="25" t="str">
        <f>IFERROR(VLOOKUP($B124,SCAN_TBD8!$B:AB,4,FALSE),"Not in Scan")</f>
        <v>Not in Scan</v>
      </c>
      <c r="AK124" s="25" t="str">
        <f>IFERROR(VLOOKUP($B124,SCAN_TBD8!$B:AC,5,FALSE),"Not in Scan")</f>
        <v>Not in Scan</v>
      </c>
      <c r="AM124" s="25">
        <f t="shared" ref="AM124:AO124" si="977">G124-C124</f>
        <v>0</v>
      </c>
      <c r="AN124" s="25">
        <f t="shared" si="977"/>
        <v>0</v>
      </c>
      <c r="AO124" s="25">
        <f t="shared" si="977"/>
        <v>0</v>
      </c>
      <c r="AQ124" s="25">
        <f t="shared" ref="AQ124:AS124" si="978">K124-G124</f>
        <v>0</v>
      </c>
      <c r="AR124" s="25">
        <f t="shared" si="978"/>
        <v>0</v>
      </c>
      <c r="AS124" s="25">
        <f t="shared" si="978"/>
        <v>0</v>
      </c>
      <c r="AU124" s="25">
        <f t="shared" ref="AU124:AW124" si="979">O124-K124</f>
        <v>0</v>
      </c>
      <c r="AV124" s="25">
        <f t="shared" si="979"/>
        <v>0</v>
      </c>
      <c r="AW124" s="25">
        <f t="shared" si="979"/>
        <v>0</v>
      </c>
      <c r="AY124" s="25" t="str">
        <f t="shared" ref="AY124:BA124" si="980">S124-O124</f>
        <v>#VALUE!</v>
      </c>
      <c r="AZ124" s="25" t="str">
        <f t="shared" si="980"/>
        <v>#VALUE!</v>
      </c>
      <c r="BA124" s="25" t="str">
        <f t="shared" si="980"/>
        <v>#VALUE!</v>
      </c>
      <c r="BC124" s="25" t="str">
        <f t="shared" ref="BC124:BE124" si="981">W124-S124</f>
        <v>#VALUE!</v>
      </c>
      <c r="BD124" s="25" t="str">
        <f t="shared" si="981"/>
        <v>#VALUE!</v>
      </c>
      <c r="BE124" s="25" t="str">
        <f t="shared" si="981"/>
        <v>#VALUE!</v>
      </c>
      <c r="BG124" s="25" t="str">
        <f t="shared" ref="BG124:BI124" si="982">AA124-W124</f>
        <v>#VALUE!</v>
      </c>
      <c r="BH124" s="25" t="str">
        <f t="shared" si="982"/>
        <v>#VALUE!</v>
      </c>
      <c r="BI124" s="25" t="str">
        <f t="shared" si="982"/>
        <v>#VALUE!</v>
      </c>
      <c r="BK124" s="25" t="str">
        <f t="shared" ref="BK124:BM124" si="983">AE124-AA124</f>
        <v>#VALUE!</v>
      </c>
      <c r="BL124" s="25" t="str">
        <f t="shared" si="983"/>
        <v>#VALUE!</v>
      </c>
      <c r="BM124" s="25" t="str">
        <f t="shared" si="983"/>
        <v>#VALUE!</v>
      </c>
      <c r="BO124" s="25" t="str">
        <f t="shared" ref="BO124:BQ124" si="984">AI124-AE124</f>
        <v>#VALUE!</v>
      </c>
      <c r="BP124" s="25" t="str">
        <f t="shared" si="984"/>
        <v>#VALUE!</v>
      </c>
      <c r="BQ124" s="25" t="str">
        <f t="shared" si="984"/>
        <v>#VALUE!</v>
      </c>
    </row>
    <row r="125" ht="15.0" customHeight="1">
      <c r="A125" s="23" t="s">
        <v>110</v>
      </c>
      <c r="B125" s="24">
        <v>7.0720007E7</v>
      </c>
      <c r="C125" s="25">
        <f>IFERROR(VLOOKUP($B125,BaselineKILLS!$B:F,3,FALSE),"Not in BL Scan")</f>
        <v>2493023</v>
      </c>
      <c r="D125" s="25">
        <f>IFERROR(VLOOKUP($B125,BaselineKILLS!$B:F,4,FALSE),"Not in BL Scan")</f>
        <v>508655</v>
      </c>
      <c r="E125" s="25">
        <f>IFERROR(VLOOKUP($B125,BaselineKILLS!$B:G,5,FALSE),"Not in BL Scan")</f>
        <v>320649</v>
      </c>
      <c r="F125" s="25"/>
      <c r="G125" s="25">
        <f>IFERROR(VLOOKUP($B125,SCAN1_020125!$B:F,3,FALSE),"Not in Scan")</f>
        <v>2493023</v>
      </c>
      <c r="H125" s="25">
        <f>IFERROR(VLOOKUP($B125,SCAN1_020125!$B:G,4,FALSE),"Not in Scan")</f>
        <v>508655</v>
      </c>
      <c r="I125" s="25">
        <f>IFERROR(VLOOKUP($B125,SCAN1_020125!$B:H,5,FALSE),"Not in Scan")</f>
        <v>320649</v>
      </c>
      <c r="K125" s="25">
        <f>IFERROR(VLOOKUP($B125,SCAN2_021925!$B:G,3,FALSE),"Not in Scan")</f>
        <v>2493023</v>
      </c>
      <c r="L125" s="25">
        <f>IFERROR(VLOOKUP($B125,SCAN2_021925!$B:H,4,FALSE),"Not in Scan")</f>
        <v>508655</v>
      </c>
      <c r="M125" s="25">
        <f>IFERROR(VLOOKUP($B125,SCAN2_021925!$B:I,5,FALSE),"Not in Scan")</f>
        <v>320649</v>
      </c>
      <c r="O125" s="25">
        <f>IFERROR(VLOOKUP($B125,SCAN_022325!$B:K,3,FALSE),"Not in Scan")</f>
        <v>2493023</v>
      </c>
      <c r="P125" s="25">
        <f>IFERROR(VLOOKUP($B125,SCAN_022325!$B:L,4,FALSE),"Not in Scan")</f>
        <v>508655</v>
      </c>
      <c r="Q125" s="25">
        <f>IFERROR(VLOOKUP($B125,SCAN_022325!$B:M,5,FALSE),"Not in Scan")</f>
        <v>320649</v>
      </c>
      <c r="S125" s="25" t="str">
        <f>IFERROR(VLOOKUP($B125,SCAN_TBD4!$B:O,3,FALSE),"Not in Scan")</f>
        <v>Not in Scan</v>
      </c>
      <c r="T125" s="25" t="str">
        <f>IFERROR(VLOOKUP($B125,SCAN_TBD4!$B:P,4,FALSE),"Not in Scan")</f>
        <v>Not in Scan</v>
      </c>
      <c r="U125" s="25" t="str">
        <f>IFERROR(VLOOKUP($B125,SCAN_TBD4!$B:Q,5,FALSE),"Not in Scan")</f>
        <v>Not in Scan</v>
      </c>
      <c r="W125" s="25" t="str">
        <f>IFERROR(VLOOKUP($B125,SCAN_TBD5!$B:S,3,FALSE),"Not in Scan")</f>
        <v>Not in Scan</v>
      </c>
      <c r="X125" s="25" t="str">
        <f>IFERROR(VLOOKUP($B125,SCAN_TBD5!$B:T,4,FALSE),"Not in Scan")</f>
        <v>Not in Scan</v>
      </c>
      <c r="Y125" s="25" t="str">
        <f>IFERROR(VLOOKUP($B125,SCAN_TBD5!$B:U,5,FALSE),"Not in Scan")</f>
        <v>Not in Scan</v>
      </c>
      <c r="AA125" s="25" t="str">
        <f>IFERROR(VLOOKUP($B125,SCAN_TBD6!$B:W,3,FALSE),"Not in Scan")</f>
        <v>Not in Scan</v>
      </c>
      <c r="AB125" s="25" t="str">
        <f>IFERROR(VLOOKUP($B125,SCAN_TBD6!$B:X,4,FALSE),"Not in Scan")</f>
        <v>Not in Scan</v>
      </c>
      <c r="AC125" s="25" t="str">
        <f>IFERROR(VLOOKUP($B125,SCAN_TBD6!$B:Y,5,FALSE),"Not in Scan")</f>
        <v>Not in Scan</v>
      </c>
      <c r="AE125" s="25" t="str">
        <f>IFERROR(VLOOKUP($B125,SCAN_TBD7!$B:AA,3,FALSE),"Not in Scan")</f>
        <v>Not in Scan</v>
      </c>
      <c r="AF125" s="25" t="str">
        <f>IFERROR(VLOOKUP($B125,SCAN_TBD7!$B:AB,4,FALSE),"Not in Scan")</f>
        <v>Not in Scan</v>
      </c>
      <c r="AG125" s="25" t="str">
        <f>IFERROR(VLOOKUP($B125,SCAN_TBD7!$B:AC,5,FALSE),"Not in Scan")</f>
        <v>Not in Scan</v>
      </c>
      <c r="AI125" s="25" t="str">
        <f>IFERROR(VLOOKUP($B125,SCAN_TBD8!$B:AA,3,FALSE),"Not in Scan")</f>
        <v>Not in Scan</v>
      </c>
      <c r="AJ125" s="25" t="str">
        <f>IFERROR(VLOOKUP($B125,SCAN_TBD8!$B:AB,4,FALSE),"Not in Scan")</f>
        <v>Not in Scan</v>
      </c>
      <c r="AK125" s="25" t="str">
        <f>IFERROR(VLOOKUP($B125,SCAN_TBD8!$B:AC,5,FALSE),"Not in Scan")</f>
        <v>Not in Scan</v>
      </c>
      <c r="AM125" s="25">
        <f t="shared" ref="AM125:AO125" si="985">G125-C125</f>
        <v>0</v>
      </c>
      <c r="AN125" s="25">
        <f t="shared" si="985"/>
        <v>0</v>
      </c>
      <c r="AO125" s="25">
        <f t="shared" si="985"/>
        <v>0</v>
      </c>
      <c r="AQ125" s="25">
        <f t="shared" ref="AQ125:AS125" si="986">K125-G125</f>
        <v>0</v>
      </c>
      <c r="AR125" s="25">
        <f t="shared" si="986"/>
        <v>0</v>
      </c>
      <c r="AS125" s="25">
        <f t="shared" si="986"/>
        <v>0</v>
      </c>
      <c r="AU125" s="25">
        <f t="shared" ref="AU125:AW125" si="987">O125-K125</f>
        <v>0</v>
      </c>
      <c r="AV125" s="25">
        <f t="shared" si="987"/>
        <v>0</v>
      </c>
      <c r="AW125" s="25">
        <f t="shared" si="987"/>
        <v>0</v>
      </c>
      <c r="AY125" s="25" t="str">
        <f t="shared" ref="AY125:BA125" si="988">S125-O125</f>
        <v>#VALUE!</v>
      </c>
      <c r="AZ125" s="25" t="str">
        <f t="shared" si="988"/>
        <v>#VALUE!</v>
      </c>
      <c r="BA125" s="25" t="str">
        <f t="shared" si="988"/>
        <v>#VALUE!</v>
      </c>
      <c r="BC125" s="25" t="str">
        <f t="shared" ref="BC125:BE125" si="989">W125-S125</f>
        <v>#VALUE!</v>
      </c>
      <c r="BD125" s="25" t="str">
        <f t="shared" si="989"/>
        <v>#VALUE!</v>
      </c>
      <c r="BE125" s="25" t="str">
        <f t="shared" si="989"/>
        <v>#VALUE!</v>
      </c>
      <c r="BG125" s="25" t="str">
        <f t="shared" ref="BG125:BI125" si="990">AA125-W125</f>
        <v>#VALUE!</v>
      </c>
      <c r="BH125" s="25" t="str">
        <f t="shared" si="990"/>
        <v>#VALUE!</v>
      </c>
      <c r="BI125" s="25" t="str">
        <f t="shared" si="990"/>
        <v>#VALUE!</v>
      </c>
      <c r="BK125" s="25" t="str">
        <f t="shared" ref="BK125:BM125" si="991">AE125-AA125</f>
        <v>#VALUE!</v>
      </c>
      <c r="BL125" s="25" t="str">
        <f t="shared" si="991"/>
        <v>#VALUE!</v>
      </c>
      <c r="BM125" s="25" t="str">
        <f t="shared" si="991"/>
        <v>#VALUE!</v>
      </c>
      <c r="BO125" s="25" t="str">
        <f t="shared" ref="BO125:BQ125" si="992">AI125-AE125</f>
        <v>#VALUE!</v>
      </c>
      <c r="BP125" s="25" t="str">
        <f t="shared" si="992"/>
        <v>#VALUE!</v>
      </c>
      <c r="BQ125" s="25" t="str">
        <f t="shared" si="992"/>
        <v>#VALUE!</v>
      </c>
    </row>
    <row r="126" ht="15.0" customHeight="1">
      <c r="A126" s="23" t="s">
        <v>105</v>
      </c>
      <c r="B126" s="24">
        <v>5.2040551E7</v>
      </c>
      <c r="C126" s="25">
        <f>IFERROR(VLOOKUP($B126,BaselineKILLS!$B:F,3,FALSE),"Not in BL Scan")</f>
        <v>3398150</v>
      </c>
      <c r="D126" s="25">
        <f>IFERROR(VLOOKUP($B126,BaselineKILLS!$B:F,4,FALSE),"Not in BL Scan")</f>
        <v>4575111</v>
      </c>
      <c r="E126" s="25">
        <f>IFERROR(VLOOKUP($B126,BaselineKILLS!$B:G,5,FALSE),"Not in BL Scan")</f>
        <v>10343285</v>
      </c>
      <c r="F126" s="25"/>
      <c r="G126" s="25">
        <f>IFERROR(VLOOKUP($B126,SCAN1_020125!$B:F,3,FALSE),"Not in Scan")</f>
        <v>3398150</v>
      </c>
      <c r="H126" s="25">
        <f>IFERROR(VLOOKUP($B126,SCAN1_020125!$B:G,4,FALSE),"Not in Scan")</f>
        <v>4575111</v>
      </c>
      <c r="I126" s="25">
        <f>IFERROR(VLOOKUP($B126,SCAN1_020125!$B:H,5,FALSE),"Not in Scan")</f>
        <v>10343285</v>
      </c>
      <c r="K126" s="25">
        <f>IFERROR(VLOOKUP($B126,SCAN2_021925!$B:G,3,FALSE),"Not in Scan")</f>
        <v>3398150</v>
      </c>
      <c r="L126" s="25">
        <f>IFERROR(VLOOKUP($B126,SCAN2_021925!$B:H,4,FALSE),"Not in Scan")</f>
        <v>4575111</v>
      </c>
      <c r="M126" s="25">
        <f>IFERROR(VLOOKUP($B126,SCAN2_021925!$B:I,5,FALSE),"Not in Scan")</f>
        <v>10343285</v>
      </c>
      <c r="O126" s="25">
        <f>IFERROR(VLOOKUP($B126,SCAN_022325!$B:K,3,FALSE),"Not in Scan")</f>
        <v>3398150</v>
      </c>
      <c r="P126" s="25">
        <f>IFERROR(VLOOKUP($B126,SCAN_022325!$B:L,4,FALSE),"Not in Scan")</f>
        <v>4575111</v>
      </c>
      <c r="Q126" s="25">
        <f>IFERROR(VLOOKUP($B126,SCAN_022325!$B:M,5,FALSE),"Not in Scan")</f>
        <v>10343285</v>
      </c>
      <c r="S126" s="25" t="str">
        <f>IFERROR(VLOOKUP($B126,SCAN_TBD4!$B:O,3,FALSE),"Not in Scan")</f>
        <v>Not in Scan</v>
      </c>
      <c r="T126" s="25" t="str">
        <f>IFERROR(VLOOKUP($B126,SCAN_TBD4!$B:P,4,FALSE),"Not in Scan")</f>
        <v>Not in Scan</v>
      </c>
      <c r="U126" s="25" t="str">
        <f>IFERROR(VLOOKUP($B126,SCAN_TBD4!$B:Q,5,FALSE),"Not in Scan")</f>
        <v>Not in Scan</v>
      </c>
      <c r="W126" s="25" t="str">
        <f>IFERROR(VLOOKUP($B126,SCAN_TBD5!$B:S,3,FALSE),"Not in Scan")</f>
        <v>Not in Scan</v>
      </c>
      <c r="X126" s="25" t="str">
        <f>IFERROR(VLOOKUP($B126,SCAN_TBD5!$B:T,4,FALSE),"Not in Scan")</f>
        <v>Not in Scan</v>
      </c>
      <c r="Y126" s="25" t="str">
        <f>IFERROR(VLOOKUP($B126,SCAN_TBD5!$B:U,5,FALSE),"Not in Scan")</f>
        <v>Not in Scan</v>
      </c>
      <c r="AA126" s="25" t="str">
        <f>IFERROR(VLOOKUP($B126,SCAN_TBD6!$B:W,3,FALSE),"Not in Scan")</f>
        <v>Not in Scan</v>
      </c>
      <c r="AB126" s="25" t="str">
        <f>IFERROR(VLOOKUP($B126,SCAN_TBD6!$B:X,4,FALSE),"Not in Scan")</f>
        <v>Not in Scan</v>
      </c>
      <c r="AC126" s="25" t="str">
        <f>IFERROR(VLOOKUP($B126,SCAN_TBD6!$B:Y,5,FALSE),"Not in Scan")</f>
        <v>Not in Scan</v>
      </c>
      <c r="AE126" s="25" t="str">
        <f>IFERROR(VLOOKUP($B126,SCAN_TBD7!$B:AA,3,FALSE),"Not in Scan")</f>
        <v>Not in Scan</v>
      </c>
      <c r="AF126" s="25" t="str">
        <f>IFERROR(VLOOKUP($B126,SCAN_TBD7!$B:AB,4,FALSE),"Not in Scan")</f>
        <v>Not in Scan</v>
      </c>
      <c r="AG126" s="25" t="str">
        <f>IFERROR(VLOOKUP($B126,SCAN_TBD7!$B:AC,5,FALSE),"Not in Scan")</f>
        <v>Not in Scan</v>
      </c>
      <c r="AI126" s="25" t="str">
        <f>IFERROR(VLOOKUP($B126,SCAN_TBD8!$B:AA,3,FALSE),"Not in Scan")</f>
        <v>Not in Scan</v>
      </c>
      <c r="AJ126" s="25" t="str">
        <f>IFERROR(VLOOKUP($B126,SCAN_TBD8!$B:AB,4,FALSE),"Not in Scan")</f>
        <v>Not in Scan</v>
      </c>
      <c r="AK126" s="25" t="str">
        <f>IFERROR(VLOOKUP($B126,SCAN_TBD8!$B:AC,5,FALSE),"Not in Scan")</f>
        <v>Not in Scan</v>
      </c>
      <c r="AM126" s="25">
        <f t="shared" ref="AM126:AO126" si="993">G126-C126</f>
        <v>0</v>
      </c>
      <c r="AN126" s="25">
        <f t="shared" si="993"/>
        <v>0</v>
      </c>
      <c r="AO126" s="25">
        <f t="shared" si="993"/>
        <v>0</v>
      </c>
      <c r="AQ126" s="25">
        <f t="shared" ref="AQ126:AS126" si="994">K126-G126</f>
        <v>0</v>
      </c>
      <c r="AR126" s="25">
        <f t="shared" si="994"/>
        <v>0</v>
      </c>
      <c r="AS126" s="25">
        <f t="shared" si="994"/>
        <v>0</v>
      </c>
      <c r="AU126" s="25">
        <f t="shared" ref="AU126:AW126" si="995">O126-K126</f>
        <v>0</v>
      </c>
      <c r="AV126" s="25">
        <f t="shared" si="995"/>
        <v>0</v>
      </c>
      <c r="AW126" s="25">
        <f t="shared" si="995"/>
        <v>0</v>
      </c>
      <c r="AY126" s="25" t="str">
        <f t="shared" ref="AY126:BA126" si="996">S126-O126</f>
        <v>#VALUE!</v>
      </c>
      <c r="AZ126" s="25" t="str">
        <f t="shared" si="996"/>
        <v>#VALUE!</v>
      </c>
      <c r="BA126" s="25" t="str">
        <f t="shared" si="996"/>
        <v>#VALUE!</v>
      </c>
      <c r="BC126" s="25" t="str">
        <f t="shared" ref="BC126:BE126" si="997">W126-S126</f>
        <v>#VALUE!</v>
      </c>
      <c r="BD126" s="25" t="str">
        <f t="shared" si="997"/>
        <v>#VALUE!</v>
      </c>
      <c r="BE126" s="25" t="str">
        <f t="shared" si="997"/>
        <v>#VALUE!</v>
      </c>
      <c r="BG126" s="25" t="str">
        <f t="shared" ref="BG126:BI126" si="998">AA126-W126</f>
        <v>#VALUE!</v>
      </c>
      <c r="BH126" s="25" t="str">
        <f t="shared" si="998"/>
        <v>#VALUE!</v>
      </c>
      <c r="BI126" s="25" t="str">
        <f t="shared" si="998"/>
        <v>#VALUE!</v>
      </c>
      <c r="BK126" s="25" t="str">
        <f t="shared" ref="BK126:BM126" si="999">AE126-AA126</f>
        <v>#VALUE!</v>
      </c>
      <c r="BL126" s="25" t="str">
        <f t="shared" si="999"/>
        <v>#VALUE!</v>
      </c>
      <c r="BM126" s="25" t="str">
        <f t="shared" si="999"/>
        <v>#VALUE!</v>
      </c>
      <c r="BO126" s="25" t="str">
        <f t="shared" ref="BO126:BQ126" si="1000">AI126-AE126</f>
        <v>#VALUE!</v>
      </c>
      <c r="BP126" s="25" t="str">
        <f t="shared" si="1000"/>
        <v>#VALUE!</v>
      </c>
      <c r="BQ126" s="25" t="str">
        <f t="shared" si="1000"/>
        <v>#VALUE!</v>
      </c>
    </row>
    <row r="127" ht="15.0" customHeight="1">
      <c r="A127" s="23" t="s">
        <v>108</v>
      </c>
      <c r="B127" s="24">
        <v>5.4636427E7</v>
      </c>
      <c r="C127" s="25">
        <f>IFERROR(VLOOKUP($B127,BaselineKILLS!$B:F,3,FALSE),"Not in BL Scan")</f>
        <v>63908</v>
      </c>
      <c r="D127" s="25">
        <f>IFERROR(VLOOKUP($B127,BaselineKILLS!$B:F,4,FALSE),"Not in BL Scan")</f>
        <v>0</v>
      </c>
      <c r="E127" s="25">
        <f>IFERROR(VLOOKUP($B127,BaselineKILLS!$B:G,5,FALSE),"Not in BL Scan")</f>
        <v>857060</v>
      </c>
      <c r="F127" s="25"/>
      <c r="G127" s="25">
        <f>IFERROR(VLOOKUP($B127,SCAN1_020125!$B:F,3,FALSE),"Not in Scan")</f>
        <v>63908</v>
      </c>
      <c r="H127" s="25">
        <f>IFERROR(VLOOKUP($B127,SCAN1_020125!$B:G,4,FALSE),"Not in Scan")</f>
        <v>0</v>
      </c>
      <c r="I127" s="25">
        <f>IFERROR(VLOOKUP($B127,SCAN1_020125!$B:H,5,FALSE),"Not in Scan")</f>
        <v>857060</v>
      </c>
      <c r="K127" s="25">
        <f>IFERROR(VLOOKUP($B127,SCAN2_021925!$B:G,3,FALSE),"Not in Scan")</f>
        <v>63908</v>
      </c>
      <c r="L127" s="25">
        <f>IFERROR(VLOOKUP($B127,SCAN2_021925!$B:H,4,FALSE),"Not in Scan")</f>
        <v>0</v>
      </c>
      <c r="M127" s="25">
        <f>IFERROR(VLOOKUP($B127,SCAN2_021925!$B:I,5,FALSE),"Not in Scan")</f>
        <v>857060</v>
      </c>
      <c r="O127" s="25">
        <f>IFERROR(VLOOKUP($B127,SCAN_022325!$B:K,3,FALSE),"Not in Scan")</f>
        <v>63908</v>
      </c>
      <c r="P127" s="25">
        <f>IFERROR(VLOOKUP($B127,SCAN_022325!$B:L,4,FALSE),"Not in Scan")</f>
        <v>0</v>
      </c>
      <c r="Q127" s="25">
        <f>IFERROR(VLOOKUP($B127,SCAN_022325!$B:M,5,FALSE),"Not in Scan")</f>
        <v>857060</v>
      </c>
      <c r="S127" s="25" t="str">
        <f>IFERROR(VLOOKUP($B127,SCAN_TBD4!$B:O,3,FALSE),"Not in Scan")</f>
        <v>Not in Scan</v>
      </c>
      <c r="T127" s="25" t="str">
        <f>IFERROR(VLOOKUP($B127,SCAN_TBD4!$B:P,4,FALSE),"Not in Scan")</f>
        <v>Not in Scan</v>
      </c>
      <c r="U127" s="25" t="str">
        <f>IFERROR(VLOOKUP($B127,SCAN_TBD4!$B:Q,5,FALSE),"Not in Scan")</f>
        <v>Not in Scan</v>
      </c>
      <c r="W127" s="25" t="str">
        <f>IFERROR(VLOOKUP($B127,SCAN_TBD5!$B:S,3,FALSE),"Not in Scan")</f>
        <v>Not in Scan</v>
      </c>
      <c r="X127" s="25" t="str">
        <f>IFERROR(VLOOKUP($B127,SCAN_TBD5!$B:T,4,FALSE),"Not in Scan")</f>
        <v>Not in Scan</v>
      </c>
      <c r="Y127" s="25" t="str">
        <f>IFERROR(VLOOKUP($B127,SCAN_TBD5!$B:U,5,FALSE),"Not in Scan")</f>
        <v>Not in Scan</v>
      </c>
      <c r="AA127" s="25" t="str">
        <f>IFERROR(VLOOKUP($B127,SCAN_TBD6!$B:W,3,FALSE),"Not in Scan")</f>
        <v>Not in Scan</v>
      </c>
      <c r="AB127" s="25" t="str">
        <f>IFERROR(VLOOKUP($B127,SCAN_TBD6!$B:X,4,FALSE),"Not in Scan")</f>
        <v>Not in Scan</v>
      </c>
      <c r="AC127" s="25" t="str">
        <f>IFERROR(VLOOKUP($B127,SCAN_TBD6!$B:Y,5,FALSE),"Not in Scan")</f>
        <v>Not in Scan</v>
      </c>
      <c r="AE127" s="25" t="str">
        <f>IFERROR(VLOOKUP($B127,SCAN_TBD7!$B:AA,3,FALSE),"Not in Scan")</f>
        <v>Not in Scan</v>
      </c>
      <c r="AF127" s="25" t="str">
        <f>IFERROR(VLOOKUP($B127,SCAN_TBD7!$B:AB,4,FALSE),"Not in Scan")</f>
        <v>Not in Scan</v>
      </c>
      <c r="AG127" s="25" t="str">
        <f>IFERROR(VLOOKUP($B127,SCAN_TBD7!$B:AC,5,FALSE),"Not in Scan")</f>
        <v>Not in Scan</v>
      </c>
      <c r="AI127" s="25" t="str">
        <f>IFERROR(VLOOKUP($B127,SCAN_TBD8!$B:AA,3,FALSE),"Not in Scan")</f>
        <v>Not in Scan</v>
      </c>
      <c r="AJ127" s="25" t="str">
        <f>IFERROR(VLOOKUP($B127,SCAN_TBD8!$B:AB,4,FALSE),"Not in Scan")</f>
        <v>Not in Scan</v>
      </c>
      <c r="AK127" s="25" t="str">
        <f>IFERROR(VLOOKUP($B127,SCAN_TBD8!$B:AC,5,FALSE),"Not in Scan")</f>
        <v>Not in Scan</v>
      </c>
      <c r="AM127" s="25">
        <f t="shared" ref="AM127:AO127" si="1001">G127-C127</f>
        <v>0</v>
      </c>
      <c r="AN127" s="25">
        <f t="shared" si="1001"/>
        <v>0</v>
      </c>
      <c r="AO127" s="25">
        <f t="shared" si="1001"/>
        <v>0</v>
      </c>
      <c r="AQ127" s="25">
        <f t="shared" ref="AQ127:AS127" si="1002">K127-G127</f>
        <v>0</v>
      </c>
      <c r="AR127" s="25">
        <f t="shared" si="1002"/>
        <v>0</v>
      </c>
      <c r="AS127" s="25">
        <f t="shared" si="1002"/>
        <v>0</v>
      </c>
      <c r="AU127" s="25">
        <f t="shared" ref="AU127:AW127" si="1003">O127-K127</f>
        <v>0</v>
      </c>
      <c r="AV127" s="25">
        <f t="shared" si="1003"/>
        <v>0</v>
      </c>
      <c r="AW127" s="25">
        <f t="shared" si="1003"/>
        <v>0</v>
      </c>
      <c r="AY127" s="25" t="str">
        <f t="shared" ref="AY127:BA127" si="1004">S127-O127</f>
        <v>#VALUE!</v>
      </c>
      <c r="AZ127" s="25" t="str">
        <f t="shared" si="1004"/>
        <v>#VALUE!</v>
      </c>
      <c r="BA127" s="25" t="str">
        <f t="shared" si="1004"/>
        <v>#VALUE!</v>
      </c>
      <c r="BC127" s="25" t="str">
        <f t="shared" ref="BC127:BE127" si="1005">W127-S127</f>
        <v>#VALUE!</v>
      </c>
      <c r="BD127" s="25" t="str">
        <f t="shared" si="1005"/>
        <v>#VALUE!</v>
      </c>
      <c r="BE127" s="25" t="str">
        <f t="shared" si="1005"/>
        <v>#VALUE!</v>
      </c>
      <c r="BG127" s="25" t="str">
        <f t="shared" ref="BG127:BI127" si="1006">AA127-W127</f>
        <v>#VALUE!</v>
      </c>
      <c r="BH127" s="25" t="str">
        <f t="shared" si="1006"/>
        <v>#VALUE!</v>
      </c>
      <c r="BI127" s="25" t="str">
        <f t="shared" si="1006"/>
        <v>#VALUE!</v>
      </c>
      <c r="BK127" s="25" t="str">
        <f t="shared" ref="BK127:BM127" si="1007">AE127-AA127</f>
        <v>#VALUE!</v>
      </c>
      <c r="BL127" s="25" t="str">
        <f t="shared" si="1007"/>
        <v>#VALUE!</v>
      </c>
      <c r="BM127" s="25" t="str">
        <f t="shared" si="1007"/>
        <v>#VALUE!</v>
      </c>
      <c r="BO127" s="25" t="str">
        <f t="shared" ref="BO127:BQ127" si="1008">AI127-AE127</f>
        <v>#VALUE!</v>
      </c>
      <c r="BP127" s="25" t="str">
        <f t="shared" si="1008"/>
        <v>#VALUE!</v>
      </c>
      <c r="BQ127" s="25" t="str">
        <f t="shared" si="1008"/>
        <v>#VALUE!</v>
      </c>
    </row>
    <row r="128" ht="15.0" customHeight="1">
      <c r="A128" s="28" t="s">
        <v>92</v>
      </c>
      <c r="B128" s="24">
        <v>5.0936694E7</v>
      </c>
      <c r="C128" s="25">
        <f>IFERROR(VLOOKUP($B128,BaselineKILLS!$B:F,3,FALSE),"Not in BL Scan")</f>
        <v>4081489</v>
      </c>
      <c r="D128" s="25">
        <f>IFERROR(VLOOKUP($B128,BaselineKILLS!$B:F,4,FALSE),"Not in BL Scan")</f>
        <v>3085768</v>
      </c>
      <c r="E128" s="25">
        <f>IFERROR(VLOOKUP($B128,BaselineKILLS!$B:G,5,FALSE),"Not in BL Scan")</f>
        <v>11311528</v>
      </c>
      <c r="F128" s="25"/>
      <c r="G128" s="25">
        <f>IFERROR(VLOOKUP($B128,SCAN1_020125!$B:F,3,FALSE),"Not in Scan")</f>
        <v>4081489</v>
      </c>
      <c r="H128" s="25">
        <f>IFERROR(VLOOKUP($B128,SCAN1_020125!$B:G,4,FALSE),"Not in Scan")</f>
        <v>3087358</v>
      </c>
      <c r="I128" s="25">
        <f>IFERROR(VLOOKUP($B128,SCAN1_020125!$B:H,5,FALSE),"Not in Scan")</f>
        <v>11311528</v>
      </c>
      <c r="K128" s="25">
        <f>IFERROR(VLOOKUP($B128,SCAN2_021925!$B:G,3,FALSE),"Not in Scan")</f>
        <v>4081489</v>
      </c>
      <c r="L128" s="25">
        <f>IFERROR(VLOOKUP($B128,SCAN2_021925!$B:H,4,FALSE),"Not in Scan")</f>
        <v>3087358</v>
      </c>
      <c r="M128" s="25">
        <f>IFERROR(VLOOKUP($B128,SCAN2_021925!$B:I,5,FALSE),"Not in Scan")</f>
        <v>11311528</v>
      </c>
      <c r="O128" s="25">
        <f>IFERROR(VLOOKUP($B128,SCAN_022325!$B:K,3,FALSE),"Not in Scan")</f>
        <v>4097794</v>
      </c>
      <c r="P128" s="25">
        <f>IFERROR(VLOOKUP($B128,SCAN_022325!$B:L,4,FALSE),"Not in Scan")</f>
        <v>3170649</v>
      </c>
      <c r="Q128" s="25">
        <f>IFERROR(VLOOKUP($B128,SCAN_022325!$B:M,5,FALSE),"Not in Scan")</f>
        <v>11311528</v>
      </c>
      <c r="S128" s="25" t="str">
        <f>IFERROR(VLOOKUP($B128,SCAN_TBD4!$B:O,3,FALSE),"Not in Scan")</f>
        <v>Not in Scan</v>
      </c>
      <c r="T128" s="25" t="str">
        <f>IFERROR(VLOOKUP($B128,SCAN_TBD4!$B:P,4,FALSE),"Not in Scan")</f>
        <v>Not in Scan</v>
      </c>
      <c r="U128" s="25" t="str">
        <f>IFERROR(VLOOKUP($B128,SCAN_TBD4!$B:Q,5,FALSE),"Not in Scan")</f>
        <v>Not in Scan</v>
      </c>
      <c r="W128" s="25" t="str">
        <f>IFERROR(VLOOKUP($B128,SCAN_TBD5!$B:S,3,FALSE),"Not in Scan")</f>
        <v>Not in Scan</v>
      </c>
      <c r="X128" s="25" t="str">
        <f>IFERROR(VLOOKUP($B128,SCAN_TBD5!$B:T,4,FALSE),"Not in Scan")</f>
        <v>Not in Scan</v>
      </c>
      <c r="Y128" s="25" t="str">
        <f>IFERROR(VLOOKUP($B128,SCAN_TBD5!$B:U,5,FALSE),"Not in Scan")</f>
        <v>Not in Scan</v>
      </c>
      <c r="AA128" s="25" t="str">
        <f>IFERROR(VLOOKUP($B128,SCAN_TBD6!$B:W,3,FALSE),"Not in Scan")</f>
        <v>Not in Scan</v>
      </c>
      <c r="AB128" s="25" t="str">
        <f>IFERROR(VLOOKUP($B128,SCAN_TBD6!$B:X,4,FALSE),"Not in Scan")</f>
        <v>Not in Scan</v>
      </c>
      <c r="AC128" s="25" t="str">
        <f>IFERROR(VLOOKUP($B128,SCAN_TBD6!$B:Y,5,FALSE),"Not in Scan")</f>
        <v>Not in Scan</v>
      </c>
      <c r="AE128" s="25" t="str">
        <f>IFERROR(VLOOKUP($B128,SCAN_TBD7!$B:AA,3,FALSE),"Not in Scan")</f>
        <v>Not in Scan</v>
      </c>
      <c r="AF128" s="25" t="str">
        <f>IFERROR(VLOOKUP($B128,SCAN_TBD7!$B:AB,4,FALSE),"Not in Scan")</f>
        <v>Not in Scan</v>
      </c>
      <c r="AG128" s="25" t="str">
        <f>IFERROR(VLOOKUP($B128,SCAN_TBD7!$B:AC,5,FALSE),"Not in Scan")</f>
        <v>Not in Scan</v>
      </c>
      <c r="AI128" s="25" t="str">
        <f>IFERROR(VLOOKUP($B128,SCAN_TBD8!$B:AA,3,FALSE),"Not in Scan")</f>
        <v>Not in Scan</v>
      </c>
      <c r="AJ128" s="25" t="str">
        <f>IFERROR(VLOOKUP($B128,SCAN_TBD8!$B:AB,4,FALSE),"Not in Scan")</f>
        <v>Not in Scan</v>
      </c>
      <c r="AK128" s="25" t="str">
        <f>IFERROR(VLOOKUP($B128,SCAN_TBD8!$B:AC,5,FALSE),"Not in Scan")</f>
        <v>Not in Scan</v>
      </c>
      <c r="AM128" s="25">
        <f t="shared" ref="AM128:AO128" si="1009">G128-C128</f>
        <v>0</v>
      </c>
      <c r="AN128" s="25">
        <f t="shared" si="1009"/>
        <v>1590</v>
      </c>
      <c r="AO128" s="25">
        <f t="shared" si="1009"/>
        <v>0</v>
      </c>
      <c r="AQ128" s="25">
        <f t="shared" ref="AQ128:AS128" si="1010">K128-G128</f>
        <v>0</v>
      </c>
      <c r="AR128" s="25">
        <f t="shared" si="1010"/>
        <v>0</v>
      </c>
      <c r="AS128" s="25">
        <f t="shared" si="1010"/>
        <v>0</v>
      </c>
      <c r="AU128" s="25">
        <f t="shared" ref="AU128:AW128" si="1011">O128-K128</f>
        <v>16305</v>
      </c>
      <c r="AV128" s="25">
        <f t="shared" si="1011"/>
        <v>83291</v>
      </c>
      <c r="AW128" s="25">
        <f t="shared" si="1011"/>
        <v>0</v>
      </c>
      <c r="AY128" s="25" t="str">
        <f t="shared" ref="AY128:BA128" si="1012">S128-O128</f>
        <v>#VALUE!</v>
      </c>
      <c r="AZ128" s="25" t="str">
        <f t="shared" si="1012"/>
        <v>#VALUE!</v>
      </c>
      <c r="BA128" s="25" t="str">
        <f t="shared" si="1012"/>
        <v>#VALUE!</v>
      </c>
      <c r="BC128" s="25" t="str">
        <f t="shared" ref="BC128:BE128" si="1013">W128-S128</f>
        <v>#VALUE!</v>
      </c>
      <c r="BD128" s="25" t="str">
        <f t="shared" si="1013"/>
        <v>#VALUE!</v>
      </c>
      <c r="BE128" s="25" t="str">
        <f t="shared" si="1013"/>
        <v>#VALUE!</v>
      </c>
      <c r="BG128" s="25" t="str">
        <f t="shared" ref="BG128:BI128" si="1014">AA128-W128</f>
        <v>#VALUE!</v>
      </c>
      <c r="BH128" s="25" t="str">
        <f t="shared" si="1014"/>
        <v>#VALUE!</v>
      </c>
      <c r="BI128" s="25" t="str">
        <f t="shared" si="1014"/>
        <v>#VALUE!</v>
      </c>
      <c r="BK128" s="25" t="str">
        <f t="shared" ref="BK128:BM128" si="1015">AE128-AA128</f>
        <v>#VALUE!</v>
      </c>
      <c r="BL128" s="25" t="str">
        <f t="shared" si="1015"/>
        <v>#VALUE!</v>
      </c>
      <c r="BM128" s="25" t="str">
        <f t="shared" si="1015"/>
        <v>#VALUE!</v>
      </c>
      <c r="BO128" s="25" t="str">
        <f t="shared" ref="BO128:BQ128" si="1016">AI128-AE128</f>
        <v>#VALUE!</v>
      </c>
      <c r="BP128" s="25" t="str">
        <f t="shared" si="1016"/>
        <v>#VALUE!</v>
      </c>
      <c r="BQ128" s="25" t="str">
        <f t="shared" si="1016"/>
        <v>#VALUE!</v>
      </c>
    </row>
    <row r="129" ht="15.0" customHeight="1">
      <c r="A129" s="23" t="s">
        <v>103</v>
      </c>
      <c r="B129" s="24">
        <v>1.0729066E7</v>
      </c>
      <c r="C129" s="25">
        <f>IFERROR(VLOOKUP($B129,BaselineKILLS!$B:F,3,FALSE),"Not in BL Scan")</f>
        <v>18205908</v>
      </c>
      <c r="D129" s="25">
        <f>IFERROR(VLOOKUP($B129,BaselineKILLS!$B:F,4,FALSE),"Not in BL Scan")</f>
        <v>4444380</v>
      </c>
      <c r="E129" s="25">
        <f>IFERROR(VLOOKUP($B129,BaselineKILLS!$B:G,5,FALSE),"Not in BL Scan")</f>
        <v>4221950</v>
      </c>
      <c r="F129" s="25"/>
      <c r="G129" s="25">
        <f>IFERROR(VLOOKUP($B129,SCAN1_020125!$B:F,3,FALSE),"Not in Scan")</f>
        <v>18205908</v>
      </c>
      <c r="H129" s="25">
        <f>IFERROR(VLOOKUP($B129,SCAN1_020125!$B:G,4,FALSE),"Not in Scan")</f>
        <v>4444380</v>
      </c>
      <c r="I129" s="25">
        <f>IFERROR(VLOOKUP($B129,SCAN1_020125!$B:H,5,FALSE),"Not in Scan")</f>
        <v>4221950</v>
      </c>
      <c r="K129" s="25">
        <f>IFERROR(VLOOKUP($B129,SCAN2_021925!$B:G,3,FALSE),"Not in Scan")</f>
        <v>18206004</v>
      </c>
      <c r="L129" s="25">
        <f>IFERROR(VLOOKUP($B129,SCAN2_021925!$B:H,4,FALSE),"Not in Scan")</f>
        <v>4444380</v>
      </c>
      <c r="M129" s="25">
        <f>IFERROR(VLOOKUP($B129,SCAN2_021925!$B:I,5,FALSE),"Not in Scan")</f>
        <v>4221950</v>
      </c>
      <c r="O129" s="25">
        <f>IFERROR(VLOOKUP($B129,SCAN_022325!$B:K,3,FALSE),"Not in Scan")</f>
        <v>18206004</v>
      </c>
      <c r="P129" s="25">
        <f>IFERROR(VLOOKUP($B129,SCAN_022325!$B:L,4,FALSE),"Not in Scan")</f>
        <v>4444380</v>
      </c>
      <c r="Q129" s="25">
        <f>IFERROR(VLOOKUP($B129,SCAN_022325!$B:M,5,FALSE),"Not in Scan")</f>
        <v>4221950</v>
      </c>
      <c r="S129" s="25" t="str">
        <f>IFERROR(VLOOKUP($B129,SCAN_TBD4!$B:O,3,FALSE),"Not in Scan")</f>
        <v>Not in Scan</v>
      </c>
      <c r="T129" s="25" t="str">
        <f>IFERROR(VLOOKUP($B129,SCAN_TBD4!$B:P,4,FALSE),"Not in Scan")</f>
        <v>Not in Scan</v>
      </c>
      <c r="U129" s="25" t="str">
        <f>IFERROR(VLOOKUP($B129,SCAN_TBD4!$B:Q,5,FALSE),"Not in Scan")</f>
        <v>Not in Scan</v>
      </c>
      <c r="W129" s="25" t="str">
        <f>IFERROR(VLOOKUP($B129,SCAN_TBD5!$B:S,3,FALSE),"Not in Scan")</f>
        <v>Not in Scan</v>
      </c>
      <c r="X129" s="25" t="str">
        <f>IFERROR(VLOOKUP($B129,SCAN_TBD5!$B:T,4,FALSE),"Not in Scan")</f>
        <v>Not in Scan</v>
      </c>
      <c r="Y129" s="25" t="str">
        <f>IFERROR(VLOOKUP($B129,SCAN_TBD5!$B:U,5,FALSE),"Not in Scan")</f>
        <v>Not in Scan</v>
      </c>
      <c r="AA129" s="25" t="str">
        <f>IFERROR(VLOOKUP($B129,SCAN_TBD6!$B:W,3,FALSE),"Not in Scan")</f>
        <v>Not in Scan</v>
      </c>
      <c r="AB129" s="25" t="str">
        <f>IFERROR(VLOOKUP($B129,SCAN_TBD6!$B:X,4,FALSE),"Not in Scan")</f>
        <v>Not in Scan</v>
      </c>
      <c r="AC129" s="25" t="str">
        <f>IFERROR(VLOOKUP($B129,SCAN_TBD6!$B:Y,5,FALSE),"Not in Scan")</f>
        <v>Not in Scan</v>
      </c>
      <c r="AE129" s="25" t="str">
        <f>IFERROR(VLOOKUP($B129,SCAN_TBD7!$B:AA,3,FALSE),"Not in Scan")</f>
        <v>Not in Scan</v>
      </c>
      <c r="AF129" s="25" t="str">
        <f>IFERROR(VLOOKUP($B129,SCAN_TBD7!$B:AB,4,FALSE),"Not in Scan")</f>
        <v>Not in Scan</v>
      </c>
      <c r="AG129" s="25" t="str">
        <f>IFERROR(VLOOKUP($B129,SCAN_TBD7!$B:AC,5,FALSE),"Not in Scan")</f>
        <v>Not in Scan</v>
      </c>
      <c r="AI129" s="25" t="str">
        <f>IFERROR(VLOOKUP($B129,SCAN_TBD8!$B:AA,3,FALSE),"Not in Scan")</f>
        <v>Not in Scan</v>
      </c>
      <c r="AJ129" s="25" t="str">
        <f>IFERROR(VLOOKUP($B129,SCAN_TBD8!$B:AB,4,FALSE),"Not in Scan")</f>
        <v>Not in Scan</v>
      </c>
      <c r="AK129" s="25" t="str">
        <f>IFERROR(VLOOKUP($B129,SCAN_TBD8!$B:AC,5,FALSE),"Not in Scan")</f>
        <v>Not in Scan</v>
      </c>
      <c r="AM129" s="25">
        <f t="shared" ref="AM129:AO129" si="1017">G129-C129</f>
        <v>0</v>
      </c>
      <c r="AN129" s="25">
        <f t="shared" si="1017"/>
        <v>0</v>
      </c>
      <c r="AO129" s="25">
        <f t="shared" si="1017"/>
        <v>0</v>
      </c>
      <c r="AQ129" s="25">
        <f t="shared" ref="AQ129:AS129" si="1018">K129-G129</f>
        <v>96</v>
      </c>
      <c r="AR129" s="25">
        <f t="shared" si="1018"/>
        <v>0</v>
      </c>
      <c r="AS129" s="25">
        <f t="shared" si="1018"/>
        <v>0</v>
      </c>
      <c r="AU129" s="25">
        <f t="shared" ref="AU129:AW129" si="1019">O129-K129</f>
        <v>0</v>
      </c>
      <c r="AV129" s="25">
        <f t="shared" si="1019"/>
        <v>0</v>
      </c>
      <c r="AW129" s="25">
        <f t="shared" si="1019"/>
        <v>0</v>
      </c>
      <c r="AY129" s="25" t="str">
        <f t="shared" ref="AY129:BA129" si="1020">S129-O129</f>
        <v>#VALUE!</v>
      </c>
      <c r="AZ129" s="25" t="str">
        <f t="shared" si="1020"/>
        <v>#VALUE!</v>
      </c>
      <c r="BA129" s="25" t="str">
        <f t="shared" si="1020"/>
        <v>#VALUE!</v>
      </c>
      <c r="BC129" s="25" t="str">
        <f t="shared" ref="BC129:BE129" si="1021">W129-S129</f>
        <v>#VALUE!</v>
      </c>
      <c r="BD129" s="25" t="str">
        <f t="shared" si="1021"/>
        <v>#VALUE!</v>
      </c>
      <c r="BE129" s="25" t="str">
        <f t="shared" si="1021"/>
        <v>#VALUE!</v>
      </c>
      <c r="BG129" s="25" t="str">
        <f t="shared" ref="BG129:BI129" si="1022">AA129-W129</f>
        <v>#VALUE!</v>
      </c>
      <c r="BH129" s="25" t="str">
        <f t="shared" si="1022"/>
        <v>#VALUE!</v>
      </c>
      <c r="BI129" s="25" t="str">
        <f t="shared" si="1022"/>
        <v>#VALUE!</v>
      </c>
      <c r="BK129" s="25" t="str">
        <f t="shared" ref="BK129:BM129" si="1023">AE129-AA129</f>
        <v>#VALUE!</v>
      </c>
      <c r="BL129" s="25" t="str">
        <f t="shared" si="1023"/>
        <v>#VALUE!</v>
      </c>
      <c r="BM129" s="25" t="str">
        <f t="shared" si="1023"/>
        <v>#VALUE!</v>
      </c>
      <c r="BO129" s="25" t="str">
        <f t="shared" ref="BO129:BQ129" si="1024">AI129-AE129</f>
        <v>#VALUE!</v>
      </c>
      <c r="BP129" s="25" t="str">
        <f t="shared" si="1024"/>
        <v>#VALUE!</v>
      </c>
      <c r="BQ129" s="25" t="str">
        <f t="shared" si="1024"/>
        <v>#VALUE!</v>
      </c>
    </row>
    <row r="130" ht="15.0" customHeight="1">
      <c r="A130" s="23" t="s">
        <v>107</v>
      </c>
      <c r="B130" s="24">
        <v>1.45286928E8</v>
      </c>
      <c r="C130" s="25">
        <f>IFERROR(VLOOKUP($B130,BaselineKILLS!$B:F,3,FALSE),"Not in BL Scan")</f>
        <v>63923</v>
      </c>
      <c r="D130" s="25">
        <f>IFERROR(VLOOKUP($B130,BaselineKILLS!$B:F,4,FALSE),"Not in BL Scan")</f>
        <v>86896</v>
      </c>
      <c r="E130" s="25">
        <f>IFERROR(VLOOKUP($B130,BaselineKILLS!$B:G,5,FALSE),"Not in BL Scan")</f>
        <v>998338</v>
      </c>
      <c r="F130" s="25"/>
      <c r="G130" s="25">
        <f>IFERROR(VLOOKUP($B130,SCAN1_020125!$B:F,3,FALSE),"Not in Scan")</f>
        <v>63923</v>
      </c>
      <c r="H130" s="25">
        <f>IFERROR(VLOOKUP($B130,SCAN1_020125!$B:G,4,FALSE),"Not in Scan")</f>
        <v>86896</v>
      </c>
      <c r="I130" s="25">
        <f>IFERROR(VLOOKUP($B130,SCAN1_020125!$B:H,5,FALSE),"Not in Scan")</f>
        <v>998338</v>
      </c>
      <c r="K130" s="25">
        <f>IFERROR(VLOOKUP($B130,SCAN2_021925!$B:G,3,FALSE),"Not in Scan")</f>
        <v>63923</v>
      </c>
      <c r="L130" s="25">
        <f>IFERROR(VLOOKUP($B130,SCAN2_021925!$B:H,4,FALSE),"Not in Scan")</f>
        <v>86896</v>
      </c>
      <c r="M130" s="25">
        <f>IFERROR(VLOOKUP($B130,SCAN2_021925!$B:I,5,FALSE),"Not in Scan")</f>
        <v>998338</v>
      </c>
      <c r="O130" s="25">
        <f>IFERROR(VLOOKUP($B130,SCAN_022325!$B:K,3,FALSE),"Not in Scan")</f>
        <v>63923</v>
      </c>
      <c r="P130" s="25">
        <f>IFERROR(VLOOKUP($B130,SCAN_022325!$B:L,4,FALSE),"Not in Scan")</f>
        <v>86896</v>
      </c>
      <c r="Q130" s="25">
        <f>IFERROR(VLOOKUP($B130,SCAN_022325!$B:M,5,FALSE),"Not in Scan")</f>
        <v>998338</v>
      </c>
      <c r="S130" s="25" t="str">
        <f>IFERROR(VLOOKUP($B130,SCAN_TBD4!$B:O,3,FALSE),"Not in Scan")</f>
        <v>Not in Scan</v>
      </c>
      <c r="T130" s="25" t="str">
        <f>IFERROR(VLOOKUP($B130,SCAN_TBD4!$B:P,4,FALSE),"Not in Scan")</f>
        <v>Not in Scan</v>
      </c>
      <c r="U130" s="25" t="str">
        <f>IFERROR(VLOOKUP($B130,SCAN_TBD4!$B:Q,5,FALSE),"Not in Scan")</f>
        <v>Not in Scan</v>
      </c>
      <c r="W130" s="25" t="str">
        <f>IFERROR(VLOOKUP($B130,SCAN_TBD5!$B:S,3,FALSE),"Not in Scan")</f>
        <v>Not in Scan</v>
      </c>
      <c r="X130" s="25" t="str">
        <f>IFERROR(VLOOKUP($B130,SCAN_TBD5!$B:T,4,FALSE),"Not in Scan")</f>
        <v>Not in Scan</v>
      </c>
      <c r="Y130" s="25" t="str">
        <f>IFERROR(VLOOKUP($B130,SCAN_TBD5!$B:U,5,FALSE),"Not in Scan")</f>
        <v>Not in Scan</v>
      </c>
      <c r="AA130" s="25" t="str">
        <f>IFERROR(VLOOKUP($B130,SCAN_TBD6!$B:W,3,FALSE),"Not in Scan")</f>
        <v>Not in Scan</v>
      </c>
      <c r="AB130" s="25" t="str">
        <f>IFERROR(VLOOKUP($B130,SCAN_TBD6!$B:X,4,FALSE),"Not in Scan")</f>
        <v>Not in Scan</v>
      </c>
      <c r="AC130" s="25" t="str">
        <f>IFERROR(VLOOKUP($B130,SCAN_TBD6!$B:Y,5,FALSE),"Not in Scan")</f>
        <v>Not in Scan</v>
      </c>
      <c r="AE130" s="25" t="str">
        <f>IFERROR(VLOOKUP($B130,SCAN_TBD7!$B:AA,3,FALSE),"Not in Scan")</f>
        <v>Not in Scan</v>
      </c>
      <c r="AF130" s="25" t="str">
        <f>IFERROR(VLOOKUP($B130,SCAN_TBD7!$B:AB,4,FALSE),"Not in Scan")</f>
        <v>Not in Scan</v>
      </c>
      <c r="AG130" s="25" t="str">
        <f>IFERROR(VLOOKUP($B130,SCAN_TBD7!$B:AC,5,FALSE),"Not in Scan")</f>
        <v>Not in Scan</v>
      </c>
      <c r="AI130" s="25" t="str">
        <f>IFERROR(VLOOKUP($B130,SCAN_TBD8!$B:AA,3,FALSE),"Not in Scan")</f>
        <v>Not in Scan</v>
      </c>
      <c r="AJ130" s="25" t="str">
        <f>IFERROR(VLOOKUP($B130,SCAN_TBD8!$B:AB,4,FALSE),"Not in Scan")</f>
        <v>Not in Scan</v>
      </c>
      <c r="AK130" s="25" t="str">
        <f>IFERROR(VLOOKUP($B130,SCAN_TBD8!$B:AC,5,FALSE),"Not in Scan")</f>
        <v>Not in Scan</v>
      </c>
      <c r="AM130" s="25">
        <f t="shared" ref="AM130:AO130" si="1025">G130-C130</f>
        <v>0</v>
      </c>
      <c r="AN130" s="25">
        <f t="shared" si="1025"/>
        <v>0</v>
      </c>
      <c r="AO130" s="25">
        <f t="shared" si="1025"/>
        <v>0</v>
      </c>
      <c r="AQ130" s="25">
        <f t="shared" ref="AQ130:AS130" si="1026">K130-G130</f>
        <v>0</v>
      </c>
      <c r="AR130" s="25">
        <f t="shared" si="1026"/>
        <v>0</v>
      </c>
      <c r="AS130" s="25">
        <f t="shared" si="1026"/>
        <v>0</v>
      </c>
      <c r="AU130" s="25">
        <f t="shared" ref="AU130:AW130" si="1027">O130-K130</f>
        <v>0</v>
      </c>
      <c r="AV130" s="25">
        <f t="shared" si="1027"/>
        <v>0</v>
      </c>
      <c r="AW130" s="25">
        <f t="shared" si="1027"/>
        <v>0</v>
      </c>
      <c r="AY130" s="25" t="str">
        <f t="shared" ref="AY130:BA130" si="1028">S130-O130</f>
        <v>#VALUE!</v>
      </c>
      <c r="AZ130" s="25" t="str">
        <f t="shared" si="1028"/>
        <v>#VALUE!</v>
      </c>
      <c r="BA130" s="25" t="str">
        <f t="shared" si="1028"/>
        <v>#VALUE!</v>
      </c>
      <c r="BC130" s="25" t="str">
        <f t="shared" ref="BC130:BE130" si="1029">W130-S130</f>
        <v>#VALUE!</v>
      </c>
      <c r="BD130" s="25" t="str">
        <f t="shared" si="1029"/>
        <v>#VALUE!</v>
      </c>
      <c r="BE130" s="25" t="str">
        <f t="shared" si="1029"/>
        <v>#VALUE!</v>
      </c>
      <c r="BG130" s="25" t="str">
        <f t="shared" ref="BG130:BI130" si="1030">AA130-W130</f>
        <v>#VALUE!</v>
      </c>
      <c r="BH130" s="25" t="str">
        <f t="shared" si="1030"/>
        <v>#VALUE!</v>
      </c>
      <c r="BI130" s="25" t="str">
        <f t="shared" si="1030"/>
        <v>#VALUE!</v>
      </c>
      <c r="BK130" s="25" t="str">
        <f t="shared" ref="BK130:BM130" si="1031">AE130-AA130</f>
        <v>#VALUE!</v>
      </c>
      <c r="BL130" s="25" t="str">
        <f t="shared" si="1031"/>
        <v>#VALUE!</v>
      </c>
      <c r="BM130" s="25" t="str">
        <f t="shared" si="1031"/>
        <v>#VALUE!</v>
      </c>
      <c r="BO130" s="25" t="str">
        <f t="shared" ref="BO130:BQ130" si="1032">AI130-AE130</f>
        <v>#VALUE!</v>
      </c>
      <c r="BP130" s="25" t="str">
        <f t="shared" si="1032"/>
        <v>#VALUE!</v>
      </c>
      <c r="BQ130" s="25" t="str">
        <f t="shared" si="1032"/>
        <v>#VALUE!</v>
      </c>
    </row>
    <row r="131" ht="15.0" customHeight="1">
      <c r="A131" s="23" t="s">
        <v>100</v>
      </c>
      <c r="B131" s="24">
        <v>5.8774955E7</v>
      </c>
      <c r="C131" s="25">
        <f>IFERROR(VLOOKUP($B131,BaselineKILLS!$B:F,3,FALSE),"Not in BL Scan")</f>
        <v>1392704</v>
      </c>
      <c r="D131" s="25">
        <f>IFERROR(VLOOKUP($B131,BaselineKILLS!$B:F,4,FALSE),"Not in BL Scan")</f>
        <v>1073372</v>
      </c>
      <c r="E131" s="25">
        <f>IFERROR(VLOOKUP($B131,BaselineKILLS!$B:G,5,FALSE),"Not in BL Scan")</f>
        <v>3525638</v>
      </c>
      <c r="F131" s="25"/>
      <c r="G131" s="25">
        <f>IFERROR(VLOOKUP($B131,SCAN1_020125!$B:F,3,FALSE),"Not in Scan")</f>
        <v>1392704</v>
      </c>
      <c r="H131" s="25">
        <f>IFERROR(VLOOKUP($B131,SCAN1_020125!$B:G,4,FALSE),"Not in Scan")</f>
        <v>1073372</v>
      </c>
      <c r="I131" s="25">
        <f>IFERROR(VLOOKUP($B131,SCAN1_020125!$B:H,5,FALSE),"Not in Scan")</f>
        <v>3525638</v>
      </c>
      <c r="K131" s="25">
        <f>IFERROR(VLOOKUP($B131,SCAN2_021925!$B:G,3,FALSE),"Not in Scan")</f>
        <v>1392704</v>
      </c>
      <c r="L131" s="25">
        <f>IFERROR(VLOOKUP($B131,SCAN2_021925!$B:H,4,FALSE),"Not in Scan")</f>
        <v>1073372</v>
      </c>
      <c r="M131" s="25">
        <f>IFERROR(VLOOKUP($B131,SCAN2_021925!$B:I,5,FALSE),"Not in Scan")</f>
        <v>3525638</v>
      </c>
      <c r="O131" s="25">
        <f>IFERROR(VLOOKUP($B131,SCAN_022325!$B:K,3,FALSE),"Not in Scan")</f>
        <v>1394234</v>
      </c>
      <c r="P131" s="25">
        <f>IFERROR(VLOOKUP($B131,SCAN_022325!$B:L,4,FALSE),"Not in Scan")</f>
        <v>1078591</v>
      </c>
      <c r="Q131" s="25">
        <f>IFERROR(VLOOKUP($B131,SCAN_022325!$B:M,5,FALSE),"Not in Scan")</f>
        <v>3527745</v>
      </c>
      <c r="S131" s="25" t="str">
        <f>IFERROR(VLOOKUP($B131,SCAN_TBD4!$B:O,3,FALSE),"Not in Scan")</f>
        <v>Not in Scan</v>
      </c>
      <c r="T131" s="25" t="str">
        <f>IFERROR(VLOOKUP($B131,SCAN_TBD4!$B:P,4,FALSE),"Not in Scan")</f>
        <v>Not in Scan</v>
      </c>
      <c r="U131" s="25" t="str">
        <f>IFERROR(VLOOKUP($B131,SCAN_TBD4!$B:Q,5,FALSE),"Not in Scan")</f>
        <v>Not in Scan</v>
      </c>
      <c r="W131" s="25" t="str">
        <f>IFERROR(VLOOKUP($B131,SCAN_TBD5!$B:S,3,FALSE),"Not in Scan")</f>
        <v>Not in Scan</v>
      </c>
      <c r="X131" s="25" t="str">
        <f>IFERROR(VLOOKUP($B131,SCAN_TBD5!$B:T,4,FALSE),"Not in Scan")</f>
        <v>Not in Scan</v>
      </c>
      <c r="Y131" s="25" t="str">
        <f>IFERROR(VLOOKUP($B131,SCAN_TBD5!$B:U,5,FALSE),"Not in Scan")</f>
        <v>Not in Scan</v>
      </c>
      <c r="AA131" s="25" t="str">
        <f>IFERROR(VLOOKUP($B131,SCAN_TBD6!$B:W,3,FALSE),"Not in Scan")</f>
        <v>Not in Scan</v>
      </c>
      <c r="AB131" s="25" t="str">
        <f>IFERROR(VLOOKUP($B131,SCAN_TBD6!$B:X,4,FALSE),"Not in Scan")</f>
        <v>Not in Scan</v>
      </c>
      <c r="AC131" s="25" t="str">
        <f>IFERROR(VLOOKUP($B131,SCAN_TBD6!$B:Y,5,FALSE),"Not in Scan")</f>
        <v>Not in Scan</v>
      </c>
      <c r="AE131" s="25" t="str">
        <f>IFERROR(VLOOKUP($B131,SCAN_TBD7!$B:AA,3,FALSE),"Not in Scan")</f>
        <v>Not in Scan</v>
      </c>
      <c r="AF131" s="25" t="str">
        <f>IFERROR(VLOOKUP($B131,SCAN_TBD7!$B:AB,4,FALSE),"Not in Scan")</f>
        <v>Not in Scan</v>
      </c>
      <c r="AG131" s="25" t="str">
        <f>IFERROR(VLOOKUP($B131,SCAN_TBD7!$B:AC,5,FALSE),"Not in Scan")</f>
        <v>Not in Scan</v>
      </c>
      <c r="AI131" s="25" t="str">
        <f>IFERROR(VLOOKUP($B131,SCAN_TBD8!$B:AA,3,FALSE),"Not in Scan")</f>
        <v>Not in Scan</v>
      </c>
      <c r="AJ131" s="25" t="str">
        <f>IFERROR(VLOOKUP($B131,SCAN_TBD8!$B:AB,4,FALSE),"Not in Scan")</f>
        <v>Not in Scan</v>
      </c>
      <c r="AK131" s="25" t="str">
        <f>IFERROR(VLOOKUP($B131,SCAN_TBD8!$B:AC,5,FALSE),"Not in Scan")</f>
        <v>Not in Scan</v>
      </c>
      <c r="AM131" s="25">
        <f t="shared" ref="AM131:AO131" si="1033">G131-C131</f>
        <v>0</v>
      </c>
      <c r="AN131" s="25">
        <f t="shared" si="1033"/>
        <v>0</v>
      </c>
      <c r="AO131" s="25">
        <f t="shared" si="1033"/>
        <v>0</v>
      </c>
      <c r="AQ131" s="25">
        <f t="shared" ref="AQ131:AS131" si="1034">K131-G131</f>
        <v>0</v>
      </c>
      <c r="AR131" s="25">
        <f t="shared" si="1034"/>
        <v>0</v>
      </c>
      <c r="AS131" s="25">
        <f t="shared" si="1034"/>
        <v>0</v>
      </c>
      <c r="AU131" s="25">
        <f t="shared" ref="AU131:AW131" si="1035">O131-K131</f>
        <v>1530</v>
      </c>
      <c r="AV131" s="25">
        <f t="shared" si="1035"/>
        <v>5219</v>
      </c>
      <c r="AW131" s="25">
        <f t="shared" si="1035"/>
        <v>2107</v>
      </c>
      <c r="AY131" s="25" t="str">
        <f t="shared" ref="AY131:BA131" si="1036">S131-O131</f>
        <v>#VALUE!</v>
      </c>
      <c r="AZ131" s="25" t="str">
        <f t="shared" si="1036"/>
        <v>#VALUE!</v>
      </c>
      <c r="BA131" s="25" t="str">
        <f t="shared" si="1036"/>
        <v>#VALUE!</v>
      </c>
      <c r="BC131" s="25" t="str">
        <f t="shared" ref="BC131:BE131" si="1037">W131-S131</f>
        <v>#VALUE!</v>
      </c>
      <c r="BD131" s="25" t="str">
        <f t="shared" si="1037"/>
        <v>#VALUE!</v>
      </c>
      <c r="BE131" s="25" t="str">
        <f t="shared" si="1037"/>
        <v>#VALUE!</v>
      </c>
      <c r="BG131" s="25" t="str">
        <f t="shared" ref="BG131:BI131" si="1038">AA131-W131</f>
        <v>#VALUE!</v>
      </c>
      <c r="BH131" s="25" t="str">
        <f t="shared" si="1038"/>
        <v>#VALUE!</v>
      </c>
      <c r="BI131" s="25" t="str">
        <f t="shared" si="1038"/>
        <v>#VALUE!</v>
      </c>
      <c r="BK131" s="25" t="str">
        <f t="shared" ref="BK131:BM131" si="1039">AE131-AA131</f>
        <v>#VALUE!</v>
      </c>
      <c r="BL131" s="25" t="str">
        <f t="shared" si="1039"/>
        <v>#VALUE!</v>
      </c>
      <c r="BM131" s="25" t="str">
        <f t="shared" si="1039"/>
        <v>#VALUE!</v>
      </c>
      <c r="BO131" s="25" t="str">
        <f t="shared" ref="BO131:BQ131" si="1040">AI131-AE131</f>
        <v>#VALUE!</v>
      </c>
      <c r="BP131" s="25" t="str">
        <f t="shared" si="1040"/>
        <v>#VALUE!</v>
      </c>
      <c r="BQ131" s="25" t="str">
        <f t="shared" si="1040"/>
        <v>#VALUE!</v>
      </c>
    </row>
    <row r="132" ht="15.0" customHeight="1">
      <c r="A132" s="23" t="s">
        <v>139</v>
      </c>
      <c r="B132" s="24">
        <v>6.6286418E7</v>
      </c>
      <c r="C132" s="25">
        <f>IFERROR(VLOOKUP($B132,BaselineKILLS!$B:F,3,FALSE),"Not in BL Scan")</f>
        <v>1262278</v>
      </c>
      <c r="D132" s="25">
        <f>IFERROR(VLOOKUP($B132,BaselineKILLS!$B:F,4,FALSE),"Not in BL Scan")</f>
        <v>1825537</v>
      </c>
      <c r="E132" s="25">
        <f>IFERROR(VLOOKUP($B132,BaselineKILLS!$B:G,5,FALSE),"Not in BL Scan")</f>
        <v>1176726</v>
      </c>
      <c r="F132" s="25"/>
      <c r="G132" s="25">
        <f>IFERROR(VLOOKUP($B132,SCAN1_020125!$B:F,3,FALSE),"Not in Scan")</f>
        <v>1263029</v>
      </c>
      <c r="H132" s="25">
        <f>IFERROR(VLOOKUP($B132,SCAN1_020125!$B:G,4,FALSE),"Not in Scan")</f>
        <v>1825537</v>
      </c>
      <c r="I132" s="25">
        <f>IFERROR(VLOOKUP($B132,SCAN1_020125!$B:H,5,FALSE),"Not in Scan")</f>
        <v>1176726</v>
      </c>
      <c r="K132" s="25">
        <f>IFERROR(VLOOKUP($B132,SCAN2_021925!$B:G,3,FALSE),"Not in Scan")</f>
        <v>1263029</v>
      </c>
      <c r="L132" s="25">
        <f>IFERROR(VLOOKUP($B132,SCAN2_021925!$B:H,4,FALSE),"Not in Scan")</f>
        <v>1825537</v>
      </c>
      <c r="M132" s="25">
        <f>IFERROR(VLOOKUP($B132,SCAN2_021925!$B:I,5,FALSE),"Not in Scan")</f>
        <v>1176726</v>
      </c>
      <c r="O132" s="25">
        <f>IFERROR(VLOOKUP($B132,SCAN_022325!$B:K,3,FALSE),"Not in Scan")</f>
        <v>1314796</v>
      </c>
      <c r="P132" s="25">
        <f>IFERROR(VLOOKUP($B132,SCAN_022325!$B:L,4,FALSE),"Not in Scan")</f>
        <v>1863581</v>
      </c>
      <c r="Q132" s="25">
        <f>IFERROR(VLOOKUP($B132,SCAN_022325!$B:M,5,FALSE),"Not in Scan")</f>
        <v>1209103</v>
      </c>
      <c r="S132" s="25" t="str">
        <f>IFERROR(VLOOKUP($B132,SCAN_TBD4!$B:O,3,FALSE),"Not in Scan")</f>
        <v>Not in Scan</v>
      </c>
      <c r="T132" s="25" t="str">
        <f>IFERROR(VLOOKUP($B132,SCAN_TBD4!$B:P,4,FALSE),"Not in Scan")</f>
        <v>Not in Scan</v>
      </c>
      <c r="U132" s="25" t="str">
        <f>IFERROR(VLOOKUP($B132,SCAN_TBD4!$B:Q,5,FALSE),"Not in Scan")</f>
        <v>Not in Scan</v>
      </c>
      <c r="W132" s="25" t="str">
        <f>IFERROR(VLOOKUP($B132,SCAN_TBD5!$B:S,3,FALSE),"Not in Scan")</f>
        <v>Not in Scan</v>
      </c>
      <c r="X132" s="25" t="str">
        <f>IFERROR(VLOOKUP($B132,SCAN_TBD5!$B:T,4,FALSE),"Not in Scan")</f>
        <v>Not in Scan</v>
      </c>
      <c r="Y132" s="25" t="str">
        <f>IFERROR(VLOOKUP($B132,SCAN_TBD5!$B:U,5,FALSE),"Not in Scan")</f>
        <v>Not in Scan</v>
      </c>
      <c r="AA132" s="25" t="str">
        <f>IFERROR(VLOOKUP($B132,SCAN_TBD6!$B:W,3,FALSE),"Not in Scan")</f>
        <v>Not in Scan</v>
      </c>
      <c r="AB132" s="25" t="str">
        <f>IFERROR(VLOOKUP($B132,SCAN_TBD6!$B:X,4,FALSE),"Not in Scan")</f>
        <v>Not in Scan</v>
      </c>
      <c r="AC132" s="25" t="str">
        <f>IFERROR(VLOOKUP($B132,SCAN_TBD6!$B:Y,5,FALSE),"Not in Scan")</f>
        <v>Not in Scan</v>
      </c>
      <c r="AE132" s="25" t="str">
        <f>IFERROR(VLOOKUP($B132,SCAN_TBD7!$B:AA,3,FALSE),"Not in Scan")</f>
        <v>Not in Scan</v>
      </c>
      <c r="AF132" s="25" t="str">
        <f>IFERROR(VLOOKUP($B132,SCAN_TBD7!$B:AB,4,FALSE),"Not in Scan")</f>
        <v>Not in Scan</v>
      </c>
      <c r="AG132" s="25" t="str">
        <f>IFERROR(VLOOKUP($B132,SCAN_TBD7!$B:AC,5,FALSE),"Not in Scan")</f>
        <v>Not in Scan</v>
      </c>
      <c r="AI132" s="25" t="str">
        <f>IFERROR(VLOOKUP($B132,SCAN_TBD8!$B:AA,3,FALSE),"Not in Scan")</f>
        <v>Not in Scan</v>
      </c>
      <c r="AJ132" s="25" t="str">
        <f>IFERROR(VLOOKUP($B132,SCAN_TBD8!$B:AB,4,FALSE),"Not in Scan")</f>
        <v>Not in Scan</v>
      </c>
      <c r="AK132" s="25" t="str">
        <f>IFERROR(VLOOKUP($B132,SCAN_TBD8!$B:AC,5,FALSE),"Not in Scan")</f>
        <v>Not in Scan</v>
      </c>
      <c r="AM132" s="25">
        <f t="shared" ref="AM132:AO132" si="1041">G132-C132</f>
        <v>751</v>
      </c>
      <c r="AN132" s="25">
        <f t="shared" si="1041"/>
        <v>0</v>
      </c>
      <c r="AO132" s="25">
        <f t="shared" si="1041"/>
        <v>0</v>
      </c>
      <c r="AQ132" s="25">
        <f t="shared" ref="AQ132:AS132" si="1042">K132-G132</f>
        <v>0</v>
      </c>
      <c r="AR132" s="25">
        <f t="shared" si="1042"/>
        <v>0</v>
      </c>
      <c r="AS132" s="25">
        <f t="shared" si="1042"/>
        <v>0</v>
      </c>
      <c r="AU132" s="25">
        <f t="shared" ref="AU132:AW132" si="1043">O132-K132</f>
        <v>51767</v>
      </c>
      <c r="AV132" s="25">
        <f t="shared" si="1043"/>
        <v>38044</v>
      </c>
      <c r="AW132" s="25">
        <f t="shared" si="1043"/>
        <v>32377</v>
      </c>
      <c r="AY132" s="25" t="str">
        <f t="shared" ref="AY132:BA132" si="1044">S132-O132</f>
        <v>#VALUE!</v>
      </c>
      <c r="AZ132" s="25" t="str">
        <f t="shared" si="1044"/>
        <v>#VALUE!</v>
      </c>
      <c r="BA132" s="25" t="str">
        <f t="shared" si="1044"/>
        <v>#VALUE!</v>
      </c>
      <c r="BC132" s="25" t="str">
        <f t="shared" ref="BC132:BE132" si="1045">W132-S132</f>
        <v>#VALUE!</v>
      </c>
      <c r="BD132" s="25" t="str">
        <f t="shared" si="1045"/>
        <v>#VALUE!</v>
      </c>
      <c r="BE132" s="25" t="str">
        <f t="shared" si="1045"/>
        <v>#VALUE!</v>
      </c>
      <c r="BG132" s="25" t="str">
        <f t="shared" ref="BG132:BI132" si="1046">AA132-W132</f>
        <v>#VALUE!</v>
      </c>
      <c r="BH132" s="25" t="str">
        <f t="shared" si="1046"/>
        <v>#VALUE!</v>
      </c>
      <c r="BI132" s="25" t="str">
        <f t="shared" si="1046"/>
        <v>#VALUE!</v>
      </c>
      <c r="BK132" s="25" t="str">
        <f t="shared" ref="BK132:BM132" si="1047">AE132-AA132</f>
        <v>#VALUE!</v>
      </c>
      <c r="BL132" s="25" t="str">
        <f t="shared" si="1047"/>
        <v>#VALUE!</v>
      </c>
      <c r="BM132" s="25" t="str">
        <f t="shared" si="1047"/>
        <v>#VALUE!</v>
      </c>
      <c r="BO132" s="25" t="str">
        <f t="shared" ref="BO132:BQ132" si="1048">AI132-AE132</f>
        <v>#VALUE!</v>
      </c>
      <c r="BP132" s="25" t="str">
        <f t="shared" si="1048"/>
        <v>#VALUE!</v>
      </c>
      <c r="BQ132" s="25" t="str">
        <f t="shared" si="1048"/>
        <v>#VALUE!</v>
      </c>
    </row>
    <row r="133" ht="15.0" customHeight="1">
      <c r="A133" s="23" t="s">
        <v>93</v>
      </c>
      <c r="B133" s="24">
        <v>7.2757072E7</v>
      </c>
      <c r="C133" s="25">
        <f>IFERROR(VLOOKUP($B133,BaselineKILLS!$B:F,3,FALSE),"Not in BL Scan")</f>
        <v>1647973</v>
      </c>
      <c r="D133" s="25">
        <f>IFERROR(VLOOKUP($B133,BaselineKILLS!$B:F,4,FALSE),"Not in BL Scan")</f>
        <v>3382576</v>
      </c>
      <c r="E133" s="25">
        <f>IFERROR(VLOOKUP($B133,BaselineKILLS!$B:G,5,FALSE),"Not in BL Scan")</f>
        <v>4598038</v>
      </c>
      <c r="F133" s="25"/>
      <c r="G133" s="25">
        <f>IFERROR(VLOOKUP($B133,SCAN1_020125!$B:F,3,FALSE),"Not in Scan")</f>
        <v>1670830</v>
      </c>
      <c r="H133" s="25">
        <f>IFERROR(VLOOKUP($B133,SCAN1_020125!$B:G,4,FALSE),"Not in Scan")</f>
        <v>3423652</v>
      </c>
      <c r="I133" s="25">
        <f>IFERROR(VLOOKUP($B133,SCAN1_020125!$B:H,5,FALSE),"Not in Scan")</f>
        <v>4623637</v>
      </c>
      <c r="K133" s="25">
        <f>IFERROR(VLOOKUP($B133,SCAN2_021925!$B:G,3,FALSE),"Not in Scan")</f>
        <v>1670830</v>
      </c>
      <c r="L133" s="25">
        <f>IFERROR(VLOOKUP($B133,SCAN2_021925!$B:H,4,FALSE),"Not in Scan")</f>
        <v>3423652</v>
      </c>
      <c r="M133" s="25">
        <f>IFERROR(VLOOKUP($B133,SCAN2_021925!$B:I,5,FALSE),"Not in Scan")</f>
        <v>4623637</v>
      </c>
      <c r="O133" s="25">
        <f>IFERROR(VLOOKUP($B133,SCAN_022325!$B:K,3,FALSE),"Not in Scan")</f>
        <v>1670830</v>
      </c>
      <c r="P133" s="25">
        <f>IFERROR(VLOOKUP($B133,SCAN_022325!$B:L,4,FALSE),"Not in Scan")</f>
        <v>3429529</v>
      </c>
      <c r="Q133" s="25">
        <f>IFERROR(VLOOKUP($B133,SCAN_022325!$B:M,5,FALSE),"Not in Scan")</f>
        <v>4623637</v>
      </c>
      <c r="S133" s="25" t="str">
        <f>IFERROR(VLOOKUP($B133,SCAN_TBD4!$B:O,3,FALSE),"Not in Scan")</f>
        <v>Not in Scan</v>
      </c>
      <c r="T133" s="25" t="str">
        <f>IFERROR(VLOOKUP($B133,SCAN_TBD4!$B:P,4,FALSE),"Not in Scan")</f>
        <v>Not in Scan</v>
      </c>
      <c r="U133" s="25" t="str">
        <f>IFERROR(VLOOKUP($B133,SCAN_TBD4!$B:Q,5,FALSE),"Not in Scan")</f>
        <v>Not in Scan</v>
      </c>
      <c r="W133" s="25" t="str">
        <f>IFERROR(VLOOKUP($B133,SCAN_TBD5!$B:S,3,FALSE),"Not in Scan")</f>
        <v>Not in Scan</v>
      </c>
      <c r="X133" s="25" t="str">
        <f>IFERROR(VLOOKUP($B133,SCAN_TBD5!$B:T,4,FALSE),"Not in Scan")</f>
        <v>Not in Scan</v>
      </c>
      <c r="Y133" s="25" t="str">
        <f>IFERROR(VLOOKUP($B133,SCAN_TBD5!$B:U,5,FALSE),"Not in Scan")</f>
        <v>Not in Scan</v>
      </c>
      <c r="AA133" s="25" t="str">
        <f>IFERROR(VLOOKUP($B133,SCAN_TBD6!$B:W,3,FALSE),"Not in Scan")</f>
        <v>Not in Scan</v>
      </c>
      <c r="AB133" s="25" t="str">
        <f>IFERROR(VLOOKUP($B133,SCAN_TBD6!$B:X,4,FALSE),"Not in Scan")</f>
        <v>Not in Scan</v>
      </c>
      <c r="AC133" s="25" t="str">
        <f>IFERROR(VLOOKUP($B133,SCAN_TBD6!$B:Y,5,FALSE),"Not in Scan")</f>
        <v>Not in Scan</v>
      </c>
      <c r="AE133" s="25" t="str">
        <f>IFERROR(VLOOKUP($B133,SCAN_TBD7!$B:AA,3,FALSE),"Not in Scan")</f>
        <v>Not in Scan</v>
      </c>
      <c r="AF133" s="25" t="str">
        <f>IFERROR(VLOOKUP($B133,SCAN_TBD7!$B:AB,4,FALSE),"Not in Scan")</f>
        <v>Not in Scan</v>
      </c>
      <c r="AG133" s="25" t="str">
        <f>IFERROR(VLOOKUP($B133,SCAN_TBD7!$B:AC,5,FALSE),"Not in Scan")</f>
        <v>Not in Scan</v>
      </c>
      <c r="AI133" s="25" t="str">
        <f>IFERROR(VLOOKUP($B133,SCAN_TBD8!$B:AA,3,FALSE),"Not in Scan")</f>
        <v>Not in Scan</v>
      </c>
      <c r="AJ133" s="25" t="str">
        <f>IFERROR(VLOOKUP($B133,SCAN_TBD8!$B:AB,4,FALSE),"Not in Scan")</f>
        <v>Not in Scan</v>
      </c>
      <c r="AK133" s="25" t="str">
        <f>IFERROR(VLOOKUP($B133,SCAN_TBD8!$B:AC,5,FALSE),"Not in Scan")</f>
        <v>Not in Scan</v>
      </c>
      <c r="AM133" s="25">
        <f t="shared" ref="AM133:AO133" si="1049">G133-C133</f>
        <v>22857</v>
      </c>
      <c r="AN133" s="25">
        <f t="shared" si="1049"/>
        <v>41076</v>
      </c>
      <c r="AO133" s="25">
        <f t="shared" si="1049"/>
        <v>25599</v>
      </c>
      <c r="AQ133" s="25">
        <f t="shared" ref="AQ133:AS133" si="1050">K133-G133</f>
        <v>0</v>
      </c>
      <c r="AR133" s="25">
        <f t="shared" si="1050"/>
        <v>0</v>
      </c>
      <c r="AS133" s="25">
        <f t="shared" si="1050"/>
        <v>0</v>
      </c>
      <c r="AU133" s="25">
        <f t="shared" ref="AU133:AW133" si="1051">O133-K133</f>
        <v>0</v>
      </c>
      <c r="AV133" s="25">
        <f t="shared" si="1051"/>
        <v>5877</v>
      </c>
      <c r="AW133" s="25">
        <f t="shared" si="1051"/>
        <v>0</v>
      </c>
      <c r="AY133" s="25" t="str">
        <f t="shared" ref="AY133:BA133" si="1052">S133-O133</f>
        <v>#VALUE!</v>
      </c>
      <c r="AZ133" s="25" t="str">
        <f t="shared" si="1052"/>
        <v>#VALUE!</v>
      </c>
      <c r="BA133" s="25" t="str">
        <f t="shared" si="1052"/>
        <v>#VALUE!</v>
      </c>
      <c r="BC133" s="25" t="str">
        <f t="shared" ref="BC133:BE133" si="1053">W133-S133</f>
        <v>#VALUE!</v>
      </c>
      <c r="BD133" s="25" t="str">
        <f t="shared" si="1053"/>
        <v>#VALUE!</v>
      </c>
      <c r="BE133" s="25" t="str">
        <f t="shared" si="1053"/>
        <v>#VALUE!</v>
      </c>
      <c r="BG133" s="25" t="str">
        <f t="shared" ref="BG133:BI133" si="1054">AA133-W133</f>
        <v>#VALUE!</v>
      </c>
      <c r="BH133" s="25" t="str">
        <f t="shared" si="1054"/>
        <v>#VALUE!</v>
      </c>
      <c r="BI133" s="25" t="str">
        <f t="shared" si="1054"/>
        <v>#VALUE!</v>
      </c>
      <c r="BK133" s="25" t="str">
        <f t="shared" ref="BK133:BM133" si="1055">AE133-AA133</f>
        <v>#VALUE!</v>
      </c>
      <c r="BL133" s="25" t="str">
        <f t="shared" si="1055"/>
        <v>#VALUE!</v>
      </c>
      <c r="BM133" s="25" t="str">
        <f t="shared" si="1055"/>
        <v>#VALUE!</v>
      </c>
      <c r="BO133" s="25" t="str">
        <f t="shared" ref="BO133:BQ133" si="1056">AI133-AE133</f>
        <v>#VALUE!</v>
      </c>
      <c r="BP133" s="25" t="str">
        <f t="shared" si="1056"/>
        <v>#VALUE!</v>
      </c>
      <c r="BQ133" s="25" t="str">
        <f t="shared" si="1056"/>
        <v>#VALUE!</v>
      </c>
    </row>
    <row r="134" ht="15.0" customHeight="1">
      <c r="A134" s="23" t="s">
        <v>106</v>
      </c>
      <c r="B134" s="24">
        <v>5.4461473E7</v>
      </c>
      <c r="C134" s="25">
        <f>IFERROR(VLOOKUP($B134,BaselineKILLS!$B:F,3,FALSE),"Not in BL Scan")</f>
        <v>5560879</v>
      </c>
      <c r="D134" s="25">
        <f>IFERROR(VLOOKUP($B134,BaselineKILLS!$B:F,4,FALSE),"Not in BL Scan")</f>
        <v>2245146</v>
      </c>
      <c r="E134" s="25">
        <f>IFERROR(VLOOKUP($B134,BaselineKILLS!$B:G,5,FALSE),"Not in BL Scan")</f>
        <v>6531243</v>
      </c>
      <c r="F134" s="25"/>
      <c r="G134" s="25">
        <f>IFERROR(VLOOKUP($B134,SCAN1_020125!$B:F,3,FALSE),"Not in Scan")</f>
        <v>5560879</v>
      </c>
      <c r="H134" s="25">
        <f>IFERROR(VLOOKUP($B134,SCAN1_020125!$B:G,4,FALSE),"Not in Scan")</f>
        <v>2245146</v>
      </c>
      <c r="I134" s="25">
        <f>IFERROR(VLOOKUP($B134,SCAN1_020125!$B:H,5,FALSE),"Not in Scan")</f>
        <v>6531243</v>
      </c>
      <c r="K134" s="25">
        <f>IFERROR(VLOOKUP($B134,SCAN2_021925!$B:G,3,FALSE),"Not in Scan")</f>
        <v>5560879</v>
      </c>
      <c r="L134" s="25">
        <f>IFERROR(VLOOKUP($B134,SCAN2_021925!$B:H,4,FALSE),"Not in Scan")</f>
        <v>2245146</v>
      </c>
      <c r="M134" s="25">
        <f>IFERROR(VLOOKUP($B134,SCAN2_021925!$B:I,5,FALSE),"Not in Scan")</f>
        <v>6531243</v>
      </c>
      <c r="O134" s="25">
        <f>IFERROR(VLOOKUP($B134,SCAN_022325!$B:K,3,FALSE),"Not in Scan")</f>
        <v>5560879</v>
      </c>
      <c r="P134" s="25">
        <f>IFERROR(VLOOKUP($B134,SCAN_022325!$B:L,4,FALSE),"Not in Scan")</f>
        <v>2245146</v>
      </c>
      <c r="Q134" s="25">
        <f>IFERROR(VLOOKUP($B134,SCAN_022325!$B:M,5,FALSE),"Not in Scan")</f>
        <v>6531243</v>
      </c>
      <c r="S134" s="25" t="str">
        <f>IFERROR(VLOOKUP($B134,SCAN_TBD4!$B:O,3,FALSE),"Not in Scan")</f>
        <v>Not in Scan</v>
      </c>
      <c r="T134" s="25" t="str">
        <f>IFERROR(VLOOKUP($B134,SCAN_TBD4!$B:P,4,FALSE),"Not in Scan")</f>
        <v>Not in Scan</v>
      </c>
      <c r="U134" s="25" t="str">
        <f>IFERROR(VLOOKUP($B134,SCAN_TBD4!$B:Q,5,FALSE),"Not in Scan")</f>
        <v>Not in Scan</v>
      </c>
      <c r="W134" s="25" t="str">
        <f>IFERROR(VLOOKUP($B134,SCAN_TBD5!$B:S,3,FALSE),"Not in Scan")</f>
        <v>Not in Scan</v>
      </c>
      <c r="X134" s="25" t="str">
        <f>IFERROR(VLOOKUP($B134,SCAN_TBD5!$B:T,4,FALSE),"Not in Scan")</f>
        <v>Not in Scan</v>
      </c>
      <c r="Y134" s="25" t="str">
        <f>IFERROR(VLOOKUP($B134,SCAN_TBD5!$B:U,5,FALSE),"Not in Scan")</f>
        <v>Not in Scan</v>
      </c>
      <c r="AA134" s="25" t="str">
        <f>IFERROR(VLOOKUP($B134,SCAN_TBD6!$B:W,3,FALSE),"Not in Scan")</f>
        <v>Not in Scan</v>
      </c>
      <c r="AB134" s="25" t="str">
        <f>IFERROR(VLOOKUP($B134,SCAN_TBD6!$B:X,4,FALSE),"Not in Scan")</f>
        <v>Not in Scan</v>
      </c>
      <c r="AC134" s="25" t="str">
        <f>IFERROR(VLOOKUP($B134,SCAN_TBD6!$B:Y,5,FALSE),"Not in Scan")</f>
        <v>Not in Scan</v>
      </c>
      <c r="AE134" s="25" t="str">
        <f>IFERROR(VLOOKUP($B134,SCAN_TBD7!$B:AA,3,FALSE),"Not in Scan")</f>
        <v>Not in Scan</v>
      </c>
      <c r="AF134" s="25" t="str">
        <f>IFERROR(VLOOKUP($B134,SCAN_TBD7!$B:AB,4,FALSE),"Not in Scan")</f>
        <v>Not in Scan</v>
      </c>
      <c r="AG134" s="25" t="str">
        <f>IFERROR(VLOOKUP($B134,SCAN_TBD7!$B:AC,5,FALSE),"Not in Scan")</f>
        <v>Not in Scan</v>
      </c>
      <c r="AI134" s="25" t="str">
        <f>IFERROR(VLOOKUP($B134,SCAN_TBD8!$B:AA,3,FALSE),"Not in Scan")</f>
        <v>Not in Scan</v>
      </c>
      <c r="AJ134" s="25" t="str">
        <f>IFERROR(VLOOKUP($B134,SCAN_TBD8!$B:AB,4,FALSE),"Not in Scan")</f>
        <v>Not in Scan</v>
      </c>
      <c r="AK134" s="25" t="str">
        <f>IFERROR(VLOOKUP($B134,SCAN_TBD8!$B:AC,5,FALSE),"Not in Scan")</f>
        <v>Not in Scan</v>
      </c>
      <c r="AM134" s="25">
        <f t="shared" ref="AM134:AO134" si="1057">G134-C134</f>
        <v>0</v>
      </c>
      <c r="AN134" s="25">
        <f t="shared" si="1057"/>
        <v>0</v>
      </c>
      <c r="AO134" s="25">
        <f t="shared" si="1057"/>
        <v>0</v>
      </c>
      <c r="AQ134" s="25">
        <f t="shared" ref="AQ134:AS134" si="1058">K134-G134</f>
        <v>0</v>
      </c>
      <c r="AR134" s="25">
        <f t="shared" si="1058"/>
        <v>0</v>
      </c>
      <c r="AS134" s="25">
        <f t="shared" si="1058"/>
        <v>0</v>
      </c>
      <c r="AU134" s="25">
        <f t="shared" ref="AU134:AW134" si="1059">O134-K134</f>
        <v>0</v>
      </c>
      <c r="AV134" s="25">
        <f t="shared" si="1059"/>
        <v>0</v>
      </c>
      <c r="AW134" s="25">
        <f t="shared" si="1059"/>
        <v>0</v>
      </c>
      <c r="AY134" s="25" t="str">
        <f t="shared" ref="AY134:BA134" si="1060">S134-O134</f>
        <v>#VALUE!</v>
      </c>
      <c r="AZ134" s="25" t="str">
        <f t="shared" si="1060"/>
        <v>#VALUE!</v>
      </c>
      <c r="BA134" s="25" t="str">
        <f t="shared" si="1060"/>
        <v>#VALUE!</v>
      </c>
      <c r="BC134" s="25" t="str">
        <f t="shared" ref="BC134:BE134" si="1061">W134-S134</f>
        <v>#VALUE!</v>
      </c>
      <c r="BD134" s="25" t="str">
        <f t="shared" si="1061"/>
        <v>#VALUE!</v>
      </c>
      <c r="BE134" s="25" t="str">
        <f t="shared" si="1061"/>
        <v>#VALUE!</v>
      </c>
      <c r="BG134" s="25" t="str">
        <f t="shared" ref="BG134:BI134" si="1062">AA134-W134</f>
        <v>#VALUE!</v>
      </c>
      <c r="BH134" s="25" t="str">
        <f t="shared" si="1062"/>
        <v>#VALUE!</v>
      </c>
      <c r="BI134" s="25" t="str">
        <f t="shared" si="1062"/>
        <v>#VALUE!</v>
      </c>
      <c r="BK134" s="25" t="str">
        <f t="shared" ref="BK134:BM134" si="1063">AE134-AA134</f>
        <v>#VALUE!</v>
      </c>
      <c r="BL134" s="25" t="str">
        <f t="shared" si="1063"/>
        <v>#VALUE!</v>
      </c>
      <c r="BM134" s="25" t="str">
        <f t="shared" si="1063"/>
        <v>#VALUE!</v>
      </c>
      <c r="BO134" s="25" t="str">
        <f t="shared" ref="BO134:BQ134" si="1064">AI134-AE134</f>
        <v>#VALUE!</v>
      </c>
      <c r="BP134" s="25" t="str">
        <f t="shared" si="1064"/>
        <v>#VALUE!</v>
      </c>
      <c r="BQ134" s="25" t="str">
        <f t="shared" si="1064"/>
        <v>#VALUE!</v>
      </c>
    </row>
    <row r="135" ht="15.0" customHeight="1">
      <c r="A135" s="23" t="s">
        <v>79</v>
      </c>
      <c r="B135" s="24">
        <v>1.03651883E8</v>
      </c>
      <c r="C135" s="25">
        <f>IFERROR(VLOOKUP($B135,BaselineKILLS!$B:F,3,FALSE),"Not in BL Scan")</f>
        <v>15430571</v>
      </c>
      <c r="D135" s="25">
        <f>IFERROR(VLOOKUP($B135,BaselineKILLS!$B:F,4,FALSE),"Not in BL Scan")</f>
        <v>5242102</v>
      </c>
      <c r="E135" s="25">
        <f>IFERROR(VLOOKUP($B135,BaselineKILLS!$B:G,5,FALSE),"Not in BL Scan")</f>
        <v>8464264</v>
      </c>
      <c r="F135" s="25"/>
      <c r="G135" s="25">
        <f>IFERROR(VLOOKUP($B135,SCAN1_020125!$B:F,3,FALSE),"Not in Scan")</f>
        <v>15467912</v>
      </c>
      <c r="H135" s="25">
        <f>IFERROR(VLOOKUP($B135,SCAN1_020125!$B:G,4,FALSE),"Not in Scan")</f>
        <v>5634945</v>
      </c>
      <c r="I135" s="25">
        <f>IFERROR(VLOOKUP($B135,SCAN1_020125!$B:H,5,FALSE),"Not in Scan")</f>
        <v>8535104</v>
      </c>
      <c r="K135" s="25">
        <f>IFERROR(VLOOKUP($B135,SCAN2_021925!$B:G,3,FALSE),"Not in Scan")</f>
        <v>15467912</v>
      </c>
      <c r="L135" s="25">
        <f>IFERROR(VLOOKUP($B135,SCAN2_021925!$B:H,4,FALSE),"Not in Scan")</f>
        <v>5634945</v>
      </c>
      <c r="M135" s="25">
        <f>IFERROR(VLOOKUP($B135,SCAN2_021925!$B:I,5,FALSE),"Not in Scan")</f>
        <v>8535104</v>
      </c>
      <c r="O135" s="25">
        <f>IFERROR(VLOOKUP($B135,SCAN_022325!$B:K,3,FALSE),"Not in Scan")</f>
        <v>15496088</v>
      </c>
      <c r="P135" s="25">
        <f>IFERROR(VLOOKUP($B135,SCAN_022325!$B:L,4,FALSE),"Not in Scan")</f>
        <v>5733334</v>
      </c>
      <c r="Q135" s="25">
        <f>IFERROR(VLOOKUP($B135,SCAN_022325!$B:M,5,FALSE),"Not in Scan")</f>
        <v>8566271</v>
      </c>
      <c r="S135" s="25" t="str">
        <f>IFERROR(VLOOKUP($B135,SCAN_TBD4!$B:O,3,FALSE),"Not in Scan")</f>
        <v>Not in Scan</v>
      </c>
      <c r="T135" s="25" t="str">
        <f>IFERROR(VLOOKUP($B135,SCAN_TBD4!$B:P,4,FALSE),"Not in Scan")</f>
        <v>Not in Scan</v>
      </c>
      <c r="U135" s="25" t="str">
        <f>IFERROR(VLOOKUP($B135,SCAN_TBD4!$B:Q,5,FALSE),"Not in Scan")</f>
        <v>Not in Scan</v>
      </c>
      <c r="W135" s="25" t="str">
        <f>IFERROR(VLOOKUP($B135,SCAN_TBD5!$B:S,3,FALSE),"Not in Scan")</f>
        <v>Not in Scan</v>
      </c>
      <c r="X135" s="25" t="str">
        <f>IFERROR(VLOOKUP($B135,SCAN_TBD5!$B:T,4,FALSE),"Not in Scan")</f>
        <v>Not in Scan</v>
      </c>
      <c r="Y135" s="25" t="str">
        <f>IFERROR(VLOOKUP($B135,SCAN_TBD5!$B:U,5,FALSE),"Not in Scan")</f>
        <v>Not in Scan</v>
      </c>
      <c r="AA135" s="25" t="str">
        <f>IFERROR(VLOOKUP($B135,SCAN_TBD6!$B:W,3,FALSE),"Not in Scan")</f>
        <v>Not in Scan</v>
      </c>
      <c r="AB135" s="25" t="str">
        <f>IFERROR(VLOOKUP($B135,SCAN_TBD6!$B:X,4,FALSE),"Not in Scan")</f>
        <v>Not in Scan</v>
      </c>
      <c r="AC135" s="25" t="str">
        <f>IFERROR(VLOOKUP($B135,SCAN_TBD6!$B:Y,5,FALSE),"Not in Scan")</f>
        <v>Not in Scan</v>
      </c>
      <c r="AE135" s="25" t="str">
        <f>IFERROR(VLOOKUP($B135,SCAN_TBD7!$B:AA,3,FALSE),"Not in Scan")</f>
        <v>Not in Scan</v>
      </c>
      <c r="AF135" s="25" t="str">
        <f>IFERROR(VLOOKUP($B135,SCAN_TBD7!$B:AB,4,FALSE),"Not in Scan")</f>
        <v>Not in Scan</v>
      </c>
      <c r="AG135" s="25" t="str">
        <f>IFERROR(VLOOKUP($B135,SCAN_TBD7!$B:AC,5,FALSE),"Not in Scan")</f>
        <v>Not in Scan</v>
      </c>
      <c r="AI135" s="25" t="str">
        <f>IFERROR(VLOOKUP($B135,SCAN_TBD8!$B:AA,3,FALSE),"Not in Scan")</f>
        <v>Not in Scan</v>
      </c>
      <c r="AJ135" s="25" t="str">
        <f>IFERROR(VLOOKUP($B135,SCAN_TBD8!$B:AB,4,FALSE),"Not in Scan")</f>
        <v>Not in Scan</v>
      </c>
      <c r="AK135" s="25" t="str">
        <f>IFERROR(VLOOKUP($B135,SCAN_TBD8!$B:AC,5,FALSE),"Not in Scan")</f>
        <v>Not in Scan</v>
      </c>
      <c r="AM135" s="25">
        <f t="shared" ref="AM135:AO135" si="1065">G135-C135</f>
        <v>37341</v>
      </c>
      <c r="AN135" s="25">
        <f t="shared" si="1065"/>
        <v>392843</v>
      </c>
      <c r="AO135" s="25">
        <f t="shared" si="1065"/>
        <v>70840</v>
      </c>
      <c r="AQ135" s="25">
        <f t="shared" ref="AQ135:AS135" si="1066">K135-G135</f>
        <v>0</v>
      </c>
      <c r="AR135" s="25">
        <f t="shared" si="1066"/>
        <v>0</v>
      </c>
      <c r="AS135" s="25">
        <f t="shared" si="1066"/>
        <v>0</v>
      </c>
      <c r="AU135" s="25">
        <f t="shared" ref="AU135:AW135" si="1067">O135-K135</f>
        <v>28176</v>
      </c>
      <c r="AV135" s="25">
        <f t="shared" si="1067"/>
        <v>98389</v>
      </c>
      <c r="AW135" s="25">
        <f t="shared" si="1067"/>
        <v>31167</v>
      </c>
      <c r="AY135" s="25" t="str">
        <f t="shared" ref="AY135:BA135" si="1068">S135-O135</f>
        <v>#VALUE!</v>
      </c>
      <c r="AZ135" s="25" t="str">
        <f t="shared" si="1068"/>
        <v>#VALUE!</v>
      </c>
      <c r="BA135" s="25" t="str">
        <f t="shared" si="1068"/>
        <v>#VALUE!</v>
      </c>
      <c r="BC135" s="25" t="str">
        <f t="shared" ref="BC135:BE135" si="1069">W135-S135</f>
        <v>#VALUE!</v>
      </c>
      <c r="BD135" s="25" t="str">
        <f t="shared" si="1069"/>
        <v>#VALUE!</v>
      </c>
      <c r="BE135" s="25" t="str">
        <f t="shared" si="1069"/>
        <v>#VALUE!</v>
      </c>
      <c r="BG135" s="25" t="str">
        <f t="shared" ref="BG135:BI135" si="1070">AA135-W135</f>
        <v>#VALUE!</v>
      </c>
      <c r="BH135" s="25" t="str">
        <f t="shared" si="1070"/>
        <v>#VALUE!</v>
      </c>
      <c r="BI135" s="25" t="str">
        <f t="shared" si="1070"/>
        <v>#VALUE!</v>
      </c>
      <c r="BK135" s="25" t="str">
        <f t="shared" ref="BK135:BM135" si="1071">AE135-AA135</f>
        <v>#VALUE!</v>
      </c>
      <c r="BL135" s="25" t="str">
        <f t="shared" si="1071"/>
        <v>#VALUE!</v>
      </c>
      <c r="BM135" s="25" t="str">
        <f t="shared" si="1071"/>
        <v>#VALUE!</v>
      </c>
      <c r="BO135" s="25" t="str">
        <f t="shared" ref="BO135:BQ135" si="1072">AI135-AE135</f>
        <v>#VALUE!</v>
      </c>
      <c r="BP135" s="25" t="str">
        <f t="shared" si="1072"/>
        <v>#VALUE!</v>
      </c>
      <c r="BQ135" s="25" t="str">
        <f t="shared" si="1072"/>
        <v>#VALUE!</v>
      </c>
    </row>
    <row r="136" ht="15.0" customHeight="1">
      <c r="A136" s="23" t="s">
        <v>61</v>
      </c>
      <c r="B136" s="24">
        <v>8.5784954E7</v>
      </c>
      <c r="C136" s="25">
        <f>IFERROR(VLOOKUP($B136,BaselineKILLS!$B:F,3,FALSE),"Not in BL Scan")</f>
        <v>3900488</v>
      </c>
      <c r="D136" s="25">
        <f>IFERROR(VLOOKUP($B136,BaselineKILLS!$B:F,4,FALSE),"Not in BL Scan")</f>
        <v>3183858</v>
      </c>
      <c r="E136" s="25">
        <f>IFERROR(VLOOKUP($B136,BaselineKILLS!$B:G,5,FALSE),"Not in BL Scan")</f>
        <v>7652782</v>
      </c>
      <c r="F136" s="25"/>
      <c r="G136" s="25">
        <f>IFERROR(VLOOKUP($B136,SCAN1_020125!$B:F,3,FALSE),"Not in Scan")</f>
        <v>3900488</v>
      </c>
      <c r="H136" s="25">
        <f>IFERROR(VLOOKUP($B136,SCAN1_020125!$B:G,4,FALSE),"Not in Scan")</f>
        <v>3183858</v>
      </c>
      <c r="I136" s="25">
        <f>IFERROR(VLOOKUP($B136,SCAN1_020125!$B:H,5,FALSE),"Not in Scan")</f>
        <v>7652782</v>
      </c>
      <c r="K136" s="25">
        <f>IFERROR(VLOOKUP($B136,SCAN2_021925!$B:G,3,FALSE),"Not in Scan")</f>
        <v>3900488</v>
      </c>
      <c r="L136" s="25">
        <f>IFERROR(VLOOKUP($B136,SCAN2_021925!$B:H,4,FALSE),"Not in Scan")</f>
        <v>3183858</v>
      </c>
      <c r="M136" s="25">
        <f>IFERROR(VLOOKUP($B136,SCAN2_021925!$B:I,5,FALSE),"Not in Scan")</f>
        <v>7652782</v>
      </c>
      <c r="O136" s="25">
        <f>IFERROR(VLOOKUP($B136,SCAN_022325!$B:K,3,FALSE),"Not in Scan")</f>
        <v>3900488</v>
      </c>
      <c r="P136" s="25">
        <f>IFERROR(VLOOKUP($B136,SCAN_022325!$B:L,4,FALSE),"Not in Scan")</f>
        <v>3432952</v>
      </c>
      <c r="Q136" s="25">
        <f>IFERROR(VLOOKUP($B136,SCAN_022325!$B:M,5,FALSE),"Not in Scan")</f>
        <v>9543047</v>
      </c>
      <c r="S136" s="25" t="str">
        <f>IFERROR(VLOOKUP($B136,SCAN_TBD4!$B:O,3,FALSE),"Not in Scan")</f>
        <v>Not in Scan</v>
      </c>
      <c r="T136" s="25" t="str">
        <f>IFERROR(VLOOKUP($B136,SCAN_TBD4!$B:P,4,FALSE),"Not in Scan")</f>
        <v>Not in Scan</v>
      </c>
      <c r="U136" s="25" t="str">
        <f>IFERROR(VLOOKUP($B136,SCAN_TBD4!$B:Q,5,FALSE),"Not in Scan")</f>
        <v>Not in Scan</v>
      </c>
      <c r="W136" s="25" t="str">
        <f>IFERROR(VLOOKUP($B136,SCAN_TBD5!$B:S,3,FALSE),"Not in Scan")</f>
        <v>Not in Scan</v>
      </c>
      <c r="X136" s="25" t="str">
        <f>IFERROR(VLOOKUP($B136,SCAN_TBD5!$B:T,4,FALSE),"Not in Scan")</f>
        <v>Not in Scan</v>
      </c>
      <c r="Y136" s="25" t="str">
        <f>IFERROR(VLOOKUP($B136,SCAN_TBD5!$B:U,5,FALSE),"Not in Scan")</f>
        <v>Not in Scan</v>
      </c>
      <c r="AA136" s="25" t="str">
        <f>IFERROR(VLOOKUP($B136,SCAN_TBD6!$B:W,3,FALSE),"Not in Scan")</f>
        <v>Not in Scan</v>
      </c>
      <c r="AB136" s="25" t="str">
        <f>IFERROR(VLOOKUP($B136,SCAN_TBD6!$B:X,4,FALSE),"Not in Scan")</f>
        <v>Not in Scan</v>
      </c>
      <c r="AC136" s="25" t="str">
        <f>IFERROR(VLOOKUP($B136,SCAN_TBD6!$B:Y,5,FALSE),"Not in Scan")</f>
        <v>Not in Scan</v>
      </c>
      <c r="AE136" s="25" t="str">
        <f>IFERROR(VLOOKUP($B136,SCAN_TBD7!$B:AA,3,FALSE),"Not in Scan")</f>
        <v>Not in Scan</v>
      </c>
      <c r="AF136" s="25" t="str">
        <f>IFERROR(VLOOKUP($B136,SCAN_TBD7!$B:AB,4,FALSE),"Not in Scan")</f>
        <v>Not in Scan</v>
      </c>
      <c r="AG136" s="25" t="str">
        <f>IFERROR(VLOOKUP($B136,SCAN_TBD7!$B:AC,5,FALSE),"Not in Scan")</f>
        <v>Not in Scan</v>
      </c>
      <c r="AI136" s="25" t="str">
        <f>IFERROR(VLOOKUP($B136,SCAN_TBD8!$B:AA,3,FALSE),"Not in Scan")</f>
        <v>Not in Scan</v>
      </c>
      <c r="AJ136" s="25" t="str">
        <f>IFERROR(VLOOKUP($B136,SCAN_TBD8!$B:AB,4,FALSE),"Not in Scan")</f>
        <v>Not in Scan</v>
      </c>
      <c r="AK136" s="25" t="str">
        <f>IFERROR(VLOOKUP($B136,SCAN_TBD8!$B:AC,5,FALSE),"Not in Scan")</f>
        <v>Not in Scan</v>
      </c>
      <c r="AM136" s="25">
        <f t="shared" ref="AM136:AO136" si="1073">G136-C136</f>
        <v>0</v>
      </c>
      <c r="AN136" s="25">
        <f t="shared" si="1073"/>
        <v>0</v>
      </c>
      <c r="AO136" s="25">
        <f t="shared" si="1073"/>
        <v>0</v>
      </c>
      <c r="AQ136" s="25">
        <f t="shared" ref="AQ136:AS136" si="1074">K136-G136</f>
        <v>0</v>
      </c>
      <c r="AR136" s="25">
        <f t="shared" si="1074"/>
        <v>0</v>
      </c>
      <c r="AS136" s="25">
        <f t="shared" si="1074"/>
        <v>0</v>
      </c>
      <c r="AU136" s="25">
        <f t="shared" ref="AU136:AW136" si="1075">O136-K136</f>
        <v>0</v>
      </c>
      <c r="AV136" s="25">
        <f t="shared" si="1075"/>
        <v>249094</v>
      </c>
      <c r="AW136" s="25">
        <f t="shared" si="1075"/>
        <v>1890265</v>
      </c>
      <c r="AY136" s="25" t="str">
        <f t="shared" ref="AY136:BA136" si="1076">S136-O136</f>
        <v>#VALUE!</v>
      </c>
      <c r="AZ136" s="25" t="str">
        <f t="shared" si="1076"/>
        <v>#VALUE!</v>
      </c>
      <c r="BA136" s="25" t="str">
        <f t="shared" si="1076"/>
        <v>#VALUE!</v>
      </c>
      <c r="BC136" s="25" t="str">
        <f t="shared" ref="BC136:BE136" si="1077">W136-S136</f>
        <v>#VALUE!</v>
      </c>
      <c r="BD136" s="25" t="str">
        <f t="shared" si="1077"/>
        <v>#VALUE!</v>
      </c>
      <c r="BE136" s="25" t="str">
        <f t="shared" si="1077"/>
        <v>#VALUE!</v>
      </c>
      <c r="BG136" s="25" t="str">
        <f t="shared" ref="BG136:BI136" si="1078">AA136-W136</f>
        <v>#VALUE!</v>
      </c>
      <c r="BH136" s="25" t="str">
        <f t="shared" si="1078"/>
        <v>#VALUE!</v>
      </c>
      <c r="BI136" s="25" t="str">
        <f t="shared" si="1078"/>
        <v>#VALUE!</v>
      </c>
      <c r="BK136" s="25" t="str">
        <f t="shared" ref="BK136:BM136" si="1079">AE136-AA136</f>
        <v>#VALUE!</v>
      </c>
      <c r="BL136" s="25" t="str">
        <f t="shared" si="1079"/>
        <v>#VALUE!</v>
      </c>
      <c r="BM136" s="25" t="str">
        <f t="shared" si="1079"/>
        <v>#VALUE!</v>
      </c>
      <c r="BO136" s="25" t="str">
        <f t="shared" ref="BO136:BQ136" si="1080">AI136-AE136</f>
        <v>#VALUE!</v>
      </c>
      <c r="BP136" s="25" t="str">
        <f t="shared" si="1080"/>
        <v>#VALUE!</v>
      </c>
      <c r="BQ136" s="25" t="str">
        <f t="shared" si="1080"/>
        <v>#VALUE!</v>
      </c>
    </row>
    <row r="137" ht="15.0" customHeight="1">
      <c r="A137" s="23" t="s">
        <v>104</v>
      </c>
      <c r="B137" s="24">
        <v>4.8244381E7</v>
      </c>
      <c r="C137" s="25">
        <f>IFERROR(VLOOKUP($B137,BaselineKILLS!$B:F,3,FALSE),"Not in BL Scan")</f>
        <v>1028881</v>
      </c>
      <c r="D137" s="25">
        <f>IFERROR(VLOOKUP($B137,BaselineKILLS!$B:F,4,FALSE),"Not in BL Scan")</f>
        <v>1259496</v>
      </c>
      <c r="E137" s="25">
        <f>IFERROR(VLOOKUP($B137,BaselineKILLS!$B:G,5,FALSE),"Not in BL Scan")</f>
        <v>7327441</v>
      </c>
      <c r="F137" s="25"/>
      <c r="G137" s="25">
        <f>IFERROR(VLOOKUP($B137,SCAN1_020125!$B:F,3,FALSE),"Not in Scan")</f>
        <v>1028881</v>
      </c>
      <c r="H137" s="25">
        <f>IFERROR(VLOOKUP($B137,SCAN1_020125!$B:G,4,FALSE),"Not in Scan")</f>
        <v>1259496</v>
      </c>
      <c r="I137" s="25">
        <f>IFERROR(VLOOKUP($B137,SCAN1_020125!$B:H,5,FALSE),"Not in Scan")</f>
        <v>7327441</v>
      </c>
      <c r="K137" s="25">
        <f>IFERROR(VLOOKUP($B137,SCAN2_021925!$B:G,3,FALSE),"Not in Scan")</f>
        <v>1028881</v>
      </c>
      <c r="L137" s="25">
        <f>IFERROR(VLOOKUP($B137,SCAN2_021925!$B:H,4,FALSE),"Not in Scan")</f>
        <v>1259496</v>
      </c>
      <c r="M137" s="25">
        <f>IFERROR(VLOOKUP($B137,SCAN2_021925!$B:I,5,FALSE),"Not in Scan")</f>
        <v>7327441</v>
      </c>
      <c r="O137" s="25">
        <f>IFERROR(VLOOKUP($B137,SCAN_022325!$B:K,3,FALSE),"Not in Scan")</f>
        <v>1028881</v>
      </c>
      <c r="P137" s="25">
        <f>IFERROR(VLOOKUP($B137,SCAN_022325!$B:L,4,FALSE),"Not in Scan")</f>
        <v>1259496</v>
      </c>
      <c r="Q137" s="25">
        <f>IFERROR(VLOOKUP($B137,SCAN_022325!$B:M,5,FALSE),"Not in Scan")</f>
        <v>7327441</v>
      </c>
      <c r="S137" s="25" t="str">
        <f>IFERROR(VLOOKUP($B137,SCAN_TBD4!$B:O,3,FALSE),"Not in Scan")</f>
        <v>Not in Scan</v>
      </c>
      <c r="T137" s="25" t="str">
        <f>IFERROR(VLOOKUP($B137,SCAN_TBD4!$B:P,4,FALSE),"Not in Scan")</f>
        <v>Not in Scan</v>
      </c>
      <c r="U137" s="25" t="str">
        <f>IFERROR(VLOOKUP($B137,SCAN_TBD4!$B:Q,5,FALSE),"Not in Scan")</f>
        <v>Not in Scan</v>
      </c>
      <c r="W137" s="25" t="str">
        <f>IFERROR(VLOOKUP($B137,SCAN_TBD5!$B:S,3,FALSE),"Not in Scan")</f>
        <v>Not in Scan</v>
      </c>
      <c r="X137" s="25" t="str">
        <f>IFERROR(VLOOKUP($B137,SCAN_TBD5!$B:T,4,FALSE),"Not in Scan")</f>
        <v>Not in Scan</v>
      </c>
      <c r="Y137" s="25" t="str">
        <f>IFERROR(VLOOKUP($B137,SCAN_TBD5!$B:U,5,FALSE),"Not in Scan")</f>
        <v>Not in Scan</v>
      </c>
      <c r="AA137" s="25" t="str">
        <f>IFERROR(VLOOKUP($B137,SCAN_TBD6!$B:W,3,FALSE),"Not in Scan")</f>
        <v>Not in Scan</v>
      </c>
      <c r="AB137" s="25" t="str">
        <f>IFERROR(VLOOKUP($B137,SCAN_TBD6!$B:X,4,FALSE),"Not in Scan")</f>
        <v>Not in Scan</v>
      </c>
      <c r="AC137" s="25" t="str">
        <f>IFERROR(VLOOKUP($B137,SCAN_TBD6!$B:Y,5,FALSE),"Not in Scan")</f>
        <v>Not in Scan</v>
      </c>
      <c r="AE137" s="25" t="str">
        <f>IFERROR(VLOOKUP($B137,SCAN_TBD7!$B:AA,3,FALSE),"Not in Scan")</f>
        <v>Not in Scan</v>
      </c>
      <c r="AF137" s="25" t="str">
        <f>IFERROR(VLOOKUP($B137,SCAN_TBD7!$B:AB,4,FALSE),"Not in Scan")</f>
        <v>Not in Scan</v>
      </c>
      <c r="AG137" s="25" t="str">
        <f>IFERROR(VLOOKUP($B137,SCAN_TBD7!$B:AC,5,FALSE),"Not in Scan")</f>
        <v>Not in Scan</v>
      </c>
      <c r="AI137" s="25" t="str">
        <f>IFERROR(VLOOKUP($B137,SCAN_TBD8!$B:AA,3,FALSE),"Not in Scan")</f>
        <v>Not in Scan</v>
      </c>
      <c r="AJ137" s="25" t="str">
        <f>IFERROR(VLOOKUP($B137,SCAN_TBD8!$B:AB,4,FALSE),"Not in Scan")</f>
        <v>Not in Scan</v>
      </c>
      <c r="AK137" s="25" t="str">
        <f>IFERROR(VLOOKUP($B137,SCAN_TBD8!$B:AC,5,FALSE),"Not in Scan")</f>
        <v>Not in Scan</v>
      </c>
      <c r="AM137" s="25">
        <f t="shared" ref="AM137:AO137" si="1081">G137-C137</f>
        <v>0</v>
      </c>
      <c r="AN137" s="25">
        <f t="shared" si="1081"/>
        <v>0</v>
      </c>
      <c r="AO137" s="25">
        <f t="shared" si="1081"/>
        <v>0</v>
      </c>
      <c r="AQ137" s="25">
        <f t="shared" ref="AQ137:AS137" si="1082">K137-G137</f>
        <v>0</v>
      </c>
      <c r="AR137" s="25">
        <f t="shared" si="1082"/>
        <v>0</v>
      </c>
      <c r="AS137" s="25">
        <f t="shared" si="1082"/>
        <v>0</v>
      </c>
      <c r="AU137" s="25">
        <f t="shared" ref="AU137:AW137" si="1083">O137-K137</f>
        <v>0</v>
      </c>
      <c r="AV137" s="25">
        <f t="shared" si="1083"/>
        <v>0</v>
      </c>
      <c r="AW137" s="25">
        <f t="shared" si="1083"/>
        <v>0</v>
      </c>
      <c r="AY137" s="25" t="str">
        <f t="shared" ref="AY137:BA137" si="1084">S137-O137</f>
        <v>#VALUE!</v>
      </c>
      <c r="AZ137" s="25" t="str">
        <f t="shared" si="1084"/>
        <v>#VALUE!</v>
      </c>
      <c r="BA137" s="25" t="str">
        <f t="shared" si="1084"/>
        <v>#VALUE!</v>
      </c>
      <c r="BC137" s="25" t="str">
        <f t="shared" ref="BC137:BE137" si="1085">W137-S137</f>
        <v>#VALUE!</v>
      </c>
      <c r="BD137" s="25" t="str">
        <f t="shared" si="1085"/>
        <v>#VALUE!</v>
      </c>
      <c r="BE137" s="25" t="str">
        <f t="shared" si="1085"/>
        <v>#VALUE!</v>
      </c>
      <c r="BG137" s="25" t="str">
        <f t="shared" ref="BG137:BI137" si="1086">AA137-W137</f>
        <v>#VALUE!</v>
      </c>
      <c r="BH137" s="25" t="str">
        <f t="shared" si="1086"/>
        <v>#VALUE!</v>
      </c>
      <c r="BI137" s="25" t="str">
        <f t="shared" si="1086"/>
        <v>#VALUE!</v>
      </c>
      <c r="BK137" s="25" t="str">
        <f t="shared" ref="BK137:BM137" si="1087">AE137-AA137</f>
        <v>#VALUE!</v>
      </c>
      <c r="BL137" s="25" t="str">
        <f t="shared" si="1087"/>
        <v>#VALUE!</v>
      </c>
      <c r="BM137" s="25" t="str">
        <f t="shared" si="1087"/>
        <v>#VALUE!</v>
      </c>
      <c r="BO137" s="25" t="str">
        <f t="shared" ref="BO137:BQ137" si="1088">AI137-AE137</f>
        <v>#VALUE!</v>
      </c>
      <c r="BP137" s="25" t="str">
        <f t="shared" si="1088"/>
        <v>#VALUE!</v>
      </c>
      <c r="BQ137" s="25" t="str">
        <f t="shared" si="1088"/>
        <v>#VALUE!</v>
      </c>
    </row>
    <row r="138" ht="15.0" customHeight="1">
      <c r="A138" s="23" t="s">
        <v>140</v>
      </c>
      <c r="B138" s="24">
        <v>1.29103445E8</v>
      </c>
      <c r="C138" s="25">
        <f>IFERROR(VLOOKUP($B138,BaselineKILLS!$B:F,3,FALSE),"Not in BL Scan")</f>
        <v>534317</v>
      </c>
      <c r="D138" s="25">
        <f>IFERROR(VLOOKUP($B138,BaselineKILLS!$B:F,4,FALSE),"Not in BL Scan")</f>
        <v>678454</v>
      </c>
      <c r="E138" s="25">
        <f>IFERROR(VLOOKUP($B138,BaselineKILLS!$B:G,5,FALSE),"Not in BL Scan")</f>
        <v>1557515</v>
      </c>
      <c r="F138" s="25"/>
      <c r="G138" s="25">
        <f>IFERROR(VLOOKUP($B138,SCAN1_020125!$B:F,3,FALSE),"Not in Scan")</f>
        <v>534317</v>
      </c>
      <c r="H138" s="25">
        <f>IFERROR(VLOOKUP($B138,SCAN1_020125!$B:G,4,FALSE),"Not in Scan")</f>
        <v>678454</v>
      </c>
      <c r="I138" s="25">
        <f>IFERROR(VLOOKUP($B138,SCAN1_020125!$B:H,5,FALSE),"Not in Scan")</f>
        <v>1557515</v>
      </c>
      <c r="K138" s="25">
        <f>IFERROR(VLOOKUP($B138,SCAN2_021925!$B:G,3,FALSE),"Not in Scan")</f>
        <v>534317</v>
      </c>
      <c r="L138" s="25">
        <f>IFERROR(VLOOKUP($B138,SCAN2_021925!$B:H,4,FALSE),"Not in Scan")</f>
        <v>678454</v>
      </c>
      <c r="M138" s="25">
        <f>IFERROR(VLOOKUP($B138,SCAN2_021925!$B:I,5,FALSE),"Not in Scan")</f>
        <v>1557515</v>
      </c>
      <c r="O138" s="25">
        <f>IFERROR(VLOOKUP($B138,SCAN_022325!$B:K,3,FALSE),"Not in Scan")</f>
        <v>534317</v>
      </c>
      <c r="P138" s="25">
        <f>IFERROR(VLOOKUP($B138,SCAN_022325!$B:L,4,FALSE),"Not in Scan")</f>
        <v>678454</v>
      </c>
      <c r="Q138" s="25">
        <f>IFERROR(VLOOKUP($B138,SCAN_022325!$B:M,5,FALSE),"Not in Scan")</f>
        <v>1557515</v>
      </c>
      <c r="S138" s="25" t="str">
        <f>IFERROR(VLOOKUP($B138,SCAN_TBD4!$B:O,3,FALSE),"Not in Scan")</f>
        <v>Not in Scan</v>
      </c>
      <c r="T138" s="25" t="str">
        <f>IFERROR(VLOOKUP($B138,SCAN_TBD4!$B:P,4,FALSE),"Not in Scan")</f>
        <v>Not in Scan</v>
      </c>
      <c r="U138" s="25" t="str">
        <f>IFERROR(VLOOKUP($B138,SCAN_TBD4!$B:Q,5,FALSE),"Not in Scan")</f>
        <v>Not in Scan</v>
      </c>
      <c r="W138" s="25" t="str">
        <f>IFERROR(VLOOKUP($B138,SCAN_TBD5!$B:S,3,FALSE),"Not in Scan")</f>
        <v>Not in Scan</v>
      </c>
      <c r="X138" s="25" t="str">
        <f>IFERROR(VLOOKUP($B138,SCAN_TBD5!$B:T,4,FALSE),"Not in Scan")</f>
        <v>Not in Scan</v>
      </c>
      <c r="Y138" s="25" t="str">
        <f>IFERROR(VLOOKUP($B138,SCAN_TBD5!$B:U,5,FALSE),"Not in Scan")</f>
        <v>Not in Scan</v>
      </c>
      <c r="AA138" s="25" t="str">
        <f>IFERROR(VLOOKUP($B138,SCAN_TBD6!$B:W,3,FALSE),"Not in Scan")</f>
        <v>Not in Scan</v>
      </c>
      <c r="AB138" s="25" t="str">
        <f>IFERROR(VLOOKUP($B138,SCAN_TBD6!$B:X,4,FALSE),"Not in Scan")</f>
        <v>Not in Scan</v>
      </c>
      <c r="AC138" s="25" t="str">
        <f>IFERROR(VLOOKUP($B138,SCAN_TBD6!$B:Y,5,FALSE),"Not in Scan")</f>
        <v>Not in Scan</v>
      </c>
      <c r="AE138" s="25" t="str">
        <f>IFERROR(VLOOKUP($B138,SCAN_TBD7!$B:AA,3,FALSE),"Not in Scan")</f>
        <v>Not in Scan</v>
      </c>
      <c r="AF138" s="25" t="str">
        <f>IFERROR(VLOOKUP($B138,SCAN_TBD7!$B:AB,4,FALSE),"Not in Scan")</f>
        <v>Not in Scan</v>
      </c>
      <c r="AG138" s="25" t="str">
        <f>IFERROR(VLOOKUP($B138,SCAN_TBD7!$B:AC,5,FALSE),"Not in Scan")</f>
        <v>Not in Scan</v>
      </c>
      <c r="AI138" s="25" t="str">
        <f>IFERROR(VLOOKUP($B138,SCAN_TBD8!$B:AA,3,FALSE),"Not in Scan")</f>
        <v>Not in Scan</v>
      </c>
      <c r="AJ138" s="25" t="str">
        <f>IFERROR(VLOOKUP($B138,SCAN_TBD8!$B:AB,4,FALSE),"Not in Scan")</f>
        <v>Not in Scan</v>
      </c>
      <c r="AK138" s="25" t="str">
        <f>IFERROR(VLOOKUP($B138,SCAN_TBD8!$B:AC,5,FALSE),"Not in Scan")</f>
        <v>Not in Scan</v>
      </c>
      <c r="AM138" s="25">
        <f t="shared" ref="AM138:AO138" si="1089">G138-C138</f>
        <v>0</v>
      </c>
      <c r="AN138" s="25">
        <f t="shared" si="1089"/>
        <v>0</v>
      </c>
      <c r="AO138" s="25">
        <f t="shared" si="1089"/>
        <v>0</v>
      </c>
      <c r="AQ138" s="25">
        <f t="shared" ref="AQ138:AS138" si="1090">K138-G138</f>
        <v>0</v>
      </c>
      <c r="AR138" s="25">
        <f t="shared" si="1090"/>
        <v>0</v>
      </c>
      <c r="AS138" s="25">
        <f t="shared" si="1090"/>
        <v>0</v>
      </c>
      <c r="AU138" s="25">
        <f t="shared" ref="AU138:AW138" si="1091">O138-K138</f>
        <v>0</v>
      </c>
      <c r="AV138" s="25">
        <f t="shared" si="1091"/>
        <v>0</v>
      </c>
      <c r="AW138" s="25">
        <f t="shared" si="1091"/>
        <v>0</v>
      </c>
      <c r="AY138" s="25" t="str">
        <f t="shared" ref="AY138:BA138" si="1092">S138-O138</f>
        <v>#VALUE!</v>
      </c>
      <c r="AZ138" s="25" t="str">
        <f t="shared" si="1092"/>
        <v>#VALUE!</v>
      </c>
      <c r="BA138" s="25" t="str">
        <f t="shared" si="1092"/>
        <v>#VALUE!</v>
      </c>
      <c r="BC138" s="25" t="str">
        <f t="shared" ref="BC138:BE138" si="1093">W138-S138</f>
        <v>#VALUE!</v>
      </c>
      <c r="BD138" s="25" t="str">
        <f t="shared" si="1093"/>
        <v>#VALUE!</v>
      </c>
      <c r="BE138" s="25" t="str">
        <f t="shared" si="1093"/>
        <v>#VALUE!</v>
      </c>
      <c r="BG138" s="25" t="str">
        <f t="shared" ref="BG138:BI138" si="1094">AA138-W138</f>
        <v>#VALUE!</v>
      </c>
      <c r="BH138" s="25" t="str">
        <f t="shared" si="1094"/>
        <v>#VALUE!</v>
      </c>
      <c r="BI138" s="25" t="str">
        <f t="shared" si="1094"/>
        <v>#VALUE!</v>
      </c>
      <c r="BK138" s="25" t="str">
        <f t="shared" ref="BK138:BM138" si="1095">AE138-AA138</f>
        <v>#VALUE!</v>
      </c>
      <c r="BL138" s="25" t="str">
        <f t="shared" si="1095"/>
        <v>#VALUE!</v>
      </c>
      <c r="BM138" s="25" t="str">
        <f t="shared" si="1095"/>
        <v>#VALUE!</v>
      </c>
      <c r="BO138" s="25" t="str">
        <f t="shared" ref="BO138:BQ138" si="1096">AI138-AE138</f>
        <v>#VALUE!</v>
      </c>
      <c r="BP138" s="25" t="str">
        <f t="shared" si="1096"/>
        <v>#VALUE!</v>
      </c>
      <c r="BQ138" s="25" t="str">
        <f t="shared" si="1096"/>
        <v>#VALUE!</v>
      </c>
    </row>
    <row r="139" ht="15.0" customHeight="1">
      <c r="A139" s="23" t="s">
        <v>141</v>
      </c>
      <c r="B139" s="24">
        <v>5.0980149E7</v>
      </c>
      <c r="C139" s="25">
        <f>IFERROR(VLOOKUP($B139,BaselineKILLS!$B:F,3,FALSE),"Not in BL Scan")</f>
        <v>1109536</v>
      </c>
      <c r="D139" s="25">
        <f>IFERROR(VLOOKUP($B139,BaselineKILLS!$B:F,4,FALSE),"Not in BL Scan")</f>
        <v>800485</v>
      </c>
      <c r="E139" s="25">
        <f>IFERROR(VLOOKUP($B139,BaselineKILLS!$B:G,5,FALSE),"Not in BL Scan")</f>
        <v>8810802</v>
      </c>
      <c r="F139" s="25"/>
      <c r="G139" s="25">
        <f>IFERROR(VLOOKUP($B139,SCAN1_020125!$B:F,3,FALSE),"Not in Scan")</f>
        <v>1109536</v>
      </c>
      <c r="H139" s="25">
        <f>IFERROR(VLOOKUP($B139,SCAN1_020125!$B:G,4,FALSE),"Not in Scan")</f>
        <v>800485</v>
      </c>
      <c r="I139" s="25">
        <f>IFERROR(VLOOKUP($B139,SCAN1_020125!$B:H,5,FALSE),"Not in Scan")</f>
        <v>8810802</v>
      </c>
      <c r="K139" s="25">
        <f>IFERROR(VLOOKUP($B139,SCAN2_021925!$B:G,3,FALSE),"Not in Scan")</f>
        <v>1109536</v>
      </c>
      <c r="L139" s="25">
        <f>IFERROR(VLOOKUP($B139,SCAN2_021925!$B:H,4,FALSE),"Not in Scan")</f>
        <v>800485</v>
      </c>
      <c r="M139" s="25">
        <f>IFERROR(VLOOKUP($B139,SCAN2_021925!$B:I,5,FALSE),"Not in Scan")</f>
        <v>8810802</v>
      </c>
      <c r="O139" s="25">
        <f>IFERROR(VLOOKUP($B139,SCAN_022325!$B:K,3,FALSE),"Not in Scan")</f>
        <v>1109536</v>
      </c>
      <c r="P139" s="25">
        <f>IFERROR(VLOOKUP($B139,SCAN_022325!$B:L,4,FALSE),"Not in Scan")</f>
        <v>800485</v>
      </c>
      <c r="Q139" s="25">
        <f>IFERROR(VLOOKUP($B139,SCAN_022325!$B:M,5,FALSE),"Not in Scan")</f>
        <v>8810802</v>
      </c>
      <c r="S139" s="25" t="str">
        <f>IFERROR(VLOOKUP($B139,SCAN_TBD4!$B:O,3,FALSE),"Not in Scan")</f>
        <v>Not in Scan</v>
      </c>
      <c r="T139" s="25" t="str">
        <f>IFERROR(VLOOKUP($B139,SCAN_TBD4!$B:P,4,FALSE),"Not in Scan")</f>
        <v>Not in Scan</v>
      </c>
      <c r="U139" s="25" t="str">
        <f>IFERROR(VLOOKUP($B139,SCAN_TBD4!$B:Q,5,FALSE),"Not in Scan")</f>
        <v>Not in Scan</v>
      </c>
      <c r="W139" s="25" t="str">
        <f>IFERROR(VLOOKUP($B139,SCAN_TBD5!$B:S,3,FALSE),"Not in Scan")</f>
        <v>Not in Scan</v>
      </c>
      <c r="X139" s="25" t="str">
        <f>IFERROR(VLOOKUP($B139,SCAN_TBD5!$B:T,4,FALSE),"Not in Scan")</f>
        <v>Not in Scan</v>
      </c>
      <c r="Y139" s="25" t="str">
        <f>IFERROR(VLOOKUP($B139,SCAN_TBD5!$B:U,5,FALSE),"Not in Scan")</f>
        <v>Not in Scan</v>
      </c>
      <c r="AA139" s="25" t="str">
        <f>IFERROR(VLOOKUP($B139,SCAN_TBD6!$B:W,3,FALSE),"Not in Scan")</f>
        <v>Not in Scan</v>
      </c>
      <c r="AB139" s="25" t="str">
        <f>IFERROR(VLOOKUP($B139,SCAN_TBD6!$B:X,4,FALSE),"Not in Scan")</f>
        <v>Not in Scan</v>
      </c>
      <c r="AC139" s="25" t="str">
        <f>IFERROR(VLOOKUP($B139,SCAN_TBD6!$B:Y,5,FALSE),"Not in Scan")</f>
        <v>Not in Scan</v>
      </c>
      <c r="AE139" s="25" t="str">
        <f>IFERROR(VLOOKUP($B139,SCAN_TBD7!$B:AA,3,FALSE),"Not in Scan")</f>
        <v>Not in Scan</v>
      </c>
      <c r="AF139" s="25" t="str">
        <f>IFERROR(VLOOKUP($B139,SCAN_TBD7!$B:AB,4,FALSE),"Not in Scan")</f>
        <v>Not in Scan</v>
      </c>
      <c r="AG139" s="25" t="str">
        <f>IFERROR(VLOOKUP($B139,SCAN_TBD7!$B:AC,5,FALSE),"Not in Scan")</f>
        <v>Not in Scan</v>
      </c>
      <c r="AI139" s="25" t="str">
        <f>IFERROR(VLOOKUP($B139,SCAN_TBD8!$B:AA,3,FALSE),"Not in Scan")</f>
        <v>Not in Scan</v>
      </c>
      <c r="AJ139" s="25" t="str">
        <f>IFERROR(VLOOKUP($B139,SCAN_TBD8!$B:AB,4,FALSE),"Not in Scan")</f>
        <v>Not in Scan</v>
      </c>
      <c r="AK139" s="25" t="str">
        <f>IFERROR(VLOOKUP($B139,SCAN_TBD8!$B:AC,5,FALSE),"Not in Scan")</f>
        <v>Not in Scan</v>
      </c>
      <c r="AM139" s="25">
        <f t="shared" ref="AM139:AO139" si="1097">G139-C139</f>
        <v>0</v>
      </c>
      <c r="AN139" s="25">
        <f t="shared" si="1097"/>
        <v>0</v>
      </c>
      <c r="AO139" s="25">
        <f t="shared" si="1097"/>
        <v>0</v>
      </c>
      <c r="AQ139" s="25">
        <f t="shared" ref="AQ139:AS139" si="1098">K139-G139</f>
        <v>0</v>
      </c>
      <c r="AR139" s="25">
        <f t="shared" si="1098"/>
        <v>0</v>
      </c>
      <c r="AS139" s="25">
        <f t="shared" si="1098"/>
        <v>0</v>
      </c>
      <c r="AU139" s="25">
        <f t="shared" ref="AU139:AW139" si="1099">O139-K139</f>
        <v>0</v>
      </c>
      <c r="AV139" s="25">
        <f t="shared" si="1099"/>
        <v>0</v>
      </c>
      <c r="AW139" s="25">
        <f t="shared" si="1099"/>
        <v>0</v>
      </c>
      <c r="AY139" s="25" t="str">
        <f t="shared" ref="AY139:BA139" si="1100">S139-O139</f>
        <v>#VALUE!</v>
      </c>
      <c r="AZ139" s="25" t="str">
        <f t="shared" si="1100"/>
        <v>#VALUE!</v>
      </c>
      <c r="BA139" s="25" t="str">
        <f t="shared" si="1100"/>
        <v>#VALUE!</v>
      </c>
      <c r="BC139" s="25" t="str">
        <f t="shared" ref="BC139:BE139" si="1101">W139-S139</f>
        <v>#VALUE!</v>
      </c>
      <c r="BD139" s="25" t="str">
        <f t="shared" si="1101"/>
        <v>#VALUE!</v>
      </c>
      <c r="BE139" s="25" t="str">
        <f t="shared" si="1101"/>
        <v>#VALUE!</v>
      </c>
      <c r="BG139" s="25" t="str">
        <f t="shared" ref="BG139:BI139" si="1102">AA139-W139</f>
        <v>#VALUE!</v>
      </c>
      <c r="BH139" s="25" t="str">
        <f t="shared" si="1102"/>
        <v>#VALUE!</v>
      </c>
      <c r="BI139" s="25" t="str">
        <f t="shared" si="1102"/>
        <v>#VALUE!</v>
      </c>
      <c r="BK139" s="25" t="str">
        <f t="shared" ref="BK139:BM139" si="1103">AE139-AA139</f>
        <v>#VALUE!</v>
      </c>
      <c r="BL139" s="25" t="str">
        <f t="shared" si="1103"/>
        <v>#VALUE!</v>
      </c>
      <c r="BM139" s="25" t="str">
        <f t="shared" si="1103"/>
        <v>#VALUE!</v>
      </c>
      <c r="BO139" s="25" t="str">
        <f t="shared" ref="BO139:BQ139" si="1104">AI139-AE139</f>
        <v>#VALUE!</v>
      </c>
      <c r="BP139" s="25" t="str">
        <f t="shared" si="1104"/>
        <v>#VALUE!</v>
      </c>
      <c r="BQ139" s="25" t="str">
        <f t="shared" si="1104"/>
        <v>#VALUE!</v>
      </c>
    </row>
    <row r="140" ht="15.0" customHeight="1">
      <c r="A140" s="23" t="s">
        <v>298</v>
      </c>
      <c r="B140" s="24">
        <v>1.3375358E7</v>
      </c>
      <c r="C140" s="25">
        <f>IFERROR(VLOOKUP($B140,BaselineKILLS!$B:F,3,FALSE),"Not in BL Scan")</f>
        <v>2615701</v>
      </c>
      <c r="D140" s="25">
        <f>IFERROR(VLOOKUP($B140,BaselineKILLS!$B:F,4,FALSE),"Not in BL Scan")</f>
        <v>1025408</v>
      </c>
      <c r="E140" s="25">
        <f>IFERROR(VLOOKUP($B140,BaselineKILLS!$B:G,5,FALSE),"Not in BL Scan")</f>
        <v>6753120</v>
      </c>
      <c r="F140" s="25"/>
      <c r="G140" s="25">
        <f>IFERROR(VLOOKUP($B140,SCAN1_020125!$B:F,3,FALSE),"Not in Scan")</f>
        <v>2615701</v>
      </c>
      <c r="H140" s="25">
        <f>IFERROR(VLOOKUP($B140,SCAN1_020125!$B:G,4,FALSE),"Not in Scan")</f>
        <v>1025408</v>
      </c>
      <c r="I140" s="25">
        <f>IFERROR(VLOOKUP($B140,SCAN1_020125!$B:H,5,FALSE),"Not in Scan")</f>
        <v>6753120</v>
      </c>
      <c r="K140" s="25">
        <f>IFERROR(VLOOKUP($B140,SCAN2_021925!$B:G,3,FALSE),"Not in Scan")</f>
        <v>2615701</v>
      </c>
      <c r="L140" s="25">
        <f>IFERROR(VLOOKUP($B140,SCAN2_021925!$B:H,4,FALSE),"Not in Scan")</f>
        <v>1025408</v>
      </c>
      <c r="M140" s="25">
        <f>IFERROR(VLOOKUP($B140,SCAN2_021925!$B:I,5,FALSE),"Not in Scan")</f>
        <v>6753120</v>
      </c>
      <c r="O140" s="25" t="str">
        <f>IFERROR(VLOOKUP($B140,SCAN_022325!$B:K,3,FALSE),"Not in Scan")</f>
        <v>Not in Scan</v>
      </c>
      <c r="P140" s="25" t="str">
        <f>IFERROR(VLOOKUP($B140,SCAN_022325!$B:L,4,FALSE),"Not in Scan")</f>
        <v>Not in Scan</v>
      </c>
      <c r="Q140" s="25" t="str">
        <f>IFERROR(VLOOKUP($B140,SCAN_022325!$B:M,5,FALSE),"Not in Scan")</f>
        <v>Not in Scan</v>
      </c>
      <c r="S140" s="25" t="str">
        <f>IFERROR(VLOOKUP($B140,SCAN_TBD4!$B:O,3,FALSE),"Not in Scan")</f>
        <v>Not in Scan</v>
      </c>
      <c r="T140" s="25" t="str">
        <f>IFERROR(VLOOKUP($B140,SCAN_TBD4!$B:P,4,FALSE),"Not in Scan")</f>
        <v>Not in Scan</v>
      </c>
      <c r="U140" s="25" t="str">
        <f>IFERROR(VLOOKUP($B140,SCAN_TBD4!$B:Q,5,FALSE),"Not in Scan")</f>
        <v>Not in Scan</v>
      </c>
      <c r="W140" s="25" t="str">
        <f>IFERROR(VLOOKUP($B140,SCAN_TBD5!$B:S,3,FALSE),"Not in Scan")</f>
        <v>Not in Scan</v>
      </c>
      <c r="X140" s="25" t="str">
        <f>IFERROR(VLOOKUP($B140,SCAN_TBD5!$B:T,4,FALSE),"Not in Scan")</f>
        <v>Not in Scan</v>
      </c>
      <c r="Y140" s="25" t="str">
        <f>IFERROR(VLOOKUP($B140,SCAN_TBD5!$B:U,5,FALSE),"Not in Scan")</f>
        <v>Not in Scan</v>
      </c>
      <c r="AA140" s="25" t="str">
        <f>IFERROR(VLOOKUP($B140,SCAN_TBD6!$B:W,3,FALSE),"Not in Scan")</f>
        <v>Not in Scan</v>
      </c>
      <c r="AB140" s="25" t="str">
        <f>IFERROR(VLOOKUP($B140,SCAN_TBD6!$B:X,4,FALSE),"Not in Scan")</f>
        <v>Not in Scan</v>
      </c>
      <c r="AC140" s="25" t="str">
        <f>IFERROR(VLOOKUP($B140,SCAN_TBD6!$B:Y,5,FALSE),"Not in Scan")</f>
        <v>Not in Scan</v>
      </c>
      <c r="AE140" s="25" t="str">
        <f>IFERROR(VLOOKUP($B140,SCAN_TBD7!$B:AA,3,FALSE),"Not in Scan")</f>
        <v>Not in Scan</v>
      </c>
      <c r="AF140" s="25" t="str">
        <f>IFERROR(VLOOKUP($B140,SCAN_TBD7!$B:AB,4,FALSE),"Not in Scan")</f>
        <v>Not in Scan</v>
      </c>
      <c r="AG140" s="25" t="str">
        <f>IFERROR(VLOOKUP($B140,SCAN_TBD7!$B:AC,5,FALSE),"Not in Scan")</f>
        <v>Not in Scan</v>
      </c>
      <c r="AI140" s="25" t="str">
        <f>IFERROR(VLOOKUP($B140,SCAN_TBD8!$B:AA,3,FALSE),"Not in Scan")</f>
        <v>Not in Scan</v>
      </c>
      <c r="AJ140" s="25" t="str">
        <f>IFERROR(VLOOKUP($B140,SCAN_TBD8!$B:AB,4,FALSE),"Not in Scan")</f>
        <v>Not in Scan</v>
      </c>
      <c r="AK140" s="25" t="str">
        <f>IFERROR(VLOOKUP($B140,SCAN_TBD8!$B:AC,5,FALSE),"Not in Scan")</f>
        <v>Not in Scan</v>
      </c>
      <c r="AM140" s="25">
        <f t="shared" ref="AM140:AO140" si="1105">G140-C140</f>
        <v>0</v>
      </c>
      <c r="AN140" s="25">
        <f t="shared" si="1105"/>
        <v>0</v>
      </c>
      <c r="AO140" s="25">
        <f t="shared" si="1105"/>
        <v>0</v>
      </c>
      <c r="AQ140" s="25">
        <f t="shared" ref="AQ140:AS140" si="1106">K140-G140</f>
        <v>0</v>
      </c>
      <c r="AR140" s="25">
        <f t="shared" si="1106"/>
        <v>0</v>
      </c>
      <c r="AS140" s="25">
        <f t="shared" si="1106"/>
        <v>0</v>
      </c>
      <c r="AU140" s="25" t="str">
        <f t="shared" ref="AU140:AW140" si="1107">O140-K140</f>
        <v>#VALUE!</v>
      </c>
      <c r="AV140" s="25" t="str">
        <f t="shared" si="1107"/>
        <v>#VALUE!</v>
      </c>
      <c r="AW140" s="25" t="str">
        <f t="shared" si="1107"/>
        <v>#VALUE!</v>
      </c>
      <c r="AY140" s="25" t="str">
        <f t="shared" ref="AY140:BA140" si="1108">S140-O140</f>
        <v>#VALUE!</v>
      </c>
      <c r="AZ140" s="25" t="str">
        <f t="shared" si="1108"/>
        <v>#VALUE!</v>
      </c>
      <c r="BA140" s="25" t="str">
        <f t="shared" si="1108"/>
        <v>#VALUE!</v>
      </c>
      <c r="BC140" s="25" t="str">
        <f t="shared" ref="BC140:BE140" si="1109">W140-S140</f>
        <v>#VALUE!</v>
      </c>
      <c r="BD140" s="25" t="str">
        <f t="shared" si="1109"/>
        <v>#VALUE!</v>
      </c>
      <c r="BE140" s="25" t="str">
        <f t="shared" si="1109"/>
        <v>#VALUE!</v>
      </c>
      <c r="BG140" s="25" t="str">
        <f t="shared" ref="BG140:BI140" si="1110">AA140-W140</f>
        <v>#VALUE!</v>
      </c>
      <c r="BH140" s="25" t="str">
        <f t="shared" si="1110"/>
        <v>#VALUE!</v>
      </c>
      <c r="BI140" s="25" t="str">
        <f t="shared" si="1110"/>
        <v>#VALUE!</v>
      </c>
      <c r="BK140" s="25" t="str">
        <f t="shared" ref="BK140:BM140" si="1111">AE140-AA140</f>
        <v>#VALUE!</v>
      </c>
      <c r="BL140" s="25" t="str">
        <f t="shared" si="1111"/>
        <v>#VALUE!</v>
      </c>
      <c r="BM140" s="25" t="str">
        <f t="shared" si="1111"/>
        <v>#VALUE!</v>
      </c>
      <c r="BO140" s="25" t="str">
        <f t="shared" ref="BO140:BQ140" si="1112">AI140-AE140</f>
        <v>#VALUE!</v>
      </c>
      <c r="BP140" s="25" t="str">
        <f t="shared" si="1112"/>
        <v>#VALUE!</v>
      </c>
      <c r="BQ140" s="25" t="str">
        <f t="shared" si="1112"/>
        <v>#VALUE!</v>
      </c>
    </row>
    <row r="141" ht="15.0" customHeight="1">
      <c r="A141" s="23" t="s">
        <v>142</v>
      </c>
      <c r="B141" s="24">
        <v>4.1962558E7</v>
      </c>
      <c r="C141" s="25">
        <f>IFERROR(VLOOKUP($B141,BaselineKILLS!$B:F,3,FALSE),"Not in BL Scan")</f>
        <v>10323313</v>
      </c>
      <c r="D141" s="25">
        <f>IFERROR(VLOOKUP($B141,BaselineKILLS!$B:F,4,FALSE),"Not in BL Scan")</f>
        <v>6956048</v>
      </c>
      <c r="E141" s="25">
        <f>IFERROR(VLOOKUP($B141,BaselineKILLS!$B:G,5,FALSE),"Not in BL Scan")</f>
        <v>5728125</v>
      </c>
      <c r="F141" s="25"/>
      <c r="G141" s="25">
        <f>IFERROR(VLOOKUP($B141,SCAN1_020125!$B:F,3,FALSE),"Not in Scan")</f>
        <v>10330597</v>
      </c>
      <c r="H141" s="25">
        <f>IFERROR(VLOOKUP($B141,SCAN1_020125!$B:G,4,FALSE),"Not in Scan")</f>
        <v>6964845</v>
      </c>
      <c r="I141" s="25">
        <f>IFERROR(VLOOKUP($B141,SCAN1_020125!$B:H,5,FALSE),"Not in Scan")</f>
        <v>5733648</v>
      </c>
      <c r="K141" s="25">
        <f>IFERROR(VLOOKUP($B141,SCAN2_021925!$B:G,3,FALSE),"Not in Scan")</f>
        <v>10334195</v>
      </c>
      <c r="L141" s="25">
        <f>IFERROR(VLOOKUP($B141,SCAN2_021925!$B:H,4,FALSE),"Not in Scan")</f>
        <v>6964845</v>
      </c>
      <c r="M141" s="25">
        <f>IFERROR(VLOOKUP($B141,SCAN2_021925!$B:I,5,FALSE),"Not in Scan")</f>
        <v>5733648</v>
      </c>
      <c r="O141" s="25">
        <f>IFERROR(VLOOKUP($B141,SCAN_022325!$B:K,3,FALSE),"Not in Scan")</f>
        <v>10336156</v>
      </c>
      <c r="P141" s="25">
        <f>IFERROR(VLOOKUP($B141,SCAN_022325!$B:L,4,FALSE),"Not in Scan")</f>
        <v>6993932</v>
      </c>
      <c r="Q141" s="25">
        <f>IFERROR(VLOOKUP($B141,SCAN_022325!$B:M,5,FALSE),"Not in Scan")</f>
        <v>5755527</v>
      </c>
      <c r="S141" s="25" t="str">
        <f>IFERROR(VLOOKUP($B141,SCAN_TBD4!$B:O,3,FALSE),"Not in Scan")</f>
        <v>Not in Scan</v>
      </c>
      <c r="T141" s="25" t="str">
        <f>IFERROR(VLOOKUP($B141,SCAN_TBD4!$B:P,4,FALSE),"Not in Scan")</f>
        <v>Not in Scan</v>
      </c>
      <c r="U141" s="25" t="str">
        <f>IFERROR(VLOOKUP($B141,SCAN_TBD4!$B:Q,5,FALSE),"Not in Scan")</f>
        <v>Not in Scan</v>
      </c>
      <c r="W141" s="25" t="str">
        <f>IFERROR(VLOOKUP($B141,SCAN_TBD5!$B:S,3,FALSE),"Not in Scan")</f>
        <v>Not in Scan</v>
      </c>
      <c r="X141" s="25" t="str">
        <f>IFERROR(VLOOKUP($B141,SCAN_TBD5!$B:T,4,FALSE),"Not in Scan")</f>
        <v>Not in Scan</v>
      </c>
      <c r="Y141" s="25" t="str">
        <f>IFERROR(VLOOKUP($B141,SCAN_TBD5!$B:U,5,FALSE),"Not in Scan")</f>
        <v>Not in Scan</v>
      </c>
      <c r="AA141" s="25" t="str">
        <f>IFERROR(VLOOKUP($B141,SCAN_TBD6!$B:W,3,FALSE),"Not in Scan")</f>
        <v>Not in Scan</v>
      </c>
      <c r="AB141" s="25" t="str">
        <f>IFERROR(VLOOKUP($B141,SCAN_TBD6!$B:X,4,FALSE),"Not in Scan")</f>
        <v>Not in Scan</v>
      </c>
      <c r="AC141" s="25" t="str">
        <f>IFERROR(VLOOKUP($B141,SCAN_TBD6!$B:Y,5,FALSE),"Not in Scan")</f>
        <v>Not in Scan</v>
      </c>
      <c r="AE141" s="25" t="str">
        <f>IFERROR(VLOOKUP($B141,SCAN_TBD7!$B:AA,3,FALSE),"Not in Scan")</f>
        <v>Not in Scan</v>
      </c>
      <c r="AF141" s="25" t="str">
        <f>IFERROR(VLOOKUP($B141,SCAN_TBD7!$B:AB,4,FALSE),"Not in Scan")</f>
        <v>Not in Scan</v>
      </c>
      <c r="AG141" s="25" t="str">
        <f>IFERROR(VLOOKUP($B141,SCAN_TBD7!$B:AC,5,FALSE),"Not in Scan")</f>
        <v>Not in Scan</v>
      </c>
      <c r="AI141" s="25" t="str">
        <f>IFERROR(VLOOKUP($B141,SCAN_TBD8!$B:AA,3,FALSE),"Not in Scan")</f>
        <v>Not in Scan</v>
      </c>
      <c r="AJ141" s="25" t="str">
        <f>IFERROR(VLOOKUP($B141,SCAN_TBD8!$B:AB,4,FALSE),"Not in Scan")</f>
        <v>Not in Scan</v>
      </c>
      <c r="AK141" s="25" t="str">
        <f>IFERROR(VLOOKUP($B141,SCAN_TBD8!$B:AC,5,FALSE),"Not in Scan")</f>
        <v>Not in Scan</v>
      </c>
      <c r="AM141" s="25">
        <f t="shared" ref="AM141:AO141" si="1113">G141-C141</f>
        <v>7284</v>
      </c>
      <c r="AN141" s="25">
        <f t="shared" si="1113"/>
        <v>8797</v>
      </c>
      <c r="AO141" s="25">
        <f t="shared" si="1113"/>
        <v>5523</v>
      </c>
      <c r="AQ141" s="25">
        <f t="shared" ref="AQ141:AS141" si="1114">K141-G141</f>
        <v>3598</v>
      </c>
      <c r="AR141" s="25">
        <f t="shared" si="1114"/>
        <v>0</v>
      </c>
      <c r="AS141" s="25">
        <f t="shared" si="1114"/>
        <v>0</v>
      </c>
      <c r="AU141" s="25">
        <f t="shared" ref="AU141:AW141" si="1115">O141-K141</f>
        <v>1961</v>
      </c>
      <c r="AV141" s="25">
        <f t="shared" si="1115"/>
        <v>29087</v>
      </c>
      <c r="AW141" s="25">
        <f t="shared" si="1115"/>
        <v>21879</v>
      </c>
      <c r="AY141" s="25" t="str">
        <f t="shared" ref="AY141:BA141" si="1116">S141-O141</f>
        <v>#VALUE!</v>
      </c>
      <c r="AZ141" s="25" t="str">
        <f t="shared" si="1116"/>
        <v>#VALUE!</v>
      </c>
      <c r="BA141" s="25" t="str">
        <f t="shared" si="1116"/>
        <v>#VALUE!</v>
      </c>
      <c r="BC141" s="25" t="str">
        <f t="shared" ref="BC141:BE141" si="1117">W141-S141</f>
        <v>#VALUE!</v>
      </c>
      <c r="BD141" s="25" t="str">
        <f t="shared" si="1117"/>
        <v>#VALUE!</v>
      </c>
      <c r="BE141" s="25" t="str">
        <f t="shared" si="1117"/>
        <v>#VALUE!</v>
      </c>
      <c r="BG141" s="25" t="str">
        <f t="shared" ref="BG141:BI141" si="1118">AA141-W141</f>
        <v>#VALUE!</v>
      </c>
      <c r="BH141" s="25" t="str">
        <f t="shared" si="1118"/>
        <v>#VALUE!</v>
      </c>
      <c r="BI141" s="25" t="str">
        <f t="shared" si="1118"/>
        <v>#VALUE!</v>
      </c>
      <c r="BK141" s="25" t="str">
        <f t="shared" ref="BK141:BM141" si="1119">AE141-AA141</f>
        <v>#VALUE!</v>
      </c>
      <c r="BL141" s="25" t="str">
        <f t="shared" si="1119"/>
        <v>#VALUE!</v>
      </c>
      <c r="BM141" s="25" t="str">
        <f t="shared" si="1119"/>
        <v>#VALUE!</v>
      </c>
      <c r="BO141" s="25" t="str">
        <f t="shared" ref="BO141:BQ141" si="1120">AI141-AE141</f>
        <v>#VALUE!</v>
      </c>
      <c r="BP141" s="25" t="str">
        <f t="shared" si="1120"/>
        <v>#VALUE!</v>
      </c>
      <c r="BQ141" s="25" t="str">
        <f t="shared" si="1120"/>
        <v>#VALUE!</v>
      </c>
    </row>
    <row r="142" ht="15.0" customHeight="1">
      <c r="A142" s="23" t="s">
        <v>143</v>
      </c>
      <c r="B142" s="24">
        <v>2.2444381E7</v>
      </c>
      <c r="C142" s="25">
        <f>IFERROR(VLOOKUP($B142,BaselineKILLS!$B:F,3,FALSE),"Not in BL Scan")</f>
        <v>3978106</v>
      </c>
      <c r="D142" s="25">
        <f>IFERROR(VLOOKUP($B142,BaselineKILLS!$B:F,4,FALSE),"Not in BL Scan")</f>
        <v>2421333</v>
      </c>
      <c r="E142" s="25">
        <f>IFERROR(VLOOKUP($B142,BaselineKILLS!$B:G,5,FALSE),"Not in BL Scan")</f>
        <v>4243863</v>
      </c>
      <c r="F142" s="25"/>
      <c r="G142" s="25">
        <f>IFERROR(VLOOKUP($B142,SCAN1_020125!$B:F,3,FALSE),"Not in Scan")</f>
        <v>3978106</v>
      </c>
      <c r="H142" s="25">
        <f>IFERROR(VLOOKUP($B142,SCAN1_020125!$B:G,4,FALSE),"Not in Scan")</f>
        <v>2421333</v>
      </c>
      <c r="I142" s="25">
        <f>IFERROR(VLOOKUP($B142,SCAN1_020125!$B:H,5,FALSE),"Not in Scan")</f>
        <v>4243863</v>
      </c>
      <c r="K142" s="25">
        <f>IFERROR(VLOOKUP($B142,SCAN2_021925!$B:G,3,FALSE),"Not in Scan")</f>
        <v>3978106</v>
      </c>
      <c r="L142" s="25">
        <f>IFERROR(VLOOKUP($B142,SCAN2_021925!$B:H,4,FALSE),"Not in Scan")</f>
        <v>2421333</v>
      </c>
      <c r="M142" s="25">
        <f>IFERROR(VLOOKUP($B142,SCAN2_021925!$B:I,5,FALSE),"Not in Scan")</f>
        <v>4243863</v>
      </c>
      <c r="O142" s="25">
        <f>IFERROR(VLOOKUP($B142,SCAN_022325!$B:K,3,FALSE),"Not in Scan")</f>
        <v>3988445</v>
      </c>
      <c r="P142" s="25">
        <f>IFERROR(VLOOKUP($B142,SCAN_022325!$B:L,4,FALSE),"Not in Scan")</f>
        <v>2422800</v>
      </c>
      <c r="Q142" s="25">
        <f>IFERROR(VLOOKUP($B142,SCAN_022325!$B:M,5,FALSE),"Not in Scan")</f>
        <v>4244159</v>
      </c>
      <c r="S142" s="25" t="str">
        <f>IFERROR(VLOOKUP($B142,SCAN_TBD4!$B:O,3,FALSE),"Not in Scan")</f>
        <v>Not in Scan</v>
      </c>
      <c r="T142" s="25" t="str">
        <f>IFERROR(VLOOKUP($B142,SCAN_TBD4!$B:P,4,FALSE),"Not in Scan")</f>
        <v>Not in Scan</v>
      </c>
      <c r="U142" s="25" t="str">
        <f>IFERROR(VLOOKUP($B142,SCAN_TBD4!$B:Q,5,FALSE),"Not in Scan")</f>
        <v>Not in Scan</v>
      </c>
      <c r="W142" s="25" t="str">
        <f>IFERROR(VLOOKUP($B142,SCAN_TBD5!$B:S,3,FALSE),"Not in Scan")</f>
        <v>Not in Scan</v>
      </c>
      <c r="X142" s="25" t="str">
        <f>IFERROR(VLOOKUP($B142,SCAN_TBD5!$B:T,4,FALSE),"Not in Scan")</f>
        <v>Not in Scan</v>
      </c>
      <c r="Y142" s="25" t="str">
        <f>IFERROR(VLOOKUP($B142,SCAN_TBD5!$B:U,5,FALSE),"Not in Scan")</f>
        <v>Not in Scan</v>
      </c>
      <c r="AA142" s="25" t="str">
        <f>IFERROR(VLOOKUP($B142,SCAN_TBD6!$B:W,3,FALSE),"Not in Scan")</f>
        <v>Not in Scan</v>
      </c>
      <c r="AB142" s="25" t="str">
        <f>IFERROR(VLOOKUP($B142,SCAN_TBD6!$B:X,4,FALSE),"Not in Scan")</f>
        <v>Not in Scan</v>
      </c>
      <c r="AC142" s="25" t="str">
        <f>IFERROR(VLOOKUP($B142,SCAN_TBD6!$B:Y,5,FALSE),"Not in Scan")</f>
        <v>Not in Scan</v>
      </c>
      <c r="AE142" s="25" t="str">
        <f>IFERROR(VLOOKUP($B142,SCAN_TBD7!$B:AA,3,FALSE),"Not in Scan")</f>
        <v>Not in Scan</v>
      </c>
      <c r="AF142" s="25" t="str">
        <f>IFERROR(VLOOKUP($B142,SCAN_TBD7!$B:AB,4,FALSE),"Not in Scan")</f>
        <v>Not in Scan</v>
      </c>
      <c r="AG142" s="25" t="str">
        <f>IFERROR(VLOOKUP($B142,SCAN_TBD7!$B:AC,5,FALSE),"Not in Scan")</f>
        <v>Not in Scan</v>
      </c>
      <c r="AI142" s="25" t="str">
        <f>IFERROR(VLOOKUP($B142,SCAN_TBD8!$B:AA,3,FALSE),"Not in Scan")</f>
        <v>Not in Scan</v>
      </c>
      <c r="AJ142" s="25" t="str">
        <f>IFERROR(VLOOKUP($B142,SCAN_TBD8!$B:AB,4,FALSE),"Not in Scan")</f>
        <v>Not in Scan</v>
      </c>
      <c r="AK142" s="25" t="str">
        <f>IFERROR(VLOOKUP($B142,SCAN_TBD8!$B:AC,5,FALSE),"Not in Scan")</f>
        <v>Not in Scan</v>
      </c>
      <c r="AM142" s="25">
        <f t="shared" ref="AM142:AO142" si="1121">G142-C142</f>
        <v>0</v>
      </c>
      <c r="AN142" s="25">
        <f t="shared" si="1121"/>
        <v>0</v>
      </c>
      <c r="AO142" s="25">
        <f t="shared" si="1121"/>
        <v>0</v>
      </c>
      <c r="AQ142" s="25">
        <f t="shared" ref="AQ142:AS142" si="1122">K142-G142</f>
        <v>0</v>
      </c>
      <c r="AR142" s="25">
        <f t="shared" si="1122"/>
        <v>0</v>
      </c>
      <c r="AS142" s="25">
        <f t="shared" si="1122"/>
        <v>0</v>
      </c>
      <c r="AU142" s="25">
        <f t="shared" ref="AU142:AW142" si="1123">O142-K142</f>
        <v>10339</v>
      </c>
      <c r="AV142" s="25">
        <f t="shared" si="1123"/>
        <v>1467</v>
      </c>
      <c r="AW142" s="25">
        <f t="shared" si="1123"/>
        <v>296</v>
      </c>
      <c r="AY142" s="25" t="str">
        <f t="shared" ref="AY142:BA142" si="1124">S142-O142</f>
        <v>#VALUE!</v>
      </c>
      <c r="AZ142" s="25" t="str">
        <f t="shared" si="1124"/>
        <v>#VALUE!</v>
      </c>
      <c r="BA142" s="25" t="str">
        <f t="shared" si="1124"/>
        <v>#VALUE!</v>
      </c>
      <c r="BC142" s="25" t="str">
        <f t="shared" ref="BC142:BE142" si="1125">W142-S142</f>
        <v>#VALUE!</v>
      </c>
      <c r="BD142" s="25" t="str">
        <f t="shared" si="1125"/>
        <v>#VALUE!</v>
      </c>
      <c r="BE142" s="25" t="str">
        <f t="shared" si="1125"/>
        <v>#VALUE!</v>
      </c>
      <c r="BG142" s="25" t="str">
        <f t="shared" ref="BG142:BI142" si="1126">AA142-W142</f>
        <v>#VALUE!</v>
      </c>
      <c r="BH142" s="25" t="str">
        <f t="shared" si="1126"/>
        <v>#VALUE!</v>
      </c>
      <c r="BI142" s="25" t="str">
        <f t="shared" si="1126"/>
        <v>#VALUE!</v>
      </c>
      <c r="BK142" s="25" t="str">
        <f t="shared" ref="BK142:BM142" si="1127">AE142-AA142</f>
        <v>#VALUE!</v>
      </c>
      <c r="BL142" s="25" t="str">
        <f t="shared" si="1127"/>
        <v>#VALUE!</v>
      </c>
      <c r="BM142" s="25" t="str">
        <f t="shared" si="1127"/>
        <v>#VALUE!</v>
      </c>
      <c r="BO142" s="25" t="str">
        <f t="shared" ref="BO142:BQ142" si="1128">AI142-AE142</f>
        <v>#VALUE!</v>
      </c>
      <c r="BP142" s="25" t="str">
        <f t="shared" si="1128"/>
        <v>#VALUE!</v>
      </c>
      <c r="BQ142" s="25" t="str">
        <f t="shared" si="1128"/>
        <v>#VALUE!</v>
      </c>
    </row>
    <row r="143" ht="15.0" customHeight="1">
      <c r="A143" s="23" t="s">
        <v>144</v>
      </c>
      <c r="B143" s="24">
        <v>2.3175991E7</v>
      </c>
      <c r="C143" s="25">
        <f>IFERROR(VLOOKUP($B143,BaselineKILLS!$B:F,3,FALSE),"Not in BL Scan")</f>
        <v>13233955</v>
      </c>
      <c r="D143" s="25">
        <f>IFERROR(VLOOKUP($B143,BaselineKILLS!$B:F,4,FALSE),"Not in BL Scan")</f>
        <v>8464077</v>
      </c>
      <c r="E143" s="25">
        <f>IFERROR(VLOOKUP($B143,BaselineKILLS!$B:G,5,FALSE),"Not in BL Scan")</f>
        <v>8715268</v>
      </c>
      <c r="F143" s="25"/>
      <c r="G143" s="25">
        <f>IFERROR(VLOOKUP($B143,SCAN1_020125!$B:F,3,FALSE),"Not in Scan")</f>
        <v>13233955</v>
      </c>
      <c r="H143" s="25">
        <f>IFERROR(VLOOKUP($B143,SCAN1_020125!$B:G,4,FALSE),"Not in Scan")</f>
        <v>8464077</v>
      </c>
      <c r="I143" s="25">
        <f>IFERROR(VLOOKUP($B143,SCAN1_020125!$B:H,5,FALSE),"Not in Scan")</f>
        <v>8715268</v>
      </c>
      <c r="K143" s="25">
        <f>IFERROR(VLOOKUP($B143,SCAN2_021925!$B:G,3,FALSE),"Not in Scan")</f>
        <v>13233955</v>
      </c>
      <c r="L143" s="25">
        <f>IFERROR(VLOOKUP($B143,SCAN2_021925!$B:H,4,FALSE),"Not in Scan")</f>
        <v>8464077</v>
      </c>
      <c r="M143" s="25">
        <f>IFERROR(VLOOKUP($B143,SCAN2_021925!$B:I,5,FALSE),"Not in Scan")</f>
        <v>8715268</v>
      </c>
      <c r="O143" s="25">
        <f>IFERROR(VLOOKUP($B143,SCAN_022325!$B:K,3,FALSE),"Not in Scan")</f>
        <v>13233955</v>
      </c>
      <c r="P143" s="25">
        <f>IFERROR(VLOOKUP($B143,SCAN_022325!$B:L,4,FALSE),"Not in Scan")</f>
        <v>8464077</v>
      </c>
      <c r="Q143" s="25">
        <f>IFERROR(VLOOKUP($B143,SCAN_022325!$B:M,5,FALSE),"Not in Scan")</f>
        <v>8715268</v>
      </c>
      <c r="S143" s="25" t="str">
        <f>IFERROR(VLOOKUP($B143,SCAN_TBD4!$B:O,3,FALSE),"Not in Scan")</f>
        <v>Not in Scan</v>
      </c>
      <c r="T143" s="25" t="str">
        <f>IFERROR(VLOOKUP($B143,SCAN_TBD4!$B:P,4,FALSE),"Not in Scan")</f>
        <v>Not in Scan</v>
      </c>
      <c r="U143" s="25" t="str">
        <f>IFERROR(VLOOKUP($B143,SCAN_TBD4!$B:Q,5,FALSE),"Not in Scan")</f>
        <v>Not in Scan</v>
      </c>
      <c r="W143" s="25" t="str">
        <f>IFERROR(VLOOKUP($B143,SCAN_TBD5!$B:S,3,FALSE),"Not in Scan")</f>
        <v>Not in Scan</v>
      </c>
      <c r="X143" s="25" t="str">
        <f>IFERROR(VLOOKUP($B143,SCAN_TBD5!$B:T,4,FALSE),"Not in Scan")</f>
        <v>Not in Scan</v>
      </c>
      <c r="Y143" s="25" t="str">
        <f>IFERROR(VLOOKUP($B143,SCAN_TBD5!$B:U,5,FALSE),"Not in Scan")</f>
        <v>Not in Scan</v>
      </c>
      <c r="AA143" s="25" t="str">
        <f>IFERROR(VLOOKUP($B143,SCAN_TBD6!$B:W,3,FALSE),"Not in Scan")</f>
        <v>Not in Scan</v>
      </c>
      <c r="AB143" s="25" t="str">
        <f>IFERROR(VLOOKUP($B143,SCAN_TBD6!$B:X,4,FALSE),"Not in Scan")</f>
        <v>Not in Scan</v>
      </c>
      <c r="AC143" s="25" t="str">
        <f>IFERROR(VLOOKUP($B143,SCAN_TBD6!$B:Y,5,FALSE),"Not in Scan")</f>
        <v>Not in Scan</v>
      </c>
      <c r="AE143" s="25" t="str">
        <f>IFERROR(VLOOKUP($B143,SCAN_TBD7!$B:AA,3,FALSE),"Not in Scan")</f>
        <v>Not in Scan</v>
      </c>
      <c r="AF143" s="25" t="str">
        <f>IFERROR(VLOOKUP($B143,SCAN_TBD7!$B:AB,4,FALSE),"Not in Scan")</f>
        <v>Not in Scan</v>
      </c>
      <c r="AG143" s="25" t="str">
        <f>IFERROR(VLOOKUP($B143,SCAN_TBD7!$B:AC,5,FALSE),"Not in Scan")</f>
        <v>Not in Scan</v>
      </c>
      <c r="AI143" s="25" t="str">
        <f>IFERROR(VLOOKUP($B143,SCAN_TBD8!$B:AA,3,FALSE),"Not in Scan")</f>
        <v>Not in Scan</v>
      </c>
      <c r="AJ143" s="25" t="str">
        <f>IFERROR(VLOOKUP($B143,SCAN_TBD8!$B:AB,4,FALSE),"Not in Scan")</f>
        <v>Not in Scan</v>
      </c>
      <c r="AK143" s="25" t="str">
        <f>IFERROR(VLOOKUP($B143,SCAN_TBD8!$B:AC,5,FALSE),"Not in Scan")</f>
        <v>Not in Scan</v>
      </c>
      <c r="AM143" s="25">
        <f t="shared" ref="AM143:AO143" si="1129">G143-C143</f>
        <v>0</v>
      </c>
      <c r="AN143" s="25">
        <f t="shared" si="1129"/>
        <v>0</v>
      </c>
      <c r="AO143" s="25">
        <f t="shared" si="1129"/>
        <v>0</v>
      </c>
      <c r="AQ143" s="25">
        <f t="shared" ref="AQ143:AS143" si="1130">K143-G143</f>
        <v>0</v>
      </c>
      <c r="AR143" s="25">
        <f t="shared" si="1130"/>
        <v>0</v>
      </c>
      <c r="AS143" s="25">
        <f t="shared" si="1130"/>
        <v>0</v>
      </c>
      <c r="AU143" s="25">
        <f t="shared" ref="AU143:AW143" si="1131">O143-K143</f>
        <v>0</v>
      </c>
      <c r="AV143" s="25">
        <f t="shared" si="1131"/>
        <v>0</v>
      </c>
      <c r="AW143" s="25">
        <f t="shared" si="1131"/>
        <v>0</v>
      </c>
      <c r="AY143" s="25" t="str">
        <f t="shared" ref="AY143:BA143" si="1132">S143-O143</f>
        <v>#VALUE!</v>
      </c>
      <c r="AZ143" s="25" t="str">
        <f t="shared" si="1132"/>
        <v>#VALUE!</v>
      </c>
      <c r="BA143" s="25" t="str">
        <f t="shared" si="1132"/>
        <v>#VALUE!</v>
      </c>
      <c r="BC143" s="25" t="str">
        <f t="shared" ref="BC143:BE143" si="1133">W143-S143</f>
        <v>#VALUE!</v>
      </c>
      <c r="BD143" s="25" t="str">
        <f t="shared" si="1133"/>
        <v>#VALUE!</v>
      </c>
      <c r="BE143" s="25" t="str">
        <f t="shared" si="1133"/>
        <v>#VALUE!</v>
      </c>
      <c r="BG143" s="25" t="str">
        <f t="shared" ref="BG143:BI143" si="1134">AA143-W143</f>
        <v>#VALUE!</v>
      </c>
      <c r="BH143" s="25" t="str">
        <f t="shared" si="1134"/>
        <v>#VALUE!</v>
      </c>
      <c r="BI143" s="25" t="str">
        <f t="shared" si="1134"/>
        <v>#VALUE!</v>
      </c>
      <c r="BK143" s="25" t="str">
        <f t="shared" ref="BK143:BM143" si="1135">AE143-AA143</f>
        <v>#VALUE!</v>
      </c>
      <c r="BL143" s="25" t="str">
        <f t="shared" si="1135"/>
        <v>#VALUE!</v>
      </c>
      <c r="BM143" s="25" t="str">
        <f t="shared" si="1135"/>
        <v>#VALUE!</v>
      </c>
      <c r="BO143" s="25" t="str">
        <f t="shared" ref="BO143:BQ143" si="1136">AI143-AE143</f>
        <v>#VALUE!</v>
      </c>
      <c r="BP143" s="25" t="str">
        <f t="shared" si="1136"/>
        <v>#VALUE!</v>
      </c>
      <c r="BQ143" s="25" t="str">
        <f t="shared" si="1136"/>
        <v>#VALUE!</v>
      </c>
    </row>
    <row r="144" ht="15.0" customHeight="1">
      <c r="A144" s="23" t="s">
        <v>145</v>
      </c>
      <c r="B144" s="24">
        <v>1.14524067E8</v>
      </c>
      <c r="C144" s="25">
        <f>IFERROR(VLOOKUP($B144,BaselineKILLS!$B:F,3,FALSE),"Not in BL Scan")</f>
        <v>1504805</v>
      </c>
      <c r="D144" s="25">
        <f>IFERROR(VLOOKUP($B144,BaselineKILLS!$B:F,4,FALSE),"Not in BL Scan")</f>
        <v>2665507</v>
      </c>
      <c r="E144" s="25">
        <f>IFERROR(VLOOKUP($B144,BaselineKILLS!$B:G,5,FALSE),"Not in BL Scan")</f>
        <v>2520637</v>
      </c>
      <c r="F144" s="25"/>
      <c r="G144" s="25">
        <f>IFERROR(VLOOKUP($B144,SCAN1_020125!$B:F,3,FALSE),"Not in Scan")</f>
        <v>1504805</v>
      </c>
      <c r="H144" s="25">
        <f>IFERROR(VLOOKUP($B144,SCAN1_020125!$B:G,4,FALSE),"Not in Scan")</f>
        <v>2665507</v>
      </c>
      <c r="I144" s="25">
        <f>IFERROR(VLOOKUP($B144,SCAN1_020125!$B:H,5,FALSE),"Not in Scan")</f>
        <v>2520637</v>
      </c>
      <c r="K144" s="25">
        <f>IFERROR(VLOOKUP($B144,SCAN2_021925!$B:G,3,FALSE),"Not in Scan")</f>
        <v>1509629</v>
      </c>
      <c r="L144" s="25">
        <f>IFERROR(VLOOKUP($B144,SCAN2_021925!$B:H,4,FALSE),"Not in Scan")</f>
        <v>2680136</v>
      </c>
      <c r="M144" s="25">
        <f>IFERROR(VLOOKUP($B144,SCAN2_021925!$B:I,5,FALSE),"Not in Scan")</f>
        <v>2520637</v>
      </c>
      <c r="O144" s="25">
        <f>IFERROR(VLOOKUP($B144,SCAN_022325!$B:K,3,FALSE),"Not in Scan")</f>
        <v>1509629</v>
      </c>
      <c r="P144" s="25">
        <f>IFERROR(VLOOKUP($B144,SCAN_022325!$B:L,4,FALSE),"Not in Scan")</f>
        <v>2680136</v>
      </c>
      <c r="Q144" s="25">
        <f>IFERROR(VLOOKUP($B144,SCAN_022325!$B:M,5,FALSE),"Not in Scan")</f>
        <v>2520637</v>
      </c>
      <c r="S144" s="25" t="str">
        <f>IFERROR(VLOOKUP($B144,SCAN_TBD4!$B:O,3,FALSE),"Not in Scan")</f>
        <v>Not in Scan</v>
      </c>
      <c r="T144" s="25" t="str">
        <f>IFERROR(VLOOKUP($B144,SCAN_TBD4!$B:P,4,FALSE),"Not in Scan")</f>
        <v>Not in Scan</v>
      </c>
      <c r="U144" s="25" t="str">
        <f>IFERROR(VLOOKUP($B144,SCAN_TBD4!$B:Q,5,FALSE),"Not in Scan")</f>
        <v>Not in Scan</v>
      </c>
      <c r="W144" s="25" t="str">
        <f>IFERROR(VLOOKUP($B144,SCAN_TBD5!$B:S,3,FALSE),"Not in Scan")</f>
        <v>Not in Scan</v>
      </c>
      <c r="X144" s="25" t="str">
        <f>IFERROR(VLOOKUP($B144,SCAN_TBD5!$B:T,4,FALSE),"Not in Scan")</f>
        <v>Not in Scan</v>
      </c>
      <c r="Y144" s="25" t="str">
        <f>IFERROR(VLOOKUP($B144,SCAN_TBD5!$B:U,5,FALSE),"Not in Scan")</f>
        <v>Not in Scan</v>
      </c>
      <c r="AA144" s="25" t="str">
        <f>IFERROR(VLOOKUP($B144,SCAN_TBD6!$B:W,3,FALSE),"Not in Scan")</f>
        <v>Not in Scan</v>
      </c>
      <c r="AB144" s="25" t="str">
        <f>IFERROR(VLOOKUP($B144,SCAN_TBD6!$B:X,4,FALSE),"Not in Scan")</f>
        <v>Not in Scan</v>
      </c>
      <c r="AC144" s="25" t="str">
        <f>IFERROR(VLOOKUP($B144,SCAN_TBD6!$B:Y,5,FALSE),"Not in Scan")</f>
        <v>Not in Scan</v>
      </c>
      <c r="AE144" s="25" t="str">
        <f>IFERROR(VLOOKUP($B144,SCAN_TBD7!$B:AA,3,FALSE),"Not in Scan")</f>
        <v>Not in Scan</v>
      </c>
      <c r="AF144" s="25" t="str">
        <f>IFERROR(VLOOKUP($B144,SCAN_TBD7!$B:AB,4,FALSE),"Not in Scan")</f>
        <v>Not in Scan</v>
      </c>
      <c r="AG144" s="25" t="str">
        <f>IFERROR(VLOOKUP($B144,SCAN_TBD7!$B:AC,5,FALSE),"Not in Scan")</f>
        <v>Not in Scan</v>
      </c>
      <c r="AI144" s="25" t="str">
        <f>IFERROR(VLOOKUP($B144,SCAN_TBD8!$B:AA,3,FALSE),"Not in Scan")</f>
        <v>Not in Scan</v>
      </c>
      <c r="AJ144" s="25" t="str">
        <f>IFERROR(VLOOKUP($B144,SCAN_TBD8!$B:AB,4,FALSE),"Not in Scan")</f>
        <v>Not in Scan</v>
      </c>
      <c r="AK144" s="25" t="str">
        <f>IFERROR(VLOOKUP($B144,SCAN_TBD8!$B:AC,5,FALSE),"Not in Scan")</f>
        <v>Not in Scan</v>
      </c>
      <c r="AM144" s="25">
        <f t="shared" ref="AM144:AO144" si="1137">G144-C144</f>
        <v>0</v>
      </c>
      <c r="AN144" s="25">
        <f t="shared" si="1137"/>
        <v>0</v>
      </c>
      <c r="AO144" s="25">
        <f t="shared" si="1137"/>
        <v>0</v>
      </c>
      <c r="AQ144" s="25">
        <f t="shared" ref="AQ144:AS144" si="1138">K144-G144</f>
        <v>4824</v>
      </c>
      <c r="AR144" s="25">
        <f t="shared" si="1138"/>
        <v>14629</v>
      </c>
      <c r="AS144" s="25">
        <f t="shared" si="1138"/>
        <v>0</v>
      </c>
      <c r="AU144" s="25">
        <f t="shared" ref="AU144:AW144" si="1139">O144-K144</f>
        <v>0</v>
      </c>
      <c r="AV144" s="25">
        <f t="shared" si="1139"/>
        <v>0</v>
      </c>
      <c r="AW144" s="25">
        <f t="shared" si="1139"/>
        <v>0</v>
      </c>
      <c r="AY144" s="25" t="str">
        <f t="shared" ref="AY144:BA144" si="1140">S144-O144</f>
        <v>#VALUE!</v>
      </c>
      <c r="AZ144" s="25" t="str">
        <f t="shared" si="1140"/>
        <v>#VALUE!</v>
      </c>
      <c r="BA144" s="25" t="str">
        <f t="shared" si="1140"/>
        <v>#VALUE!</v>
      </c>
      <c r="BC144" s="25" t="str">
        <f t="shared" ref="BC144:BE144" si="1141">W144-S144</f>
        <v>#VALUE!</v>
      </c>
      <c r="BD144" s="25" t="str">
        <f t="shared" si="1141"/>
        <v>#VALUE!</v>
      </c>
      <c r="BE144" s="25" t="str">
        <f t="shared" si="1141"/>
        <v>#VALUE!</v>
      </c>
      <c r="BG144" s="25" t="str">
        <f t="shared" ref="BG144:BI144" si="1142">AA144-W144</f>
        <v>#VALUE!</v>
      </c>
      <c r="BH144" s="25" t="str">
        <f t="shared" si="1142"/>
        <v>#VALUE!</v>
      </c>
      <c r="BI144" s="25" t="str">
        <f t="shared" si="1142"/>
        <v>#VALUE!</v>
      </c>
      <c r="BK144" s="25" t="str">
        <f t="shared" ref="BK144:BM144" si="1143">AE144-AA144</f>
        <v>#VALUE!</v>
      </c>
      <c r="BL144" s="25" t="str">
        <f t="shared" si="1143"/>
        <v>#VALUE!</v>
      </c>
      <c r="BM144" s="25" t="str">
        <f t="shared" si="1143"/>
        <v>#VALUE!</v>
      </c>
      <c r="BO144" s="25" t="str">
        <f t="shared" ref="BO144:BQ144" si="1144">AI144-AE144</f>
        <v>#VALUE!</v>
      </c>
      <c r="BP144" s="25" t="str">
        <f t="shared" si="1144"/>
        <v>#VALUE!</v>
      </c>
      <c r="BQ144" s="25" t="str">
        <f t="shared" si="1144"/>
        <v>#VALUE!</v>
      </c>
    </row>
    <row r="145" ht="15.0" customHeight="1">
      <c r="A145" s="23" t="s">
        <v>146</v>
      </c>
      <c r="B145" s="24">
        <v>7.6619564E7</v>
      </c>
      <c r="C145" s="25">
        <f>IFERROR(VLOOKUP($B145,BaselineKILLS!$B:F,3,FALSE),"Not in BL Scan")</f>
        <v>982174</v>
      </c>
      <c r="D145" s="25">
        <f>IFERROR(VLOOKUP($B145,BaselineKILLS!$B:F,4,FALSE),"Not in BL Scan")</f>
        <v>2094313</v>
      </c>
      <c r="E145" s="25">
        <f>IFERROR(VLOOKUP($B145,BaselineKILLS!$B:G,5,FALSE),"Not in BL Scan")</f>
        <v>3410608</v>
      </c>
      <c r="F145" s="25"/>
      <c r="G145" s="25">
        <f>IFERROR(VLOOKUP($B145,SCAN1_020125!$B:F,3,FALSE),"Not in Scan")</f>
        <v>982174</v>
      </c>
      <c r="H145" s="25">
        <f>IFERROR(VLOOKUP($B145,SCAN1_020125!$B:G,4,FALSE),"Not in Scan")</f>
        <v>2094313</v>
      </c>
      <c r="I145" s="25">
        <f>IFERROR(VLOOKUP($B145,SCAN1_020125!$B:H,5,FALSE),"Not in Scan")</f>
        <v>3410608</v>
      </c>
      <c r="K145" s="25">
        <f>IFERROR(VLOOKUP($B145,SCAN2_021925!$B:G,3,FALSE),"Not in Scan")</f>
        <v>982174</v>
      </c>
      <c r="L145" s="25">
        <f>IFERROR(VLOOKUP($B145,SCAN2_021925!$B:H,4,FALSE),"Not in Scan")</f>
        <v>2094313</v>
      </c>
      <c r="M145" s="25">
        <f>IFERROR(VLOOKUP($B145,SCAN2_021925!$B:I,5,FALSE),"Not in Scan")</f>
        <v>3410608</v>
      </c>
      <c r="O145" s="25">
        <f>IFERROR(VLOOKUP($B145,SCAN_022325!$B:K,3,FALSE),"Not in Scan")</f>
        <v>982174</v>
      </c>
      <c r="P145" s="25">
        <f>IFERROR(VLOOKUP($B145,SCAN_022325!$B:L,4,FALSE),"Not in Scan")</f>
        <v>2100425</v>
      </c>
      <c r="Q145" s="25">
        <f>IFERROR(VLOOKUP($B145,SCAN_022325!$B:M,5,FALSE),"Not in Scan")</f>
        <v>3410608</v>
      </c>
      <c r="S145" s="25" t="str">
        <f>IFERROR(VLOOKUP($B145,SCAN_TBD4!$B:O,3,FALSE),"Not in Scan")</f>
        <v>Not in Scan</v>
      </c>
      <c r="T145" s="25" t="str">
        <f>IFERROR(VLOOKUP($B145,SCAN_TBD4!$B:P,4,FALSE),"Not in Scan")</f>
        <v>Not in Scan</v>
      </c>
      <c r="U145" s="25" t="str">
        <f>IFERROR(VLOOKUP($B145,SCAN_TBD4!$B:Q,5,FALSE),"Not in Scan")</f>
        <v>Not in Scan</v>
      </c>
      <c r="W145" s="25" t="str">
        <f>IFERROR(VLOOKUP($B145,SCAN_TBD5!$B:S,3,FALSE),"Not in Scan")</f>
        <v>Not in Scan</v>
      </c>
      <c r="X145" s="25" t="str">
        <f>IFERROR(VLOOKUP($B145,SCAN_TBD5!$B:T,4,FALSE),"Not in Scan")</f>
        <v>Not in Scan</v>
      </c>
      <c r="Y145" s="25" t="str">
        <f>IFERROR(VLOOKUP($B145,SCAN_TBD5!$B:U,5,FALSE),"Not in Scan")</f>
        <v>Not in Scan</v>
      </c>
      <c r="AA145" s="25" t="str">
        <f>IFERROR(VLOOKUP($B145,SCAN_TBD6!$B:W,3,FALSE),"Not in Scan")</f>
        <v>Not in Scan</v>
      </c>
      <c r="AB145" s="25" t="str">
        <f>IFERROR(VLOOKUP($B145,SCAN_TBD6!$B:X,4,FALSE),"Not in Scan")</f>
        <v>Not in Scan</v>
      </c>
      <c r="AC145" s="25" t="str">
        <f>IFERROR(VLOOKUP($B145,SCAN_TBD6!$B:Y,5,FALSE),"Not in Scan")</f>
        <v>Not in Scan</v>
      </c>
      <c r="AE145" s="25" t="str">
        <f>IFERROR(VLOOKUP($B145,SCAN_TBD7!$B:AA,3,FALSE),"Not in Scan")</f>
        <v>Not in Scan</v>
      </c>
      <c r="AF145" s="25" t="str">
        <f>IFERROR(VLOOKUP($B145,SCAN_TBD7!$B:AB,4,FALSE),"Not in Scan")</f>
        <v>Not in Scan</v>
      </c>
      <c r="AG145" s="25" t="str">
        <f>IFERROR(VLOOKUP($B145,SCAN_TBD7!$B:AC,5,FALSE),"Not in Scan")</f>
        <v>Not in Scan</v>
      </c>
      <c r="AI145" s="25" t="str">
        <f>IFERROR(VLOOKUP($B145,SCAN_TBD8!$B:AA,3,FALSE),"Not in Scan")</f>
        <v>Not in Scan</v>
      </c>
      <c r="AJ145" s="25" t="str">
        <f>IFERROR(VLOOKUP($B145,SCAN_TBD8!$B:AB,4,FALSE),"Not in Scan")</f>
        <v>Not in Scan</v>
      </c>
      <c r="AK145" s="25" t="str">
        <f>IFERROR(VLOOKUP($B145,SCAN_TBD8!$B:AC,5,FALSE),"Not in Scan")</f>
        <v>Not in Scan</v>
      </c>
      <c r="AM145" s="25">
        <f t="shared" ref="AM145:AO145" si="1145">G145-C145</f>
        <v>0</v>
      </c>
      <c r="AN145" s="25">
        <f t="shared" si="1145"/>
        <v>0</v>
      </c>
      <c r="AO145" s="25">
        <f t="shared" si="1145"/>
        <v>0</v>
      </c>
      <c r="AQ145" s="25">
        <f t="shared" ref="AQ145:AS145" si="1146">K145-G145</f>
        <v>0</v>
      </c>
      <c r="AR145" s="25">
        <f t="shared" si="1146"/>
        <v>0</v>
      </c>
      <c r="AS145" s="25">
        <f t="shared" si="1146"/>
        <v>0</v>
      </c>
      <c r="AU145" s="25">
        <f t="shared" ref="AU145:AW145" si="1147">O145-K145</f>
        <v>0</v>
      </c>
      <c r="AV145" s="25">
        <f t="shared" si="1147"/>
        <v>6112</v>
      </c>
      <c r="AW145" s="25">
        <f t="shared" si="1147"/>
        <v>0</v>
      </c>
      <c r="AY145" s="25" t="str">
        <f t="shared" ref="AY145:BA145" si="1148">S145-O145</f>
        <v>#VALUE!</v>
      </c>
      <c r="AZ145" s="25" t="str">
        <f t="shared" si="1148"/>
        <v>#VALUE!</v>
      </c>
      <c r="BA145" s="25" t="str">
        <f t="shared" si="1148"/>
        <v>#VALUE!</v>
      </c>
      <c r="BC145" s="25" t="str">
        <f t="shared" ref="BC145:BE145" si="1149">W145-S145</f>
        <v>#VALUE!</v>
      </c>
      <c r="BD145" s="25" t="str">
        <f t="shared" si="1149"/>
        <v>#VALUE!</v>
      </c>
      <c r="BE145" s="25" t="str">
        <f t="shared" si="1149"/>
        <v>#VALUE!</v>
      </c>
      <c r="BG145" s="25" t="str">
        <f t="shared" ref="BG145:BI145" si="1150">AA145-W145</f>
        <v>#VALUE!</v>
      </c>
      <c r="BH145" s="25" t="str">
        <f t="shared" si="1150"/>
        <v>#VALUE!</v>
      </c>
      <c r="BI145" s="25" t="str">
        <f t="shared" si="1150"/>
        <v>#VALUE!</v>
      </c>
      <c r="BK145" s="25" t="str">
        <f t="shared" ref="BK145:BM145" si="1151">AE145-AA145</f>
        <v>#VALUE!</v>
      </c>
      <c r="BL145" s="25" t="str">
        <f t="shared" si="1151"/>
        <v>#VALUE!</v>
      </c>
      <c r="BM145" s="25" t="str">
        <f t="shared" si="1151"/>
        <v>#VALUE!</v>
      </c>
      <c r="BO145" s="25" t="str">
        <f t="shared" ref="BO145:BQ145" si="1152">AI145-AE145</f>
        <v>#VALUE!</v>
      </c>
      <c r="BP145" s="25" t="str">
        <f t="shared" si="1152"/>
        <v>#VALUE!</v>
      </c>
      <c r="BQ145" s="25" t="str">
        <f t="shared" si="1152"/>
        <v>#VALUE!</v>
      </c>
    </row>
    <row r="146" ht="15.0" customHeight="1">
      <c r="A146" s="23" t="s">
        <v>147</v>
      </c>
      <c r="B146" s="24">
        <v>4.2837512E7</v>
      </c>
      <c r="C146" s="25">
        <f>IFERROR(VLOOKUP($B146,BaselineKILLS!$B:F,3,FALSE),"Not in BL Scan")</f>
        <v>2506735</v>
      </c>
      <c r="D146" s="25">
        <f>IFERROR(VLOOKUP($B146,BaselineKILLS!$B:F,4,FALSE),"Not in BL Scan")</f>
        <v>4163444</v>
      </c>
      <c r="E146" s="25">
        <f>IFERROR(VLOOKUP($B146,BaselineKILLS!$B:G,5,FALSE),"Not in BL Scan")</f>
        <v>5048275</v>
      </c>
      <c r="F146" s="25"/>
      <c r="G146" s="25">
        <f>IFERROR(VLOOKUP($B146,SCAN1_020125!$B:F,3,FALSE),"Not in Scan")</f>
        <v>2506735</v>
      </c>
      <c r="H146" s="25">
        <f>IFERROR(VLOOKUP($B146,SCAN1_020125!$B:G,4,FALSE),"Not in Scan")</f>
        <v>4163444</v>
      </c>
      <c r="I146" s="25">
        <f>IFERROR(VLOOKUP($B146,SCAN1_020125!$B:H,5,FALSE),"Not in Scan")</f>
        <v>5048275</v>
      </c>
      <c r="K146" s="25">
        <f>IFERROR(VLOOKUP($B146,SCAN2_021925!$B:G,3,FALSE),"Not in Scan")</f>
        <v>2506735</v>
      </c>
      <c r="L146" s="25">
        <f>IFERROR(VLOOKUP($B146,SCAN2_021925!$B:H,4,FALSE),"Not in Scan")</f>
        <v>4163444</v>
      </c>
      <c r="M146" s="25">
        <f>IFERROR(VLOOKUP($B146,SCAN2_021925!$B:I,5,FALSE),"Not in Scan")</f>
        <v>5048275</v>
      </c>
      <c r="O146" s="25">
        <f>IFERROR(VLOOKUP($B146,SCAN_022325!$B:K,3,FALSE),"Not in Scan")</f>
        <v>2506735</v>
      </c>
      <c r="P146" s="25">
        <f>IFERROR(VLOOKUP($B146,SCAN_022325!$B:L,4,FALSE),"Not in Scan")</f>
        <v>4163444</v>
      </c>
      <c r="Q146" s="25">
        <f>IFERROR(VLOOKUP($B146,SCAN_022325!$B:M,5,FALSE),"Not in Scan")</f>
        <v>5048275</v>
      </c>
      <c r="S146" s="25" t="str">
        <f>IFERROR(VLOOKUP($B146,SCAN_TBD4!$B:O,3,FALSE),"Not in Scan")</f>
        <v>Not in Scan</v>
      </c>
      <c r="T146" s="25" t="str">
        <f>IFERROR(VLOOKUP($B146,SCAN_TBD4!$B:P,4,FALSE),"Not in Scan")</f>
        <v>Not in Scan</v>
      </c>
      <c r="U146" s="25" t="str">
        <f>IFERROR(VLOOKUP($B146,SCAN_TBD4!$B:Q,5,FALSE),"Not in Scan")</f>
        <v>Not in Scan</v>
      </c>
      <c r="W146" s="25" t="str">
        <f>IFERROR(VLOOKUP($B146,SCAN_TBD5!$B:S,3,FALSE),"Not in Scan")</f>
        <v>Not in Scan</v>
      </c>
      <c r="X146" s="25" t="str">
        <f>IFERROR(VLOOKUP($B146,SCAN_TBD5!$B:T,4,FALSE),"Not in Scan")</f>
        <v>Not in Scan</v>
      </c>
      <c r="Y146" s="25" t="str">
        <f>IFERROR(VLOOKUP($B146,SCAN_TBD5!$B:U,5,FALSE),"Not in Scan")</f>
        <v>Not in Scan</v>
      </c>
      <c r="AA146" s="25" t="str">
        <f>IFERROR(VLOOKUP($B146,SCAN_TBD6!$B:W,3,FALSE),"Not in Scan")</f>
        <v>Not in Scan</v>
      </c>
      <c r="AB146" s="25" t="str">
        <f>IFERROR(VLOOKUP($B146,SCAN_TBD6!$B:X,4,FALSE),"Not in Scan")</f>
        <v>Not in Scan</v>
      </c>
      <c r="AC146" s="25" t="str">
        <f>IFERROR(VLOOKUP($B146,SCAN_TBD6!$B:Y,5,FALSE),"Not in Scan")</f>
        <v>Not in Scan</v>
      </c>
      <c r="AE146" s="25" t="str">
        <f>IFERROR(VLOOKUP($B146,SCAN_TBD7!$B:AA,3,FALSE),"Not in Scan")</f>
        <v>Not in Scan</v>
      </c>
      <c r="AF146" s="25" t="str">
        <f>IFERROR(VLOOKUP($B146,SCAN_TBD7!$B:AB,4,FALSE),"Not in Scan")</f>
        <v>Not in Scan</v>
      </c>
      <c r="AG146" s="25" t="str">
        <f>IFERROR(VLOOKUP($B146,SCAN_TBD7!$B:AC,5,FALSE),"Not in Scan")</f>
        <v>Not in Scan</v>
      </c>
      <c r="AI146" s="25" t="str">
        <f>IFERROR(VLOOKUP($B146,SCAN_TBD8!$B:AA,3,FALSE),"Not in Scan")</f>
        <v>Not in Scan</v>
      </c>
      <c r="AJ146" s="25" t="str">
        <f>IFERROR(VLOOKUP($B146,SCAN_TBD8!$B:AB,4,FALSE),"Not in Scan")</f>
        <v>Not in Scan</v>
      </c>
      <c r="AK146" s="25" t="str">
        <f>IFERROR(VLOOKUP($B146,SCAN_TBD8!$B:AC,5,FALSE),"Not in Scan")</f>
        <v>Not in Scan</v>
      </c>
      <c r="AM146" s="25">
        <f t="shared" ref="AM146:AO146" si="1153">G146-C146</f>
        <v>0</v>
      </c>
      <c r="AN146" s="25">
        <f t="shared" si="1153"/>
        <v>0</v>
      </c>
      <c r="AO146" s="25">
        <f t="shared" si="1153"/>
        <v>0</v>
      </c>
      <c r="AQ146" s="25">
        <f t="shared" ref="AQ146:AS146" si="1154">K146-G146</f>
        <v>0</v>
      </c>
      <c r="AR146" s="25">
        <f t="shared" si="1154"/>
        <v>0</v>
      </c>
      <c r="AS146" s="25">
        <f t="shared" si="1154"/>
        <v>0</v>
      </c>
      <c r="AU146" s="25">
        <f t="shared" ref="AU146:AW146" si="1155">O146-K146</f>
        <v>0</v>
      </c>
      <c r="AV146" s="25">
        <f t="shared" si="1155"/>
        <v>0</v>
      </c>
      <c r="AW146" s="25">
        <f t="shared" si="1155"/>
        <v>0</v>
      </c>
      <c r="AY146" s="25" t="str">
        <f t="shared" ref="AY146:BA146" si="1156">S146-O146</f>
        <v>#VALUE!</v>
      </c>
      <c r="AZ146" s="25" t="str">
        <f t="shared" si="1156"/>
        <v>#VALUE!</v>
      </c>
      <c r="BA146" s="25" t="str">
        <f t="shared" si="1156"/>
        <v>#VALUE!</v>
      </c>
      <c r="BC146" s="25" t="str">
        <f t="shared" ref="BC146:BE146" si="1157">W146-S146</f>
        <v>#VALUE!</v>
      </c>
      <c r="BD146" s="25" t="str">
        <f t="shared" si="1157"/>
        <v>#VALUE!</v>
      </c>
      <c r="BE146" s="25" t="str">
        <f t="shared" si="1157"/>
        <v>#VALUE!</v>
      </c>
      <c r="BG146" s="25" t="str">
        <f t="shared" ref="BG146:BI146" si="1158">AA146-W146</f>
        <v>#VALUE!</v>
      </c>
      <c r="BH146" s="25" t="str">
        <f t="shared" si="1158"/>
        <v>#VALUE!</v>
      </c>
      <c r="BI146" s="25" t="str">
        <f t="shared" si="1158"/>
        <v>#VALUE!</v>
      </c>
      <c r="BK146" s="25" t="str">
        <f t="shared" ref="BK146:BM146" si="1159">AE146-AA146</f>
        <v>#VALUE!</v>
      </c>
      <c r="BL146" s="25" t="str">
        <f t="shared" si="1159"/>
        <v>#VALUE!</v>
      </c>
      <c r="BM146" s="25" t="str">
        <f t="shared" si="1159"/>
        <v>#VALUE!</v>
      </c>
      <c r="BO146" s="25" t="str">
        <f t="shared" ref="BO146:BQ146" si="1160">AI146-AE146</f>
        <v>#VALUE!</v>
      </c>
      <c r="BP146" s="25" t="str">
        <f t="shared" si="1160"/>
        <v>#VALUE!</v>
      </c>
      <c r="BQ146" s="25" t="str">
        <f t="shared" si="1160"/>
        <v>#VALUE!</v>
      </c>
    </row>
    <row r="147" ht="15.0" customHeight="1">
      <c r="A147" s="23" t="s">
        <v>148</v>
      </c>
      <c r="B147" s="24">
        <v>5.8766896E7</v>
      </c>
      <c r="C147" s="25">
        <f>IFERROR(VLOOKUP($B147,BaselineKILLS!$B:F,3,FALSE),"Not in BL Scan")</f>
        <v>1986110</v>
      </c>
      <c r="D147" s="25">
        <f>IFERROR(VLOOKUP($B147,BaselineKILLS!$B:F,4,FALSE),"Not in BL Scan")</f>
        <v>2562043</v>
      </c>
      <c r="E147" s="25">
        <f>IFERROR(VLOOKUP($B147,BaselineKILLS!$B:G,5,FALSE),"Not in BL Scan")</f>
        <v>5557783</v>
      </c>
      <c r="F147" s="25"/>
      <c r="G147" s="25">
        <f>IFERROR(VLOOKUP($B147,SCAN1_020125!$B:F,3,FALSE),"Not in Scan")</f>
        <v>1986110</v>
      </c>
      <c r="H147" s="25">
        <f>IFERROR(VLOOKUP($B147,SCAN1_020125!$B:G,4,FALSE),"Not in Scan")</f>
        <v>2562043</v>
      </c>
      <c r="I147" s="25">
        <f>IFERROR(VLOOKUP($B147,SCAN1_020125!$B:H,5,FALSE),"Not in Scan")</f>
        <v>5557783</v>
      </c>
      <c r="K147" s="25">
        <f>IFERROR(VLOOKUP($B147,SCAN2_021925!$B:G,3,FALSE),"Not in Scan")</f>
        <v>1986391</v>
      </c>
      <c r="L147" s="25">
        <f>IFERROR(VLOOKUP($B147,SCAN2_021925!$B:H,4,FALSE),"Not in Scan")</f>
        <v>2562043</v>
      </c>
      <c r="M147" s="25">
        <f>IFERROR(VLOOKUP($B147,SCAN2_021925!$B:I,5,FALSE),"Not in Scan")</f>
        <v>5557783</v>
      </c>
      <c r="O147" s="25">
        <f>IFERROR(VLOOKUP($B147,SCAN_022325!$B:K,3,FALSE),"Not in Scan")</f>
        <v>1986391</v>
      </c>
      <c r="P147" s="25">
        <f>IFERROR(VLOOKUP($B147,SCAN_022325!$B:L,4,FALSE),"Not in Scan")</f>
        <v>2562043</v>
      </c>
      <c r="Q147" s="25">
        <f>IFERROR(VLOOKUP($B147,SCAN_022325!$B:M,5,FALSE),"Not in Scan")</f>
        <v>5557783</v>
      </c>
      <c r="S147" s="25" t="str">
        <f>IFERROR(VLOOKUP($B147,SCAN_TBD4!$B:O,3,FALSE),"Not in Scan")</f>
        <v>Not in Scan</v>
      </c>
      <c r="T147" s="25" t="str">
        <f>IFERROR(VLOOKUP($B147,SCAN_TBD4!$B:P,4,FALSE),"Not in Scan")</f>
        <v>Not in Scan</v>
      </c>
      <c r="U147" s="25" t="str">
        <f>IFERROR(VLOOKUP($B147,SCAN_TBD4!$B:Q,5,FALSE),"Not in Scan")</f>
        <v>Not in Scan</v>
      </c>
      <c r="W147" s="25" t="str">
        <f>IFERROR(VLOOKUP($B147,SCAN_TBD5!$B:S,3,FALSE),"Not in Scan")</f>
        <v>Not in Scan</v>
      </c>
      <c r="X147" s="25" t="str">
        <f>IFERROR(VLOOKUP($B147,SCAN_TBD5!$B:T,4,FALSE),"Not in Scan")</f>
        <v>Not in Scan</v>
      </c>
      <c r="Y147" s="25" t="str">
        <f>IFERROR(VLOOKUP($B147,SCAN_TBD5!$B:U,5,FALSE),"Not in Scan")</f>
        <v>Not in Scan</v>
      </c>
      <c r="AA147" s="25" t="str">
        <f>IFERROR(VLOOKUP($B147,SCAN_TBD6!$B:W,3,FALSE),"Not in Scan")</f>
        <v>Not in Scan</v>
      </c>
      <c r="AB147" s="25" t="str">
        <f>IFERROR(VLOOKUP($B147,SCAN_TBD6!$B:X,4,FALSE),"Not in Scan")</f>
        <v>Not in Scan</v>
      </c>
      <c r="AC147" s="25" t="str">
        <f>IFERROR(VLOOKUP($B147,SCAN_TBD6!$B:Y,5,FALSE),"Not in Scan")</f>
        <v>Not in Scan</v>
      </c>
      <c r="AE147" s="25" t="str">
        <f>IFERROR(VLOOKUP($B147,SCAN_TBD7!$B:AA,3,FALSE),"Not in Scan")</f>
        <v>Not in Scan</v>
      </c>
      <c r="AF147" s="25" t="str">
        <f>IFERROR(VLOOKUP($B147,SCAN_TBD7!$B:AB,4,FALSE),"Not in Scan")</f>
        <v>Not in Scan</v>
      </c>
      <c r="AG147" s="25" t="str">
        <f>IFERROR(VLOOKUP($B147,SCAN_TBD7!$B:AC,5,FALSE),"Not in Scan")</f>
        <v>Not in Scan</v>
      </c>
      <c r="AI147" s="25" t="str">
        <f>IFERROR(VLOOKUP($B147,SCAN_TBD8!$B:AA,3,FALSE),"Not in Scan")</f>
        <v>Not in Scan</v>
      </c>
      <c r="AJ147" s="25" t="str">
        <f>IFERROR(VLOOKUP($B147,SCAN_TBD8!$B:AB,4,FALSE),"Not in Scan")</f>
        <v>Not in Scan</v>
      </c>
      <c r="AK147" s="25" t="str">
        <f>IFERROR(VLOOKUP($B147,SCAN_TBD8!$B:AC,5,FALSE),"Not in Scan")</f>
        <v>Not in Scan</v>
      </c>
      <c r="AM147" s="25">
        <f t="shared" ref="AM147:AO147" si="1161">G147-C147</f>
        <v>0</v>
      </c>
      <c r="AN147" s="25">
        <f t="shared" si="1161"/>
        <v>0</v>
      </c>
      <c r="AO147" s="25">
        <f t="shared" si="1161"/>
        <v>0</v>
      </c>
      <c r="AQ147" s="25">
        <f t="shared" ref="AQ147:AS147" si="1162">K147-G147</f>
        <v>281</v>
      </c>
      <c r="AR147" s="25">
        <f t="shared" si="1162"/>
        <v>0</v>
      </c>
      <c r="AS147" s="25">
        <f t="shared" si="1162"/>
        <v>0</v>
      </c>
      <c r="AU147" s="25">
        <f t="shared" ref="AU147:AW147" si="1163">O147-K147</f>
        <v>0</v>
      </c>
      <c r="AV147" s="25">
        <f t="shared" si="1163"/>
        <v>0</v>
      </c>
      <c r="AW147" s="25">
        <f t="shared" si="1163"/>
        <v>0</v>
      </c>
      <c r="AY147" s="25" t="str">
        <f t="shared" ref="AY147:BA147" si="1164">S147-O147</f>
        <v>#VALUE!</v>
      </c>
      <c r="AZ147" s="25" t="str">
        <f t="shared" si="1164"/>
        <v>#VALUE!</v>
      </c>
      <c r="BA147" s="25" t="str">
        <f t="shared" si="1164"/>
        <v>#VALUE!</v>
      </c>
      <c r="BC147" s="25" t="str">
        <f t="shared" ref="BC147:BE147" si="1165">W147-S147</f>
        <v>#VALUE!</v>
      </c>
      <c r="BD147" s="25" t="str">
        <f t="shared" si="1165"/>
        <v>#VALUE!</v>
      </c>
      <c r="BE147" s="25" t="str">
        <f t="shared" si="1165"/>
        <v>#VALUE!</v>
      </c>
      <c r="BG147" s="25" t="str">
        <f t="shared" ref="BG147:BI147" si="1166">AA147-W147</f>
        <v>#VALUE!</v>
      </c>
      <c r="BH147" s="25" t="str">
        <f t="shared" si="1166"/>
        <v>#VALUE!</v>
      </c>
      <c r="BI147" s="25" t="str">
        <f t="shared" si="1166"/>
        <v>#VALUE!</v>
      </c>
      <c r="BK147" s="25" t="str">
        <f t="shared" ref="BK147:BM147" si="1167">AE147-AA147</f>
        <v>#VALUE!</v>
      </c>
      <c r="BL147" s="25" t="str">
        <f t="shared" si="1167"/>
        <v>#VALUE!</v>
      </c>
      <c r="BM147" s="25" t="str">
        <f t="shared" si="1167"/>
        <v>#VALUE!</v>
      </c>
      <c r="BO147" s="25" t="str">
        <f t="shared" ref="BO147:BQ147" si="1168">AI147-AE147</f>
        <v>#VALUE!</v>
      </c>
      <c r="BP147" s="25" t="str">
        <f t="shared" si="1168"/>
        <v>#VALUE!</v>
      </c>
      <c r="BQ147" s="25" t="str">
        <f t="shared" si="1168"/>
        <v>#VALUE!</v>
      </c>
    </row>
    <row r="148" ht="15.0" customHeight="1">
      <c r="A148" s="23" t="s">
        <v>299</v>
      </c>
      <c r="B148" s="24">
        <v>3.7569477E7</v>
      </c>
      <c r="C148" s="25">
        <f>IFERROR(VLOOKUP($B148,BaselineKILLS!$B:F,3,FALSE),"Not in BL Scan")</f>
        <v>1513864</v>
      </c>
      <c r="D148" s="25">
        <f>IFERROR(VLOOKUP($B148,BaselineKILLS!$B:F,4,FALSE),"Not in BL Scan")</f>
        <v>494808</v>
      </c>
      <c r="E148" s="25">
        <f>IFERROR(VLOOKUP($B148,BaselineKILLS!$B:G,5,FALSE),"Not in BL Scan")</f>
        <v>6898363</v>
      </c>
      <c r="F148" s="25"/>
      <c r="G148" s="25">
        <f>IFERROR(VLOOKUP($B148,SCAN1_020125!$B:F,3,FALSE),"Not in Scan")</f>
        <v>1513864</v>
      </c>
      <c r="H148" s="25">
        <f>IFERROR(VLOOKUP($B148,SCAN1_020125!$B:G,4,FALSE),"Not in Scan")</f>
        <v>494808</v>
      </c>
      <c r="I148" s="25">
        <f>IFERROR(VLOOKUP($B148,SCAN1_020125!$B:H,5,FALSE),"Not in Scan")</f>
        <v>6898363</v>
      </c>
      <c r="K148" s="25">
        <f>IFERROR(VLOOKUP($B148,SCAN2_021925!$B:G,3,FALSE),"Not in Scan")</f>
        <v>1513864</v>
      </c>
      <c r="L148" s="25">
        <f>IFERROR(VLOOKUP($B148,SCAN2_021925!$B:H,4,FALSE),"Not in Scan")</f>
        <v>494808</v>
      </c>
      <c r="M148" s="25">
        <f>IFERROR(VLOOKUP($B148,SCAN2_021925!$B:I,5,FALSE),"Not in Scan")</f>
        <v>6898363</v>
      </c>
      <c r="O148" s="25">
        <f>IFERROR(VLOOKUP($B148,SCAN_022325!$B:K,3,FALSE),"Not in Scan")</f>
        <v>1513864</v>
      </c>
      <c r="P148" s="25">
        <f>IFERROR(VLOOKUP($B148,SCAN_022325!$B:L,4,FALSE),"Not in Scan")</f>
        <v>494808</v>
      </c>
      <c r="Q148" s="25">
        <f>IFERROR(VLOOKUP($B148,SCAN_022325!$B:M,5,FALSE),"Not in Scan")</f>
        <v>6898363</v>
      </c>
      <c r="S148" s="25" t="str">
        <f>IFERROR(VLOOKUP($B148,SCAN_TBD4!$B:O,3,FALSE),"Not in Scan")</f>
        <v>Not in Scan</v>
      </c>
      <c r="T148" s="25" t="str">
        <f>IFERROR(VLOOKUP($B148,SCAN_TBD4!$B:P,4,FALSE),"Not in Scan")</f>
        <v>Not in Scan</v>
      </c>
      <c r="U148" s="25" t="str">
        <f>IFERROR(VLOOKUP($B148,SCAN_TBD4!$B:Q,5,FALSE),"Not in Scan")</f>
        <v>Not in Scan</v>
      </c>
      <c r="W148" s="25" t="str">
        <f>IFERROR(VLOOKUP($B148,SCAN_TBD5!$B:S,3,FALSE),"Not in Scan")</f>
        <v>Not in Scan</v>
      </c>
      <c r="X148" s="25" t="str">
        <f>IFERROR(VLOOKUP($B148,SCAN_TBD5!$B:T,4,FALSE),"Not in Scan")</f>
        <v>Not in Scan</v>
      </c>
      <c r="Y148" s="25" t="str">
        <f>IFERROR(VLOOKUP($B148,SCAN_TBD5!$B:U,5,FALSE),"Not in Scan")</f>
        <v>Not in Scan</v>
      </c>
      <c r="AA148" s="25" t="str">
        <f>IFERROR(VLOOKUP($B148,SCAN_TBD6!$B:W,3,FALSE),"Not in Scan")</f>
        <v>Not in Scan</v>
      </c>
      <c r="AB148" s="25" t="str">
        <f>IFERROR(VLOOKUP($B148,SCAN_TBD6!$B:X,4,FALSE),"Not in Scan")</f>
        <v>Not in Scan</v>
      </c>
      <c r="AC148" s="25" t="str">
        <f>IFERROR(VLOOKUP($B148,SCAN_TBD6!$B:Y,5,FALSE),"Not in Scan")</f>
        <v>Not in Scan</v>
      </c>
      <c r="AE148" s="25" t="str">
        <f>IFERROR(VLOOKUP($B148,SCAN_TBD7!$B:AA,3,FALSE),"Not in Scan")</f>
        <v>Not in Scan</v>
      </c>
      <c r="AF148" s="25" t="str">
        <f>IFERROR(VLOOKUP($B148,SCAN_TBD7!$B:AB,4,FALSE),"Not in Scan")</f>
        <v>Not in Scan</v>
      </c>
      <c r="AG148" s="25" t="str">
        <f>IFERROR(VLOOKUP($B148,SCAN_TBD7!$B:AC,5,FALSE),"Not in Scan")</f>
        <v>Not in Scan</v>
      </c>
      <c r="AI148" s="25" t="str">
        <f>IFERROR(VLOOKUP($B148,SCAN_TBD8!$B:AA,3,FALSE),"Not in Scan")</f>
        <v>Not in Scan</v>
      </c>
      <c r="AJ148" s="25" t="str">
        <f>IFERROR(VLOOKUP($B148,SCAN_TBD8!$B:AB,4,FALSE),"Not in Scan")</f>
        <v>Not in Scan</v>
      </c>
      <c r="AK148" s="25" t="str">
        <f>IFERROR(VLOOKUP($B148,SCAN_TBD8!$B:AC,5,FALSE),"Not in Scan")</f>
        <v>Not in Scan</v>
      </c>
      <c r="AM148" s="25">
        <f t="shared" ref="AM148:AO148" si="1169">G148-C148</f>
        <v>0</v>
      </c>
      <c r="AN148" s="25">
        <f t="shared" si="1169"/>
        <v>0</v>
      </c>
      <c r="AO148" s="25">
        <f t="shared" si="1169"/>
        <v>0</v>
      </c>
      <c r="AQ148" s="25">
        <f t="shared" ref="AQ148:AS148" si="1170">K148-G148</f>
        <v>0</v>
      </c>
      <c r="AR148" s="25">
        <f t="shared" si="1170"/>
        <v>0</v>
      </c>
      <c r="AS148" s="25">
        <f t="shared" si="1170"/>
        <v>0</v>
      </c>
      <c r="AU148" s="25">
        <f t="shared" ref="AU148:AW148" si="1171">O148-K148</f>
        <v>0</v>
      </c>
      <c r="AV148" s="25">
        <f t="shared" si="1171"/>
        <v>0</v>
      </c>
      <c r="AW148" s="25">
        <f t="shared" si="1171"/>
        <v>0</v>
      </c>
      <c r="AY148" s="25" t="str">
        <f t="shared" ref="AY148:BA148" si="1172">S148-O148</f>
        <v>#VALUE!</v>
      </c>
      <c r="AZ148" s="25" t="str">
        <f t="shared" si="1172"/>
        <v>#VALUE!</v>
      </c>
      <c r="BA148" s="25" t="str">
        <f t="shared" si="1172"/>
        <v>#VALUE!</v>
      </c>
      <c r="BC148" s="25" t="str">
        <f t="shared" ref="BC148:BE148" si="1173">W148-S148</f>
        <v>#VALUE!</v>
      </c>
      <c r="BD148" s="25" t="str">
        <f t="shared" si="1173"/>
        <v>#VALUE!</v>
      </c>
      <c r="BE148" s="25" t="str">
        <f t="shared" si="1173"/>
        <v>#VALUE!</v>
      </c>
      <c r="BG148" s="25" t="str">
        <f t="shared" ref="BG148:BI148" si="1174">AA148-W148</f>
        <v>#VALUE!</v>
      </c>
      <c r="BH148" s="25" t="str">
        <f t="shared" si="1174"/>
        <v>#VALUE!</v>
      </c>
      <c r="BI148" s="25" t="str">
        <f t="shared" si="1174"/>
        <v>#VALUE!</v>
      </c>
      <c r="BK148" s="25" t="str">
        <f t="shared" ref="BK148:BM148" si="1175">AE148-AA148</f>
        <v>#VALUE!</v>
      </c>
      <c r="BL148" s="25" t="str">
        <f t="shared" si="1175"/>
        <v>#VALUE!</v>
      </c>
      <c r="BM148" s="25" t="str">
        <f t="shared" si="1175"/>
        <v>#VALUE!</v>
      </c>
      <c r="BO148" s="25" t="str">
        <f t="shared" ref="BO148:BQ148" si="1176">AI148-AE148</f>
        <v>#VALUE!</v>
      </c>
      <c r="BP148" s="25" t="str">
        <f t="shared" si="1176"/>
        <v>#VALUE!</v>
      </c>
      <c r="BQ148" s="25" t="str">
        <f t="shared" si="1176"/>
        <v>#VALUE!</v>
      </c>
    </row>
    <row r="149" ht="15.0" customHeight="1">
      <c r="A149" s="23" t="s">
        <v>149</v>
      </c>
      <c r="B149" s="24">
        <v>4.488E7</v>
      </c>
      <c r="C149" s="25">
        <f>IFERROR(VLOOKUP($B149,BaselineKILLS!$B:F,3,FALSE),"Not in BL Scan")</f>
        <v>336716</v>
      </c>
      <c r="D149" s="25">
        <f>IFERROR(VLOOKUP($B149,BaselineKILLS!$B:F,4,FALSE),"Not in BL Scan")</f>
        <v>534341</v>
      </c>
      <c r="E149" s="25">
        <f>IFERROR(VLOOKUP($B149,BaselineKILLS!$B:G,5,FALSE),"Not in BL Scan")</f>
        <v>1390426</v>
      </c>
      <c r="F149" s="25"/>
      <c r="G149" s="25">
        <f>IFERROR(VLOOKUP($B149,SCAN1_020125!$B:F,3,FALSE),"Not in Scan")</f>
        <v>336716</v>
      </c>
      <c r="H149" s="25">
        <f>IFERROR(VLOOKUP($B149,SCAN1_020125!$B:G,4,FALSE),"Not in Scan")</f>
        <v>534341</v>
      </c>
      <c r="I149" s="25">
        <f>IFERROR(VLOOKUP($B149,SCAN1_020125!$B:H,5,FALSE),"Not in Scan")</f>
        <v>1390426</v>
      </c>
      <c r="K149" s="25">
        <f>IFERROR(VLOOKUP($B149,SCAN2_021925!$B:G,3,FALSE),"Not in Scan")</f>
        <v>336716</v>
      </c>
      <c r="L149" s="25">
        <f>IFERROR(VLOOKUP($B149,SCAN2_021925!$B:H,4,FALSE),"Not in Scan")</f>
        <v>534341</v>
      </c>
      <c r="M149" s="25">
        <f>IFERROR(VLOOKUP($B149,SCAN2_021925!$B:I,5,FALSE),"Not in Scan")</f>
        <v>1390426</v>
      </c>
      <c r="O149" s="25">
        <f>IFERROR(VLOOKUP($B149,SCAN_022325!$B:K,3,FALSE),"Not in Scan")</f>
        <v>336716</v>
      </c>
      <c r="P149" s="25">
        <f>IFERROR(VLOOKUP($B149,SCAN_022325!$B:L,4,FALSE),"Not in Scan")</f>
        <v>534341</v>
      </c>
      <c r="Q149" s="25">
        <f>IFERROR(VLOOKUP($B149,SCAN_022325!$B:M,5,FALSE),"Not in Scan")</f>
        <v>1390426</v>
      </c>
      <c r="S149" s="25" t="str">
        <f>IFERROR(VLOOKUP($B149,SCAN_TBD4!$B:O,3,FALSE),"Not in Scan")</f>
        <v>Not in Scan</v>
      </c>
      <c r="T149" s="25" t="str">
        <f>IFERROR(VLOOKUP($B149,SCAN_TBD4!$B:P,4,FALSE),"Not in Scan")</f>
        <v>Not in Scan</v>
      </c>
      <c r="U149" s="25" t="str">
        <f>IFERROR(VLOOKUP($B149,SCAN_TBD4!$B:Q,5,FALSE),"Not in Scan")</f>
        <v>Not in Scan</v>
      </c>
      <c r="W149" s="25" t="str">
        <f>IFERROR(VLOOKUP($B149,SCAN_TBD5!$B:S,3,FALSE),"Not in Scan")</f>
        <v>Not in Scan</v>
      </c>
      <c r="X149" s="25" t="str">
        <f>IFERROR(VLOOKUP($B149,SCAN_TBD5!$B:T,4,FALSE),"Not in Scan")</f>
        <v>Not in Scan</v>
      </c>
      <c r="Y149" s="25" t="str">
        <f>IFERROR(VLOOKUP($B149,SCAN_TBD5!$B:U,5,FALSE),"Not in Scan")</f>
        <v>Not in Scan</v>
      </c>
      <c r="AA149" s="25" t="str">
        <f>IFERROR(VLOOKUP($B149,SCAN_TBD6!$B:W,3,FALSE),"Not in Scan")</f>
        <v>Not in Scan</v>
      </c>
      <c r="AB149" s="25" t="str">
        <f>IFERROR(VLOOKUP($B149,SCAN_TBD6!$B:X,4,FALSE),"Not in Scan")</f>
        <v>Not in Scan</v>
      </c>
      <c r="AC149" s="25" t="str">
        <f>IFERROR(VLOOKUP($B149,SCAN_TBD6!$B:Y,5,FALSE),"Not in Scan")</f>
        <v>Not in Scan</v>
      </c>
      <c r="AE149" s="25" t="str">
        <f>IFERROR(VLOOKUP($B149,SCAN_TBD7!$B:AA,3,FALSE),"Not in Scan")</f>
        <v>Not in Scan</v>
      </c>
      <c r="AF149" s="25" t="str">
        <f>IFERROR(VLOOKUP($B149,SCAN_TBD7!$B:AB,4,FALSE),"Not in Scan")</f>
        <v>Not in Scan</v>
      </c>
      <c r="AG149" s="25" t="str">
        <f>IFERROR(VLOOKUP($B149,SCAN_TBD7!$B:AC,5,FALSE),"Not in Scan")</f>
        <v>Not in Scan</v>
      </c>
      <c r="AI149" s="25" t="str">
        <f>IFERROR(VLOOKUP($B149,SCAN_TBD8!$B:AA,3,FALSE),"Not in Scan")</f>
        <v>Not in Scan</v>
      </c>
      <c r="AJ149" s="25" t="str">
        <f>IFERROR(VLOOKUP($B149,SCAN_TBD8!$B:AB,4,FALSE),"Not in Scan")</f>
        <v>Not in Scan</v>
      </c>
      <c r="AK149" s="25" t="str">
        <f>IFERROR(VLOOKUP($B149,SCAN_TBD8!$B:AC,5,FALSE),"Not in Scan")</f>
        <v>Not in Scan</v>
      </c>
      <c r="AM149" s="25">
        <f t="shared" ref="AM149:AO149" si="1177">G149-C149</f>
        <v>0</v>
      </c>
      <c r="AN149" s="25">
        <f t="shared" si="1177"/>
        <v>0</v>
      </c>
      <c r="AO149" s="25">
        <f t="shared" si="1177"/>
        <v>0</v>
      </c>
      <c r="AQ149" s="25">
        <f t="shared" ref="AQ149:AS149" si="1178">K149-G149</f>
        <v>0</v>
      </c>
      <c r="AR149" s="25">
        <f t="shared" si="1178"/>
        <v>0</v>
      </c>
      <c r="AS149" s="25">
        <f t="shared" si="1178"/>
        <v>0</v>
      </c>
      <c r="AU149" s="25">
        <f t="shared" ref="AU149:AW149" si="1179">O149-K149</f>
        <v>0</v>
      </c>
      <c r="AV149" s="25">
        <f t="shared" si="1179"/>
        <v>0</v>
      </c>
      <c r="AW149" s="25">
        <f t="shared" si="1179"/>
        <v>0</v>
      </c>
      <c r="AY149" s="25" t="str">
        <f t="shared" ref="AY149:BA149" si="1180">S149-O149</f>
        <v>#VALUE!</v>
      </c>
      <c r="AZ149" s="25" t="str">
        <f t="shared" si="1180"/>
        <v>#VALUE!</v>
      </c>
      <c r="BA149" s="25" t="str">
        <f t="shared" si="1180"/>
        <v>#VALUE!</v>
      </c>
      <c r="BC149" s="25" t="str">
        <f t="shared" ref="BC149:BE149" si="1181">W149-S149</f>
        <v>#VALUE!</v>
      </c>
      <c r="BD149" s="25" t="str">
        <f t="shared" si="1181"/>
        <v>#VALUE!</v>
      </c>
      <c r="BE149" s="25" t="str">
        <f t="shared" si="1181"/>
        <v>#VALUE!</v>
      </c>
      <c r="BG149" s="25" t="str">
        <f t="shared" ref="BG149:BI149" si="1182">AA149-W149</f>
        <v>#VALUE!</v>
      </c>
      <c r="BH149" s="25" t="str">
        <f t="shared" si="1182"/>
        <v>#VALUE!</v>
      </c>
      <c r="BI149" s="25" t="str">
        <f t="shared" si="1182"/>
        <v>#VALUE!</v>
      </c>
      <c r="BK149" s="25" t="str">
        <f t="shared" ref="BK149:BM149" si="1183">AE149-AA149</f>
        <v>#VALUE!</v>
      </c>
      <c r="BL149" s="25" t="str">
        <f t="shared" si="1183"/>
        <v>#VALUE!</v>
      </c>
      <c r="BM149" s="25" t="str">
        <f t="shared" si="1183"/>
        <v>#VALUE!</v>
      </c>
      <c r="BO149" s="25" t="str">
        <f t="shared" ref="BO149:BQ149" si="1184">AI149-AE149</f>
        <v>#VALUE!</v>
      </c>
      <c r="BP149" s="25" t="str">
        <f t="shared" si="1184"/>
        <v>#VALUE!</v>
      </c>
      <c r="BQ149" s="25" t="str">
        <f t="shared" si="1184"/>
        <v>#VALUE!</v>
      </c>
    </row>
    <row r="150" ht="15.0" customHeight="1">
      <c r="A150" s="23" t="s">
        <v>150</v>
      </c>
      <c r="B150" s="24">
        <v>1.14524486E8</v>
      </c>
      <c r="C150" s="25">
        <f>IFERROR(VLOOKUP($B150,BaselineKILLS!$B:F,3,FALSE),"Not in BL Scan")</f>
        <v>770085</v>
      </c>
      <c r="D150" s="25">
        <f>IFERROR(VLOOKUP($B150,BaselineKILLS!$B:F,4,FALSE),"Not in BL Scan")</f>
        <v>1208542</v>
      </c>
      <c r="E150" s="25">
        <f>IFERROR(VLOOKUP($B150,BaselineKILLS!$B:G,5,FALSE),"Not in BL Scan")</f>
        <v>1399658</v>
      </c>
      <c r="F150" s="25"/>
      <c r="G150" s="25">
        <f>IFERROR(VLOOKUP($B150,SCAN1_020125!$B:F,3,FALSE),"Not in Scan")</f>
        <v>770085</v>
      </c>
      <c r="H150" s="25">
        <f>IFERROR(VLOOKUP($B150,SCAN1_020125!$B:G,4,FALSE),"Not in Scan")</f>
        <v>1208542</v>
      </c>
      <c r="I150" s="25">
        <f>IFERROR(VLOOKUP($B150,SCAN1_020125!$B:H,5,FALSE),"Not in Scan")</f>
        <v>1399658</v>
      </c>
      <c r="K150" s="25">
        <f>IFERROR(VLOOKUP($B150,SCAN2_021925!$B:G,3,FALSE),"Not in Scan")</f>
        <v>770085</v>
      </c>
      <c r="L150" s="25">
        <f>IFERROR(VLOOKUP($B150,SCAN2_021925!$B:H,4,FALSE),"Not in Scan")</f>
        <v>1208542</v>
      </c>
      <c r="M150" s="25">
        <f>IFERROR(VLOOKUP($B150,SCAN2_021925!$B:I,5,FALSE),"Not in Scan")</f>
        <v>1399658</v>
      </c>
      <c r="O150" s="25">
        <f>IFERROR(VLOOKUP($B150,SCAN_022325!$B:K,3,FALSE),"Not in Scan")</f>
        <v>770085</v>
      </c>
      <c r="P150" s="25">
        <f>IFERROR(VLOOKUP($B150,SCAN_022325!$B:L,4,FALSE),"Not in Scan")</f>
        <v>1208542</v>
      </c>
      <c r="Q150" s="25">
        <f>IFERROR(VLOOKUP($B150,SCAN_022325!$B:M,5,FALSE),"Not in Scan")</f>
        <v>1399658</v>
      </c>
      <c r="S150" s="25" t="str">
        <f>IFERROR(VLOOKUP($B150,SCAN_TBD4!$B:O,3,FALSE),"Not in Scan")</f>
        <v>Not in Scan</v>
      </c>
      <c r="T150" s="25" t="str">
        <f>IFERROR(VLOOKUP($B150,SCAN_TBD4!$B:P,4,FALSE),"Not in Scan")</f>
        <v>Not in Scan</v>
      </c>
      <c r="U150" s="25" t="str">
        <f>IFERROR(VLOOKUP($B150,SCAN_TBD4!$B:Q,5,FALSE),"Not in Scan")</f>
        <v>Not in Scan</v>
      </c>
      <c r="W150" s="25" t="str">
        <f>IFERROR(VLOOKUP($B150,SCAN_TBD5!$B:S,3,FALSE),"Not in Scan")</f>
        <v>Not in Scan</v>
      </c>
      <c r="X150" s="25" t="str">
        <f>IFERROR(VLOOKUP($B150,SCAN_TBD5!$B:T,4,FALSE),"Not in Scan")</f>
        <v>Not in Scan</v>
      </c>
      <c r="Y150" s="25" t="str">
        <f>IFERROR(VLOOKUP($B150,SCAN_TBD5!$B:U,5,FALSE),"Not in Scan")</f>
        <v>Not in Scan</v>
      </c>
      <c r="AA150" s="25" t="str">
        <f>IFERROR(VLOOKUP($B150,SCAN_TBD6!$B:W,3,FALSE),"Not in Scan")</f>
        <v>Not in Scan</v>
      </c>
      <c r="AB150" s="25" t="str">
        <f>IFERROR(VLOOKUP($B150,SCAN_TBD6!$B:X,4,FALSE),"Not in Scan")</f>
        <v>Not in Scan</v>
      </c>
      <c r="AC150" s="25" t="str">
        <f>IFERROR(VLOOKUP($B150,SCAN_TBD6!$B:Y,5,FALSE),"Not in Scan")</f>
        <v>Not in Scan</v>
      </c>
      <c r="AE150" s="25" t="str">
        <f>IFERROR(VLOOKUP($B150,SCAN_TBD7!$B:AA,3,FALSE),"Not in Scan")</f>
        <v>Not in Scan</v>
      </c>
      <c r="AF150" s="25" t="str">
        <f>IFERROR(VLOOKUP($B150,SCAN_TBD7!$B:AB,4,FALSE),"Not in Scan")</f>
        <v>Not in Scan</v>
      </c>
      <c r="AG150" s="25" t="str">
        <f>IFERROR(VLOOKUP($B150,SCAN_TBD7!$B:AC,5,FALSE),"Not in Scan")</f>
        <v>Not in Scan</v>
      </c>
      <c r="AI150" s="25" t="str">
        <f>IFERROR(VLOOKUP($B150,SCAN_TBD8!$B:AA,3,FALSE),"Not in Scan")</f>
        <v>Not in Scan</v>
      </c>
      <c r="AJ150" s="25" t="str">
        <f>IFERROR(VLOOKUP($B150,SCAN_TBD8!$B:AB,4,FALSE),"Not in Scan")</f>
        <v>Not in Scan</v>
      </c>
      <c r="AK150" s="25" t="str">
        <f>IFERROR(VLOOKUP($B150,SCAN_TBD8!$B:AC,5,FALSE),"Not in Scan")</f>
        <v>Not in Scan</v>
      </c>
      <c r="AM150" s="25">
        <f t="shared" ref="AM150:AO150" si="1185">G150-C150</f>
        <v>0</v>
      </c>
      <c r="AN150" s="25">
        <f t="shared" si="1185"/>
        <v>0</v>
      </c>
      <c r="AO150" s="25">
        <f t="shared" si="1185"/>
        <v>0</v>
      </c>
      <c r="AQ150" s="25">
        <f t="shared" ref="AQ150:AS150" si="1186">K150-G150</f>
        <v>0</v>
      </c>
      <c r="AR150" s="25">
        <f t="shared" si="1186"/>
        <v>0</v>
      </c>
      <c r="AS150" s="25">
        <f t="shared" si="1186"/>
        <v>0</v>
      </c>
      <c r="AU150" s="25">
        <f t="shared" ref="AU150:AW150" si="1187">O150-K150</f>
        <v>0</v>
      </c>
      <c r="AV150" s="25">
        <f t="shared" si="1187"/>
        <v>0</v>
      </c>
      <c r="AW150" s="25">
        <f t="shared" si="1187"/>
        <v>0</v>
      </c>
      <c r="AY150" s="25" t="str">
        <f t="shared" ref="AY150:BA150" si="1188">S150-O150</f>
        <v>#VALUE!</v>
      </c>
      <c r="AZ150" s="25" t="str">
        <f t="shared" si="1188"/>
        <v>#VALUE!</v>
      </c>
      <c r="BA150" s="25" t="str">
        <f t="shared" si="1188"/>
        <v>#VALUE!</v>
      </c>
      <c r="BC150" s="25" t="str">
        <f t="shared" ref="BC150:BE150" si="1189">W150-S150</f>
        <v>#VALUE!</v>
      </c>
      <c r="BD150" s="25" t="str">
        <f t="shared" si="1189"/>
        <v>#VALUE!</v>
      </c>
      <c r="BE150" s="25" t="str">
        <f t="shared" si="1189"/>
        <v>#VALUE!</v>
      </c>
      <c r="BG150" s="25" t="str">
        <f t="shared" ref="BG150:BI150" si="1190">AA150-W150</f>
        <v>#VALUE!</v>
      </c>
      <c r="BH150" s="25" t="str">
        <f t="shared" si="1190"/>
        <v>#VALUE!</v>
      </c>
      <c r="BI150" s="25" t="str">
        <f t="shared" si="1190"/>
        <v>#VALUE!</v>
      </c>
      <c r="BK150" s="25" t="str">
        <f t="shared" ref="BK150:BM150" si="1191">AE150-AA150</f>
        <v>#VALUE!</v>
      </c>
      <c r="BL150" s="25" t="str">
        <f t="shared" si="1191"/>
        <v>#VALUE!</v>
      </c>
      <c r="BM150" s="25" t="str">
        <f t="shared" si="1191"/>
        <v>#VALUE!</v>
      </c>
      <c r="BO150" s="25" t="str">
        <f t="shared" ref="BO150:BQ150" si="1192">AI150-AE150</f>
        <v>#VALUE!</v>
      </c>
      <c r="BP150" s="25" t="str">
        <f t="shared" si="1192"/>
        <v>#VALUE!</v>
      </c>
      <c r="BQ150" s="25" t="str">
        <f t="shared" si="1192"/>
        <v>#VALUE!</v>
      </c>
    </row>
    <row r="151" ht="15.0" customHeight="1">
      <c r="A151" s="23" t="s">
        <v>151</v>
      </c>
      <c r="B151" s="24">
        <v>4.4525604E7</v>
      </c>
      <c r="C151" s="25">
        <f>IFERROR(VLOOKUP($B151,BaselineKILLS!$B:F,3,FALSE),"Not in BL Scan")</f>
        <v>11765196</v>
      </c>
      <c r="D151" s="25">
        <f>IFERROR(VLOOKUP($B151,BaselineKILLS!$B:F,4,FALSE),"Not in BL Scan")</f>
        <v>10810012</v>
      </c>
      <c r="E151" s="25">
        <f>IFERROR(VLOOKUP($B151,BaselineKILLS!$B:G,5,FALSE),"Not in BL Scan")</f>
        <v>13769509</v>
      </c>
      <c r="F151" s="25"/>
      <c r="G151" s="25">
        <f>IFERROR(VLOOKUP($B151,SCAN1_020125!$B:F,3,FALSE),"Not in Scan")</f>
        <v>11776134</v>
      </c>
      <c r="H151" s="25">
        <f>IFERROR(VLOOKUP($B151,SCAN1_020125!$B:G,4,FALSE),"Not in Scan")</f>
        <v>10875589</v>
      </c>
      <c r="I151" s="25">
        <f>IFERROR(VLOOKUP($B151,SCAN1_020125!$B:H,5,FALSE),"Not in Scan")</f>
        <v>13769509</v>
      </c>
      <c r="K151" s="25">
        <f>IFERROR(VLOOKUP($B151,SCAN2_021925!$B:G,3,FALSE),"Not in Scan")</f>
        <v>11776134</v>
      </c>
      <c r="L151" s="25">
        <f>IFERROR(VLOOKUP($B151,SCAN2_021925!$B:H,4,FALSE),"Not in Scan")</f>
        <v>10875589</v>
      </c>
      <c r="M151" s="25">
        <f>IFERROR(VLOOKUP($B151,SCAN2_021925!$B:I,5,FALSE),"Not in Scan")</f>
        <v>13769509</v>
      </c>
      <c r="O151" s="25">
        <f>IFERROR(VLOOKUP($B151,SCAN_022325!$B:K,3,FALSE),"Not in Scan")</f>
        <v>11781604</v>
      </c>
      <c r="P151" s="25">
        <f>IFERROR(VLOOKUP($B151,SCAN_022325!$B:L,4,FALSE),"Not in Scan")</f>
        <v>10993016</v>
      </c>
      <c r="Q151" s="25">
        <f>IFERROR(VLOOKUP($B151,SCAN_022325!$B:M,5,FALSE),"Not in Scan")</f>
        <v>13786284</v>
      </c>
      <c r="S151" s="25" t="str">
        <f>IFERROR(VLOOKUP($B151,SCAN_TBD4!$B:O,3,FALSE),"Not in Scan")</f>
        <v>Not in Scan</v>
      </c>
      <c r="T151" s="25" t="str">
        <f>IFERROR(VLOOKUP($B151,SCAN_TBD4!$B:P,4,FALSE),"Not in Scan")</f>
        <v>Not in Scan</v>
      </c>
      <c r="U151" s="25" t="str">
        <f>IFERROR(VLOOKUP($B151,SCAN_TBD4!$B:Q,5,FALSE),"Not in Scan")</f>
        <v>Not in Scan</v>
      </c>
      <c r="W151" s="25" t="str">
        <f>IFERROR(VLOOKUP($B151,SCAN_TBD5!$B:S,3,FALSE),"Not in Scan")</f>
        <v>Not in Scan</v>
      </c>
      <c r="X151" s="25" t="str">
        <f>IFERROR(VLOOKUP($B151,SCAN_TBD5!$B:T,4,FALSE),"Not in Scan")</f>
        <v>Not in Scan</v>
      </c>
      <c r="Y151" s="25" t="str">
        <f>IFERROR(VLOOKUP($B151,SCAN_TBD5!$B:U,5,FALSE),"Not in Scan")</f>
        <v>Not in Scan</v>
      </c>
      <c r="AA151" s="25" t="str">
        <f>IFERROR(VLOOKUP($B151,SCAN_TBD6!$B:W,3,FALSE),"Not in Scan")</f>
        <v>Not in Scan</v>
      </c>
      <c r="AB151" s="25" t="str">
        <f>IFERROR(VLOOKUP($B151,SCAN_TBD6!$B:X,4,FALSE),"Not in Scan")</f>
        <v>Not in Scan</v>
      </c>
      <c r="AC151" s="25" t="str">
        <f>IFERROR(VLOOKUP($B151,SCAN_TBD6!$B:Y,5,FALSE),"Not in Scan")</f>
        <v>Not in Scan</v>
      </c>
      <c r="AE151" s="25" t="str">
        <f>IFERROR(VLOOKUP($B151,SCAN_TBD7!$B:AA,3,FALSE),"Not in Scan")</f>
        <v>Not in Scan</v>
      </c>
      <c r="AF151" s="25" t="str">
        <f>IFERROR(VLOOKUP($B151,SCAN_TBD7!$B:AB,4,FALSE),"Not in Scan")</f>
        <v>Not in Scan</v>
      </c>
      <c r="AG151" s="25" t="str">
        <f>IFERROR(VLOOKUP($B151,SCAN_TBD7!$B:AC,5,FALSE),"Not in Scan")</f>
        <v>Not in Scan</v>
      </c>
      <c r="AI151" s="25" t="str">
        <f>IFERROR(VLOOKUP($B151,SCAN_TBD8!$B:AA,3,FALSE),"Not in Scan")</f>
        <v>Not in Scan</v>
      </c>
      <c r="AJ151" s="25" t="str">
        <f>IFERROR(VLOOKUP($B151,SCAN_TBD8!$B:AB,4,FALSE),"Not in Scan")</f>
        <v>Not in Scan</v>
      </c>
      <c r="AK151" s="25" t="str">
        <f>IFERROR(VLOOKUP($B151,SCAN_TBD8!$B:AC,5,FALSE),"Not in Scan")</f>
        <v>Not in Scan</v>
      </c>
      <c r="AM151" s="25">
        <f t="shared" ref="AM151:AO151" si="1193">G151-C151</f>
        <v>10938</v>
      </c>
      <c r="AN151" s="25">
        <f t="shared" si="1193"/>
        <v>65577</v>
      </c>
      <c r="AO151" s="25">
        <f t="shared" si="1193"/>
        <v>0</v>
      </c>
      <c r="AQ151" s="25">
        <f t="shared" ref="AQ151:AS151" si="1194">K151-G151</f>
        <v>0</v>
      </c>
      <c r="AR151" s="25">
        <f t="shared" si="1194"/>
        <v>0</v>
      </c>
      <c r="AS151" s="25">
        <f t="shared" si="1194"/>
        <v>0</v>
      </c>
      <c r="AU151" s="25">
        <f t="shared" ref="AU151:AW151" si="1195">O151-K151</f>
        <v>5470</v>
      </c>
      <c r="AV151" s="25">
        <f t="shared" si="1195"/>
        <v>117427</v>
      </c>
      <c r="AW151" s="25">
        <f t="shared" si="1195"/>
        <v>16775</v>
      </c>
      <c r="AY151" s="25" t="str">
        <f t="shared" ref="AY151:BA151" si="1196">S151-O151</f>
        <v>#VALUE!</v>
      </c>
      <c r="AZ151" s="25" t="str">
        <f t="shared" si="1196"/>
        <v>#VALUE!</v>
      </c>
      <c r="BA151" s="25" t="str">
        <f t="shared" si="1196"/>
        <v>#VALUE!</v>
      </c>
      <c r="BC151" s="25" t="str">
        <f t="shared" ref="BC151:BE151" si="1197">W151-S151</f>
        <v>#VALUE!</v>
      </c>
      <c r="BD151" s="25" t="str">
        <f t="shared" si="1197"/>
        <v>#VALUE!</v>
      </c>
      <c r="BE151" s="25" t="str">
        <f t="shared" si="1197"/>
        <v>#VALUE!</v>
      </c>
      <c r="BG151" s="25" t="str">
        <f t="shared" ref="BG151:BI151" si="1198">AA151-W151</f>
        <v>#VALUE!</v>
      </c>
      <c r="BH151" s="25" t="str">
        <f t="shared" si="1198"/>
        <v>#VALUE!</v>
      </c>
      <c r="BI151" s="25" t="str">
        <f t="shared" si="1198"/>
        <v>#VALUE!</v>
      </c>
      <c r="BK151" s="25" t="str">
        <f t="shared" ref="BK151:BM151" si="1199">AE151-AA151</f>
        <v>#VALUE!</v>
      </c>
      <c r="BL151" s="25" t="str">
        <f t="shared" si="1199"/>
        <v>#VALUE!</v>
      </c>
      <c r="BM151" s="25" t="str">
        <f t="shared" si="1199"/>
        <v>#VALUE!</v>
      </c>
      <c r="BO151" s="25" t="str">
        <f t="shared" ref="BO151:BQ151" si="1200">AI151-AE151</f>
        <v>#VALUE!</v>
      </c>
      <c r="BP151" s="25" t="str">
        <f t="shared" si="1200"/>
        <v>#VALUE!</v>
      </c>
      <c r="BQ151" s="25" t="str">
        <f t="shared" si="1200"/>
        <v>#VALUE!</v>
      </c>
    </row>
    <row r="152" ht="15.0" customHeight="1">
      <c r="A152" s="23" t="s">
        <v>152</v>
      </c>
      <c r="B152" s="24">
        <v>5.6858677E7</v>
      </c>
      <c r="C152" s="25">
        <f>IFERROR(VLOOKUP($B152,BaselineKILLS!$B:F,3,FALSE),"Not in BL Scan")</f>
        <v>5987841</v>
      </c>
      <c r="D152" s="25">
        <f>IFERROR(VLOOKUP($B152,BaselineKILLS!$B:F,4,FALSE),"Not in BL Scan")</f>
        <v>1423650</v>
      </c>
      <c r="E152" s="25">
        <f>IFERROR(VLOOKUP($B152,BaselineKILLS!$B:G,5,FALSE),"Not in BL Scan")</f>
        <v>8435146</v>
      </c>
      <c r="F152" s="26"/>
      <c r="G152" s="25">
        <f>IFERROR(VLOOKUP($B152,SCAN1_020125!$B:F,3,FALSE),"Not in Scan")</f>
        <v>5987841</v>
      </c>
      <c r="H152" s="25">
        <f>IFERROR(VLOOKUP($B152,SCAN1_020125!$B:G,4,FALSE),"Not in Scan")</f>
        <v>1423650</v>
      </c>
      <c r="I152" s="25">
        <f>IFERROR(VLOOKUP($B152,SCAN1_020125!$B:H,5,FALSE),"Not in Scan")</f>
        <v>8435146</v>
      </c>
      <c r="K152" s="25">
        <f>IFERROR(VLOOKUP($B152,SCAN2_021925!$B:G,3,FALSE),"Not in Scan")</f>
        <v>5987841</v>
      </c>
      <c r="L152" s="25">
        <f>IFERROR(VLOOKUP($B152,SCAN2_021925!$B:H,4,FALSE),"Not in Scan")</f>
        <v>1423650</v>
      </c>
      <c r="M152" s="25">
        <f>IFERROR(VLOOKUP($B152,SCAN2_021925!$B:I,5,FALSE),"Not in Scan")</f>
        <v>8435146</v>
      </c>
      <c r="O152" s="25">
        <f>IFERROR(VLOOKUP($B152,SCAN_022325!$B:K,3,FALSE),"Not in Scan")</f>
        <v>5987841</v>
      </c>
      <c r="P152" s="25">
        <f>IFERROR(VLOOKUP($B152,SCAN_022325!$B:L,4,FALSE),"Not in Scan")</f>
        <v>1423650</v>
      </c>
      <c r="Q152" s="25">
        <f>IFERROR(VLOOKUP($B152,SCAN_022325!$B:M,5,FALSE),"Not in Scan")</f>
        <v>8435146</v>
      </c>
      <c r="S152" s="25" t="str">
        <f>IFERROR(VLOOKUP($B152,SCAN_TBD4!$B:O,3,FALSE),"Not in Scan")</f>
        <v>Not in Scan</v>
      </c>
      <c r="T152" s="25" t="str">
        <f>IFERROR(VLOOKUP($B152,SCAN_TBD4!$B:P,4,FALSE),"Not in Scan")</f>
        <v>Not in Scan</v>
      </c>
      <c r="U152" s="25" t="str">
        <f>IFERROR(VLOOKUP($B152,SCAN_TBD4!$B:Q,5,FALSE),"Not in Scan")</f>
        <v>Not in Scan</v>
      </c>
      <c r="W152" s="25" t="str">
        <f>IFERROR(VLOOKUP($B152,SCAN_TBD5!$B:S,3,FALSE),"Not in Scan")</f>
        <v>Not in Scan</v>
      </c>
      <c r="X152" s="25" t="str">
        <f>IFERROR(VLOOKUP($B152,SCAN_TBD5!$B:T,4,FALSE),"Not in Scan")</f>
        <v>Not in Scan</v>
      </c>
      <c r="Y152" s="25" t="str">
        <f>IFERROR(VLOOKUP($B152,SCAN_TBD5!$B:U,5,FALSE),"Not in Scan")</f>
        <v>Not in Scan</v>
      </c>
      <c r="AA152" s="25" t="str">
        <f>IFERROR(VLOOKUP($B152,SCAN_TBD6!$B:W,3,FALSE),"Not in Scan")</f>
        <v>Not in Scan</v>
      </c>
      <c r="AB152" s="25" t="str">
        <f>IFERROR(VLOOKUP($B152,SCAN_TBD6!$B:X,4,FALSE),"Not in Scan")</f>
        <v>Not in Scan</v>
      </c>
      <c r="AC152" s="25" t="str">
        <f>IFERROR(VLOOKUP($B152,SCAN_TBD6!$B:Y,5,FALSE),"Not in Scan")</f>
        <v>Not in Scan</v>
      </c>
      <c r="AE152" s="25" t="str">
        <f>IFERROR(VLOOKUP($B152,SCAN_TBD7!$B:AA,3,FALSE),"Not in Scan")</f>
        <v>Not in Scan</v>
      </c>
      <c r="AF152" s="25" t="str">
        <f>IFERROR(VLOOKUP($B152,SCAN_TBD7!$B:AB,4,FALSE),"Not in Scan")</f>
        <v>Not in Scan</v>
      </c>
      <c r="AG152" s="25" t="str">
        <f>IFERROR(VLOOKUP($B152,SCAN_TBD7!$B:AC,5,FALSE),"Not in Scan")</f>
        <v>Not in Scan</v>
      </c>
      <c r="AI152" s="25" t="str">
        <f>IFERROR(VLOOKUP($B152,SCAN_TBD8!$B:AA,3,FALSE),"Not in Scan")</f>
        <v>Not in Scan</v>
      </c>
      <c r="AJ152" s="25" t="str">
        <f>IFERROR(VLOOKUP($B152,SCAN_TBD8!$B:AB,4,FALSE),"Not in Scan")</f>
        <v>Not in Scan</v>
      </c>
      <c r="AK152" s="25" t="str">
        <f>IFERROR(VLOOKUP($B152,SCAN_TBD8!$B:AC,5,FALSE),"Not in Scan")</f>
        <v>Not in Scan</v>
      </c>
      <c r="AM152" s="25">
        <f t="shared" ref="AM152:AO152" si="1201">G152-C152</f>
        <v>0</v>
      </c>
      <c r="AN152" s="25">
        <f t="shared" si="1201"/>
        <v>0</v>
      </c>
      <c r="AO152" s="25">
        <f t="shared" si="1201"/>
        <v>0</v>
      </c>
      <c r="AQ152" s="25">
        <f t="shared" ref="AQ152:AS152" si="1202">K152-G152</f>
        <v>0</v>
      </c>
      <c r="AR152" s="25">
        <f t="shared" si="1202"/>
        <v>0</v>
      </c>
      <c r="AS152" s="25">
        <f t="shared" si="1202"/>
        <v>0</v>
      </c>
      <c r="AU152" s="25">
        <f t="shared" ref="AU152:AW152" si="1203">O152-K152</f>
        <v>0</v>
      </c>
      <c r="AV152" s="25">
        <f t="shared" si="1203"/>
        <v>0</v>
      </c>
      <c r="AW152" s="25">
        <f t="shared" si="1203"/>
        <v>0</v>
      </c>
      <c r="AY152" s="25" t="str">
        <f t="shared" ref="AY152:BA152" si="1204">S152-O152</f>
        <v>#VALUE!</v>
      </c>
      <c r="AZ152" s="25" t="str">
        <f t="shared" si="1204"/>
        <v>#VALUE!</v>
      </c>
      <c r="BA152" s="25" t="str">
        <f t="shared" si="1204"/>
        <v>#VALUE!</v>
      </c>
      <c r="BC152" s="25" t="str">
        <f t="shared" ref="BC152:BE152" si="1205">W152-S152</f>
        <v>#VALUE!</v>
      </c>
      <c r="BD152" s="25" t="str">
        <f t="shared" si="1205"/>
        <v>#VALUE!</v>
      </c>
      <c r="BE152" s="25" t="str">
        <f t="shared" si="1205"/>
        <v>#VALUE!</v>
      </c>
      <c r="BG152" s="25" t="str">
        <f t="shared" ref="BG152:BI152" si="1206">AA152-W152</f>
        <v>#VALUE!</v>
      </c>
      <c r="BH152" s="25" t="str">
        <f t="shared" si="1206"/>
        <v>#VALUE!</v>
      </c>
      <c r="BI152" s="25" t="str">
        <f t="shared" si="1206"/>
        <v>#VALUE!</v>
      </c>
      <c r="BK152" s="25" t="str">
        <f t="shared" ref="BK152:BM152" si="1207">AE152-AA152</f>
        <v>#VALUE!</v>
      </c>
      <c r="BL152" s="25" t="str">
        <f t="shared" si="1207"/>
        <v>#VALUE!</v>
      </c>
      <c r="BM152" s="25" t="str">
        <f t="shared" si="1207"/>
        <v>#VALUE!</v>
      </c>
      <c r="BO152" s="25" t="str">
        <f t="shared" ref="BO152:BQ152" si="1208">AI152-AE152</f>
        <v>#VALUE!</v>
      </c>
      <c r="BP152" s="25" t="str">
        <f t="shared" si="1208"/>
        <v>#VALUE!</v>
      </c>
      <c r="BQ152" s="25" t="str">
        <f t="shared" si="1208"/>
        <v>#VALUE!</v>
      </c>
    </row>
    <row r="153" ht="15.0" customHeight="1">
      <c r="A153" s="23" t="s">
        <v>300</v>
      </c>
      <c r="B153" s="24">
        <v>8.9204936E7</v>
      </c>
      <c r="C153" s="25">
        <f>IFERROR(VLOOKUP($B153,BaselineKILLS!$B:F,3,FALSE),"Not in BL Scan")</f>
        <v>2325890</v>
      </c>
      <c r="D153" s="25">
        <f>IFERROR(VLOOKUP($B153,BaselineKILLS!$B:F,4,FALSE),"Not in BL Scan")</f>
        <v>3153011</v>
      </c>
      <c r="E153" s="25">
        <f>IFERROR(VLOOKUP($B153,BaselineKILLS!$B:G,5,FALSE),"Not in BL Scan")</f>
        <v>6288256</v>
      </c>
      <c r="F153" s="25"/>
      <c r="G153" s="25">
        <f>IFERROR(VLOOKUP($B153,SCAN1_020125!$B:F,3,FALSE),"Not in Scan")</f>
        <v>2325890</v>
      </c>
      <c r="H153" s="25">
        <f>IFERROR(VLOOKUP($B153,SCAN1_020125!$B:G,4,FALSE),"Not in Scan")</f>
        <v>3153011</v>
      </c>
      <c r="I153" s="25">
        <f>IFERROR(VLOOKUP($B153,SCAN1_020125!$B:H,5,FALSE),"Not in Scan")</f>
        <v>6288256</v>
      </c>
      <c r="K153" s="25">
        <f>IFERROR(VLOOKUP($B153,SCAN2_021925!$B:G,3,FALSE),"Not in Scan")</f>
        <v>2325890</v>
      </c>
      <c r="L153" s="25">
        <f>IFERROR(VLOOKUP($B153,SCAN2_021925!$B:H,4,FALSE),"Not in Scan")</f>
        <v>3153011</v>
      </c>
      <c r="M153" s="25">
        <f>IFERROR(VLOOKUP($B153,SCAN2_021925!$B:I,5,FALSE),"Not in Scan")</f>
        <v>6288256</v>
      </c>
      <c r="O153" s="25">
        <f>IFERROR(VLOOKUP($B153,SCAN_022325!$B:K,3,FALSE),"Not in Scan")</f>
        <v>2325890</v>
      </c>
      <c r="P153" s="25">
        <f>IFERROR(VLOOKUP($B153,SCAN_022325!$B:L,4,FALSE),"Not in Scan")</f>
        <v>3153011</v>
      </c>
      <c r="Q153" s="25">
        <f>IFERROR(VLOOKUP($B153,SCAN_022325!$B:M,5,FALSE),"Not in Scan")</f>
        <v>6288256</v>
      </c>
      <c r="S153" s="25" t="str">
        <f>IFERROR(VLOOKUP($B153,SCAN_TBD4!$B:O,3,FALSE),"Not in Scan")</f>
        <v>Not in Scan</v>
      </c>
      <c r="T153" s="25" t="str">
        <f>IFERROR(VLOOKUP($B153,SCAN_TBD4!$B:P,4,FALSE),"Not in Scan")</f>
        <v>Not in Scan</v>
      </c>
      <c r="U153" s="25" t="str">
        <f>IFERROR(VLOOKUP($B153,SCAN_TBD4!$B:Q,5,FALSE),"Not in Scan")</f>
        <v>Not in Scan</v>
      </c>
      <c r="W153" s="25" t="str">
        <f>IFERROR(VLOOKUP($B153,SCAN_TBD5!$B:S,3,FALSE),"Not in Scan")</f>
        <v>Not in Scan</v>
      </c>
      <c r="X153" s="25" t="str">
        <f>IFERROR(VLOOKUP($B153,SCAN_TBD5!$B:T,4,FALSE),"Not in Scan")</f>
        <v>Not in Scan</v>
      </c>
      <c r="Y153" s="25" t="str">
        <f>IFERROR(VLOOKUP($B153,SCAN_TBD5!$B:U,5,FALSE),"Not in Scan")</f>
        <v>Not in Scan</v>
      </c>
      <c r="AA153" s="25" t="str">
        <f>IFERROR(VLOOKUP($B153,SCAN_TBD6!$B:W,3,FALSE),"Not in Scan")</f>
        <v>Not in Scan</v>
      </c>
      <c r="AB153" s="25" t="str">
        <f>IFERROR(VLOOKUP($B153,SCAN_TBD6!$B:X,4,FALSE),"Not in Scan")</f>
        <v>Not in Scan</v>
      </c>
      <c r="AC153" s="25" t="str">
        <f>IFERROR(VLOOKUP($B153,SCAN_TBD6!$B:Y,5,FALSE),"Not in Scan")</f>
        <v>Not in Scan</v>
      </c>
      <c r="AE153" s="25" t="str">
        <f>IFERROR(VLOOKUP($B153,SCAN_TBD7!$B:AA,3,FALSE),"Not in Scan")</f>
        <v>Not in Scan</v>
      </c>
      <c r="AF153" s="25" t="str">
        <f>IFERROR(VLOOKUP($B153,SCAN_TBD7!$B:AB,4,FALSE),"Not in Scan")</f>
        <v>Not in Scan</v>
      </c>
      <c r="AG153" s="25" t="str">
        <f>IFERROR(VLOOKUP($B153,SCAN_TBD7!$B:AC,5,FALSE),"Not in Scan")</f>
        <v>Not in Scan</v>
      </c>
      <c r="AI153" s="25" t="str">
        <f>IFERROR(VLOOKUP($B153,SCAN_TBD8!$B:AA,3,FALSE),"Not in Scan")</f>
        <v>Not in Scan</v>
      </c>
      <c r="AJ153" s="25" t="str">
        <f>IFERROR(VLOOKUP($B153,SCAN_TBD8!$B:AB,4,FALSE),"Not in Scan")</f>
        <v>Not in Scan</v>
      </c>
      <c r="AK153" s="25" t="str">
        <f>IFERROR(VLOOKUP($B153,SCAN_TBD8!$B:AC,5,FALSE),"Not in Scan")</f>
        <v>Not in Scan</v>
      </c>
      <c r="AM153" s="25">
        <f t="shared" ref="AM153:AO153" si="1209">G153-C153</f>
        <v>0</v>
      </c>
      <c r="AN153" s="25">
        <f t="shared" si="1209"/>
        <v>0</v>
      </c>
      <c r="AO153" s="25">
        <f t="shared" si="1209"/>
        <v>0</v>
      </c>
      <c r="AQ153" s="25">
        <f t="shared" ref="AQ153:AS153" si="1210">K153-G153</f>
        <v>0</v>
      </c>
      <c r="AR153" s="25">
        <f t="shared" si="1210"/>
        <v>0</v>
      </c>
      <c r="AS153" s="25">
        <f t="shared" si="1210"/>
        <v>0</v>
      </c>
      <c r="AU153" s="25">
        <f t="shared" ref="AU153:AW153" si="1211">O153-K153</f>
        <v>0</v>
      </c>
      <c r="AV153" s="25">
        <f t="shared" si="1211"/>
        <v>0</v>
      </c>
      <c r="AW153" s="25">
        <f t="shared" si="1211"/>
        <v>0</v>
      </c>
      <c r="AY153" s="25" t="str">
        <f t="shared" ref="AY153:BA153" si="1212">S153-O153</f>
        <v>#VALUE!</v>
      </c>
      <c r="AZ153" s="25" t="str">
        <f t="shared" si="1212"/>
        <v>#VALUE!</v>
      </c>
      <c r="BA153" s="25" t="str">
        <f t="shared" si="1212"/>
        <v>#VALUE!</v>
      </c>
      <c r="BC153" s="25" t="str">
        <f t="shared" ref="BC153:BE153" si="1213">W153-S153</f>
        <v>#VALUE!</v>
      </c>
      <c r="BD153" s="25" t="str">
        <f t="shared" si="1213"/>
        <v>#VALUE!</v>
      </c>
      <c r="BE153" s="25" t="str">
        <f t="shared" si="1213"/>
        <v>#VALUE!</v>
      </c>
      <c r="BG153" s="25" t="str">
        <f t="shared" ref="BG153:BI153" si="1214">AA153-W153</f>
        <v>#VALUE!</v>
      </c>
      <c r="BH153" s="25" t="str">
        <f t="shared" si="1214"/>
        <v>#VALUE!</v>
      </c>
      <c r="BI153" s="25" t="str">
        <f t="shared" si="1214"/>
        <v>#VALUE!</v>
      </c>
      <c r="BK153" s="25" t="str">
        <f t="shared" ref="BK153:BM153" si="1215">AE153-AA153</f>
        <v>#VALUE!</v>
      </c>
      <c r="BL153" s="25" t="str">
        <f t="shared" si="1215"/>
        <v>#VALUE!</v>
      </c>
      <c r="BM153" s="25" t="str">
        <f t="shared" si="1215"/>
        <v>#VALUE!</v>
      </c>
      <c r="BO153" s="25" t="str">
        <f t="shared" ref="BO153:BQ153" si="1216">AI153-AE153</f>
        <v>#VALUE!</v>
      </c>
      <c r="BP153" s="25" t="str">
        <f t="shared" si="1216"/>
        <v>#VALUE!</v>
      </c>
      <c r="BQ153" s="25" t="str">
        <f t="shared" si="1216"/>
        <v>#VALUE!</v>
      </c>
    </row>
    <row r="154" ht="15.0" customHeight="1">
      <c r="A154" s="23" t="s">
        <v>153</v>
      </c>
      <c r="B154" s="24">
        <v>8.7146553E7</v>
      </c>
      <c r="C154" s="25">
        <f>IFERROR(VLOOKUP($B154,BaselineKILLS!$B:F,3,FALSE),"Not in BL Scan")</f>
        <v>68580</v>
      </c>
      <c r="D154" s="25">
        <f>IFERROR(VLOOKUP($B154,BaselineKILLS!$B:F,4,FALSE),"Not in BL Scan")</f>
        <v>53190</v>
      </c>
      <c r="E154" s="25">
        <f>IFERROR(VLOOKUP($B154,BaselineKILLS!$B:G,5,FALSE),"Not in BL Scan")</f>
        <v>4889299</v>
      </c>
      <c r="F154" s="25"/>
      <c r="G154" s="25">
        <f>IFERROR(VLOOKUP($B154,SCAN1_020125!$B:F,3,FALSE),"Not in Scan")</f>
        <v>68580</v>
      </c>
      <c r="H154" s="25">
        <f>IFERROR(VLOOKUP($B154,SCAN1_020125!$B:G,4,FALSE),"Not in Scan")</f>
        <v>56879</v>
      </c>
      <c r="I154" s="25">
        <f>IFERROR(VLOOKUP($B154,SCAN1_020125!$B:H,5,FALSE),"Not in Scan")</f>
        <v>4889299</v>
      </c>
      <c r="K154" s="25">
        <f>IFERROR(VLOOKUP($B154,SCAN2_021925!$B:G,3,FALSE),"Not in Scan")</f>
        <v>69145</v>
      </c>
      <c r="L154" s="25">
        <f>IFERROR(VLOOKUP($B154,SCAN2_021925!$B:H,4,FALSE),"Not in Scan")</f>
        <v>56879</v>
      </c>
      <c r="M154" s="25">
        <f>IFERROR(VLOOKUP($B154,SCAN2_021925!$B:I,5,FALSE),"Not in Scan")</f>
        <v>4889299</v>
      </c>
      <c r="O154" s="25">
        <f>IFERROR(VLOOKUP($B154,SCAN_022325!$B:K,3,FALSE),"Not in Scan")</f>
        <v>71870</v>
      </c>
      <c r="P154" s="25">
        <f>IFERROR(VLOOKUP($B154,SCAN_022325!$B:L,4,FALSE),"Not in Scan")</f>
        <v>57050</v>
      </c>
      <c r="Q154" s="25">
        <f>IFERROR(VLOOKUP($B154,SCAN_022325!$B:M,5,FALSE),"Not in Scan")</f>
        <v>4889454</v>
      </c>
      <c r="S154" s="25" t="str">
        <f>IFERROR(VLOOKUP($B154,SCAN_TBD4!$B:O,3,FALSE),"Not in Scan")</f>
        <v>Not in Scan</v>
      </c>
      <c r="T154" s="25" t="str">
        <f>IFERROR(VLOOKUP($B154,SCAN_TBD4!$B:P,4,FALSE),"Not in Scan")</f>
        <v>Not in Scan</v>
      </c>
      <c r="U154" s="25" t="str">
        <f>IFERROR(VLOOKUP($B154,SCAN_TBD4!$B:Q,5,FALSE),"Not in Scan")</f>
        <v>Not in Scan</v>
      </c>
      <c r="W154" s="25" t="str">
        <f>IFERROR(VLOOKUP($B154,SCAN_TBD5!$B:S,3,FALSE),"Not in Scan")</f>
        <v>Not in Scan</v>
      </c>
      <c r="X154" s="25" t="str">
        <f>IFERROR(VLOOKUP($B154,SCAN_TBD5!$B:T,4,FALSE),"Not in Scan")</f>
        <v>Not in Scan</v>
      </c>
      <c r="Y154" s="25" t="str">
        <f>IFERROR(VLOOKUP($B154,SCAN_TBD5!$B:U,5,FALSE),"Not in Scan")</f>
        <v>Not in Scan</v>
      </c>
      <c r="AA154" s="25" t="str">
        <f>IFERROR(VLOOKUP($B154,SCAN_TBD6!$B:W,3,FALSE),"Not in Scan")</f>
        <v>Not in Scan</v>
      </c>
      <c r="AB154" s="25" t="str">
        <f>IFERROR(VLOOKUP($B154,SCAN_TBD6!$B:X,4,FALSE),"Not in Scan")</f>
        <v>Not in Scan</v>
      </c>
      <c r="AC154" s="25" t="str">
        <f>IFERROR(VLOOKUP($B154,SCAN_TBD6!$B:Y,5,FALSE),"Not in Scan")</f>
        <v>Not in Scan</v>
      </c>
      <c r="AE154" s="25" t="str">
        <f>IFERROR(VLOOKUP($B154,SCAN_TBD7!$B:AA,3,FALSE),"Not in Scan")</f>
        <v>Not in Scan</v>
      </c>
      <c r="AF154" s="25" t="str">
        <f>IFERROR(VLOOKUP($B154,SCAN_TBD7!$B:AB,4,FALSE),"Not in Scan")</f>
        <v>Not in Scan</v>
      </c>
      <c r="AG154" s="25" t="str">
        <f>IFERROR(VLOOKUP($B154,SCAN_TBD7!$B:AC,5,FALSE),"Not in Scan")</f>
        <v>Not in Scan</v>
      </c>
      <c r="AI154" s="25" t="str">
        <f>IFERROR(VLOOKUP($B154,SCAN_TBD8!$B:AA,3,FALSE),"Not in Scan")</f>
        <v>Not in Scan</v>
      </c>
      <c r="AJ154" s="25" t="str">
        <f>IFERROR(VLOOKUP($B154,SCAN_TBD8!$B:AB,4,FALSE),"Not in Scan")</f>
        <v>Not in Scan</v>
      </c>
      <c r="AK154" s="25" t="str">
        <f>IFERROR(VLOOKUP($B154,SCAN_TBD8!$B:AC,5,FALSE),"Not in Scan")</f>
        <v>Not in Scan</v>
      </c>
      <c r="AM154" s="25">
        <f t="shared" ref="AM154:AO154" si="1217">G154-C154</f>
        <v>0</v>
      </c>
      <c r="AN154" s="25">
        <f t="shared" si="1217"/>
        <v>3689</v>
      </c>
      <c r="AO154" s="25">
        <f t="shared" si="1217"/>
        <v>0</v>
      </c>
      <c r="AQ154" s="25">
        <f t="shared" ref="AQ154:AS154" si="1218">K154-G154</f>
        <v>565</v>
      </c>
      <c r="AR154" s="25">
        <f t="shared" si="1218"/>
        <v>0</v>
      </c>
      <c r="AS154" s="25">
        <f t="shared" si="1218"/>
        <v>0</v>
      </c>
      <c r="AU154" s="25">
        <f t="shared" ref="AU154:AW154" si="1219">O154-K154</f>
        <v>2725</v>
      </c>
      <c r="AV154" s="25">
        <f t="shared" si="1219"/>
        <v>171</v>
      </c>
      <c r="AW154" s="25">
        <f t="shared" si="1219"/>
        <v>155</v>
      </c>
      <c r="AY154" s="25" t="str">
        <f t="shared" ref="AY154:BA154" si="1220">S154-O154</f>
        <v>#VALUE!</v>
      </c>
      <c r="AZ154" s="25" t="str">
        <f t="shared" si="1220"/>
        <v>#VALUE!</v>
      </c>
      <c r="BA154" s="25" t="str">
        <f t="shared" si="1220"/>
        <v>#VALUE!</v>
      </c>
      <c r="BC154" s="25" t="str">
        <f t="shared" ref="BC154:BE154" si="1221">W154-S154</f>
        <v>#VALUE!</v>
      </c>
      <c r="BD154" s="25" t="str">
        <f t="shared" si="1221"/>
        <v>#VALUE!</v>
      </c>
      <c r="BE154" s="25" t="str">
        <f t="shared" si="1221"/>
        <v>#VALUE!</v>
      </c>
      <c r="BG154" s="25" t="str">
        <f t="shared" ref="BG154:BI154" si="1222">AA154-W154</f>
        <v>#VALUE!</v>
      </c>
      <c r="BH154" s="25" t="str">
        <f t="shared" si="1222"/>
        <v>#VALUE!</v>
      </c>
      <c r="BI154" s="25" t="str">
        <f t="shared" si="1222"/>
        <v>#VALUE!</v>
      </c>
      <c r="BK154" s="25" t="str">
        <f t="shared" ref="BK154:BM154" si="1223">AE154-AA154</f>
        <v>#VALUE!</v>
      </c>
      <c r="BL154" s="25" t="str">
        <f t="shared" si="1223"/>
        <v>#VALUE!</v>
      </c>
      <c r="BM154" s="25" t="str">
        <f t="shared" si="1223"/>
        <v>#VALUE!</v>
      </c>
      <c r="BO154" s="25" t="str">
        <f t="shared" ref="BO154:BQ154" si="1224">AI154-AE154</f>
        <v>#VALUE!</v>
      </c>
      <c r="BP154" s="25" t="str">
        <f t="shared" si="1224"/>
        <v>#VALUE!</v>
      </c>
      <c r="BQ154" s="25" t="str">
        <f t="shared" si="1224"/>
        <v>#VALUE!</v>
      </c>
    </row>
    <row r="155" ht="15.0" customHeight="1">
      <c r="A155" s="23" t="s">
        <v>154</v>
      </c>
      <c r="B155" s="24">
        <v>1.42519429E8</v>
      </c>
      <c r="C155" s="25">
        <f>IFERROR(VLOOKUP($B155,BaselineKILLS!$B:F,3,FALSE),"Not in BL Scan")</f>
        <v>0</v>
      </c>
      <c r="D155" s="25">
        <f>IFERROR(VLOOKUP($B155,BaselineKILLS!$B:F,4,FALSE),"Not in BL Scan")</f>
        <v>65773</v>
      </c>
      <c r="E155" s="25">
        <f>IFERROR(VLOOKUP($B155,BaselineKILLS!$B:G,5,FALSE),"Not in BL Scan")</f>
        <v>325204</v>
      </c>
      <c r="F155" s="25"/>
      <c r="G155" s="25">
        <f>IFERROR(VLOOKUP($B155,SCAN1_020125!$B:F,3,FALSE),"Not in Scan")</f>
        <v>0</v>
      </c>
      <c r="H155" s="25">
        <f>IFERROR(VLOOKUP($B155,SCAN1_020125!$B:G,4,FALSE),"Not in Scan")</f>
        <v>65773</v>
      </c>
      <c r="I155" s="25">
        <f>IFERROR(VLOOKUP($B155,SCAN1_020125!$B:H,5,FALSE),"Not in Scan")</f>
        <v>325204</v>
      </c>
      <c r="K155" s="25">
        <f>IFERROR(VLOOKUP($B155,SCAN2_021925!$B:G,3,FALSE),"Not in Scan")</f>
        <v>0</v>
      </c>
      <c r="L155" s="25">
        <f>IFERROR(VLOOKUP($B155,SCAN2_021925!$B:H,4,FALSE),"Not in Scan")</f>
        <v>65773</v>
      </c>
      <c r="M155" s="25">
        <f>IFERROR(VLOOKUP($B155,SCAN2_021925!$B:I,5,FALSE),"Not in Scan")</f>
        <v>325204</v>
      </c>
      <c r="O155" s="25">
        <f>IFERROR(VLOOKUP($B155,SCAN_022325!$B:K,3,FALSE),"Not in Scan")</f>
        <v>0</v>
      </c>
      <c r="P155" s="25">
        <f>IFERROR(VLOOKUP($B155,SCAN_022325!$B:L,4,FALSE),"Not in Scan")</f>
        <v>65773</v>
      </c>
      <c r="Q155" s="25">
        <f>IFERROR(VLOOKUP($B155,SCAN_022325!$B:M,5,FALSE),"Not in Scan")</f>
        <v>325204</v>
      </c>
      <c r="S155" s="25" t="str">
        <f>IFERROR(VLOOKUP($B155,SCAN_TBD4!$B:O,3,FALSE),"Not in Scan")</f>
        <v>Not in Scan</v>
      </c>
      <c r="T155" s="25" t="str">
        <f>IFERROR(VLOOKUP($B155,SCAN_TBD4!$B:P,4,FALSE),"Not in Scan")</f>
        <v>Not in Scan</v>
      </c>
      <c r="U155" s="25" t="str">
        <f>IFERROR(VLOOKUP($B155,SCAN_TBD4!$B:Q,5,FALSE),"Not in Scan")</f>
        <v>Not in Scan</v>
      </c>
      <c r="W155" s="25" t="str">
        <f>IFERROR(VLOOKUP($B155,SCAN_TBD5!$B:S,3,FALSE),"Not in Scan")</f>
        <v>Not in Scan</v>
      </c>
      <c r="X155" s="25" t="str">
        <f>IFERROR(VLOOKUP($B155,SCAN_TBD5!$B:T,4,FALSE),"Not in Scan")</f>
        <v>Not in Scan</v>
      </c>
      <c r="Y155" s="25" t="str">
        <f>IFERROR(VLOOKUP($B155,SCAN_TBD5!$B:U,5,FALSE),"Not in Scan")</f>
        <v>Not in Scan</v>
      </c>
      <c r="AA155" s="25" t="str">
        <f>IFERROR(VLOOKUP($B155,SCAN_TBD6!$B:W,3,FALSE),"Not in Scan")</f>
        <v>Not in Scan</v>
      </c>
      <c r="AB155" s="25" t="str">
        <f>IFERROR(VLOOKUP($B155,SCAN_TBD6!$B:X,4,FALSE),"Not in Scan")</f>
        <v>Not in Scan</v>
      </c>
      <c r="AC155" s="25" t="str">
        <f>IFERROR(VLOOKUP($B155,SCAN_TBD6!$B:Y,5,FALSE),"Not in Scan")</f>
        <v>Not in Scan</v>
      </c>
      <c r="AE155" s="25" t="str">
        <f>IFERROR(VLOOKUP($B155,SCAN_TBD7!$B:AA,3,FALSE),"Not in Scan")</f>
        <v>Not in Scan</v>
      </c>
      <c r="AF155" s="25" t="str">
        <f>IFERROR(VLOOKUP($B155,SCAN_TBD7!$B:AB,4,FALSE),"Not in Scan")</f>
        <v>Not in Scan</v>
      </c>
      <c r="AG155" s="25" t="str">
        <f>IFERROR(VLOOKUP($B155,SCAN_TBD7!$B:AC,5,FALSE),"Not in Scan")</f>
        <v>Not in Scan</v>
      </c>
      <c r="AI155" s="25" t="str">
        <f>IFERROR(VLOOKUP($B155,SCAN_TBD8!$B:AA,3,FALSE),"Not in Scan")</f>
        <v>Not in Scan</v>
      </c>
      <c r="AJ155" s="25" t="str">
        <f>IFERROR(VLOOKUP($B155,SCAN_TBD8!$B:AB,4,FALSE),"Not in Scan")</f>
        <v>Not in Scan</v>
      </c>
      <c r="AK155" s="25" t="str">
        <f>IFERROR(VLOOKUP($B155,SCAN_TBD8!$B:AC,5,FALSE),"Not in Scan")</f>
        <v>Not in Scan</v>
      </c>
      <c r="AM155" s="25">
        <f t="shared" ref="AM155:AO155" si="1225">G155-C155</f>
        <v>0</v>
      </c>
      <c r="AN155" s="25">
        <f t="shared" si="1225"/>
        <v>0</v>
      </c>
      <c r="AO155" s="25">
        <f t="shared" si="1225"/>
        <v>0</v>
      </c>
      <c r="AQ155" s="25">
        <f t="shared" ref="AQ155:AS155" si="1226">K155-G155</f>
        <v>0</v>
      </c>
      <c r="AR155" s="25">
        <f t="shared" si="1226"/>
        <v>0</v>
      </c>
      <c r="AS155" s="25">
        <f t="shared" si="1226"/>
        <v>0</v>
      </c>
      <c r="AU155" s="25">
        <f t="shared" ref="AU155:AW155" si="1227">O155-K155</f>
        <v>0</v>
      </c>
      <c r="AV155" s="25">
        <f t="shared" si="1227"/>
        <v>0</v>
      </c>
      <c r="AW155" s="25">
        <f t="shared" si="1227"/>
        <v>0</v>
      </c>
      <c r="AY155" s="25" t="str">
        <f t="shared" ref="AY155:BA155" si="1228">S155-O155</f>
        <v>#VALUE!</v>
      </c>
      <c r="AZ155" s="25" t="str">
        <f t="shared" si="1228"/>
        <v>#VALUE!</v>
      </c>
      <c r="BA155" s="25" t="str">
        <f t="shared" si="1228"/>
        <v>#VALUE!</v>
      </c>
      <c r="BC155" s="25" t="str">
        <f t="shared" ref="BC155:BE155" si="1229">W155-S155</f>
        <v>#VALUE!</v>
      </c>
      <c r="BD155" s="25" t="str">
        <f t="shared" si="1229"/>
        <v>#VALUE!</v>
      </c>
      <c r="BE155" s="25" t="str">
        <f t="shared" si="1229"/>
        <v>#VALUE!</v>
      </c>
      <c r="BG155" s="25" t="str">
        <f t="shared" ref="BG155:BI155" si="1230">AA155-W155</f>
        <v>#VALUE!</v>
      </c>
      <c r="BH155" s="25" t="str">
        <f t="shared" si="1230"/>
        <v>#VALUE!</v>
      </c>
      <c r="BI155" s="25" t="str">
        <f t="shared" si="1230"/>
        <v>#VALUE!</v>
      </c>
      <c r="BK155" s="25" t="str">
        <f t="shared" ref="BK155:BM155" si="1231">AE155-AA155</f>
        <v>#VALUE!</v>
      </c>
      <c r="BL155" s="25" t="str">
        <f t="shared" si="1231"/>
        <v>#VALUE!</v>
      </c>
      <c r="BM155" s="25" t="str">
        <f t="shared" si="1231"/>
        <v>#VALUE!</v>
      </c>
      <c r="BO155" s="25" t="str">
        <f t="shared" ref="BO155:BQ155" si="1232">AI155-AE155</f>
        <v>#VALUE!</v>
      </c>
      <c r="BP155" s="25" t="str">
        <f t="shared" si="1232"/>
        <v>#VALUE!</v>
      </c>
      <c r="BQ155" s="25" t="str">
        <f t="shared" si="1232"/>
        <v>#VALUE!</v>
      </c>
    </row>
    <row r="156" ht="15.0" customHeight="1">
      <c r="A156" s="23" t="s">
        <v>155</v>
      </c>
      <c r="B156" s="24">
        <v>7.2300948E7</v>
      </c>
      <c r="C156" s="25">
        <f>IFERROR(VLOOKUP($B156,BaselineKILLS!$B:F,3,FALSE),"Not in BL Scan")</f>
        <v>697531</v>
      </c>
      <c r="D156" s="25">
        <f>IFERROR(VLOOKUP($B156,BaselineKILLS!$B:F,4,FALSE),"Not in BL Scan")</f>
        <v>273480</v>
      </c>
      <c r="E156" s="25">
        <f>IFERROR(VLOOKUP($B156,BaselineKILLS!$B:G,5,FALSE),"Not in BL Scan")</f>
        <v>1319065</v>
      </c>
      <c r="F156" s="25"/>
      <c r="G156" s="25">
        <f>IFERROR(VLOOKUP($B156,SCAN1_020125!$B:F,3,FALSE),"Not in Scan")</f>
        <v>697531</v>
      </c>
      <c r="H156" s="25">
        <f>IFERROR(VLOOKUP($B156,SCAN1_020125!$B:G,4,FALSE),"Not in Scan")</f>
        <v>273480</v>
      </c>
      <c r="I156" s="25">
        <f>IFERROR(VLOOKUP($B156,SCAN1_020125!$B:H,5,FALSE),"Not in Scan")</f>
        <v>1319065</v>
      </c>
      <c r="K156" s="25">
        <f>IFERROR(VLOOKUP($B156,SCAN2_021925!$B:G,3,FALSE),"Not in Scan")</f>
        <v>700708</v>
      </c>
      <c r="L156" s="25">
        <f>IFERROR(VLOOKUP($B156,SCAN2_021925!$B:H,4,FALSE),"Not in Scan")</f>
        <v>282204</v>
      </c>
      <c r="M156" s="25">
        <f>IFERROR(VLOOKUP($B156,SCAN2_021925!$B:I,5,FALSE),"Not in Scan")</f>
        <v>1319065</v>
      </c>
      <c r="O156" s="25">
        <f>IFERROR(VLOOKUP($B156,SCAN_022325!$B:K,3,FALSE),"Not in Scan")</f>
        <v>700708</v>
      </c>
      <c r="P156" s="25">
        <f>IFERROR(VLOOKUP($B156,SCAN_022325!$B:L,4,FALSE),"Not in Scan")</f>
        <v>282204</v>
      </c>
      <c r="Q156" s="25">
        <f>IFERROR(VLOOKUP($B156,SCAN_022325!$B:M,5,FALSE),"Not in Scan")</f>
        <v>1319065</v>
      </c>
      <c r="S156" s="25" t="str">
        <f>IFERROR(VLOOKUP($B156,SCAN_TBD4!$B:O,3,FALSE),"Not in Scan")</f>
        <v>Not in Scan</v>
      </c>
      <c r="T156" s="25" t="str">
        <f>IFERROR(VLOOKUP($B156,SCAN_TBD4!$B:P,4,FALSE),"Not in Scan")</f>
        <v>Not in Scan</v>
      </c>
      <c r="U156" s="25" t="str">
        <f>IFERROR(VLOOKUP($B156,SCAN_TBD4!$B:Q,5,FALSE),"Not in Scan")</f>
        <v>Not in Scan</v>
      </c>
      <c r="W156" s="25" t="str">
        <f>IFERROR(VLOOKUP($B156,SCAN_TBD5!$B:S,3,FALSE),"Not in Scan")</f>
        <v>Not in Scan</v>
      </c>
      <c r="X156" s="25" t="str">
        <f>IFERROR(VLOOKUP($B156,SCAN_TBD5!$B:T,4,FALSE),"Not in Scan")</f>
        <v>Not in Scan</v>
      </c>
      <c r="Y156" s="25" t="str">
        <f>IFERROR(VLOOKUP($B156,SCAN_TBD5!$B:U,5,FALSE),"Not in Scan")</f>
        <v>Not in Scan</v>
      </c>
      <c r="AA156" s="25" t="str">
        <f>IFERROR(VLOOKUP($B156,SCAN_TBD6!$B:W,3,FALSE),"Not in Scan")</f>
        <v>Not in Scan</v>
      </c>
      <c r="AB156" s="25" t="str">
        <f>IFERROR(VLOOKUP($B156,SCAN_TBD6!$B:X,4,FALSE),"Not in Scan")</f>
        <v>Not in Scan</v>
      </c>
      <c r="AC156" s="25" t="str">
        <f>IFERROR(VLOOKUP($B156,SCAN_TBD6!$B:Y,5,FALSE),"Not in Scan")</f>
        <v>Not in Scan</v>
      </c>
      <c r="AE156" s="25" t="str">
        <f>IFERROR(VLOOKUP($B156,SCAN_TBD7!$B:AA,3,FALSE),"Not in Scan")</f>
        <v>Not in Scan</v>
      </c>
      <c r="AF156" s="25" t="str">
        <f>IFERROR(VLOOKUP($B156,SCAN_TBD7!$B:AB,4,FALSE),"Not in Scan")</f>
        <v>Not in Scan</v>
      </c>
      <c r="AG156" s="25" t="str">
        <f>IFERROR(VLOOKUP($B156,SCAN_TBD7!$B:AC,5,FALSE),"Not in Scan")</f>
        <v>Not in Scan</v>
      </c>
      <c r="AI156" s="25" t="str">
        <f>IFERROR(VLOOKUP($B156,SCAN_TBD8!$B:AA,3,FALSE),"Not in Scan")</f>
        <v>Not in Scan</v>
      </c>
      <c r="AJ156" s="25" t="str">
        <f>IFERROR(VLOOKUP($B156,SCAN_TBD8!$B:AB,4,FALSE),"Not in Scan")</f>
        <v>Not in Scan</v>
      </c>
      <c r="AK156" s="25" t="str">
        <f>IFERROR(VLOOKUP($B156,SCAN_TBD8!$B:AC,5,FALSE),"Not in Scan")</f>
        <v>Not in Scan</v>
      </c>
      <c r="AM156" s="25">
        <f t="shared" ref="AM156:AO156" si="1233">G156-C156</f>
        <v>0</v>
      </c>
      <c r="AN156" s="25">
        <f t="shared" si="1233"/>
        <v>0</v>
      </c>
      <c r="AO156" s="25">
        <f t="shared" si="1233"/>
        <v>0</v>
      </c>
      <c r="AQ156" s="25">
        <f t="shared" ref="AQ156:AS156" si="1234">K156-G156</f>
        <v>3177</v>
      </c>
      <c r="AR156" s="25">
        <f t="shared" si="1234"/>
        <v>8724</v>
      </c>
      <c r="AS156" s="25">
        <f t="shared" si="1234"/>
        <v>0</v>
      </c>
      <c r="AU156" s="25">
        <f t="shared" ref="AU156:AW156" si="1235">O156-K156</f>
        <v>0</v>
      </c>
      <c r="AV156" s="25">
        <f t="shared" si="1235"/>
        <v>0</v>
      </c>
      <c r="AW156" s="25">
        <f t="shared" si="1235"/>
        <v>0</v>
      </c>
      <c r="AY156" s="25" t="str">
        <f t="shared" ref="AY156:BA156" si="1236">S156-O156</f>
        <v>#VALUE!</v>
      </c>
      <c r="AZ156" s="25" t="str">
        <f t="shared" si="1236"/>
        <v>#VALUE!</v>
      </c>
      <c r="BA156" s="25" t="str">
        <f t="shared" si="1236"/>
        <v>#VALUE!</v>
      </c>
      <c r="BC156" s="25" t="str">
        <f t="shared" ref="BC156:BE156" si="1237">W156-S156</f>
        <v>#VALUE!</v>
      </c>
      <c r="BD156" s="25" t="str">
        <f t="shared" si="1237"/>
        <v>#VALUE!</v>
      </c>
      <c r="BE156" s="25" t="str">
        <f t="shared" si="1237"/>
        <v>#VALUE!</v>
      </c>
      <c r="BG156" s="25" t="str">
        <f t="shared" ref="BG156:BI156" si="1238">AA156-W156</f>
        <v>#VALUE!</v>
      </c>
      <c r="BH156" s="25" t="str">
        <f t="shared" si="1238"/>
        <v>#VALUE!</v>
      </c>
      <c r="BI156" s="25" t="str">
        <f t="shared" si="1238"/>
        <v>#VALUE!</v>
      </c>
      <c r="BK156" s="25" t="str">
        <f t="shared" ref="BK156:BM156" si="1239">AE156-AA156</f>
        <v>#VALUE!</v>
      </c>
      <c r="BL156" s="25" t="str">
        <f t="shared" si="1239"/>
        <v>#VALUE!</v>
      </c>
      <c r="BM156" s="25" t="str">
        <f t="shared" si="1239"/>
        <v>#VALUE!</v>
      </c>
      <c r="BO156" s="25" t="str">
        <f t="shared" ref="BO156:BQ156" si="1240">AI156-AE156</f>
        <v>#VALUE!</v>
      </c>
      <c r="BP156" s="25" t="str">
        <f t="shared" si="1240"/>
        <v>#VALUE!</v>
      </c>
      <c r="BQ156" s="25" t="str">
        <f t="shared" si="1240"/>
        <v>#VALUE!</v>
      </c>
    </row>
    <row r="157" ht="15.0" customHeight="1">
      <c r="A157" s="23" t="s">
        <v>156</v>
      </c>
      <c r="B157" s="24">
        <v>2.8222515E7</v>
      </c>
      <c r="C157" s="25">
        <f>IFERROR(VLOOKUP($B157,BaselineKILLS!$B:F,3,FALSE),"Not in BL Scan")</f>
        <v>527885</v>
      </c>
      <c r="D157" s="25">
        <f>IFERROR(VLOOKUP($B157,BaselineKILLS!$B:F,4,FALSE),"Not in BL Scan")</f>
        <v>243078</v>
      </c>
      <c r="E157" s="25">
        <f>IFERROR(VLOOKUP($B157,BaselineKILLS!$B:G,5,FALSE),"Not in BL Scan")</f>
        <v>639536</v>
      </c>
      <c r="F157" s="25"/>
      <c r="G157" s="25">
        <f>IFERROR(VLOOKUP($B157,SCAN1_020125!$B:F,3,FALSE),"Not in Scan")</f>
        <v>527885</v>
      </c>
      <c r="H157" s="25">
        <f>IFERROR(VLOOKUP($B157,SCAN1_020125!$B:G,4,FALSE),"Not in Scan")</f>
        <v>243078</v>
      </c>
      <c r="I157" s="25">
        <f>IFERROR(VLOOKUP($B157,SCAN1_020125!$B:H,5,FALSE),"Not in Scan")</f>
        <v>639536</v>
      </c>
      <c r="K157" s="25">
        <f>IFERROR(VLOOKUP($B157,SCAN2_021925!$B:G,3,FALSE),"Not in Scan")</f>
        <v>527885</v>
      </c>
      <c r="L157" s="25">
        <f>IFERROR(VLOOKUP($B157,SCAN2_021925!$B:H,4,FALSE),"Not in Scan")</f>
        <v>243078</v>
      </c>
      <c r="M157" s="25">
        <f>IFERROR(VLOOKUP($B157,SCAN2_021925!$B:I,5,FALSE),"Not in Scan")</f>
        <v>639536</v>
      </c>
      <c r="O157" s="25">
        <f>IFERROR(VLOOKUP($B157,SCAN_022325!$B:K,3,FALSE),"Not in Scan")</f>
        <v>527885</v>
      </c>
      <c r="P157" s="25">
        <f>IFERROR(VLOOKUP($B157,SCAN_022325!$B:L,4,FALSE),"Not in Scan")</f>
        <v>243078</v>
      </c>
      <c r="Q157" s="25">
        <f>IFERROR(VLOOKUP($B157,SCAN_022325!$B:M,5,FALSE),"Not in Scan")</f>
        <v>639536</v>
      </c>
      <c r="S157" s="25" t="str">
        <f>IFERROR(VLOOKUP($B157,SCAN_TBD4!$B:O,3,FALSE),"Not in Scan")</f>
        <v>Not in Scan</v>
      </c>
      <c r="T157" s="25" t="str">
        <f>IFERROR(VLOOKUP($B157,SCAN_TBD4!$B:P,4,FALSE),"Not in Scan")</f>
        <v>Not in Scan</v>
      </c>
      <c r="U157" s="25" t="str">
        <f>IFERROR(VLOOKUP($B157,SCAN_TBD4!$B:Q,5,FALSE),"Not in Scan")</f>
        <v>Not in Scan</v>
      </c>
      <c r="W157" s="25" t="str">
        <f>IFERROR(VLOOKUP($B157,SCAN_TBD5!$B:S,3,FALSE),"Not in Scan")</f>
        <v>Not in Scan</v>
      </c>
      <c r="X157" s="25" t="str">
        <f>IFERROR(VLOOKUP($B157,SCAN_TBD5!$B:T,4,FALSE),"Not in Scan")</f>
        <v>Not in Scan</v>
      </c>
      <c r="Y157" s="25" t="str">
        <f>IFERROR(VLOOKUP($B157,SCAN_TBD5!$B:U,5,FALSE),"Not in Scan")</f>
        <v>Not in Scan</v>
      </c>
      <c r="AA157" s="25" t="str">
        <f>IFERROR(VLOOKUP($B157,SCAN_TBD6!$B:W,3,FALSE),"Not in Scan")</f>
        <v>Not in Scan</v>
      </c>
      <c r="AB157" s="25" t="str">
        <f>IFERROR(VLOOKUP($B157,SCAN_TBD6!$B:X,4,FALSE),"Not in Scan")</f>
        <v>Not in Scan</v>
      </c>
      <c r="AC157" s="25" t="str">
        <f>IFERROR(VLOOKUP($B157,SCAN_TBD6!$B:Y,5,FALSE),"Not in Scan")</f>
        <v>Not in Scan</v>
      </c>
      <c r="AE157" s="25" t="str">
        <f>IFERROR(VLOOKUP($B157,SCAN_TBD7!$B:AA,3,FALSE),"Not in Scan")</f>
        <v>Not in Scan</v>
      </c>
      <c r="AF157" s="25" t="str">
        <f>IFERROR(VLOOKUP($B157,SCAN_TBD7!$B:AB,4,FALSE),"Not in Scan")</f>
        <v>Not in Scan</v>
      </c>
      <c r="AG157" s="25" t="str">
        <f>IFERROR(VLOOKUP($B157,SCAN_TBD7!$B:AC,5,FALSE),"Not in Scan")</f>
        <v>Not in Scan</v>
      </c>
      <c r="AI157" s="25" t="str">
        <f>IFERROR(VLOOKUP($B157,SCAN_TBD8!$B:AA,3,FALSE),"Not in Scan")</f>
        <v>Not in Scan</v>
      </c>
      <c r="AJ157" s="25" t="str">
        <f>IFERROR(VLOOKUP($B157,SCAN_TBD8!$B:AB,4,FALSE),"Not in Scan")</f>
        <v>Not in Scan</v>
      </c>
      <c r="AK157" s="25" t="str">
        <f>IFERROR(VLOOKUP($B157,SCAN_TBD8!$B:AC,5,FALSE),"Not in Scan")</f>
        <v>Not in Scan</v>
      </c>
      <c r="AM157" s="25">
        <f t="shared" ref="AM157:AO157" si="1241">G157-C157</f>
        <v>0</v>
      </c>
      <c r="AN157" s="25">
        <f t="shared" si="1241"/>
        <v>0</v>
      </c>
      <c r="AO157" s="25">
        <f t="shared" si="1241"/>
        <v>0</v>
      </c>
      <c r="AQ157" s="25">
        <f t="shared" ref="AQ157:AS157" si="1242">K157-G157</f>
        <v>0</v>
      </c>
      <c r="AR157" s="25">
        <f t="shared" si="1242"/>
        <v>0</v>
      </c>
      <c r="AS157" s="25">
        <f t="shared" si="1242"/>
        <v>0</v>
      </c>
      <c r="AU157" s="25">
        <f t="shared" ref="AU157:AW157" si="1243">O157-K157</f>
        <v>0</v>
      </c>
      <c r="AV157" s="25">
        <f t="shared" si="1243"/>
        <v>0</v>
      </c>
      <c r="AW157" s="25">
        <f t="shared" si="1243"/>
        <v>0</v>
      </c>
      <c r="AY157" s="25" t="str">
        <f t="shared" ref="AY157:BA157" si="1244">S157-O157</f>
        <v>#VALUE!</v>
      </c>
      <c r="AZ157" s="25" t="str">
        <f t="shared" si="1244"/>
        <v>#VALUE!</v>
      </c>
      <c r="BA157" s="25" t="str">
        <f t="shared" si="1244"/>
        <v>#VALUE!</v>
      </c>
      <c r="BC157" s="25" t="str">
        <f t="shared" ref="BC157:BE157" si="1245">W157-S157</f>
        <v>#VALUE!</v>
      </c>
      <c r="BD157" s="25" t="str">
        <f t="shared" si="1245"/>
        <v>#VALUE!</v>
      </c>
      <c r="BE157" s="25" t="str">
        <f t="shared" si="1245"/>
        <v>#VALUE!</v>
      </c>
      <c r="BG157" s="25" t="str">
        <f t="shared" ref="BG157:BI157" si="1246">AA157-W157</f>
        <v>#VALUE!</v>
      </c>
      <c r="BH157" s="25" t="str">
        <f t="shared" si="1246"/>
        <v>#VALUE!</v>
      </c>
      <c r="BI157" s="25" t="str">
        <f t="shared" si="1246"/>
        <v>#VALUE!</v>
      </c>
      <c r="BK157" s="25" t="str">
        <f t="shared" ref="BK157:BM157" si="1247">AE157-AA157</f>
        <v>#VALUE!</v>
      </c>
      <c r="BL157" s="25" t="str">
        <f t="shared" si="1247"/>
        <v>#VALUE!</v>
      </c>
      <c r="BM157" s="25" t="str">
        <f t="shared" si="1247"/>
        <v>#VALUE!</v>
      </c>
      <c r="BO157" s="25" t="str">
        <f t="shared" ref="BO157:BQ157" si="1248">AI157-AE157</f>
        <v>#VALUE!</v>
      </c>
      <c r="BP157" s="25" t="str">
        <f t="shared" si="1248"/>
        <v>#VALUE!</v>
      </c>
      <c r="BQ157" s="25" t="str">
        <f t="shared" si="1248"/>
        <v>#VALUE!</v>
      </c>
    </row>
    <row r="158" ht="15.0" customHeight="1">
      <c r="A158" s="23" t="s">
        <v>157</v>
      </c>
      <c r="B158" s="24">
        <v>2812094.0</v>
      </c>
      <c r="C158" s="25">
        <f>IFERROR(VLOOKUP($B158,BaselineKILLS!$B:F,3,FALSE),"Not in BL Scan")</f>
        <v>1647961</v>
      </c>
      <c r="D158" s="25">
        <f>IFERROR(VLOOKUP($B158,BaselineKILLS!$B:F,4,FALSE),"Not in BL Scan")</f>
        <v>223452</v>
      </c>
      <c r="E158" s="25">
        <f>IFERROR(VLOOKUP($B158,BaselineKILLS!$B:G,5,FALSE),"Not in BL Scan")</f>
        <v>2702102</v>
      </c>
      <c r="F158" s="25"/>
      <c r="G158" s="25">
        <f>IFERROR(VLOOKUP($B158,SCAN1_020125!$B:F,3,FALSE),"Not in Scan")</f>
        <v>1647961</v>
      </c>
      <c r="H158" s="25">
        <f>IFERROR(VLOOKUP($B158,SCAN1_020125!$B:G,4,FALSE),"Not in Scan")</f>
        <v>223452</v>
      </c>
      <c r="I158" s="25">
        <f>IFERROR(VLOOKUP($B158,SCAN1_020125!$B:H,5,FALSE),"Not in Scan")</f>
        <v>2702102</v>
      </c>
      <c r="K158" s="25">
        <f>IFERROR(VLOOKUP($B158,SCAN2_021925!$B:G,3,FALSE),"Not in Scan")</f>
        <v>1647961</v>
      </c>
      <c r="L158" s="25">
        <f>IFERROR(VLOOKUP($B158,SCAN2_021925!$B:H,4,FALSE),"Not in Scan")</f>
        <v>223452</v>
      </c>
      <c r="M158" s="25">
        <f>IFERROR(VLOOKUP($B158,SCAN2_021925!$B:I,5,FALSE),"Not in Scan")</f>
        <v>2702102</v>
      </c>
      <c r="O158" s="25">
        <f>IFERROR(VLOOKUP($B158,SCAN_022325!$B:K,3,FALSE),"Not in Scan")</f>
        <v>1647961</v>
      </c>
      <c r="P158" s="25">
        <f>IFERROR(VLOOKUP($B158,SCAN_022325!$B:L,4,FALSE),"Not in Scan")</f>
        <v>223452</v>
      </c>
      <c r="Q158" s="25">
        <f>IFERROR(VLOOKUP($B158,SCAN_022325!$B:M,5,FALSE),"Not in Scan")</f>
        <v>2702102</v>
      </c>
      <c r="S158" s="25" t="str">
        <f>IFERROR(VLOOKUP($B158,SCAN_TBD4!$B:O,3,FALSE),"Not in Scan")</f>
        <v>Not in Scan</v>
      </c>
      <c r="T158" s="25" t="str">
        <f>IFERROR(VLOOKUP($B158,SCAN_TBD4!$B:P,4,FALSE),"Not in Scan")</f>
        <v>Not in Scan</v>
      </c>
      <c r="U158" s="25" t="str">
        <f>IFERROR(VLOOKUP($B158,SCAN_TBD4!$B:Q,5,FALSE),"Not in Scan")</f>
        <v>Not in Scan</v>
      </c>
      <c r="W158" s="25" t="str">
        <f>IFERROR(VLOOKUP($B158,SCAN_TBD5!$B:S,3,FALSE),"Not in Scan")</f>
        <v>Not in Scan</v>
      </c>
      <c r="X158" s="25" t="str">
        <f>IFERROR(VLOOKUP($B158,SCAN_TBD5!$B:T,4,FALSE),"Not in Scan")</f>
        <v>Not in Scan</v>
      </c>
      <c r="Y158" s="25" t="str">
        <f>IFERROR(VLOOKUP($B158,SCAN_TBD5!$B:U,5,FALSE),"Not in Scan")</f>
        <v>Not in Scan</v>
      </c>
      <c r="AA158" s="25" t="str">
        <f>IFERROR(VLOOKUP($B158,SCAN_TBD6!$B:W,3,FALSE),"Not in Scan")</f>
        <v>Not in Scan</v>
      </c>
      <c r="AB158" s="25" t="str">
        <f>IFERROR(VLOOKUP($B158,SCAN_TBD6!$B:X,4,FALSE),"Not in Scan")</f>
        <v>Not in Scan</v>
      </c>
      <c r="AC158" s="25" t="str">
        <f>IFERROR(VLOOKUP($B158,SCAN_TBD6!$B:Y,5,FALSE),"Not in Scan")</f>
        <v>Not in Scan</v>
      </c>
      <c r="AE158" s="25" t="str">
        <f>IFERROR(VLOOKUP($B158,SCAN_TBD7!$B:AA,3,FALSE),"Not in Scan")</f>
        <v>Not in Scan</v>
      </c>
      <c r="AF158" s="25" t="str">
        <f>IFERROR(VLOOKUP($B158,SCAN_TBD7!$B:AB,4,FALSE),"Not in Scan")</f>
        <v>Not in Scan</v>
      </c>
      <c r="AG158" s="25" t="str">
        <f>IFERROR(VLOOKUP($B158,SCAN_TBD7!$B:AC,5,FALSE),"Not in Scan")</f>
        <v>Not in Scan</v>
      </c>
      <c r="AI158" s="25" t="str">
        <f>IFERROR(VLOOKUP($B158,SCAN_TBD8!$B:AA,3,FALSE),"Not in Scan")</f>
        <v>Not in Scan</v>
      </c>
      <c r="AJ158" s="25" t="str">
        <f>IFERROR(VLOOKUP($B158,SCAN_TBD8!$B:AB,4,FALSE),"Not in Scan")</f>
        <v>Not in Scan</v>
      </c>
      <c r="AK158" s="25" t="str">
        <f>IFERROR(VLOOKUP($B158,SCAN_TBD8!$B:AC,5,FALSE),"Not in Scan")</f>
        <v>Not in Scan</v>
      </c>
      <c r="AM158" s="25">
        <f t="shared" ref="AM158:AO158" si="1249">G158-C158</f>
        <v>0</v>
      </c>
      <c r="AN158" s="25">
        <f t="shared" si="1249"/>
        <v>0</v>
      </c>
      <c r="AO158" s="25">
        <f t="shared" si="1249"/>
        <v>0</v>
      </c>
      <c r="AQ158" s="25">
        <f t="shared" ref="AQ158:AS158" si="1250">K158-G158</f>
        <v>0</v>
      </c>
      <c r="AR158" s="25">
        <f t="shared" si="1250"/>
        <v>0</v>
      </c>
      <c r="AS158" s="25">
        <f t="shared" si="1250"/>
        <v>0</v>
      </c>
      <c r="AU158" s="25">
        <f t="shared" ref="AU158:AW158" si="1251">O158-K158</f>
        <v>0</v>
      </c>
      <c r="AV158" s="25">
        <f t="shared" si="1251"/>
        <v>0</v>
      </c>
      <c r="AW158" s="25">
        <f t="shared" si="1251"/>
        <v>0</v>
      </c>
      <c r="AY158" s="25" t="str">
        <f t="shared" ref="AY158:BA158" si="1252">S158-O158</f>
        <v>#VALUE!</v>
      </c>
      <c r="AZ158" s="25" t="str">
        <f t="shared" si="1252"/>
        <v>#VALUE!</v>
      </c>
      <c r="BA158" s="25" t="str">
        <f t="shared" si="1252"/>
        <v>#VALUE!</v>
      </c>
      <c r="BC158" s="25" t="str">
        <f t="shared" ref="BC158:BE158" si="1253">W158-S158</f>
        <v>#VALUE!</v>
      </c>
      <c r="BD158" s="25" t="str">
        <f t="shared" si="1253"/>
        <v>#VALUE!</v>
      </c>
      <c r="BE158" s="25" t="str">
        <f t="shared" si="1253"/>
        <v>#VALUE!</v>
      </c>
      <c r="BG158" s="25" t="str">
        <f t="shared" ref="BG158:BI158" si="1254">AA158-W158</f>
        <v>#VALUE!</v>
      </c>
      <c r="BH158" s="25" t="str">
        <f t="shared" si="1254"/>
        <v>#VALUE!</v>
      </c>
      <c r="BI158" s="25" t="str">
        <f t="shared" si="1254"/>
        <v>#VALUE!</v>
      </c>
      <c r="BK158" s="25" t="str">
        <f t="shared" ref="BK158:BM158" si="1255">AE158-AA158</f>
        <v>#VALUE!</v>
      </c>
      <c r="BL158" s="25" t="str">
        <f t="shared" si="1255"/>
        <v>#VALUE!</v>
      </c>
      <c r="BM158" s="25" t="str">
        <f t="shared" si="1255"/>
        <v>#VALUE!</v>
      </c>
      <c r="BO158" s="25" t="str">
        <f t="shared" ref="BO158:BQ158" si="1256">AI158-AE158</f>
        <v>#VALUE!</v>
      </c>
      <c r="BP158" s="25" t="str">
        <f t="shared" si="1256"/>
        <v>#VALUE!</v>
      </c>
      <c r="BQ158" s="25" t="str">
        <f t="shared" si="1256"/>
        <v>#VALUE!</v>
      </c>
    </row>
    <row r="159" ht="15.0" customHeight="1">
      <c r="A159" s="23" t="s">
        <v>158</v>
      </c>
      <c r="B159" s="24">
        <v>8980788.0</v>
      </c>
      <c r="C159" s="25">
        <f>IFERROR(VLOOKUP($B159,BaselineKILLS!$B:F,3,FALSE),"Not in BL Scan")</f>
        <v>3319587</v>
      </c>
      <c r="D159" s="25">
        <f>IFERROR(VLOOKUP($B159,BaselineKILLS!$B:F,4,FALSE),"Not in BL Scan")</f>
        <v>1029039</v>
      </c>
      <c r="E159" s="25">
        <f>IFERROR(VLOOKUP($B159,BaselineKILLS!$B:G,5,FALSE),"Not in BL Scan")</f>
        <v>6956358</v>
      </c>
      <c r="F159" s="25"/>
      <c r="G159" s="25">
        <f>IFERROR(VLOOKUP($B159,SCAN1_020125!$B:F,3,FALSE),"Not in Scan")</f>
        <v>3319587</v>
      </c>
      <c r="H159" s="25">
        <f>IFERROR(VLOOKUP($B159,SCAN1_020125!$B:G,4,FALSE),"Not in Scan")</f>
        <v>1029039</v>
      </c>
      <c r="I159" s="25">
        <f>IFERROR(VLOOKUP($B159,SCAN1_020125!$B:H,5,FALSE),"Not in Scan")</f>
        <v>6956358</v>
      </c>
      <c r="K159" s="25">
        <f>IFERROR(VLOOKUP($B159,SCAN2_021925!$B:G,3,FALSE),"Not in Scan")</f>
        <v>3319587</v>
      </c>
      <c r="L159" s="25">
        <f>IFERROR(VLOOKUP($B159,SCAN2_021925!$B:H,4,FALSE),"Not in Scan")</f>
        <v>1029039</v>
      </c>
      <c r="M159" s="25">
        <f>IFERROR(VLOOKUP($B159,SCAN2_021925!$B:I,5,FALSE),"Not in Scan")</f>
        <v>6956358</v>
      </c>
      <c r="O159" s="25">
        <f>IFERROR(VLOOKUP($B159,SCAN_022325!$B:K,3,FALSE),"Not in Scan")</f>
        <v>3319587</v>
      </c>
      <c r="P159" s="25">
        <f>IFERROR(VLOOKUP($B159,SCAN_022325!$B:L,4,FALSE),"Not in Scan")</f>
        <v>1029039</v>
      </c>
      <c r="Q159" s="25">
        <f>IFERROR(VLOOKUP($B159,SCAN_022325!$B:M,5,FALSE),"Not in Scan")</f>
        <v>6956358</v>
      </c>
      <c r="S159" s="25" t="str">
        <f>IFERROR(VLOOKUP($B159,SCAN_TBD4!$B:O,3,FALSE),"Not in Scan")</f>
        <v>Not in Scan</v>
      </c>
      <c r="T159" s="25" t="str">
        <f>IFERROR(VLOOKUP($B159,SCAN_TBD4!$B:P,4,FALSE),"Not in Scan")</f>
        <v>Not in Scan</v>
      </c>
      <c r="U159" s="25" t="str">
        <f>IFERROR(VLOOKUP($B159,SCAN_TBD4!$B:Q,5,FALSE),"Not in Scan")</f>
        <v>Not in Scan</v>
      </c>
      <c r="W159" s="25" t="str">
        <f>IFERROR(VLOOKUP($B159,SCAN_TBD5!$B:S,3,FALSE),"Not in Scan")</f>
        <v>Not in Scan</v>
      </c>
      <c r="X159" s="25" t="str">
        <f>IFERROR(VLOOKUP($B159,SCAN_TBD5!$B:T,4,FALSE),"Not in Scan")</f>
        <v>Not in Scan</v>
      </c>
      <c r="Y159" s="25" t="str">
        <f>IFERROR(VLOOKUP($B159,SCAN_TBD5!$B:U,5,FALSE),"Not in Scan")</f>
        <v>Not in Scan</v>
      </c>
      <c r="AA159" s="25" t="str">
        <f>IFERROR(VLOOKUP($B159,SCAN_TBD6!$B:W,3,FALSE),"Not in Scan")</f>
        <v>Not in Scan</v>
      </c>
      <c r="AB159" s="25" t="str">
        <f>IFERROR(VLOOKUP($B159,SCAN_TBD6!$B:X,4,FALSE),"Not in Scan")</f>
        <v>Not in Scan</v>
      </c>
      <c r="AC159" s="25" t="str">
        <f>IFERROR(VLOOKUP($B159,SCAN_TBD6!$B:Y,5,FALSE),"Not in Scan")</f>
        <v>Not in Scan</v>
      </c>
      <c r="AE159" s="25" t="str">
        <f>IFERROR(VLOOKUP($B159,SCAN_TBD7!$B:AA,3,FALSE),"Not in Scan")</f>
        <v>Not in Scan</v>
      </c>
      <c r="AF159" s="25" t="str">
        <f>IFERROR(VLOOKUP($B159,SCAN_TBD7!$B:AB,4,FALSE),"Not in Scan")</f>
        <v>Not in Scan</v>
      </c>
      <c r="AG159" s="25" t="str">
        <f>IFERROR(VLOOKUP($B159,SCAN_TBD7!$B:AC,5,FALSE),"Not in Scan")</f>
        <v>Not in Scan</v>
      </c>
      <c r="AI159" s="25" t="str">
        <f>IFERROR(VLOOKUP($B159,SCAN_TBD8!$B:AA,3,FALSE),"Not in Scan")</f>
        <v>Not in Scan</v>
      </c>
      <c r="AJ159" s="25" t="str">
        <f>IFERROR(VLOOKUP($B159,SCAN_TBD8!$B:AB,4,FALSE),"Not in Scan")</f>
        <v>Not in Scan</v>
      </c>
      <c r="AK159" s="25" t="str">
        <f>IFERROR(VLOOKUP($B159,SCAN_TBD8!$B:AC,5,FALSE),"Not in Scan")</f>
        <v>Not in Scan</v>
      </c>
      <c r="AM159" s="25">
        <f t="shared" ref="AM159:AO159" si="1257">G159-C159</f>
        <v>0</v>
      </c>
      <c r="AN159" s="25">
        <f t="shared" si="1257"/>
        <v>0</v>
      </c>
      <c r="AO159" s="25">
        <f t="shared" si="1257"/>
        <v>0</v>
      </c>
      <c r="AQ159" s="25">
        <f t="shared" ref="AQ159:AS159" si="1258">K159-G159</f>
        <v>0</v>
      </c>
      <c r="AR159" s="25">
        <f t="shared" si="1258"/>
        <v>0</v>
      </c>
      <c r="AS159" s="25">
        <f t="shared" si="1258"/>
        <v>0</v>
      </c>
      <c r="AU159" s="25">
        <f t="shared" ref="AU159:AW159" si="1259">O159-K159</f>
        <v>0</v>
      </c>
      <c r="AV159" s="25">
        <f t="shared" si="1259"/>
        <v>0</v>
      </c>
      <c r="AW159" s="25">
        <f t="shared" si="1259"/>
        <v>0</v>
      </c>
      <c r="AY159" s="25" t="str">
        <f t="shared" ref="AY159:BA159" si="1260">S159-O159</f>
        <v>#VALUE!</v>
      </c>
      <c r="AZ159" s="25" t="str">
        <f t="shared" si="1260"/>
        <v>#VALUE!</v>
      </c>
      <c r="BA159" s="25" t="str">
        <f t="shared" si="1260"/>
        <v>#VALUE!</v>
      </c>
      <c r="BC159" s="25" t="str">
        <f t="shared" ref="BC159:BE159" si="1261">W159-S159</f>
        <v>#VALUE!</v>
      </c>
      <c r="BD159" s="25" t="str">
        <f t="shared" si="1261"/>
        <v>#VALUE!</v>
      </c>
      <c r="BE159" s="25" t="str">
        <f t="shared" si="1261"/>
        <v>#VALUE!</v>
      </c>
      <c r="BG159" s="25" t="str">
        <f t="shared" ref="BG159:BI159" si="1262">AA159-W159</f>
        <v>#VALUE!</v>
      </c>
      <c r="BH159" s="25" t="str">
        <f t="shared" si="1262"/>
        <v>#VALUE!</v>
      </c>
      <c r="BI159" s="25" t="str">
        <f t="shared" si="1262"/>
        <v>#VALUE!</v>
      </c>
      <c r="BK159" s="25" t="str">
        <f t="shared" ref="BK159:BM159" si="1263">AE159-AA159</f>
        <v>#VALUE!</v>
      </c>
      <c r="BL159" s="25" t="str">
        <f t="shared" si="1263"/>
        <v>#VALUE!</v>
      </c>
      <c r="BM159" s="25" t="str">
        <f t="shared" si="1263"/>
        <v>#VALUE!</v>
      </c>
      <c r="BO159" s="25" t="str">
        <f t="shared" ref="BO159:BQ159" si="1264">AI159-AE159</f>
        <v>#VALUE!</v>
      </c>
      <c r="BP159" s="25" t="str">
        <f t="shared" si="1264"/>
        <v>#VALUE!</v>
      </c>
      <c r="BQ159" s="25" t="str">
        <f t="shared" si="1264"/>
        <v>#VALUE!</v>
      </c>
    </row>
    <row r="160" ht="15.0" customHeight="1">
      <c r="A160" s="23" t="s">
        <v>159</v>
      </c>
      <c r="B160" s="24">
        <v>7.3150299E7</v>
      </c>
      <c r="C160" s="25">
        <f>IFERROR(VLOOKUP($B160,BaselineKILLS!$B:F,3,FALSE),"Not in BL Scan")</f>
        <v>4701211</v>
      </c>
      <c r="D160" s="25">
        <f>IFERROR(VLOOKUP($B160,BaselineKILLS!$B:F,4,FALSE),"Not in BL Scan")</f>
        <v>1647212</v>
      </c>
      <c r="E160" s="25">
        <f>IFERROR(VLOOKUP($B160,BaselineKILLS!$B:G,5,FALSE),"Not in BL Scan")</f>
        <v>6208259</v>
      </c>
      <c r="F160" s="25"/>
      <c r="G160" s="25">
        <f>IFERROR(VLOOKUP($B160,SCAN1_020125!$B:F,3,FALSE),"Not in Scan")</f>
        <v>4701211</v>
      </c>
      <c r="H160" s="25">
        <f>IFERROR(VLOOKUP($B160,SCAN1_020125!$B:G,4,FALSE),"Not in Scan")</f>
        <v>1647212</v>
      </c>
      <c r="I160" s="25">
        <f>IFERROR(VLOOKUP($B160,SCAN1_020125!$B:H,5,FALSE),"Not in Scan")</f>
        <v>6208259</v>
      </c>
      <c r="K160" s="25">
        <f>IFERROR(VLOOKUP($B160,SCAN2_021925!$B:G,3,FALSE),"Not in Scan")</f>
        <v>4701211</v>
      </c>
      <c r="L160" s="25">
        <f>IFERROR(VLOOKUP($B160,SCAN2_021925!$B:H,4,FALSE),"Not in Scan")</f>
        <v>1647212</v>
      </c>
      <c r="M160" s="25">
        <f>IFERROR(VLOOKUP($B160,SCAN2_021925!$B:I,5,FALSE),"Not in Scan")</f>
        <v>6208259</v>
      </c>
      <c r="O160" s="25">
        <f>IFERROR(VLOOKUP($B160,SCAN_022325!$B:K,3,FALSE),"Not in Scan")</f>
        <v>4701211</v>
      </c>
      <c r="P160" s="25">
        <f>IFERROR(VLOOKUP($B160,SCAN_022325!$B:L,4,FALSE),"Not in Scan")</f>
        <v>1647212</v>
      </c>
      <c r="Q160" s="25">
        <f>IFERROR(VLOOKUP($B160,SCAN_022325!$B:M,5,FALSE),"Not in Scan")</f>
        <v>6208259</v>
      </c>
      <c r="S160" s="25" t="str">
        <f>IFERROR(VLOOKUP($B160,SCAN_TBD4!$B:O,3,FALSE),"Not in Scan")</f>
        <v>Not in Scan</v>
      </c>
      <c r="T160" s="25" t="str">
        <f>IFERROR(VLOOKUP($B160,SCAN_TBD4!$B:P,4,FALSE),"Not in Scan")</f>
        <v>Not in Scan</v>
      </c>
      <c r="U160" s="25" t="str">
        <f>IFERROR(VLOOKUP($B160,SCAN_TBD4!$B:Q,5,FALSE),"Not in Scan")</f>
        <v>Not in Scan</v>
      </c>
      <c r="W160" s="25" t="str">
        <f>IFERROR(VLOOKUP($B160,SCAN_TBD5!$B:S,3,FALSE),"Not in Scan")</f>
        <v>Not in Scan</v>
      </c>
      <c r="X160" s="25" t="str">
        <f>IFERROR(VLOOKUP($B160,SCAN_TBD5!$B:T,4,FALSE),"Not in Scan")</f>
        <v>Not in Scan</v>
      </c>
      <c r="Y160" s="25" t="str">
        <f>IFERROR(VLOOKUP($B160,SCAN_TBD5!$B:U,5,FALSE),"Not in Scan")</f>
        <v>Not in Scan</v>
      </c>
      <c r="AA160" s="25" t="str">
        <f>IFERROR(VLOOKUP($B160,SCAN_TBD6!$B:W,3,FALSE),"Not in Scan")</f>
        <v>Not in Scan</v>
      </c>
      <c r="AB160" s="25" t="str">
        <f>IFERROR(VLOOKUP($B160,SCAN_TBD6!$B:X,4,FALSE),"Not in Scan")</f>
        <v>Not in Scan</v>
      </c>
      <c r="AC160" s="25" t="str">
        <f>IFERROR(VLOOKUP($B160,SCAN_TBD6!$B:Y,5,FALSE),"Not in Scan")</f>
        <v>Not in Scan</v>
      </c>
      <c r="AE160" s="25" t="str">
        <f>IFERROR(VLOOKUP($B160,SCAN_TBD7!$B:AA,3,FALSE),"Not in Scan")</f>
        <v>Not in Scan</v>
      </c>
      <c r="AF160" s="25" t="str">
        <f>IFERROR(VLOOKUP($B160,SCAN_TBD7!$B:AB,4,FALSE),"Not in Scan")</f>
        <v>Not in Scan</v>
      </c>
      <c r="AG160" s="25" t="str">
        <f>IFERROR(VLOOKUP($B160,SCAN_TBD7!$B:AC,5,FALSE),"Not in Scan")</f>
        <v>Not in Scan</v>
      </c>
      <c r="AI160" s="25" t="str">
        <f>IFERROR(VLOOKUP($B160,SCAN_TBD8!$B:AA,3,FALSE),"Not in Scan")</f>
        <v>Not in Scan</v>
      </c>
      <c r="AJ160" s="25" t="str">
        <f>IFERROR(VLOOKUP($B160,SCAN_TBD8!$B:AB,4,FALSE),"Not in Scan")</f>
        <v>Not in Scan</v>
      </c>
      <c r="AK160" s="25" t="str">
        <f>IFERROR(VLOOKUP($B160,SCAN_TBD8!$B:AC,5,FALSE),"Not in Scan")</f>
        <v>Not in Scan</v>
      </c>
      <c r="AM160" s="25">
        <f t="shared" ref="AM160:AO160" si="1265">G160-C160</f>
        <v>0</v>
      </c>
      <c r="AN160" s="25">
        <f t="shared" si="1265"/>
        <v>0</v>
      </c>
      <c r="AO160" s="25">
        <f t="shared" si="1265"/>
        <v>0</v>
      </c>
      <c r="AQ160" s="25">
        <f t="shared" ref="AQ160:AS160" si="1266">K160-G160</f>
        <v>0</v>
      </c>
      <c r="AR160" s="25">
        <f t="shared" si="1266"/>
        <v>0</v>
      </c>
      <c r="AS160" s="25">
        <f t="shared" si="1266"/>
        <v>0</v>
      </c>
      <c r="AU160" s="25">
        <f t="shared" ref="AU160:AW160" si="1267">O160-K160</f>
        <v>0</v>
      </c>
      <c r="AV160" s="25">
        <f t="shared" si="1267"/>
        <v>0</v>
      </c>
      <c r="AW160" s="25">
        <f t="shared" si="1267"/>
        <v>0</v>
      </c>
      <c r="AY160" s="25" t="str">
        <f t="shared" ref="AY160:BA160" si="1268">S160-O160</f>
        <v>#VALUE!</v>
      </c>
      <c r="AZ160" s="25" t="str">
        <f t="shared" si="1268"/>
        <v>#VALUE!</v>
      </c>
      <c r="BA160" s="25" t="str">
        <f t="shared" si="1268"/>
        <v>#VALUE!</v>
      </c>
      <c r="BC160" s="25" t="str">
        <f t="shared" ref="BC160:BE160" si="1269">W160-S160</f>
        <v>#VALUE!</v>
      </c>
      <c r="BD160" s="25" t="str">
        <f t="shared" si="1269"/>
        <v>#VALUE!</v>
      </c>
      <c r="BE160" s="25" t="str">
        <f t="shared" si="1269"/>
        <v>#VALUE!</v>
      </c>
      <c r="BG160" s="25" t="str">
        <f t="shared" ref="BG160:BI160" si="1270">AA160-W160</f>
        <v>#VALUE!</v>
      </c>
      <c r="BH160" s="25" t="str">
        <f t="shared" si="1270"/>
        <v>#VALUE!</v>
      </c>
      <c r="BI160" s="25" t="str">
        <f t="shared" si="1270"/>
        <v>#VALUE!</v>
      </c>
      <c r="BK160" s="25" t="str">
        <f t="shared" ref="BK160:BM160" si="1271">AE160-AA160</f>
        <v>#VALUE!</v>
      </c>
      <c r="BL160" s="25" t="str">
        <f t="shared" si="1271"/>
        <v>#VALUE!</v>
      </c>
      <c r="BM160" s="25" t="str">
        <f t="shared" si="1271"/>
        <v>#VALUE!</v>
      </c>
      <c r="BO160" s="25" t="str">
        <f t="shared" ref="BO160:BQ160" si="1272">AI160-AE160</f>
        <v>#VALUE!</v>
      </c>
      <c r="BP160" s="25" t="str">
        <f t="shared" si="1272"/>
        <v>#VALUE!</v>
      </c>
      <c r="BQ160" s="25" t="str">
        <f t="shared" si="1272"/>
        <v>#VALUE!</v>
      </c>
    </row>
    <row r="161" ht="15.0" customHeight="1">
      <c r="A161" s="23" t="s">
        <v>301</v>
      </c>
      <c r="B161" s="24">
        <v>5.1071226E7</v>
      </c>
      <c r="C161" s="25">
        <f>IFERROR(VLOOKUP($B161,BaselineKILLS!$B:F,3,FALSE),"Not in BL Scan")</f>
        <v>924698</v>
      </c>
      <c r="D161" s="25">
        <f>IFERROR(VLOOKUP($B161,BaselineKILLS!$B:F,4,FALSE),"Not in BL Scan")</f>
        <v>121129</v>
      </c>
      <c r="E161" s="25">
        <f>IFERROR(VLOOKUP($B161,BaselineKILLS!$B:G,5,FALSE),"Not in BL Scan")</f>
        <v>1116318</v>
      </c>
      <c r="F161" s="25"/>
      <c r="G161" s="25">
        <f>IFERROR(VLOOKUP($B161,SCAN1_020125!$B:F,3,FALSE),"Not in Scan")</f>
        <v>924698</v>
      </c>
      <c r="H161" s="25">
        <f>IFERROR(VLOOKUP($B161,SCAN1_020125!$B:G,4,FALSE),"Not in Scan")</f>
        <v>121129</v>
      </c>
      <c r="I161" s="25">
        <f>IFERROR(VLOOKUP($B161,SCAN1_020125!$B:H,5,FALSE),"Not in Scan")</f>
        <v>1116318</v>
      </c>
      <c r="K161" s="25">
        <f>IFERROR(VLOOKUP($B161,SCAN2_021925!$B:G,3,FALSE),"Not in Scan")</f>
        <v>924698</v>
      </c>
      <c r="L161" s="25">
        <f>IFERROR(VLOOKUP($B161,SCAN2_021925!$B:H,4,FALSE),"Not in Scan")</f>
        <v>121129</v>
      </c>
      <c r="M161" s="25">
        <f>IFERROR(VLOOKUP($B161,SCAN2_021925!$B:I,5,FALSE),"Not in Scan")</f>
        <v>1116318</v>
      </c>
      <c r="O161" s="25">
        <f>IFERROR(VLOOKUP($B161,SCAN_022325!$B:K,3,FALSE),"Not in Scan")</f>
        <v>924698</v>
      </c>
      <c r="P161" s="25">
        <f>IFERROR(VLOOKUP($B161,SCAN_022325!$B:L,4,FALSE),"Not in Scan")</f>
        <v>121129</v>
      </c>
      <c r="Q161" s="25">
        <f>IFERROR(VLOOKUP($B161,SCAN_022325!$B:M,5,FALSE),"Not in Scan")</f>
        <v>1116318</v>
      </c>
      <c r="S161" s="25" t="str">
        <f>IFERROR(VLOOKUP($B161,SCAN_TBD4!$B:O,3,FALSE),"Not in Scan")</f>
        <v>Not in Scan</v>
      </c>
      <c r="T161" s="25" t="str">
        <f>IFERROR(VLOOKUP($B161,SCAN_TBD4!$B:P,4,FALSE),"Not in Scan")</f>
        <v>Not in Scan</v>
      </c>
      <c r="U161" s="25" t="str">
        <f>IFERROR(VLOOKUP($B161,SCAN_TBD4!$B:Q,5,FALSE),"Not in Scan")</f>
        <v>Not in Scan</v>
      </c>
      <c r="W161" s="25" t="str">
        <f>IFERROR(VLOOKUP($B161,SCAN_TBD5!$B:S,3,FALSE),"Not in Scan")</f>
        <v>Not in Scan</v>
      </c>
      <c r="X161" s="25" t="str">
        <f>IFERROR(VLOOKUP($B161,SCAN_TBD5!$B:T,4,FALSE),"Not in Scan")</f>
        <v>Not in Scan</v>
      </c>
      <c r="Y161" s="25" t="str">
        <f>IFERROR(VLOOKUP($B161,SCAN_TBD5!$B:U,5,FALSE),"Not in Scan")</f>
        <v>Not in Scan</v>
      </c>
      <c r="AA161" s="25" t="str">
        <f>IFERROR(VLOOKUP($B161,SCAN_TBD6!$B:W,3,FALSE),"Not in Scan")</f>
        <v>Not in Scan</v>
      </c>
      <c r="AB161" s="25" t="str">
        <f>IFERROR(VLOOKUP($B161,SCAN_TBD6!$B:X,4,FALSE),"Not in Scan")</f>
        <v>Not in Scan</v>
      </c>
      <c r="AC161" s="25" t="str">
        <f>IFERROR(VLOOKUP($B161,SCAN_TBD6!$B:Y,5,FALSE),"Not in Scan")</f>
        <v>Not in Scan</v>
      </c>
      <c r="AE161" s="25" t="str">
        <f>IFERROR(VLOOKUP($B161,SCAN_TBD7!$B:AA,3,FALSE),"Not in Scan")</f>
        <v>Not in Scan</v>
      </c>
      <c r="AF161" s="25" t="str">
        <f>IFERROR(VLOOKUP($B161,SCAN_TBD7!$B:AB,4,FALSE),"Not in Scan")</f>
        <v>Not in Scan</v>
      </c>
      <c r="AG161" s="25" t="str">
        <f>IFERROR(VLOOKUP($B161,SCAN_TBD7!$B:AC,5,FALSE),"Not in Scan")</f>
        <v>Not in Scan</v>
      </c>
      <c r="AI161" s="25" t="str">
        <f>IFERROR(VLOOKUP($B161,SCAN_TBD8!$B:AA,3,FALSE),"Not in Scan")</f>
        <v>Not in Scan</v>
      </c>
      <c r="AJ161" s="25" t="str">
        <f>IFERROR(VLOOKUP($B161,SCAN_TBD8!$B:AB,4,FALSE),"Not in Scan")</f>
        <v>Not in Scan</v>
      </c>
      <c r="AK161" s="25" t="str">
        <f>IFERROR(VLOOKUP($B161,SCAN_TBD8!$B:AC,5,FALSE),"Not in Scan")</f>
        <v>Not in Scan</v>
      </c>
      <c r="AM161" s="25">
        <f t="shared" ref="AM161:AO161" si="1273">G161-C161</f>
        <v>0</v>
      </c>
      <c r="AN161" s="25">
        <f t="shared" si="1273"/>
        <v>0</v>
      </c>
      <c r="AO161" s="25">
        <f t="shared" si="1273"/>
        <v>0</v>
      </c>
      <c r="AQ161" s="25">
        <f t="shared" ref="AQ161:AS161" si="1274">K161-G161</f>
        <v>0</v>
      </c>
      <c r="AR161" s="25">
        <f t="shared" si="1274"/>
        <v>0</v>
      </c>
      <c r="AS161" s="25">
        <f t="shared" si="1274"/>
        <v>0</v>
      </c>
      <c r="AU161" s="25">
        <f t="shared" ref="AU161:AW161" si="1275">O161-K161</f>
        <v>0</v>
      </c>
      <c r="AV161" s="25">
        <f t="shared" si="1275"/>
        <v>0</v>
      </c>
      <c r="AW161" s="25">
        <f t="shared" si="1275"/>
        <v>0</v>
      </c>
      <c r="AY161" s="25" t="str">
        <f t="shared" ref="AY161:BA161" si="1276">S161-O161</f>
        <v>#VALUE!</v>
      </c>
      <c r="AZ161" s="25" t="str">
        <f t="shared" si="1276"/>
        <v>#VALUE!</v>
      </c>
      <c r="BA161" s="25" t="str">
        <f t="shared" si="1276"/>
        <v>#VALUE!</v>
      </c>
      <c r="BC161" s="25" t="str">
        <f t="shared" ref="BC161:BE161" si="1277">W161-S161</f>
        <v>#VALUE!</v>
      </c>
      <c r="BD161" s="25" t="str">
        <f t="shared" si="1277"/>
        <v>#VALUE!</v>
      </c>
      <c r="BE161" s="25" t="str">
        <f t="shared" si="1277"/>
        <v>#VALUE!</v>
      </c>
      <c r="BG161" s="25" t="str">
        <f t="shared" ref="BG161:BI161" si="1278">AA161-W161</f>
        <v>#VALUE!</v>
      </c>
      <c r="BH161" s="25" t="str">
        <f t="shared" si="1278"/>
        <v>#VALUE!</v>
      </c>
      <c r="BI161" s="25" t="str">
        <f t="shared" si="1278"/>
        <v>#VALUE!</v>
      </c>
      <c r="BK161" s="25" t="str">
        <f t="shared" ref="BK161:BM161" si="1279">AE161-AA161</f>
        <v>#VALUE!</v>
      </c>
      <c r="BL161" s="25" t="str">
        <f t="shared" si="1279"/>
        <v>#VALUE!</v>
      </c>
      <c r="BM161" s="25" t="str">
        <f t="shared" si="1279"/>
        <v>#VALUE!</v>
      </c>
      <c r="BO161" s="25" t="str">
        <f t="shared" ref="BO161:BQ161" si="1280">AI161-AE161</f>
        <v>#VALUE!</v>
      </c>
      <c r="BP161" s="25" t="str">
        <f t="shared" si="1280"/>
        <v>#VALUE!</v>
      </c>
      <c r="BQ161" s="25" t="str">
        <f t="shared" si="1280"/>
        <v>#VALUE!</v>
      </c>
    </row>
    <row r="162" ht="15.0" customHeight="1">
      <c r="A162" s="23" t="s">
        <v>160</v>
      </c>
      <c r="B162" s="24">
        <v>5.0199618E7</v>
      </c>
      <c r="C162" s="25">
        <f>IFERROR(VLOOKUP($B162,BaselineKILLS!$B:F,3,FALSE),"Not in BL Scan")</f>
        <v>2462327</v>
      </c>
      <c r="D162" s="25">
        <f>IFERROR(VLOOKUP($B162,BaselineKILLS!$B:F,4,FALSE),"Not in BL Scan")</f>
        <v>2164312</v>
      </c>
      <c r="E162" s="25">
        <f>IFERROR(VLOOKUP($B162,BaselineKILLS!$B:G,5,FALSE),"Not in BL Scan")</f>
        <v>1781257</v>
      </c>
      <c r="F162" s="25"/>
      <c r="G162" s="25">
        <f>IFERROR(VLOOKUP($B162,SCAN1_020125!$B:F,3,FALSE),"Not in Scan")</f>
        <v>2462327</v>
      </c>
      <c r="H162" s="25">
        <f>IFERROR(VLOOKUP($B162,SCAN1_020125!$B:G,4,FALSE),"Not in Scan")</f>
        <v>2164312</v>
      </c>
      <c r="I162" s="25">
        <f>IFERROR(VLOOKUP($B162,SCAN1_020125!$B:H,5,FALSE),"Not in Scan")</f>
        <v>1781257</v>
      </c>
      <c r="K162" s="25">
        <f>IFERROR(VLOOKUP($B162,SCAN2_021925!$B:G,3,FALSE),"Not in Scan")</f>
        <v>2462327</v>
      </c>
      <c r="L162" s="25">
        <f>IFERROR(VLOOKUP($B162,SCAN2_021925!$B:H,4,FALSE),"Not in Scan")</f>
        <v>2164312</v>
      </c>
      <c r="M162" s="25">
        <f>IFERROR(VLOOKUP($B162,SCAN2_021925!$B:I,5,FALSE),"Not in Scan")</f>
        <v>1781257</v>
      </c>
      <c r="O162" s="25">
        <f>IFERROR(VLOOKUP($B162,SCAN_022325!$B:K,3,FALSE),"Not in Scan")</f>
        <v>2462327</v>
      </c>
      <c r="P162" s="25">
        <f>IFERROR(VLOOKUP($B162,SCAN_022325!$B:L,4,FALSE),"Not in Scan")</f>
        <v>2164488</v>
      </c>
      <c r="Q162" s="25">
        <f>IFERROR(VLOOKUP($B162,SCAN_022325!$B:M,5,FALSE),"Not in Scan")</f>
        <v>1781343</v>
      </c>
      <c r="S162" s="25" t="str">
        <f>IFERROR(VLOOKUP($B162,SCAN_TBD4!$B:O,3,FALSE),"Not in Scan")</f>
        <v>Not in Scan</v>
      </c>
      <c r="T162" s="25" t="str">
        <f>IFERROR(VLOOKUP($B162,SCAN_TBD4!$B:P,4,FALSE),"Not in Scan")</f>
        <v>Not in Scan</v>
      </c>
      <c r="U162" s="25" t="str">
        <f>IFERROR(VLOOKUP($B162,SCAN_TBD4!$B:Q,5,FALSE),"Not in Scan")</f>
        <v>Not in Scan</v>
      </c>
      <c r="W162" s="25" t="str">
        <f>IFERROR(VLOOKUP($B162,SCAN_TBD5!$B:S,3,FALSE),"Not in Scan")</f>
        <v>Not in Scan</v>
      </c>
      <c r="X162" s="25" t="str">
        <f>IFERROR(VLOOKUP($B162,SCAN_TBD5!$B:T,4,FALSE),"Not in Scan")</f>
        <v>Not in Scan</v>
      </c>
      <c r="Y162" s="25" t="str">
        <f>IFERROR(VLOOKUP($B162,SCAN_TBD5!$B:U,5,FALSE),"Not in Scan")</f>
        <v>Not in Scan</v>
      </c>
      <c r="AA162" s="25" t="str">
        <f>IFERROR(VLOOKUP($B162,SCAN_TBD6!$B:W,3,FALSE),"Not in Scan")</f>
        <v>Not in Scan</v>
      </c>
      <c r="AB162" s="25" t="str">
        <f>IFERROR(VLOOKUP($B162,SCAN_TBD6!$B:X,4,FALSE),"Not in Scan")</f>
        <v>Not in Scan</v>
      </c>
      <c r="AC162" s="25" t="str">
        <f>IFERROR(VLOOKUP($B162,SCAN_TBD6!$B:Y,5,FALSE),"Not in Scan")</f>
        <v>Not in Scan</v>
      </c>
      <c r="AE162" s="25" t="str">
        <f>IFERROR(VLOOKUP($B162,SCAN_TBD7!$B:AA,3,FALSE),"Not in Scan")</f>
        <v>Not in Scan</v>
      </c>
      <c r="AF162" s="25" t="str">
        <f>IFERROR(VLOOKUP($B162,SCAN_TBD7!$B:AB,4,FALSE),"Not in Scan")</f>
        <v>Not in Scan</v>
      </c>
      <c r="AG162" s="25" t="str">
        <f>IFERROR(VLOOKUP($B162,SCAN_TBD7!$B:AC,5,FALSE),"Not in Scan")</f>
        <v>Not in Scan</v>
      </c>
      <c r="AI162" s="25" t="str">
        <f>IFERROR(VLOOKUP($B162,SCAN_TBD8!$B:AA,3,FALSE),"Not in Scan")</f>
        <v>Not in Scan</v>
      </c>
      <c r="AJ162" s="25" t="str">
        <f>IFERROR(VLOOKUP($B162,SCAN_TBD8!$B:AB,4,FALSE),"Not in Scan")</f>
        <v>Not in Scan</v>
      </c>
      <c r="AK162" s="25" t="str">
        <f>IFERROR(VLOOKUP($B162,SCAN_TBD8!$B:AC,5,FALSE),"Not in Scan")</f>
        <v>Not in Scan</v>
      </c>
      <c r="AM162" s="25">
        <f t="shared" ref="AM162:AO162" si="1281">G162-C162</f>
        <v>0</v>
      </c>
      <c r="AN162" s="25">
        <f t="shared" si="1281"/>
        <v>0</v>
      </c>
      <c r="AO162" s="25">
        <f t="shared" si="1281"/>
        <v>0</v>
      </c>
      <c r="AQ162" s="25">
        <f t="shared" ref="AQ162:AS162" si="1282">K162-G162</f>
        <v>0</v>
      </c>
      <c r="AR162" s="25">
        <f t="shared" si="1282"/>
        <v>0</v>
      </c>
      <c r="AS162" s="25">
        <f t="shared" si="1282"/>
        <v>0</v>
      </c>
      <c r="AU162" s="25">
        <f t="shared" ref="AU162:AW162" si="1283">O162-K162</f>
        <v>0</v>
      </c>
      <c r="AV162" s="25">
        <f t="shared" si="1283"/>
        <v>176</v>
      </c>
      <c r="AW162" s="25">
        <f t="shared" si="1283"/>
        <v>86</v>
      </c>
      <c r="AY162" s="25" t="str">
        <f t="shared" ref="AY162:BA162" si="1284">S162-O162</f>
        <v>#VALUE!</v>
      </c>
      <c r="AZ162" s="25" t="str">
        <f t="shared" si="1284"/>
        <v>#VALUE!</v>
      </c>
      <c r="BA162" s="25" t="str">
        <f t="shared" si="1284"/>
        <v>#VALUE!</v>
      </c>
      <c r="BC162" s="25" t="str">
        <f t="shared" ref="BC162:BE162" si="1285">W162-S162</f>
        <v>#VALUE!</v>
      </c>
      <c r="BD162" s="25" t="str">
        <f t="shared" si="1285"/>
        <v>#VALUE!</v>
      </c>
      <c r="BE162" s="25" t="str">
        <f t="shared" si="1285"/>
        <v>#VALUE!</v>
      </c>
      <c r="BG162" s="25" t="str">
        <f t="shared" ref="BG162:BI162" si="1286">AA162-W162</f>
        <v>#VALUE!</v>
      </c>
      <c r="BH162" s="25" t="str">
        <f t="shared" si="1286"/>
        <v>#VALUE!</v>
      </c>
      <c r="BI162" s="25" t="str">
        <f t="shared" si="1286"/>
        <v>#VALUE!</v>
      </c>
      <c r="BK162" s="25" t="str">
        <f t="shared" ref="BK162:BM162" si="1287">AE162-AA162</f>
        <v>#VALUE!</v>
      </c>
      <c r="BL162" s="25" t="str">
        <f t="shared" si="1287"/>
        <v>#VALUE!</v>
      </c>
      <c r="BM162" s="25" t="str">
        <f t="shared" si="1287"/>
        <v>#VALUE!</v>
      </c>
      <c r="BO162" s="25" t="str">
        <f t="shared" ref="BO162:BQ162" si="1288">AI162-AE162</f>
        <v>#VALUE!</v>
      </c>
      <c r="BP162" s="25" t="str">
        <f t="shared" si="1288"/>
        <v>#VALUE!</v>
      </c>
      <c r="BQ162" s="25" t="str">
        <f t="shared" si="1288"/>
        <v>#VALUE!</v>
      </c>
    </row>
    <row r="163" ht="15.0" customHeight="1">
      <c r="A163" s="23" t="s">
        <v>161</v>
      </c>
      <c r="B163" s="24">
        <v>7.6486163E7</v>
      </c>
      <c r="C163" s="25">
        <f>IFERROR(VLOOKUP($B163,BaselineKILLS!$B:F,3,FALSE),"Not in BL Scan")</f>
        <v>5956723</v>
      </c>
      <c r="D163" s="25">
        <f>IFERROR(VLOOKUP($B163,BaselineKILLS!$B:F,4,FALSE),"Not in BL Scan")</f>
        <v>1744150</v>
      </c>
      <c r="E163" s="25">
        <f>IFERROR(VLOOKUP($B163,BaselineKILLS!$B:G,5,FALSE),"Not in BL Scan")</f>
        <v>5975966</v>
      </c>
      <c r="F163" s="25"/>
      <c r="G163" s="25">
        <f>IFERROR(VLOOKUP($B163,SCAN1_020125!$B:F,3,FALSE),"Not in Scan")</f>
        <v>5956723</v>
      </c>
      <c r="H163" s="25">
        <f>IFERROR(VLOOKUP($B163,SCAN1_020125!$B:G,4,FALSE),"Not in Scan")</f>
        <v>1744150</v>
      </c>
      <c r="I163" s="25">
        <f>IFERROR(VLOOKUP($B163,SCAN1_020125!$B:H,5,FALSE),"Not in Scan")</f>
        <v>5975966</v>
      </c>
      <c r="K163" s="25">
        <f>IFERROR(VLOOKUP($B163,SCAN2_021925!$B:G,3,FALSE),"Not in Scan")</f>
        <v>5956723</v>
      </c>
      <c r="L163" s="25">
        <f>IFERROR(VLOOKUP($B163,SCAN2_021925!$B:H,4,FALSE),"Not in Scan")</f>
        <v>1744150</v>
      </c>
      <c r="M163" s="25">
        <f>IFERROR(VLOOKUP($B163,SCAN2_021925!$B:I,5,FALSE),"Not in Scan")</f>
        <v>5975966</v>
      </c>
      <c r="O163" s="25">
        <f>IFERROR(VLOOKUP($B163,SCAN_022325!$B:K,3,FALSE),"Not in Scan")</f>
        <v>5956723</v>
      </c>
      <c r="P163" s="25">
        <f>IFERROR(VLOOKUP($B163,SCAN_022325!$B:L,4,FALSE),"Not in Scan")</f>
        <v>1744150</v>
      </c>
      <c r="Q163" s="25">
        <f>IFERROR(VLOOKUP($B163,SCAN_022325!$B:M,5,FALSE),"Not in Scan")</f>
        <v>5975966</v>
      </c>
      <c r="S163" s="25" t="str">
        <f>IFERROR(VLOOKUP($B163,SCAN_TBD4!$B:O,3,FALSE),"Not in Scan")</f>
        <v>Not in Scan</v>
      </c>
      <c r="T163" s="25" t="str">
        <f>IFERROR(VLOOKUP($B163,SCAN_TBD4!$B:P,4,FALSE),"Not in Scan")</f>
        <v>Not in Scan</v>
      </c>
      <c r="U163" s="25" t="str">
        <f>IFERROR(VLOOKUP($B163,SCAN_TBD4!$B:Q,5,FALSE),"Not in Scan")</f>
        <v>Not in Scan</v>
      </c>
      <c r="W163" s="25" t="str">
        <f>IFERROR(VLOOKUP($B163,SCAN_TBD5!$B:S,3,FALSE),"Not in Scan")</f>
        <v>Not in Scan</v>
      </c>
      <c r="X163" s="25" t="str">
        <f>IFERROR(VLOOKUP($B163,SCAN_TBD5!$B:T,4,FALSE),"Not in Scan")</f>
        <v>Not in Scan</v>
      </c>
      <c r="Y163" s="25" t="str">
        <f>IFERROR(VLOOKUP($B163,SCAN_TBD5!$B:U,5,FALSE),"Not in Scan")</f>
        <v>Not in Scan</v>
      </c>
      <c r="AA163" s="25" t="str">
        <f>IFERROR(VLOOKUP($B163,SCAN_TBD6!$B:W,3,FALSE),"Not in Scan")</f>
        <v>Not in Scan</v>
      </c>
      <c r="AB163" s="25" t="str">
        <f>IFERROR(VLOOKUP($B163,SCAN_TBD6!$B:X,4,FALSE),"Not in Scan")</f>
        <v>Not in Scan</v>
      </c>
      <c r="AC163" s="25" t="str">
        <f>IFERROR(VLOOKUP($B163,SCAN_TBD6!$B:Y,5,FALSE),"Not in Scan")</f>
        <v>Not in Scan</v>
      </c>
      <c r="AE163" s="25" t="str">
        <f>IFERROR(VLOOKUP($B163,SCAN_TBD7!$B:AA,3,FALSE),"Not in Scan")</f>
        <v>Not in Scan</v>
      </c>
      <c r="AF163" s="25" t="str">
        <f>IFERROR(VLOOKUP($B163,SCAN_TBD7!$B:AB,4,FALSE),"Not in Scan")</f>
        <v>Not in Scan</v>
      </c>
      <c r="AG163" s="25" t="str">
        <f>IFERROR(VLOOKUP($B163,SCAN_TBD7!$B:AC,5,FALSE),"Not in Scan")</f>
        <v>Not in Scan</v>
      </c>
      <c r="AI163" s="25" t="str">
        <f>IFERROR(VLOOKUP($B163,SCAN_TBD8!$B:AA,3,FALSE),"Not in Scan")</f>
        <v>Not in Scan</v>
      </c>
      <c r="AJ163" s="25" t="str">
        <f>IFERROR(VLOOKUP($B163,SCAN_TBD8!$B:AB,4,FALSE),"Not in Scan")</f>
        <v>Not in Scan</v>
      </c>
      <c r="AK163" s="25" t="str">
        <f>IFERROR(VLOOKUP($B163,SCAN_TBD8!$B:AC,5,FALSE),"Not in Scan")</f>
        <v>Not in Scan</v>
      </c>
      <c r="AM163" s="25">
        <f t="shared" ref="AM163:AO163" si="1289">G163-C163</f>
        <v>0</v>
      </c>
      <c r="AN163" s="25">
        <f t="shared" si="1289"/>
        <v>0</v>
      </c>
      <c r="AO163" s="25">
        <f t="shared" si="1289"/>
        <v>0</v>
      </c>
      <c r="AQ163" s="25">
        <f t="shared" ref="AQ163:AS163" si="1290">K163-G163</f>
        <v>0</v>
      </c>
      <c r="AR163" s="25">
        <f t="shared" si="1290"/>
        <v>0</v>
      </c>
      <c r="AS163" s="25">
        <f t="shared" si="1290"/>
        <v>0</v>
      </c>
      <c r="AU163" s="25">
        <f t="shared" ref="AU163:AW163" si="1291">O163-K163</f>
        <v>0</v>
      </c>
      <c r="AV163" s="25">
        <f t="shared" si="1291"/>
        <v>0</v>
      </c>
      <c r="AW163" s="25">
        <f t="shared" si="1291"/>
        <v>0</v>
      </c>
      <c r="AY163" s="25" t="str">
        <f t="shared" ref="AY163:BA163" si="1292">S163-O163</f>
        <v>#VALUE!</v>
      </c>
      <c r="AZ163" s="25" t="str">
        <f t="shared" si="1292"/>
        <v>#VALUE!</v>
      </c>
      <c r="BA163" s="25" t="str">
        <f t="shared" si="1292"/>
        <v>#VALUE!</v>
      </c>
      <c r="BC163" s="25" t="str">
        <f t="shared" ref="BC163:BE163" si="1293">W163-S163</f>
        <v>#VALUE!</v>
      </c>
      <c r="BD163" s="25" t="str">
        <f t="shared" si="1293"/>
        <v>#VALUE!</v>
      </c>
      <c r="BE163" s="25" t="str">
        <f t="shared" si="1293"/>
        <v>#VALUE!</v>
      </c>
      <c r="BG163" s="25" t="str">
        <f t="shared" ref="BG163:BI163" si="1294">AA163-W163</f>
        <v>#VALUE!</v>
      </c>
      <c r="BH163" s="25" t="str">
        <f t="shared" si="1294"/>
        <v>#VALUE!</v>
      </c>
      <c r="BI163" s="25" t="str">
        <f t="shared" si="1294"/>
        <v>#VALUE!</v>
      </c>
      <c r="BK163" s="25" t="str">
        <f t="shared" ref="BK163:BM163" si="1295">AE163-AA163</f>
        <v>#VALUE!</v>
      </c>
      <c r="BL163" s="25" t="str">
        <f t="shared" si="1295"/>
        <v>#VALUE!</v>
      </c>
      <c r="BM163" s="25" t="str">
        <f t="shared" si="1295"/>
        <v>#VALUE!</v>
      </c>
      <c r="BO163" s="25" t="str">
        <f t="shared" ref="BO163:BQ163" si="1296">AI163-AE163</f>
        <v>#VALUE!</v>
      </c>
      <c r="BP163" s="25" t="str">
        <f t="shared" si="1296"/>
        <v>#VALUE!</v>
      </c>
      <c r="BQ163" s="25" t="str">
        <f t="shared" si="1296"/>
        <v>#VALUE!</v>
      </c>
    </row>
    <row r="164" ht="15.0" customHeight="1">
      <c r="A164" s="23" t="s">
        <v>162</v>
      </c>
      <c r="B164" s="24">
        <v>1.9682247E7</v>
      </c>
      <c r="C164" s="25">
        <f>IFERROR(VLOOKUP($B164,BaselineKILLS!$B:F,3,FALSE),"Not in BL Scan")</f>
        <v>749515</v>
      </c>
      <c r="D164" s="25">
        <f>IFERROR(VLOOKUP($B164,BaselineKILLS!$B:F,4,FALSE),"Not in BL Scan")</f>
        <v>614597</v>
      </c>
      <c r="E164" s="25">
        <f>IFERROR(VLOOKUP($B164,BaselineKILLS!$B:G,5,FALSE),"Not in BL Scan")</f>
        <v>7615034</v>
      </c>
      <c r="F164" s="25"/>
      <c r="G164" s="25">
        <f>IFERROR(VLOOKUP($B164,SCAN1_020125!$B:F,3,FALSE),"Not in Scan")</f>
        <v>749515</v>
      </c>
      <c r="H164" s="25">
        <f>IFERROR(VLOOKUP($B164,SCAN1_020125!$B:G,4,FALSE),"Not in Scan")</f>
        <v>614597</v>
      </c>
      <c r="I164" s="25">
        <f>IFERROR(VLOOKUP($B164,SCAN1_020125!$B:H,5,FALSE),"Not in Scan")</f>
        <v>7615034</v>
      </c>
      <c r="K164" s="25">
        <f>IFERROR(VLOOKUP($B164,SCAN2_021925!$B:G,3,FALSE),"Not in Scan")</f>
        <v>749515</v>
      </c>
      <c r="L164" s="25">
        <f>IFERROR(VLOOKUP($B164,SCAN2_021925!$B:H,4,FALSE),"Not in Scan")</f>
        <v>614597</v>
      </c>
      <c r="M164" s="25">
        <f>IFERROR(VLOOKUP($B164,SCAN2_021925!$B:I,5,FALSE),"Not in Scan")</f>
        <v>7615034</v>
      </c>
      <c r="O164" s="25">
        <f>IFERROR(VLOOKUP($B164,SCAN_022325!$B:K,3,FALSE),"Not in Scan")</f>
        <v>749515</v>
      </c>
      <c r="P164" s="25">
        <f>IFERROR(VLOOKUP($B164,SCAN_022325!$B:L,4,FALSE),"Not in Scan")</f>
        <v>614597</v>
      </c>
      <c r="Q164" s="25">
        <f>IFERROR(VLOOKUP($B164,SCAN_022325!$B:M,5,FALSE),"Not in Scan")</f>
        <v>7615034</v>
      </c>
      <c r="S164" s="25" t="str">
        <f>IFERROR(VLOOKUP($B164,SCAN_TBD4!$B:O,3,FALSE),"Not in Scan")</f>
        <v>Not in Scan</v>
      </c>
      <c r="T164" s="25" t="str">
        <f>IFERROR(VLOOKUP($B164,SCAN_TBD4!$B:P,4,FALSE),"Not in Scan")</f>
        <v>Not in Scan</v>
      </c>
      <c r="U164" s="25" t="str">
        <f>IFERROR(VLOOKUP($B164,SCAN_TBD4!$B:Q,5,FALSE),"Not in Scan")</f>
        <v>Not in Scan</v>
      </c>
      <c r="W164" s="25" t="str">
        <f>IFERROR(VLOOKUP($B164,SCAN_TBD5!$B:S,3,FALSE),"Not in Scan")</f>
        <v>Not in Scan</v>
      </c>
      <c r="X164" s="25" t="str">
        <f>IFERROR(VLOOKUP($B164,SCAN_TBD5!$B:T,4,FALSE),"Not in Scan")</f>
        <v>Not in Scan</v>
      </c>
      <c r="Y164" s="25" t="str">
        <f>IFERROR(VLOOKUP($B164,SCAN_TBD5!$B:U,5,FALSE),"Not in Scan")</f>
        <v>Not in Scan</v>
      </c>
      <c r="AA164" s="25" t="str">
        <f>IFERROR(VLOOKUP($B164,SCAN_TBD6!$B:W,3,FALSE),"Not in Scan")</f>
        <v>Not in Scan</v>
      </c>
      <c r="AB164" s="25" t="str">
        <f>IFERROR(VLOOKUP($B164,SCAN_TBD6!$B:X,4,FALSE),"Not in Scan")</f>
        <v>Not in Scan</v>
      </c>
      <c r="AC164" s="25" t="str">
        <f>IFERROR(VLOOKUP($B164,SCAN_TBD6!$B:Y,5,FALSE),"Not in Scan")</f>
        <v>Not in Scan</v>
      </c>
      <c r="AE164" s="25" t="str">
        <f>IFERROR(VLOOKUP($B164,SCAN_TBD7!$B:AA,3,FALSE),"Not in Scan")</f>
        <v>Not in Scan</v>
      </c>
      <c r="AF164" s="25" t="str">
        <f>IFERROR(VLOOKUP($B164,SCAN_TBD7!$B:AB,4,FALSE),"Not in Scan")</f>
        <v>Not in Scan</v>
      </c>
      <c r="AG164" s="25" t="str">
        <f>IFERROR(VLOOKUP($B164,SCAN_TBD7!$B:AC,5,FALSE),"Not in Scan")</f>
        <v>Not in Scan</v>
      </c>
      <c r="AI164" s="25" t="str">
        <f>IFERROR(VLOOKUP($B164,SCAN_TBD8!$B:AA,3,FALSE),"Not in Scan")</f>
        <v>Not in Scan</v>
      </c>
      <c r="AJ164" s="25" t="str">
        <f>IFERROR(VLOOKUP($B164,SCAN_TBD8!$B:AB,4,FALSE),"Not in Scan")</f>
        <v>Not in Scan</v>
      </c>
      <c r="AK164" s="25" t="str">
        <f>IFERROR(VLOOKUP($B164,SCAN_TBD8!$B:AC,5,FALSE),"Not in Scan")</f>
        <v>Not in Scan</v>
      </c>
      <c r="AM164" s="25">
        <f t="shared" ref="AM164:AO164" si="1297">G164-C164</f>
        <v>0</v>
      </c>
      <c r="AN164" s="25">
        <f t="shared" si="1297"/>
        <v>0</v>
      </c>
      <c r="AO164" s="25">
        <f t="shared" si="1297"/>
        <v>0</v>
      </c>
      <c r="AQ164" s="25">
        <f t="shared" ref="AQ164:AS164" si="1298">K164-G164</f>
        <v>0</v>
      </c>
      <c r="AR164" s="25">
        <f t="shared" si="1298"/>
        <v>0</v>
      </c>
      <c r="AS164" s="25">
        <f t="shared" si="1298"/>
        <v>0</v>
      </c>
      <c r="AU164" s="25">
        <f t="shared" ref="AU164:AW164" si="1299">O164-K164</f>
        <v>0</v>
      </c>
      <c r="AV164" s="25">
        <f t="shared" si="1299"/>
        <v>0</v>
      </c>
      <c r="AW164" s="25">
        <f t="shared" si="1299"/>
        <v>0</v>
      </c>
      <c r="AY164" s="25" t="str">
        <f t="shared" ref="AY164:BA164" si="1300">S164-O164</f>
        <v>#VALUE!</v>
      </c>
      <c r="AZ164" s="25" t="str">
        <f t="shared" si="1300"/>
        <v>#VALUE!</v>
      </c>
      <c r="BA164" s="25" t="str">
        <f t="shared" si="1300"/>
        <v>#VALUE!</v>
      </c>
      <c r="BC164" s="25" t="str">
        <f t="shared" ref="BC164:BE164" si="1301">W164-S164</f>
        <v>#VALUE!</v>
      </c>
      <c r="BD164" s="25" t="str">
        <f t="shared" si="1301"/>
        <v>#VALUE!</v>
      </c>
      <c r="BE164" s="25" t="str">
        <f t="shared" si="1301"/>
        <v>#VALUE!</v>
      </c>
      <c r="BG164" s="25" t="str">
        <f t="shared" ref="BG164:BI164" si="1302">AA164-W164</f>
        <v>#VALUE!</v>
      </c>
      <c r="BH164" s="25" t="str">
        <f t="shared" si="1302"/>
        <v>#VALUE!</v>
      </c>
      <c r="BI164" s="25" t="str">
        <f t="shared" si="1302"/>
        <v>#VALUE!</v>
      </c>
      <c r="BK164" s="25" t="str">
        <f t="shared" ref="BK164:BM164" si="1303">AE164-AA164</f>
        <v>#VALUE!</v>
      </c>
      <c r="BL164" s="25" t="str">
        <f t="shared" si="1303"/>
        <v>#VALUE!</v>
      </c>
      <c r="BM164" s="25" t="str">
        <f t="shared" si="1303"/>
        <v>#VALUE!</v>
      </c>
      <c r="BO164" s="25" t="str">
        <f t="shared" ref="BO164:BQ164" si="1304">AI164-AE164</f>
        <v>#VALUE!</v>
      </c>
      <c r="BP164" s="25" t="str">
        <f t="shared" si="1304"/>
        <v>#VALUE!</v>
      </c>
      <c r="BQ164" s="25" t="str">
        <f t="shared" si="1304"/>
        <v>#VALUE!</v>
      </c>
    </row>
    <row r="165" ht="15.0" customHeight="1">
      <c r="A165" s="23" t="s">
        <v>302</v>
      </c>
      <c r="B165" s="24">
        <v>5.0925693E7</v>
      </c>
      <c r="C165" s="25">
        <f>IFERROR(VLOOKUP($B165,BaselineKILLS!$B:F,3,FALSE),"Not in BL Scan")</f>
        <v>263867</v>
      </c>
      <c r="D165" s="25">
        <f>IFERROR(VLOOKUP($B165,BaselineKILLS!$B:F,4,FALSE),"Not in BL Scan")</f>
        <v>29288</v>
      </c>
      <c r="E165" s="25">
        <f>IFERROR(VLOOKUP($B165,BaselineKILLS!$B:G,5,FALSE),"Not in BL Scan")</f>
        <v>447121</v>
      </c>
      <c r="F165" s="25"/>
      <c r="G165" s="25">
        <f>IFERROR(VLOOKUP($B165,SCAN1_020125!$B:F,3,FALSE),"Not in Scan")</f>
        <v>263867</v>
      </c>
      <c r="H165" s="25">
        <f>IFERROR(VLOOKUP($B165,SCAN1_020125!$B:G,4,FALSE),"Not in Scan")</f>
        <v>29288</v>
      </c>
      <c r="I165" s="25">
        <f>IFERROR(VLOOKUP($B165,SCAN1_020125!$B:H,5,FALSE),"Not in Scan")</f>
        <v>447121</v>
      </c>
      <c r="K165" s="25" t="str">
        <f>IFERROR(VLOOKUP($B165,SCAN2_021925!$B:G,3,FALSE),"Not in Scan")</f>
        <v>Not in Scan</v>
      </c>
      <c r="L165" s="25" t="str">
        <f>IFERROR(VLOOKUP($B165,SCAN2_021925!$B:H,4,FALSE),"Not in Scan")</f>
        <v>Not in Scan</v>
      </c>
      <c r="M165" s="25" t="str">
        <f>IFERROR(VLOOKUP($B165,SCAN2_021925!$B:I,5,FALSE),"Not in Scan")</f>
        <v>Not in Scan</v>
      </c>
      <c r="O165" s="25" t="str">
        <f>IFERROR(VLOOKUP($B165,SCAN_022325!$B:K,3,FALSE),"Not in Scan")</f>
        <v>Not in Scan</v>
      </c>
      <c r="P165" s="25" t="str">
        <f>IFERROR(VLOOKUP($B165,SCAN_022325!$B:L,4,FALSE),"Not in Scan")</f>
        <v>Not in Scan</v>
      </c>
      <c r="Q165" s="25" t="str">
        <f>IFERROR(VLOOKUP($B165,SCAN_022325!$B:M,5,FALSE),"Not in Scan")</f>
        <v>Not in Scan</v>
      </c>
      <c r="S165" s="25" t="str">
        <f>IFERROR(VLOOKUP($B165,SCAN_TBD4!$B:O,3,FALSE),"Not in Scan")</f>
        <v>Not in Scan</v>
      </c>
      <c r="T165" s="25" t="str">
        <f>IFERROR(VLOOKUP($B165,SCAN_TBD4!$B:P,4,FALSE),"Not in Scan")</f>
        <v>Not in Scan</v>
      </c>
      <c r="U165" s="25" t="str">
        <f>IFERROR(VLOOKUP($B165,SCAN_TBD4!$B:Q,5,FALSE),"Not in Scan")</f>
        <v>Not in Scan</v>
      </c>
      <c r="W165" s="25" t="str">
        <f>IFERROR(VLOOKUP($B165,SCAN_TBD5!$B:S,3,FALSE),"Not in Scan")</f>
        <v>Not in Scan</v>
      </c>
      <c r="X165" s="25" t="str">
        <f>IFERROR(VLOOKUP($B165,SCAN_TBD5!$B:T,4,FALSE),"Not in Scan")</f>
        <v>Not in Scan</v>
      </c>
      <c r="Y165" s="25" t="str">
        <f>IFERROR(VLOOKUP($B165,SCAN_TBD5!$B:U,5,FALSE),"Not in Scan")</f>
        <v>Not in Scan</v>
      </c>
      <c r="AA165" s="25" t="str">
        <f>IFERROR(VLOOKUP($B165,SCAN_TBD6!$B:W,3,FALSE),"Not in Scan")</f>
        <v>Not in Scan</v>
      </c>
      <c r="AB165" s="25" t="str">
        <f>IFERROR(VLOOKUP($B165,SCAN_TBD6!$B:X,4,FALSE),"Not in Scan")</f>
        <v>Not in Scan</v>
      </c>
      <c r="AC165" s="25" t="str">
        <f>IFERROR(VLOOKUP($B165,SCAN_TBD6!$B:Y,5,FALSE),"Not in Scan")</f>
        <v>Not in Scan</v>
      </c>
      <c r="AE165" s="25" t="str">
        <f>IFERROR(VLOOKUP($B165,SCAN_TBD7!$B:AA,3,FALSE),"Not in Scan")</f>
        <v>Not in Scan</v>
      </c>
      <c r="AF165" s="25" t="str">
        <f>IFERROR(VLOOKUP($B165,SCAN_TBD7!$B:AB,4,FALSE),"Not in Scan")</f>
        <v>Not in Scan</v>
      </c>
      <c r="AG165" s="25" t="str">
        <f>IFERROR(VLOOKUP($B165,SCAN_TBD7!$B:AC,5,FALSE),"Not in Scan")</f>
        <v>Not in Scan</v>
      </c>
      <c r="AI165" s="25" t="str">
        <f>IFERROR(VLOOKUP($B165,SCAN_TBD8!$B:AA,3,FALSE),"Not in Scan")</f>
        <v>Not in Scan</v>
      </c>
      <c r="AJ165" s="25" t="str">
        <f>IFERROR(VLOOKUP($B165,SCAN_TBD8!$B:AB,4,FALSE),"Not in Scan")</f>
        <v>Not in Scan</v>
      </c>
      <c r="AK165" s="25" t="str">
        <f>IFERROR(VLOOKUP($B165,SCAN_TBD8!$B:AC,5,FALSE),"Not in Scan")</f>
        <v>Not in Scan</v>
      </c>
      <c r="AM165" s="25">
        <f t="shared" ref="AM165:AO165" si="1305">G165-C165</f>
        <v>0</v>
      </c>
      <c r="AN165" s="25">
        <f t="shared" si="1305"/>
        <v>0</v>
      </c>
      <c r="AO165" s="25">
        <f t="shared" si="1305"/>
        <v>0</v>
      </c>
      <c r="AQ165" s="25" t="str">
        <f t="shared" ref="AQ165:AS165" si="1306">K165-G165</f>
        <v>#VALUE!</v>
      </c>
      <c r="AR165" s="25" t="str">
        <f t="shared" si="1306"/>
        <v>#VALUE!</v>
      </c>
      <c r="AS165" s="25" t="str">
        <f t="shared" si="1306"/>
        <v>#VALUE!</v>
      </c>
      <c r="AU165" s="25" t="str">
        <f t="shared" ref="AU165:AW165" si="1307">O165-K165</f>
        <v>#VALUE!</v>
      </c>
      <c r="AV165" s="25" t="str">
        <f t="shared" si="1307"/>
        <v>#VALUE!</v>
      </c>
      <c r="AW165" s="25" t="str">
        <f t="shared" si="1307"/>
        <v>#VALUE!</v>
      </c>
      <c r="AY165" s="25" t="str">
        <f t="shared" ref="AY165:BA165" si="1308">S165-O165</f>
        <v>#VALUE!</v>
      </c>
      <c r="AZ165" s="25" t="str">
        <f t="shared" si="1308"/>
        <v>#VALUE!</v>
      </c>
      <c r="BA165" s="25" t="str">
        <f t="shared" si="1308"/>
        <v>#VALUE!</v>
      </c>
      <c r="BC165" s="25" t="str">
        <f t="shared" ref="BC165:BE165" si="1309">W165-S165</f>
        <v>#VALUE!</v>
      </c>
      <c r="BD165" s="25" t="str">
        <f t="shared" si="1309"/>
        <v>#VALUE!</v>
      </c>
      <c r="BE165" s="25" t="str">
        <f t="shared" si="1309"/>
        <v>#VALUE!</v>
      </c>
      <c r="BG165" s="25" t="str">
        <f t="shared" ref="BG165:BI165" si="1310">AA165-W165</f>
        <v>#VALUE!</v>
      </c>
      <c r="BH165" s="25" t="str">
        <f t="shared" si="1310"/>
        <v>#VALUE!</v>
      </c>
      <c r="BI165" s="25" t="str">
        <f t="shared" si="1310"/>
        <v>#VALUE!</v>
      </c>
      <c r="BK165" s="25" t="str">
        <f t="shared" ref="BK165:BM165" si="1311">AE165-AA165</f>
        <v>#VALUE!</v>
      </c>
      <c r="BL165" s="25" t="str">
        <f t="shared" si="1311"/>
        <v>#VALUE!</v>
      </c>
      <c r="BM165" s="25" t="str">
        <f t="shared" si="1311"/>
        <v>#VALUE!</v>
      </c>
      <c r="BO165" s="25" t="str">
        <f t="shared" ref="BO165:BQ165" si="1312">AI165-AE165</f>
        <v>#VALUE!</v>
      </c>
      <c r="BP165" s="25" t="str">
        <f t="shared" si="1312"/>
        <v>#VALUE!</v>
      </c>
      <c r="BQ165" s="25" t="str">
        <f t="shared" si="1312"/>
        <v>#VALUE!</v>
      </c>
    </row>
    <row r="166" ht="15.0" customHeight="1">
      <c r="A166" s="23" t="s">
        <v>163</v>
      </c>
      <c r="B166" s="24">
        <v>8.7009317E7</v>
      </c>
      <c r="C166" s="25">
        <f>IFERROR(VLOOKUP($B166,BaselineKILLS!$B:F,3,FALSE),"Not in BL Scan")</f>
        <v>893686</v>
      </c>
      <c r="D166" s="25">
        <f>IFERROR(VLOOKUP($B166,BaselineKILLS!$B:F,4,FALSE),"Not in BL Scan")</f>
        <v>1615479</v>
      </c>
      <c r="E166" s="25">
        <f>IFERROR(VLOOKUP($B166,BaselineKILLS!$B:G,5,FALSE),"Not in BL Scan")</f>
        <v>3796669</v>
      </c>
      <c r="F166" s="25"/>
      <c r="G166" s="25">
        <f>IFERROR(VLOOKUP($B166,SCAN1_020125!$B:F,3,FALSE),"Not in Scan")</f>
        <v>893686</v>
      </c>
      <c r="H166" s="25">
        <f>IFERROR(VLOOKUP($B166,SCAN1_020125!$B:G,4,FALSE),"Not in Scan")</f>
        <v>1615479</v>
      </c>
      <c r="I166" s="25">
        <f>IFERROR(VLOOKUP($B166,SCAN1_020125!$B:H,5,FALSE),"Not in Scan")</f>
        <v>3796669</v>
      </c>
      <c r="K166" s="25">
        <f>IFERROR(VLOOKUP($B166,SCAN2_021925!$B:G,3,FALSE),"Not in Scan")</f>
        <v>893686</v>
      </c>
      <c r="L166" s="25">
        <f>IFERROR(VLOOKUP($B166,SCAN2_021925!$B:H,4,FALSE),"Not in Scan")</f>
        <v>1615479</v>
      </c>
      <c r="M166" s="25">
        <f>IFERROR(VLOOKUP($B166,SCAN2_021925!$B:I,5,FALSE),"Not in Scan")</f>
        <v>3796669</v>
      </c>
      <c r="O166" s="25">
        <f>IFERROR(VLOOKUP($B166,SCAN_022325!$B:K,3,FALSE),"Not in Scan")</f>
        <v>893686</v>
      </c>
      <c r="P166" s="25">
        <f>IFERROR(VLOOKUP($B166,SCAN_022325!$B:L,4,FALSE),"Not in Scan")</f>
        <v>1615479</v>
      </c>
      <c r="Q166" s="25">
        <f>IFERROR(VLOOKUP($B166,SCAN_022325!$B:M,5,FALSE),"Not in Scan")</f>
        <v>3796669</v>
      </c>
      <c r="S166" s="25" t="str">
        <f>IFERROR(VLOOKUP($B166,SCAN_TBD4!$B:O,3,FALSE),"Not in Scan")</f>
        <v>Not in Scan</v>
      </c>
      <c r="T166" s="25" t="str">
        <f>IFERROR(VLOOKUP($B166,SCAN_TBD4!$B:P,4,FALSE),"Not in Scan")</f>
        <v>Not in Scan</v>
      </c>
      <c r="U166" s="25" t="str">
        <f>IFERROR(VLOOKUP($B166,SCAN_TBD4!$B:Q,5,FALSE),"Not in Scan")</f>
        <v>Not in Scan</v>
      </c>
      <c r="W166" s="25" t="str">
        <f>IFERROR(VLOOKUP($B166,SCAN_TBD5!$B:S,3,FALSE),"Not in Scan")</f>
        <v>Not in Scan</v>
      </c>
      <c r="X166" s="25" t="str">
        <f>IFERROR(VLOOKUP($B166,SCAN_TBD5!$B:T,4,FALSE),"Not in Scan")</f>
        <v>Not in Scan</v>
      </c>
      <c r="Y166" s="25" t="str">
        <f>IFERROR(VLOOKUP($B166,SCAN_TBD5!$B:U,5,FALSE),"Not in Scan")</f>
        <v>Not in Scan</v>
      </c>
      <c r="AA166" s="25" t="str">
        <f>IFERROR(VLOOKUP($B166,SCAN_TBD6!$B:W,3,FALSE),"Not in Scan")</f>
        <v>Not in Scan</v>
      </c>
      <c r="AB166" s="25" t="str">
        <f>IFERROR(VLOOKUP($B166,SCAN_TBD6!$B:X,4,FALSE),"Not in Scan")</f>
        <v>Not in Scan</v>
      </c>
      <c r="AC166" s="25" t="str">
        <f>IFERROR(VLOOKUP($B166,SCAN_TBD6!$B:Y,5,FALSE),"Not in Scan")</f>
        <v>Not in Scan</v>
      </c>
      <c r="AE166" s="25" t="str">
        <f>IFERROR(VLOOKUP($B166,SCAN_TBD7!$B:AA,3,FALSE),"Not in Scan")</f>
        <v>Not in Scan</v>
      </c>
      <c r="AF166" s="25" t="str">
        <f>IFERROR(VLOOKUP($B166,SCAN_TBD7!$B:AB,4,FALSE),"Not in Scan")</f>
        <v>Not in Scan</v>
      </c>
      <c r="AG166" s="25" t="str">
        <f>IFERROR(VLOOKUP($B166,SCAN_TBD7!$B:AC,5,FALSE),"Not in Scan")</f>
        <v>Not in Scan</v>
      </c>
      <c r="AI166" s="25" t="str">
        <f>IFERROR(VLOOKUP($B166,SCAN_TBD8!$B:AA,3,FALSE),"Not in Scan")</f>
        <v>Not in Scan</v>
      </c>
      <c r="AJ166" s="25" t="str">
        <f>IFERROR(VLOOKUP($B166,SCAN_TBD8!$B:AB,4,FALSE),"Not in Scan")</f>
        <v>Not in Scan</v>
      </c>
      <c r="AK166" s="25" t="str">
        <f>IFERROR(VLOOKUP($B166,SCAN_TBD8!$B:AC,5,FALSE),"Not in Scan")</f>
        <v>Not in Scan</v>
      </c>
      <c r="AM166" s="25">
        <f t="shared" ref="AM166:AO166" si="1313">G166-C166</f>
        <v>0</v>
      </c>
      <c r="AN166" s="25">
        <f t="shared" si="1313"/>
        <v>0</v>
      </c>
      <c r="AO166" s="25">
        <f t="shared" si="1313"/>
        <v>0</v>
      </c>
      <c r="AQ166" s="25">
        <f t="shared" ref="AQ166:AS166" si="1314">K166-G166</f>
        <v>0</v>
      </c>
      <c r="AR166" s="25">
        <f t="shared" si="1314"/>
        <v>0</v>
      </c>
      <c r="AS166" s="25">
        <f t="shared" si="1314"/>
        <v>0</v>
      </c>
      <c r="AU166" s="25">
        <f t="shared" ref="AU166:AW166" si="1315">O166-K166</f>
        <v>0</v>
      </c>
      <c r="AV166" s="25">
        <f t="shared" si="1315"/>
        <v>0</v>
      </c>
      <c r="AW166" s="25">
        <f t="shared" si="1315"/>
        <v>0</v>
      </c>
      <c r="AY166" s="25" t="str">
        <f t="shared" ref="AY166:BA166" si="1316">S166-O166</f>
        <v>#VALUE!</v>
      </c>
      <c r="AZ166" s="25" t="str">
        <f t="shared" si="1316"/>
        <v>#VALUE!</v>
      </c>
      <c r="BA166" s="25" t="str">
        <f t="shared" si="1316"/>
        <v>#VALUE!</v>
      </c>
      <c r="BC166" s="25" t="str">
        <f t="shared" ref="BC166:BE166" si="1317">W166-S166</f>
        <v>#VALUE!</v>
      </c>
      <c r="BD166" s="25" t="str">
        <f t="shared" si="1317"/>
        <v>#VALUE!</v>
      </c>
      <c r="BE166" s="25" t="str">
        <f t="shared" si="1317"/>
        <v>#VALUE!</v>
      </c>
      <c r="BG166" s="25" t="str">
        <f t="shared" ref="BG166:BI166" si="1318">AA166-W166</f>
        <v>#VALUE!</v>
      </c>
      <c r="BH166" s="25" t="str">
        <f t="shared" si="1318"/>
        <v>#VALUE!</v>
      </c>
      <c r="BI166" s="25" t="str">
        <f t="shared" si="1318"/>
        <v>#VALUE!</v>
      </c>
      <c r="BK166" s="25" t="str">
        <f t="shared" ref="BK166:BM166" si="1319">AE166-AA166</f>
        <v>#VALUE!</v>
      </c>
      <c r="BL166" s="25" t="str">
        <f t="shared" si="1319"/>
        <v>#VALUE!</v>
      </c>
      <c r="BM166" s="25" t="str">
        <f t="shared" si="1319"/>
        <v>#VALUE!</v>
      </c>
      <c r="BO166" s="25" t="str">
        <f t="shared" ref="BO166:BQ166" si="1320">AI166-AE166</f>
        <v>#VALUE!</v>
      </c>
      <c r="BP166" s="25" t="str">
        <f t="shared" si="1320"/>
        <v>#VALUE!</v>
      </c>
      <c r="BQ166" s="25" t="str">
        <f t="shared" si="1320"/>
        <v>#VALUE!</v>
      </c>
    </row>
    <row r="167" ht="15.0" customHeight="1">
      <c r="A167" s="23" t="s">
        <v>164</v>
      </c>
      <c r="B167" s="24">
        <v>5.1031877E7</v>
      </c>
      <c r="C167" s="25">
        <f>IFERROR(VLOOKUP($B167,BaselineKILLS!$B:F,3,FALSE),"Not in BL Scan")</f>
        <v>97623</v>
      </c>
      <c r="D167" s="25">
        <f>IFERROR(VLOOKUP($B167,BaselineKILLS!$B:F,4,FALSE),"Not in BL Scan")</f>
        <v>152005</v>
      </c>
      <c r="E167" s="25">
        <f>IFERROR(VLOOKUP($B167,BaselineKILLS!$B:G,5,FALSE),"Not in BL Scan")</f>
        <v>3332077</v>
      </c>
      <c r="F167" s="25"/>
      <c r="G167" s="25">
        <f>IFERROR(VLOOKUP($B167,SCAN1_020125!$B:F,3,FALSE),"Not in Scan")</f>
        <v>97623</v>
      </c>
      <c r="H167" s="25">
        <f>IFERROR(VLOOKUP($B167,SCAN1_020125!$B:G,4,FALSE),"Not in Scan")</f>
        <v>152005</v>
      </c>
      <c r="I167" s="25">
        <f>IFERROR(VLOOKUP($B167,SCAN1_020125!$B:H,5,FALSE),"Not in Scan")</f>
        <v>3332077</v>
      </c>
      <c r="K167" s="25">
        <f>IFERROR(VLOOKUP($B167,SCAN2_021925!$B:G,3,FALSE),"Not in Scan")</f>
        <v>97623</v>
      </c>
      <c r="L167" s="25">
        <f>IFERROR(VLOOKUP($B167,SCAN2_021925!$B:H,4,FALSE),"Not in Scan")</f>
        <v>152005</v>
      </c>
      <c r="M167" s="25">
        <f>IFERROR(VLOOKUP($B167,SCAN2_021925!$B:I,5,FALSE),"Not in Scan")</f>
        <v>3332077</v>
      </c>
      <c r="O167" s="25">
        <f>IFERROR(VLOOKUP($B167,SCAN_022325!$B:K,3,FALSE),"Not in Scan")</f>
        <v>97623</v>
      </c>
      <c r="P167" s="25">
        <f>IFERROR(VLOOKUP($B167,SCAN_022325!$B:L,4,FALSE),"Not in Scan")</f>
        <v>152005</v>
      </c>
      <c r="Q167" s="25">
        <f>IFERROR(VLOOKUP($B167,SCAN_022325!$B:M,5,FALSE),"Not in Scan")</f>
        <v>3332077</v>
      </c>
      <c r="S167" s="25" t="str">
        <f>IFERROR(VLOOKUP($B167,SCAN_TBD4!$B:O,3,FALSE),"Not in Scan")</f>
        <v>Not in Scan</v>
      </c>
      <c r="T167" s="25" t="str">
        <f>IFERROR(VLOOKUP($B167,SCAN_TBD4!$B:P,4,FALSE),"Not in Scan")</f>
        <v>Not in Scan</v>
      </c>
      <c r="U167" s="25" t="str">
        <f>IFERROR(VLOOKUP($B167,SCAN_TBD4!$B:Q,5,FALSE),"Not in Scan")</f>
        <v>Not in Scan</v>
      </c>
      <c r="W167" s="25" t="str">
        <f>IFERROR(VLOOKUP($B167,SCAN_TBD5!$B:S,3,FALSE),"Not in Scan")</f>
        <v>Not in Scan</v>
      </c>
      <c r="X167" s="25" t="str">
        <f>IFERROR(VLOOKUP($B167,SCAN_TBD5!$B:T,4,FALSE),"Not in Scan")</f>
        <v>Not in Scan</v>
      </c>
      <c r="Y167" s="25" t="str">
        <f>IFERROR(VLOOKUP($B167,SCAN_TBD5!$B:U,5,FALSE),"Not in Scan")</f>
        <v>Not in Scan</v>
      </c>
      <c r="AA167" s="25" t="str">
        <f>IFERROR(VLOOKUP($B167,SCAN_TBD6!$B:W,3,FALSE),"Not in Scan")</f>
        <v>Not in Scan</v>
      </c>
      <c r="AB167" s="25" t="str">
        <f>IFERROR(VLOOKUP($B167,SCAN_TBD6!$B:X,4,FALSE),"Not in Scan")</f>
        <v>Not in Scan</v>
      </c>
      <c r="AC167" s="25" t="str">
        <f>IFERROR(VLOOKUP($B167,SCAN_TBD6!$B:Y,5,FALSE),"Not in Scan")</f>
        <v>Not in Scan</v>
      </c>
      <c r="AE167" s="25" t="str">
        <f>IFERROR(VLOOKUP($B167,SCAN_TBD7!$B:AA,3,FALSE),"Not in Scan")</f>
        <v>Not in Scan</v>
      </c>
      <c r="AF167" s="25" t="str">
        <f>IFERROR(VLOOKUP($B167,SCAN_TBD7!$B:AB,4,FALSE),"Not in Scan")</f>
        <v>Not in Scan</v>
      </c>
      <c r="AG167" s="25" t="str">
        <f>IFERROR(VLOOKUP($B167,SCAN_TBD7!$B:AC,5,FALSE),"Not in Scan")</f>
        <v>Not in Scan</v>
      </c>
      <c r="AI167" s="25" t="str">
        <f>IFERROR(VLOOKUP($B167,SCAN_TBD8!$B:AA,3,FALSE),"Not in Scan")</f>
        <v>Not in Scan</v>
      </c>
      <c r="AJ167" s="25" t="str">
        <f>IFERROR(VLOOKUP($B167,SCAN_TBD8!$B:AB,4,FALSE),"Not in Scan")</f>
        <v>Not in Scan</v>
      </c>
      <c r="AK167" s="25" t="str">
        <f>IFERROR(VLOOKUP($B167,SCAN_TBD8!$B:AC,5,FALSE),"Not in Scan")</f>
        <v>Not in Scan</v>
      </c>
      <c r="AM167" s="25">
        <f t="shared" ref="AM167:AO167" si="1321">G167-C167</f>
        <v>0</v>
      </c>
      <c r="AN167" s="25">
        <f t="shared" si="1321"/>
        <v>0</v>
      </c>
      <c r="AO167" s="25">
        <f t="shared" si="1321"/>
        <v>0</v>
      </c>
      <c r="AQ167" s="25">
        <f t="shared" ref="AQ167:AS167" si="1322">K167-G167</f>
        <v>0</v>
      </c>
      <c r="AR167" s="25">
        <f t="shared" si="1322"/>
        <v>0</v>
      </c>
      <c r="AS167" s="25">
        <f t="shared" si="1322"/>
        <v>0</v>
      </c>
      <c r="AU167" s="25">
        <f t="shared" ref="AU167:AW167" si="1323">O167-K167</f>
        <v>0</v>
      </c>
      <c r="AV167" s="25">
        <f t="shared" si="1323"/>
        <v>0</v>
      </c>
      <c r="AW167" s="25">
        <f t="shared" si="1323"/>
        <v>0</v>
      </c>
      <c r="AY167" s="25" t="str">
        <f t="shared" ref="AY167:BA167" si="1324">S167-O167</f>
        <v>#VALUE!</v>
      </c>
      <c r="AZ167" s="25" t="str">
        <f t="shared" si="1324"/>
        <v>#VALUE!</v>
      </c>
      <c r="BA167" s="25" t="str">
        <f t="shared" si="1324"/>
        <v>#VALUE!</v>
      </c>
      <c r="BC167" s="25" t="str">
        <f t="shared" ref="BC167:BE167" si="1325">W167-S167</f>
        <v>#VALUE!</v>
      </c>
      <c r="BD167" s="25" t="str">
        <f t="shared" si="1325"/>
        <v>#VALUE!</v>
      </c>
      <c r="BE167" s="25" t="str">
        <f t="shared" si="1325"/>
        <v>#VALUE!</v>
      </c>
      <c r="BG167" s="25" t="str">
        <f t="shared" ref="BG167:BI167" si="1326">AA167-W167</f>
        <v>#VALUE!</v>
      </c>
      <c r="BH167" s="25" t="str">
        <f t="shared" si="1326"/>
        <v>#VALUE!</v>
      </c>
      <c r="BI167" s="25" t="str">
        <f t="shared" si="1326"/>
        <v>#VALUE!</v>
      </c>
      <c r="BK167" s="25" t="str">
        <f t="shared" ref="BK167:BM167" si="1327">AE167-AA167</f>
        <v>#VALUE!</v>
      </c>
      <c r="BL167" s="25" t="str">
        <f t="shared" si="1327"/>
        <v>#VALUE!</v>
      </c>
      <c r="BM167" s="25" t="str">
        <f t="shared" si="1327"/>
        <v>#VALUE!</v>
      </c>
      <c r="BO167" s="25" t="str">
        <f t="shared" ref="BO167:BQ167" si="1328">AI167-AE167</f>
        <v>#VALUE!</v>
      </c>
      <c r="BP167" s="25" t="str">
        <f t="shared" si="1328"/>
        <v>#VALUE!</v>
      </c>
      <c r="BQ167" s="25" t="str">
        <f t="shared" si="1328"/>
        <v>#VALUE!</v>
      </c>
    </row>
    <row r="168" ht="15.0" customHeight="1">
      <c r="A168" s="23" t="s">
        <v>165</v>
      </c>
      <c r="B168" s="24">
        <v>5.2771377E7</v>
      </c>
      <c r="C168" s="25">
        <f>IFERROR(VLOOKUP($B168,BaselineKILLS!$B:F,3,FALSE),"Not in BL Scan")</f>
        <v>229157</v>
      </c>
      <c r="D168" s="25">
        <f>IFERROR(VLOOKUP($B168,BaselineKILLS!$B:F,4,FALSE),"Not in BL Scan")</f>
        <v>6400</v>
      </c>
      <c r="E168" s="25">
        <f>IFERROR(VLOOKUP($B168,BaselineKILLS!$B:G,5,FALSE),"Not in BL Scan")</f>
        <v>15409</v>
      </c>
      <c r="F168" s="25"/>
      <c r="G168" s="25">
        <f>IFERROR(VLOOKUP($B168,SCAN1_020125!$B:F,3,FALSE),"Not in Scan")</f>
        <v>229157</v>
      </c>
      <c r="H168" s="25">
        <f>IFERROR(VLOOKUP($B168,SCAN1_020125!$B:G,4,FALSE),"Not in Scan")</f>
        <v>6400</v>
      </c>
      <c r="I168" s="25">
        <f>IFERROR(VLOOKUP($B168,SCAN1_020125!$B:H,5,FALSE),"Not in Scan")</f>
        <v>15409</v>
      </c>
      <c r="K168" s="25">
        <f>IFERROR(VLOOKUP($B168,SCAN2_021925!$B:G,3,FALSE),"Not in Scan")</f>
        <v>229157</v>
      </c>
      <c r="L168" s="25">
        <f>IFERROR(VLOOKUP($B168,SCAN2_021925!$B:H,4,FALSE),"Not in Scan")</f>
        <v>6400</v>
      </c>
      <c r="M168" s="25">
        <f>IFERROR(VLOOKUP($B168,SCAN2_021925!$B:I,5,FALSE),"Not in Scan")</f>
        <v>15409</v>
      </c>
      <c r="O168" s="25">
        <f>IFERROR(VLOOKUP($B168,SCAN_022325!$B:K,3,FALSE),"Not in Scan")</f>
        <v>229157</v>
      </c>
      <c r="P168" s="25">
        <f>IFERROR(VLOOKUP($B168,SCAN_022325!$B:L,4,FALSE),"Not in Scan")</f>
        <v>6400</v>
      </c>
      <c r="Q168" s="25">
        <f>IFERROR(VLOOKUP($B168,SCAN_022325!$B:M,5,FALSE),"Not in Scan")</f>
        <v>15409</v>
      </c>
      <c r="S168" s="25" t="str">
        <f>IFERROR(VLOOKUP($B168,SCAN_TBD4!$B:O,3,FALSE),"Not in Scan")</f>
        <v>Not in Scan</v>
      </c>
      <c r="T168" s="25" t="str">
        <f>IFERROR(VLOOKUP($B168,SCAN_TBD4!$B:P,4,FALSE),"Not in Scan")</f>
        <v>Not in Scan</v>
      </c>
      <c r="U168" s="25" t="str">
        <f>IFERROR(VLOOKUP($B168,SCAN_TBD4!$B:Q,5,FALSE),"Not in Scan")</f>
        <v>Not in Scan</v>
      </c>
      <c r="W168" s="25" t="str">
        <f>IFERROR(VLOOKUP($B168,SCAN_TBD5!$B:S,3,FALSE),"Not in Scan")</f>
        <v>Not in Scan</v>
      </c>
      <c r="X168" s="25" t="str">
        <f>IFERROR(VLOOKUP($B168,SCAN_TBD5!$B:T,4,FALSE),"Not in Scan")</f>
        <v>Not in Scan</v>
      </c>
      <c r="Y168" s="25" t="str">
        <f>IFERROR(VLOOKUP($B168,SCAN_TBD5!$B:U,5,FALSE),"Not in Scan")</f>
        <v>Not in Scan</v>
      </c>
      <c r="AA168" s="25" t="str">
        <f>IFERROR(VLOOKUP($B168,SCAN_TBD6!$B:W,3,FALSE),"Not in Scan")</f>
        <v>Not in Scan</v>
      </c>
      <c r="AB168" s="25" t="str">
        <f>IFERROR(VLOOKUP($B168,SCAN_TBD6!$B:X,4,FALSE),"Not in Scan")</f>
        <v>Not in Scan</v>
      </c>
      <c r="AC168" s="25" t="str">
        <f>IFERROR(VLOOKUP($B168,SCAN_TBD6!$B:Y,5,FALSE),"Not in Scan")</f>
        <v>Not in Scan</v>
      </c>
      <c r="AE168" s="25" t="str">
        <f>IFERROR(VLOOKUP($B168,SCAN_TBD7!$B:AA,3,FALSE),"Not in Scan")</f>
        <v>Not in Scan</v>
      </c>
      <c r="AF168" s="25" t="str">
        <f>IFERROR(VLOOKUP($B168,SCAN_TBD7!$B:AB,4,FALSE),"Not in Scan")</f>
        <v>Not in Scan</v>
      </c>
      <c r="AG168" s="25" t="str">
        <f>IFERROR(VLOOKUP($B168,SCAN_TBD7!$B:AC,5,FALSE),"Not in Scan")</f>
        <v>Not in Scan</v>
      </c>
      <c r="AI168" s="25" t="str">
        <f>IFERROR(VLOOKUP($B168,SCAN_TBD8!$B:AA,3,FALSE),"Not in Scan")</f>
        <v>Not in Scan</v>
      </c>
      <c r="AJ168" s="25" t="str">
        <f>IFERROR(VLOOKUP($B168,SCAN_TBD8!$B:AB,4,FALSE),"Not in Scan")</f>
        <v>Not in Scan</v>
      </c>
      <c r="AK168" s="25" t="str">
        <f>IFERROR(VLOOKUP($B168,SCAN_TBD8!$B:AC,5,FALSE),"Not in Scan")</f>
        <v>Not in Scan</v>
      </c>
      <c r="AM168" s="25">
        <f t="shared" ref="AM168:AO168" si="1329">G168-C168</f>
        <v>0</v>
      </c>
      <c r="AN168" s="25">
        <f t="shared" si="1329"/>
        <v>0</v>
      </c>
      <c r="AO168" s="25">
        <f t="shared" si="1329"/>
        <v>0</v>
      </c>
      <c r="AQ168" s="25">
        <f t="shared" ref="AQ168:AS168" si="1330">K168-G168</f>
        <v>0</v>
      </c>
      <c r="AR168" s="25">
        <f t="shared" si="1330"/>
        <v>0</v>
      </c>
      <c r="AS168" s="25">
        <f t="shared" si="1330"/>
        <v>0</v>
      </c>
      <c r="AU168" s="25">
        <f t="shared" ref="AU168:AW168" si="1331">O168-K168</f>
        <v>0</v>
      </c>
      <c r="AV168" s="25">
        <f t="shared" si="1331"/>
        <v>0</v>
      </c>
      <c r="AW168" s="25">
        <f t="shared" si="1331"/>
        <v>0</v>
      </c>
      <c r="AY168" s="25" t="str">
        <f t="shared" ref="AY168:BA168" si="1332">S168-O168</f>
        <v>#VALUE!</v>
      </c>
      <c r="AZ168" s="25" t="str">
        <f t="shared" si="1332"/>
        <v>#VALUE!</v>
      </c>
      <c r="BA168" s="25" t="str">
        <f t="shared" si="1332"/>
        <v>#VALUE!</v>
      </c>
      <c r="BC168" s="25" t="str">
        <f t="shared" ref="BC168:BE168" si="1333">W168-S168</f>
        <v>#VALUE!</v>
      </c>
      <c r="BD168" s="25" t="str">
        <f t="shared" si="1333"/>
        <v>#VALUE!</v>
      </c>
      <c r="BE168" s="25" t="str">
        <f t="shared" si="1333"/>
        <v>#VALUE!</v>
      </c>
      <c r="BG168" s="25" t="str">
        <f t="shared" ref="BG168:BI168" si="1334">AA168-W168</f>
        <v>#VALUE!</v>
      </c>
      <c r="BH168" s="25" t="str">
        <f t="shared" si="1334"/>
        <v>#VALUE!</v>
      </c>
      <c r="BI168" s="25" t="str">
        <f t="shared" si="1334"/>
        <v>#VALUE!</v>
      </c>
      <c r="BK168" s="25" t="str">
        <f t="shared" ref="BK168:BM168" si="1335">AE168-AA168</f>
        <v>#VALUE!</v>
      </c>
      <c r="BL168" s="25" t="str">
        <f t="shared" si="1335"/>
        <v>#VALUE!</v>
      </c>
      <c r="BM168" s="25" t="str">
        <f t="shared" si="1335"/>
        <v>#VALUE!</v>
      </c>
      <c r="BO168" s="25" t="str">
        <f t="shared" ref="BO168:BQ168" si="1336">AI168-AE168</f>
        <v>#VALUE!</v>
      </c>
      <c r="BP168" s="25" t="str">
        <f t="shared" si="1336"/>
        <v>#VALUE!</v>
      </c>
      <c r="BQ168" s="25" t="str">
        <f t="shared" si="1336"/>
        <v>#VALUE!</v>
      </c>
    </row>
    <row r="169" ht="15.0" customHeight="1">
      <c r="A169" s="23" t="s">
        <v>166</v>
      </c>
      <c r="B169" s="24">
        <v>1.5145225E7</v>
      </c>
      <c r="C169" s="25">
        <f>IFERROR(VLOOKUP($B169,BaselineKILLS!$B:F,3,FALSE),"Not in BL Scan")</f>
        <v>240617</v>
      </c>
      <c r="D169" s="25">
        <f>IFERROR(VLOOKUP($B169,BaselineKILLS!$B:F,4,FALSE),"Not in BL Scan")</f>
        <v>759056</v>
      </c>
      <c r="E169" s="25">
        <f>IFERROR(VLOOKUP($B169,BaselineKILLS!$B:G,5,FALSE),"Not in BL Scan")</f>
        <v>1754153</v>
      </c>
      <c r="F169" s="25"/>
      <c r="G169" s="25">
        <f>IFERROR(VLOOKUP($B169,SCAN1_020125!$B:F,3,FALSE),"Not in Scan")</f>
        <v>240617</v>
      </c>
      <c r="H169" s="25">
        <f>IFERROR(VLOOKUP($B169,SCAN1_020125!$B:G,4,FALSE),"Not in Scan")</f>
        <v>759056</v>
      </c>
      <c r="I169" s="25">
        <f>IFERROR(VLOOKUP($B169,SCAN1_020125!$B:H,5,FALSE),"Not in Scan")</f>
        <v>1754153</v>
      </c>
      <c r="K169" s="25">
        <f>IFERROR(VLOOKUP($B169,SCAN2_021925!$B:G,3,FALSE),"Not in Scan")</f>
        <v>240617</v>
      </c>
      <c r="L169" s="25">
        <f>IFERROR(VLOOKUP($B169,SCAN2_021925!$B:H,4,FALSE),"Not in Scan")</f>
        <v>759056</v>
      </c>
      <c r="M169" s="25">
        <f>IFERROR(VLOOKUP($B169,SCAN2_021925!$B:I,5,FALSE),"Not in Scan")</f>
        <v>1754153</v>
      </c>
      <c r="O169" s="25">
        <f>IFERROR(VLOOKUP($B169,SCAN_022325!$B:K,3,FALSE),"Not in Scan")</f>
        <v>240617</v>
      </c>
      <c r="P169" s="25">
        <f>IFERROR(VLOOKUP($B169,SCAN_022325!$B:L,4,FALSE),"Not in Scan")</f>
        <v>759056</v>
      </c>
      <c r="Q169" s="25">
        <f>IFERROR(VLOOKUP($B169,SCAN_022325!$B:M,5,FALSE),"Not in Scan")</f>
        <v>1754153</v>
      </c>
      <c r="S169" s="25" t="str">
        <f>IFERROR(VLOOKUP($B169,SCAN_TBD4!$B:O,3,FALSE),"Not in Scan")</f>
        <v>Not in Scan</v>
      </c>
      <c r="T169" s="25" t="str">
        <f>IFERROR(VLOOKUP($B169,SCAN_TBD4!$B:P,4,FALSE),"Not in Scan")</f>
        <v>Not in Scan</v>
      </c>
      <c r="U169" s="25" t="str">
        <f>IFERROR(VLOOKUP($B169,SCAN_TBD4!$B:Q,5,FALSE),"Not in Scan")</f>
        <v>Not in Scan</v>
      </c>
      <c r="W169" s="25" t="str">
        <f>IFERROR(VLOOKUP($B169,SCAN_TBD5!$B:S,3,FALSE),"Not in Scan")</f>
        <v>Not in Scan</v>
      </c>
      <c r="X169" s="25" t="str">
        <f>IFERROR(VLOOKUP($B169,SCAN_TBD5!$B:T,4,FALSE),"Not in Scan")</f>
        <v>Not in Scan</v>
      </c>
      <c r="Y169" s="25" t="str">
        <f>IFERROR(VLOOKUP($B169,SCAN_TBD5!$B:U,5,FALSE),"Not in Scan")</f>
        <v>Not in Scan</v>
      </c>
      <c r="AA169" s="25" t="str">
        <f>IFERROR(VLOOKUP($B169,SCAN_TBD6!$B:W,3,FALSE),"Not in Scan")</f>
        <v>Not in Scan</v>
      </c>
      <c r="AB169" s="25" t="str">
        <f>IFERROR(VLOOKUP($B169,SCAN_TBD6!$B:X,4,FALSE),"Not in Scan")</f>
        <v>Not in Scan</v>
      </c>
      <c r="AC169" s="25" t="str">
        <f>IFERROR(VLOOKUP($B169,SCAN_TBD6!$B:Y,5,FALSE),"Not in Scan")</f>
        <v>Not in Scan</v>
      </c>
      <c r="AE169" s="25" t="str">
        <f>IFERROR(VLOOKUP($B169,SCAN_TBD7!$B:AA,3,FALSE),"Not in Scan")</f>
        <v>Not in Scan</v>
      </c>
      <c r="AF169" s="25" t="str">
        <f>IFERROR(VLOOKUP($B169,SCAN_TBD7!$B:AB,4,FALSE),"Not in Scan")</f>
        <v>Not in Scan</v>
      </c>
      <c r="AG169" s="25" t="str">
        <f>IFERROR(VLOOKUP($B169,SCAN_TBD7!$B:AC,5,FALSE),"Not in Scan")</f>
        <v>Not in Scan</v>
      </c>
      <c r="AI169" s="25" t="str">
        <f>IFERROR(VLOOKUP($B169,SCAN_TBD8!$B:AA,3,FALSE),"Not in Scan")</f>
        <v>Not in Scan</v>
      </c>
      <c r="AJ169" s="25" t="str">
        <f>IFERROR(VLOOKUP($B169,SCAN_TBD8!$B:AB,4,FALSE),"Not in Scan")</f>
        <v>Not in Scan</v>
      </c>
      <c r="AK169" s="25" t="str">
        <f>IFERROR(VLOOKUP($B169,SCAN_TBD8!$B:AC,5,FALSE),"Not in Scan")</f>
        <v>Not in Scan</v>
      </c>
      <c r="AM169" s="25">
        <f t="shared" ref="AM169:AO169" si="1337">G169-C169</f>
        <v>0</v>
      </c>
      <c r="AN169" s="25">
        <f t="shared" si="1337"/>
        <v>0</v>
      </c>
      <c r="AO169" s="25">
        <f t="shared" si="1337"/>
        <v>0</v>
      </c>
      <c r="AQ169" s="25">
        <f t="shared" ref="AQ169:AS169" si="1338">K169-G169</f>
        <v>0</v>
      </c>
      <c r="AR169" s="25">
        <f t="shared" si="1338"/>
        <v>0</v>
      </c>
      <c r="AS169" s="25">
        <f t="shared" si="1338"/>
        <v>0</v>
      </c>
      <c r="AU169" s="25">
        <f t="shared" ref="AU169:AW169" si="1339">O169-K169</f>
        <v>0</v>
      </c>
      <c r="AV169" s="25">
        <f t="shared" si="1339"/>
        <v>0</v>
      </c>
      <c r="AW169" s="25">
        <f t="shared" si="1339"/>
        <v>0</v>
      </c>
      <c r="AY169" s="25" t="str">
        <f t="shared" ref="AY169:BA169" si="1340">S169-O169</f>
        <v>#VALUE!</v>
      </c>
      <c r="AZ169" s="25" t="str">
        <f t="shared" si="1340"/>
        <v>#VALUE!</v>
      </c>
      <c r="BA169" s="25" t="str">
        <f t="shared" si="1340"/>
        <v>#VALUE!</v>
      </c>
      <c r="BC169" s="25" t="str">
        <f t="shared" ref="BC169:BE169" si="1341">W169-S169</f>
        <v>#VALUE!</v>
      </c>
      <c r="BD169" s="25" t="str">
        <f t="shared" si="1341"/>
        <v>#VALUE!</v>
      </c>
      <c r="BE169" s="25" t="str">
        <f t="shared" si="1341"/>
        <v>#VALUE!</v>
      </c>
      <c r="BG169" s="25" t="str">
        <f t="shared" ref="BG169:BI169" si="1342">AA169-W169</f>
        <v>#VALUE!</v>
      </c>
      <c r="BH169" s="25" t="str">
        <f t="shared" si="1342"/>
        <v>#VALUE!</v>
      </c>
      <c r="BI169" s="25" t="str">
        <f t="shared" si="1342"/>
        <v>#VALUE!</v>
      </c>
      <c r="BK169" s="25" t="str">
        <f t="shared" ref="BK169:BM169" si="1343">AE169-AA169</f>
        <v>#VALUE!</v>
      </c>
      <c r="BL169" s="25" t="str">
        <f t="shared" si="1343"/>
        <v>#VALUE!</v>
      </c>
      <c r="BM169" s="25" t="str">
        <f t="shared" si="1343"/>
        <v>#VALUE!</v>
      </c>
      <c r="BO169" s="25" t="str">
        <f t="shared" ref="BO169:BQ169" si="1344">AI169-AE169</f>
        <v>#VALUE!</v>
      </c>
      <c r="BP169" s="25" t="str">
        <f t="shared" si="1344"/>
        <v>#VALUE!</v>
      </c>
      <c r="BQ169" s="25" t="str">
        <f t="shared" si="1344"/>
        <v>#VALUE!</v>
      </c>
    </row>
    <row r="170" ht="15.0" customHeight="1">
      <c r="A170" s="23" t="s">
        <v>167</v>
      </c>
      <c r="B170" s="24">
        <v>1.272888E7</v>
      </c>
      <c r="C170" s="25">
        <f>IFERROR(VLOOKUP($B170,BaselineKILLS!$B:F,3,FALSE),"Not in BL Scan")</f>
        <v>125414</v>
      </c>
      <c r="D170" s="25">
        <f>IFERROR(VLOOKUP($B170,BaselineKILLS!$B:F,4,FALSE),"Not in BL Scan")</f>
        <v>238206</v>
      </c>
      <c r="E170" s="25">
        <f>IFERROR(VLOOKUP($B170,BaselineKILLS!$B:G,5,FALSE),"Not in BL Scan")</f>
        <v>4019999</v>
      </c>
      <c r="F170" s="25"/>
      <c r="G170" s="25">
        <f>IFERROR(VLOOKUP($B170,SCAN1_020125!$B:F,3,FALSE),"Not in Scan")</f>
        <v>125414</v>
      </c>
      <c r="H170" s="25">
        <f>IFERROR(VLOOKUP($B170,SCAN1_020125!$B:G,4,FALSE),"Not in Scan")</f>
        <v>238206</v>
      </c>
      <c r="I170" s="25">
        <f>IFERROR(VLOOKUP($B170,SCAN1_020125!$B:H,5,FALSE),"Not in Scan")</f>
        <v>4019999</v>
      </c>
      <c r="K170" s="25">
        <f>IFERROR(VLOOKUP($B170,SCAN2_021925!$B:G,3,FALSE),"Not in Scan")</f>
        <v>125414</v>
      </c>
      <c r="L170" s="25">
        <f>IFERROR(VLOOKUP($B170,SCAN2_021925!$B:H,4,FALSE),"Not in Scan")</f>
        <v>238903</v>
      </c>
      <c r="M170" s="25">
        <f>IFERROR(VLOOKUP($B170,SCAN2_021925!$B:I,5,FALSE),"Not in Scan")</f>
        <v>4019999</v>
      </c>
      <c r="O170" s="25">
        <f>IFERROR(VLOOKUP($B170,SCAN_022325!$B:K,3,FALSE),"Not in Scan")</f>
        <v>125414</v>
      </c>
      <c r="P170" s="25">
        <f>IFERROR(VLOOKUP($B170,SCAN_022325!$B:L,4,FALSE),"Not in Scan")</f>
        <v>238903</v>
      </c>
      <c r="Q170" s="25">
        <f>IFERROR(VLOOKUP($B170,SCAN_022325!$B:M,5,FALSE),"Not in Scan")</f>
        <v>4019999</v>
      </c>
      <c r="S170" s="25" t="str">
        <f>IFERROR(VLOOKUP($B170,SCAN_TBD4!$B:O,3,FALSE),"Not in Scan")</f>
        <v>Not in Scan</v>
      </c>
      <c r="T170" s="25" t="str">
        <f>IFERROR(VLOOKUP($B170,SCAN_TBD4!$B:P,4,FALSE),"Not in Scan")</f>
        <v>Not in Scan</v>
      </c>
      <c r="U170" s="25" t="str">
        <f>IFERROR(VLOOKUP($B170,SCAN_TBD4!$B:Q,5,FALSE),"Not in Scan")</f>
        <v>Not in Scan</v>
      </c>
      <c r="W170" s="25" t="str">
        <f>IFERROR(VLOOKUP($B170,SCAN_TBD5!$B:S,3,FALSE),"Not in Scan")</f>
        <v>Not in Scan</v>
      </c>
      <c r="X170" s="25" t="str">
        <f>IFERROR(VLOOKUP($B170,SCAN_TBD5!$B:T,4,FALSE),"Not in Scan")</f>
        <v>Not in Scan</v>
      </c>
      <c r="Y170" s="25" t="str">
        <f>IFERROR(VLOOKUP($B170,SCAN_TBD5!$B:U,5,FALSE),"Not in Scan")</f>
        <v>Not in Scan</v>
      </c>
      <c r="AA170" s="25" t="str">
        <f>IFERROR(VLOOKUP($B170,SCAN_TBD6!$B:W,3,FALSE),"Not in Scan")</f>
        <v>Not in Scan</v>
      </c>
      <c r="AB170" s="25" t="str">
        <f>IFERROR(VLOOKUP($B170,SCAN_TBD6!$B:X,4,FALSE),"Not in Scan")</f>
        <v>Not in Scan</v>
      </c>
      <c r="AC170" s="25" t="str">
        <f>IFERROR(VLOOKUP($B170,SCAN_TBD6!$B:Y,5,FALSE),"Not in Scan")</f>
        <v>Not in Scan</v>
      </c>
      <c r="AE170" s="25" t="str">
        <f>IFERROR(VLOOKUP($B170,SCAN_TBD7!$B:AA,3,FALSE),"Not in Scan")</f>
        <v>Not in Scan</v>
      </c>
      <c r="AF170" s="25" t="str">
        <f>IFERROR(VLOOKUP($B170,SCAN_TBD7!$B:AB,4,FALSE),"Not in Scan")</f>
        <v>Not in Scan</v>
      </c>
      <c r="AG170" s="25" t="str">
        <f>IFERROR(VLOOKUP($B170,SCAN_TBD7!$B:AC,5,FALSE),"Not in Scan")</f>
        <v>Not in Scan</v>
      </c>
      <c r="AI170" s="25" t="str">
        <f>IFERROR(VLOOKUP($B170,SCAN_TBD8!$B:AA,3,FALSE),"Not in Scan")</f>
        <v>Not in Scan</v>
      </c>
      <c r="AJ170" s="25" t="str">
        <f>IFERROR(VLOOKUP($B170,SCAN_TBD8!$B:AB,4,FALSE),"Not in Scan")</f>
        <v>Not in Scan</v>
      </c>
      <c r="AK170" s="25" t="str">
        <f>IFERROR(VLOOKUP($B170,SCAN_TBD8!$B:AC,5,FALSE),"Not in Scan")</f>
        <v>Not in Scan</v>
      </c>
      <c r="AM170" s="25">
        <f t="shared" ref="AM170:AO170" si="1345">G170-C170</f>
        <v>0</v>
      </c>
      <c r="AN170" s="25">
        <f t="shared" si="1345"/>
        <v>0</v>
      </c>
      <c r="AO170" s="25">
        <f t="shared" si="1345"/>
        <v>0</v>
      </c>
      <c r="AQ170" s="25">
        <f t="shared" ref="AQ170:AS170" si="1346">K170-G170</f>
        <v>0</v>
      </c>
      <c r="AR170" s="25">
        <f t="shared" si="1346"/>
        <v>697</v>
      </c>
      <c r="AS170" s="25">
        <f t="shared" si="1346"/>
        <v>0</v>
      </c>
      <c r="AU170" s="25">
        <f t="shared" ref="AU170:AW170" si="1347">O170-K170</f>
        <v>0</v>
      </c>
      <c r="AV170" s="25">
        <f t="shared" si="1347"/>
        <v>0</v>
      </c>
      <c r="AW170" s="25">
        <f t="shared" si="1347"/>
        <v>0</v>
      </c>
      <c r="AY170" s="25" t="str">
        <f t="shared" ref="AY170:BA170" si="1348">S170-O170</f>
        <v>#VALUE!</v>
      </c>
      <c r="AZ170" s="25" t="str">
        <f t="shared" si="1348"/>
        <v>#VALUE!</v>
      </c>
      <c r="BA170" s="25" t="str">
        <f t="shared" si="1348"/>
        <v>#VALUE!</v>
      </c>
      <c r="BC170" s="25" t="str">
        <f t="shared" ref="BC170:BE170" si="1349">W170-S170</f>
        <v>#VALUE!</v>
      </c>
      <c r="BD170" s="25" t="str">
        <f t="shared" si="1349"/>
        <v>#VALUE!</v>
      </c>
      <c r="BE170" s="25" t="str">
        <f t="shared" si="1349"/>
        <v>#VALUE!</v>
      </c>
      <c r="BG170" s="25" t="str">
        <f t="shared" ref="BG170:BI170" si="1350">AA170-W170</f>
        <v>#VALUE!</v>
      </c>
      <c r="BH170" s="25" t="str">
        <f t="shared" si="1350"/>
        <v>#VALUE!</v>
      </c>
      <c r="BI170" s="25" t="str">
        <f t="shared" si="1350"/>
        <v>#VALUE!</v>
      </c>
      <c r="BK170" s="25" t="str">
        <f t="shared" ref="BK170:BM170" si="1351">AE170-AA170</f>
        <v>#VALUE!</v>
      </c>
      <c r="BL170" s="25" t="str">
        <f t="shared" si="1351"/>
        <v>#VALUE!</v>
      </c>
      <c r="BM170" s="25" t="str">
        <f t="shared" si="1351"/>
        <v>#VALUE!</v>
      </c>
      <c r="BO170" s="25" t="str">
        <f t="shared" ref="BO170:BQ170" si="1352">AI170-AE170</f>
        <v>#VALUE!</v>
      </c>
      <c r="BP170" s="25" t="str">
        <f t="shared" si="1352"/>
        <v>#VALUE!</v>
      </c>
      <c r="BQ170" s="25" t="str">
        <f t="shared" si="1352"/>
        <v>#VALUE!</v>
      </c>
    </row>
    <row r="171" ht="15.0" customHeight="1">
      <c r="A171" s="23" t="s">
        <v>168</v>
      </c>
      <c r="B171" s="24">
        <v>7.6612049E7</v>
      </c>
      <c r="C171" s="25">
        <f>IFERROR(VLOOKUP($B171,BaselineKILLS!$B:F,3,FALSE),"Not in BL Scan")</f>
        <v>40966</v>
      </c>
      <c r="D171" s="25">
        <f>IFERROR(VLOOKUP($B171,BaselineKILLS!$B:F,4,FALSE),"Not in BL Scan")</f>
        <v>49720</v>
      </c>
      <c r="E171" s="25">
        <f>IFERROR(VLOOKUP($B171,BaselineKILLS!$B:G,5,FALSE),"Not in BL Scan")</f>
        <v>4938492</v>
      </c>
      <c r="F171" s="25"/>
      <c r="G171" s="25">
        <f>IFERROR(VLOOKUP($B171,SCAN1_020125!$B:F,3,FALSE),"Not in Scan")</f>
        <v>40966</v>
      </c>
      <c r="H171" s="25">
        <f>IFERROR(VLOOKUP($B171,SCAN1_020125!$B:G,4,FALSE),"Not in Scan")</f>
        <v>49720</v>
      </c>
      <c r="I171" s="25">
        <f>IFERROR(VLOOKUP($B171,SCAN1_020125!$B:H,5,FALSE),"Not in Scan")</f>
        <v>4938492</v>
      </c>
      <c r="K171" s="25">
        <f>IFERROR(VLOOKUP($B171,SCAN2_021925!$B:G,3,FALSE),"Not in Scan")</f>
        <v>40966</v>
      </c>
      <c r="L171" s="25">
        <f>IFERROR(VLOOKUP($B171,SCAN2_021925!$B:H,4,FALSE),"Not in Scan")</f>
        <v>49720</v>
      </c>
      <c r="M171" s="25">
        <f>IFERROR(VLOOKUP($B171,SCAN2_021925!$B:I,5,FALSE),"Not in Scan")</f>
        <v>4938492</v>
      </c>
      <c r="O171" s="25">
        <f>IFERROR(VLOOKUP($B171,SCAN_022325!$B:K,3,FALSE),"Not in Scan")</f>
        <v>40966</v>
      </c>
      <c r="P171" s="25">
        <f>IFERROR(VLOOKUP($B171,SCAN_022325!$B:L,4,FALSE),"Not in Scan")</f>
        <v>49720</v>
      </c>
      <c r="Q171" s="25">
        <f>IFERROR(VLOOKUP($B171,SCAN_022325!$B:M,5,FALSE),"Not in Scan")</f>
        <v>4938492</v>
      </c>
      <c r="S171" s="25" t="str">
        <f>IFERROR(VLOOKUP($B171,SCAN_TBD4!$B:O,3,FALSE),"Not in Scan")</f>
        <v>Not in Scan</v>
      </c>
      <c r="T171" s="25" t="str">
        <f>IFERROR(VLOOKUP($B171,SCAN_TBD4!$B:P,4,FALSE),"Not in Scan")</f>
        <v>Not in Scan</v>
      </c>
      <c r="U171" s="25" t="str">
        <f>IFERROR(VLOOKUP($B171,SCAN_TBD4!$B:Q,5,FALSE),"Not in Scan")</f>
        <v>Not in Scan</v>
      </c>
      <c r="W171" s="25" t="str">
        <f>IFERROR(VLOOKUP($B171,SCAN_TBD5!$B:S,3,FALSE),"Not in Scan")</f>
        <v>Not in Scan</v>
      </c>
      <c r="X171" s="25" t="str">
        <f>IFERROR(VLOOKUP($B171,SCAN_TBD5!$B:T,4,FALSE),"Not in Scan")</f>
        <v>Not in Scan</v>
      </c>
      <c r="Y171" s="25" t="str">
        <f>IFERROR(VLOOKUP($B171,SCAN_TBD5!$B:U,5,FALSE),"Not in Scan")</f>
        <v>Not in Scan</v>
      </c>
      <c r="AA171" s="25" t="str">
        <f>IFERROR(VLOOKUP($B171,SCAN_TBD6!$B:W,3,FALSE),"Not in Scan")</f>
        <v>Not in Scan</v>
      </c>
      <c r="AB171" s="25" t="str">
        <f>IFERROR(VLOOKUP($B171,SCAN_TBD6!$B:X,4,FALSE),"Not in Scan")</f>
        <v>Not in Scan</v>
      </c>
      <c r="AC171" s="25" t="str">
        <f>IFERROR(VLOOKUP($B171,SCAN_TBD6!$B:Y,5,FALSE),"Not in Scan")</f>
        <v>Not in Scan</v>
      </c>
      <c r="AE171" s="25" t="str">
        <f>IFERROR(VLOOKUP($B171,SCAN_TBD7!$B:AA,3,FALSE),"Not in Scan")</f>
        <v>Not in Scan</v>
      </c>
      <c r="AF171" s="25" t="str">
        <f>IFERROR(VLOOKUP($B171,SCAN_TBD7!$B:AB,4,FALSE),"Not in Scan")</f>
        <v>Not in Scan</v>
      </c>
      <c r="AG171" s="25" t="str">
        <f>IFERROR(VLOOKUP($B171,SCAN_TBD7!$B:AC,5,FALSE),"Not in Scan")</f>
        <v>Not in Scan</v>
      </c>
      <c r="AI171" s="25" t="str">
        <f>IFERROR(VLOOKUP($B171,SCAN_TBD8!$B:AA,3,FALSE),"Not in Scan")</f>
        <v>Not in Scan</v>
      </c>
      <c r="AJ171" s="25" t="str">
        <f>IFERROR(VLOOKUP($B171,SCAN_TBD8!$B:AB,4,FALSE),"Not in Scan")</f>
        <v>Not in Scan</v>
      </c>
      <c r="AK171" s="25" t="str">
        <f>IFERROR(VLOOKUP($B171,SCAN_TBD8!$B:AC,5,FALSE),"Not in Scan")</f>
        <v>Not in Scan</v>
      </c>
      <c r="AM171" s="25">
        <f t="shared" ref="AM171:AO171" si="1353">G171-C171</f>
        <v>0</v>
      </c>
      <c r="AN171" s="25">
        <f t="shared" si="1353"/>
        <v>0</v>
      </c>
      <c r="AO171" s="25">
        <f t="shared" si="1353"/>
        <v>0</v>
      </c>
      <c r="AQ171" s="25">
        <f t="shared" ref="AQ171:AS171" si="1354">K171-G171</f>
        <v>0</v>
      </c>
      <c r="AR171" s="25">
        <f t="shared" si="1354"/>
        <v>0</v>
      </c>
      <c r="AS171" s="25">
        <f t="shared" si="1354"/>
        <v>0</v>
      </c>
      <c r="AU171" s="25">
        <f t="shared" ref="AU171:AW171" si="1355">O171-K171</f>
        <v>0</v>
      </c>
      <c r="AV171" s="25">
        <f t="shared" si="1355"/>
        <v>0</v>
      </c>
      <c r="AW171" s="25">
        <f t="shared" si="1355"/>
        <v>0</v>
      </c>
      <c r="AY171" s="25" t="str">
        <f t="shared" ref="AY171:BA171" si="1356">S171-O171</f>
        <v>#VALUE!</v>
      </c>
      <c r="AZ171" s="25" t="str">
        <f t="shared" si="1356"/>
        <v>#VALUE!</v>
      </c>
      <c r="BA171" s="25" t="str">
        <f t="shared" si="1356"/>
        <v>#VALUE!</v>
      </c>
      <c r="BC171" s="25" t="str">
        <f t="shared" ref="BC171:BE171" si="1357">W171-S171</f>
        <v>#VALUE!</v>
      </c>
      <c r="BD171" s="25" t="str">
        <f t="shared" si="1357"/>
        <v>#VALUE!</v>
      </c>
      <c r="BE171" s="25" t="str">
        <f t="shared" si="1357"/>
        <v>#VALUE!</v>
      </c>
      <c r="BG171" s="25" t="str">
        <f t="shared" ref="BG171:BI171" si="1358">AA171-W171</f>
        <v>#VALUE!</v>
      </c>
      <c r="BH171" s="25" t="str">
        <f t="shared" si="1358"/>
        <v>#VALUE!</v>
      </c>
      <c r="BI171" s="25" t="str">
        <f t="shared" si="1358"/>
        <v>#VALUE!</v>
      </c>
      <c r="BK171" s="25" t="str">
        <f t="shared" ref="BK171:BM171" si="1359">AE171-AA171</f>
        <v>#VALUE!</v>
      </c>
      <c r="BL171" s="25" t="str">
        <f t="shared" si="1359"/>
        <v>#VALUE!</v>
      </c>
      <c r="BM171" s="25" t="str">
        <f t="shared" si="1359"/>
        <v>#VALUE!</v>
      </c>
      <c r="BO171" s="25" t="str">
        <f t="shared" ref="BO171:BQ171" si="1360">AI171-AE171</f>
        <v>#VALUE!</v>
      </c>
      <c r="BP171" s="25" t="str">
        <f t="shared" si="1360"/>
        <v>#VALUE!</v>
      </c>
      <c r="BQ171" s="25" t="str">
        <f t="shared" si="1360"/>
        <v>#VALUE!</v>
      </c>
    </row>
    <row r="172" ht="15.0" customHeight="1">
      <c r="A172" s="23" t="s">
        <v>169</v>
      </c>
      <c r="B172" s="24">
        <v>8.7102817E7</v>
      </c>
      <c r="C172" s="25">
        <f>IFERROR(VLOOKUP($B172,BaselineKILLS!$B:F,3,FALSE),"Not in BL Scan")</f>
        <v>1219187</v>
      </c>
      <c r="D172" s="25">
        <f>IFERROR(VLOOKUP($B172,BaselineKILLS!$B:F,4,FALSE),"Not in BL Scan")</f>
        <v>342932</v>
      </c>
      <c r="E172" s="25">
        <f>IFERROR(VLOOKUP($B172,BaselineKILLS!$B:G,5,FALSE),"Not in BL Scan")</f>
        <v>3742910</v>
      </c>
      <c r="F172" s="25"/>
      <c r="G172" s="25">
        <f>IFERROR(VLOOKUP($B172,SCAN1_020125!$B:F,3,FALSE),"Not in Scan")</f>
        <v>1219187</v>
      </c>
      <c r="H172" s="25">
        <f>IFERROR(VLOOKUP($B172,SCAN1_020125!$B:G,4,FALSE),"Not in Scan")</f>
        <v>342932</v>
      </c>
      <c r="I172" s="25">
        <f>IFERROR(VLOOKUP($B172,SCAN1_020125!$B:H,5,FALSE),"Not in Scan")</f>
        <v>3742910</v>
      </c>
      <c r="K172" s="25">
        <f>IFERROR(VLOOKUP($B172,SCAN2_021925!$B:G,3,FALSE),"Not in Scan")</f>
        <v>1219741</v>
      </c>
      <c r="L172" s="25">
        <f>IFERROR(VLOOKUP($B172,SCAN2_021925!$B:H,4,FALSE),"Not in Scan")</f>
        <v>344863</v>
      </c>
      <c r="M172" s="25">
        <f>IFERROR(VLOOKUP($B172,SCAN2_021925!$B:I,5,FALSE),"Not in Scan")</f>
        <v>3742910</v>
      </c>
      <c r="O172" s="25">
        <f>IFERROR(VLOOKUP($B172,SCAN_022325!$B:K,3,FALSE),"Not in Scan")</f>
        <v>1219741</v>
      </c>
      <c r="P172" s="25">
        <f>IFERROR(VLOOKUP($B172,SCAN_022325!$B:L,4,FALSE),"Not in Scan")</f>
        <v>349864</v>
      </c>
      <c r="Q172" s="25">
        <f>IFERROR(VLOOKUP($B172,SCAN_022325!$B:M,5,FALSE),"Not in Scan")</f>
        <v>3742910</v>
      </c>
      <c r="S172" s="25" t="str">
        <f>IFERROR(VLOOKUP($B172,SCAN_TBD4!$B:O,3,FALSE),"Not in Scan")</f>
        <v>Not in Scan</v>
      </c>
      <c r="T172" s="25" t="str">
        <f>IFERROR(VLOOKUP($B172,SCAN_TBD4!$B:P,4,FALSE),"Not in Scan")</f>
        <v>Not in Scan</v>
      </c>
      <c r="U172" s="25" t="str">
        <f>IFERROR(VLOOKUP($B172,SCAN_TBD4!$B:Q,5,FALSE),"Not in Scan")</f>
        <v>Not in Scan</v>
      </c>
      <c r="W172" s="25" t="str">
        <f>IFERROR(VLOOKUP($B172,SCAN_TBD5!$B:S,3,FALSE),"Not in Scan")</f>
        <v>Not in Scan</v>
      </c>
      <c r="X172" s="25" t="str">
        <f>IFERROR(VLOOKUP($B172,SCAN_TBD5!$B:T,4,FALSE),"Not in Scan")</f>
        <v>Not in Scan</v>
      </c>
      <c r="Y172" s="25" t="str">
        <f>IFERROR(VLOOKUP($B172,SCAN_TBD5!$B:U,5,FALSE),"Not in Scan")</f>
        <v>Not in Scan</v>
      </c>
      <c r="AA172" s="25" t="str">
        <f>IFERROR(VLOOKUP($B172,SCAN_TBD6!$B:W,3,FALSE),"Not in Scan")</f>
        <v>Not in Scan</v>
      </c>
      <c r="AB172" s="25" t="str">
        <f>IFERROR(VLOOKUP($B172,SCAN_TBD6!$B:X,4,FALSE),"Not in Scan")</f>
        <v>Not in Scan</v>
      </c>
      <c r="AC172" s="25" t="str">
        <f>IFERROR(VLOOKUP($B172,SCAN_TBD6!$B:Y,5,FALSE),"Not in Scan")</f>
        <v>Not in Scan</v>
      </c>
      <c r="AE172" s="25" t="str">
        <f>IFERROR(VLOOKUP($B172,SCAN_TBD7!$B:AA,3,FALSE),"Not in Scan")</f>
        <v>Not in Scan</v>
      </c>
      <c r="AF172" s="25" t="str">
        <f>IFERROR(VLOOKUP($B172,SCAN_TBD7!$B:AB,4,FALSE),"Not in Scan")</f>
        <v>Not in Scan</v>
      </c>
      <c r="AG172" s="25" t="str">
        <f>IFERROR(VLOOKUP($B172,SCAN_TBD7!$B:AC,5,FALSE),"Not in Scan")</f>
        <v>Not in Scan</v>
      </c>
      <c r="AI172" s="25" t="str">
        <f>IFERROR(VLOOKUP($B172,SCAN_TBD8!$B:AA,3,FALSE),"Not in Scan")</f>
        <v>Not in Scan</v>
      </c>
      <c r="AJ172" s="25" t="str">
        <f>IFERROR(VLOOKUP($B172,SCAN_TBD8!$B:AB,4,FALSE),"Not in Scan")</f>
        <v>Not in Scan</v>
      </c>
      <c r="AK172" s="25" t="str">
        <f>IFERROR(VLOOKUP($B172,SCAN_TBD8!$B:AC,5,FALSE),"Not in Scan")</f>
        <v>Not in Scan</v>
      </c>
      <c r="AM172" s="25">
        <f t="shared" ref="AM172:AO172" si="1361">G172-C172</f>
        <v>0</v>
      </c>
      <c r="AN172" s="25">
        <f t="shared" si="1361"/>
        <v>0</v>
      </c>
      <c r="AO172" s="25">
        <f t="shared" si="1361"/>
        <v>0</v>
      </c>
      <c r="AQ172" s="25">
        <f t="shared" ref="AQ172:AS172" si="1362">K172-G172</f>
        <v>554</v>
      </c>
      <c r="AR172" s="25">
        <f t="shared" si="1362"/>
        <v>1931</v>
      </c>
      <c r="AS172" s="25">
        <f t="shared" si="1362"/>
        <v>0</v>
      </c>
      <c r="AU172" s="25">
        <f t="shared" ref="AU172:AW172" si="1363">O172-K172</f>
        <v>0</v>
      </c>
      <c r="AV172" s="25">
        <f t="shared" si="1363"/>
        <v>5001</v>
      </c>
      <c r="AW172" s="25">
        <f t="shared" si="1363"/>
        <v>0</v>
      </c>
      <c r="AY172" s="25" t="str">
        <f t="shared" ref="AY172:BA172" si="1364">S172-O172</f>
        <v>#VALUE!</v>
      </c>
      <c r="AZ172" s="25" t="str">
        <f t="shared" si="1364"/>
        <v>#VALUE!</v>
      </c>
      <c r="BA172" s="25" t="str">
        <f t="shared" si="1364"/>
        <v>#VALUE!</v>
      </c>
      <c r="BC172" s="25" t="str">
        <f t="shared" ref="BC172:BE172" si="1365">W172-S172</f>
        <v>#VALUE!</v>
      </c>
      <c r="BD172" s="25" t="str">
        <f t="shared" si="1365"/>
        <v>#VALUE!</v>
      </c>
      <c r="BE172" s="25" t="str">
        <f t="shared" si="1365"/>
        <v>#VALUE!</v>
      </c>
      <c r="BG172" s="25" t="str">
        <f t="shared" ref="BG172:BI172" si="1366">AA172-W172</f>
        <v>#VALUE!</v>
      </c>
      <c r="BH172" s="25" t="str">
        <f t="shared" si="1366"/>
        <v>#VALUE!</v>
      </c>
      <c r="BI172" s="25" t="str">
        <f t="shared" si="1366"/>
        <v>#VALUE!</v>
      </c>
      <c r="BK172" s="25" t="str">
        <f t="shared" ref="BK172:BM172" si="1367">AE172-AA172</f>
        <v>#VALUE!</v>
      </c>
      <c r="BL172" s="25" t="str">
        <f t="shared" si="1367"/>
        <v>#VALUE!</v>
      </c>
      <c r="BM172" s="25" t="str">
        <f t="shared" si="1367"/>
        <v>#VALUE!</v>
      </c>
      <c r="BO172" s="25" t="str">
        <f t="shared" ref="BO172:BQ172" si="1368">AI172-AE172</f>
        <v>#VALUE!</v>
      </c>
      <c r="BP172" s="25" t="str">
        <f t="shared" si="1368"/>
        <v>#VALUE!</v>
      </c>
      <c r="BQ172" s="25" t="str">
        <f t="shared" si="1368"/>
        <v>#VALUE!</v>
      </c>
    </row>
    <row r="173" ht="15.0" customHeight="1">
      <c r="A173" s="23" t="s">
        <v>170</v>
      </c>
      <c r="B173" s="24">
        <v>5.1191759E7</v>
      </c>
      <c r="C173" s="25">
        <f>IFERROR(VLOOKUP($B173,BaselineKILLS!$B:F,3,FALSE),"Not in BL Scan")</f>
        <v>371976</v>
      </c>
      <c r="D173" s="25">
        <f>IFERROR(VLOOKUP($B173,BaselineKILLS!$B:F,4,FALSE),"Not in BL Scan")</f>
        <v>93264</v>
      </c>
      <c r="E173" s="25">
        <f>IFERROR(VLOOKUP($B173,BaselineKILLS!$B:G,5,FALSE),"Not in BL Scan")</f>
        <v>1709195</v>
      </c>
      <c r="F173" s="25"/>
      <c r="G173" s="25">
        <f>IFERROR(VLOOKUP($B173,SCAN1_020125!$B:F,3,FALSE),"Not in Scan")</f>
        <v>371976</v>
      </c>
      <c r="H173" s="25">
        <f>IFERROR(VLOOKUP($B173,SCAN1_020125!$B:G,4,FALSE),"Not in Scan")</f>
        <v>93264</v>
      </c>
      <c r="I173" s="25">
        <f>IFERROR(VLOOKUP($B173,SCAN1_020125!$B:H,5,FALSE),"Not in Scan")</f>
        <v>1709195</v>
      </c>
      <c r="K173" s="25" t="str">
        <f>IFERROR(VLOOKUP($B173,SCAN2_021925!$B:G,3,FALSE),"Not in Scan")</f>
        <v>Not in Scan</v>
      </c>
      <c r="L173" s="25" t="str">
        <f>IFERROR(VLOOKUP($B173,SCAN2_021925!$B:H,4,FALSE),"Not in Scan")</f>
        <v>Not in Scan</v>
      </c>
      <c r="M173" s="25" t="str">
        <f>IFERROR(VLOOKUP($B173,SCAN2_021925!$B:I,5,FALSE),"Not in Scan")</f>
        <v>Not in Scan</v>
      </c>
      <c r="O173" s="25" t="str">
        <f>IFERROR(VLOOKUP($B173,SCAN_022325!$B:K,3,FALSE),"Not in Scan")</f>
        <v>Not in Scan</v>
      </c>
      <c r="P173" s="25" t="str">
        <f>IFERROR(VLOOKUP($B173,SCAN_022325!$B:L,4,FALSE),"Not in Scan")</f>
        <v>Not in Scan</v>
      </c>
      <c r="Q173" s="25" t="str">
        <f>IFERROR(VLOOKUP($B173,SCAN_022325!$B:M,5,FALSE),"Not in Scan")</f>
        <v>Not in Scan</v>
      </c>
      <c r="S173" s="25" t="str">
        <f>IFERROR(VLOOKUP($B173,SCAN_TBD4!$B:O,3,FALSE),"Not in Scan")</f>
        <v>Not in Scan</v>
      </c>
      <c r="T173" s="25" t="str">
        <f>IFERROR(VLOOKUP($B173,SCAN_TBD4!$B:P,4,FALSE),"Not in Scan")</f>
        <v>Not in Scan</v>
      </c>
      <c r="U173" s="25" t="str">
        <f>IFERROR(VLOOKUP($B173,SCAN_TBD4!$B:Q,5,FALSE),"Not in Scan")</f>
        <v>Not in Scan</v>
      </c>
      <c r="W173" s="25" t="str">
        <f>IFERROR(VLOOKUP($B173,SCAN_TBD5!$B:S,3,FALSE),"Not in Scan")</f>
        <v>Not in Scan</v>
      </c>
      <c r="X173" s="25" t="str">
        <f>IFERROR(VLOOKUP($B173,SCAN_TBD5!$B:T,4,FALSE),"Not in Scan")</f>
        <v>Not in Scan</v>
      </c>
      <c r="Y173" s="25" t="str">
        <f>IFERROR(VLOOKUP($B173,SCAN_TBD5!$B:U,5,FALSE),"Not in Scan")</f>
        <v>Not in Scan</v>
      </c>
      <c r="AA173" s="25" t="str">
        <f>IFERROR(VLOOKUP($B173,SCAN_TBD6!$B:W,3,FALSE),"Not in Scan")</f>
        <v>Not in Scan</v>
      </c>
      <c r="AB173" s="25" t="str">
        <f>IFERROR(VLOOKUP($B173,SCAN_TBD6!$B:X,4,FALSE),"Not in Scan")</f>
        <v>Not in Scan</v>
      </c>
      <c r="AC173" s="25" t="str">
        <f>IFERROR(VLOOKUP($B173,SCAN_TBD6!$B:Y,5,FALSE),"Not in Scan")</f>
        <v>Not in Scan</v>
      </c>
      <c r="AE173" s="25" t="str">
        <f>IFERROR(VLOOKUP($B173,SCAN_TBD7!$B:AA,3,FALSE),"Not in Scan")</f>
        <v>Not in Scan</v>
      </c>
      <c r="AF173" s="25" t="str">
        <f>IFERROR(VLOOKUP($B173,SCAN_TBD7!$B:AB,4,FALSE),"Not in Scan")</f>
        <v>Not in Scan</v>
      </c>
      <c r="AG173" s="25" t="str">
        <f>IFERROR(VLOOKUP($B173,SCAN_TBD7!$B:AC,5,FALSE),"Not in Scan")</f>
        <v>Not in Scan</v>
      </c>
      <c r="AI173" s="25" t="str">
        <f>IFERROR(VLOOKUP($B173,SCAN_TBD8!$B:AA,3,FALSE),"Not in Scan")</f>
        <v>Not in Scan</v>
      </c>
      <c r="AJ173" s="25" t="str">
        <f>IFERROR(VLOOKUP($B173,SCAN_TBD8!$B:AB,4,FALSE),"Not in Scan")</f>
        <v>Not in Scan</v>
      </c>
      <c r="AK173" s="25" t="str">
        <f>IFERROR(VLOOKUP($B173,SCAN_TBD8!$B:AC,5,FALSE),"Not in Scan")</f>
        <v>Not in Scan</v>
      </c>
      <c r="AM173" s="25">
        <f t="shared" ref="AM173:AO173" si="1369">G173-C173</f>
        <v>0</v>
      </c>
      <c r="AN173" s="25">
        <f t="shared" si="1369"/>
        <v>0</v>
      </c>
      <c r="AO173" s="25">
        <f t="shared" si="1369"/>
        <v>0</v>
      </c>
      <c r="AQ173" s="25" t="str">
        <f t="shared" ref="AQ173:AS173" si="1370">K173-G173</f>
        <v>#VALUE!</v>
      </c>
      <c r="AR173" s="25" t="str">
        <f t="shared" si="1370"/>
        <v>#VALUE!</v>
      </c>
      <c r="AS173" s="25" t="str">
        <f t="shared" si="1370"/>
        <v>#VALUE!</v>
      </c>
      <c r="AU173" s="25" t="str">
        <f t="shared" ref="AU173:AW173" si="1371">O173-K173</f>
        <v>#VALUE!</v>
      </c>
      <c r="AV173" s="25" t="str">
        <f t="shared" si="1371"/>
        <v>#VALUE!</v>
      </c>
      <c r="AW173" s="25" t="str">
        <f t="shared" si="1371"/>
        <v>#VALUE!</v>
      </c>
      <c r="AY173" s="25" t="str">
        <f t="shared" ref="AY173:BA173" si="1372">S173-O173</f>
        <v>#VALUE!</v>
      </c>
      <c r="AZ173" s="25" t="str">
        <f t="shared" si="1372"/>
        <v>#VALUE!</v>
      </c>
      <c r="BA173" s="25" t="str">
        <f t="shared" si="1372"/>
        <v>#VALUE!</v>
      </c>
      <c r="BC173" s="25" t="str">
        <f t="shared" ref="BC173:BE173" si="1373">W173-S173</f>
        <v>#VALUE!</v>
      </c>
      <c r="BD173" s="25" t="str">
        <f t="shared" si="1373"/>
        <v>#VALUE!</v>
      </c>
      <c r="BE173" s="25" t="str">
        <f t="shared" si="1373"/>
        <v>#VALUE!</v>
      </c>
      <c r="BG173" s="25" t="str">
        <f t="shared" ref="BG173:BI173" si="1374">AA173-W173</f>
        <v>#VALUE!</v>
      </c>
      <c r="BH173" s="25" t="str">
        <f t="shared" si="1374"/>
        <v>#VALUE!</v>
      </c>
      <c r="BI173" s="25" t="str">
        <f t="shared" si="1374"/>
        <v>#VALUE!</v>
      </c>
      <c r="BK173" s="25" t="str">
        <f t="shared" ref="BK173:BM173" si="1375">AE173-AA173</f>
        <v>#VALUE!</v>
      </c>
      <c r="BL173" s="25" t="str">
        <f t="shared" si="1375"/>
        <v>#VALUE!</v>
      </c>
      <c r="BM173" s="25" t="str">
        <f t="shared" si="1375"/>
        <v>#VALUE!</v>
      </c>
      <c r="BO173" s="25" t="str">
        <f t="shared" ref="BO173:BQ173" si="1376">AI173-AE173</f>
        <v>#VALUE!</v>
      </c>
      <c r="BP173" s="25" t="str">
        <f t="shared" si="1376"/>
        <v>#VALUE!</v>
      </c>
      <c r="BQ173" s="25" t="str">
        <f t="shared" si="1376"/>
        <v>#VALUE!</v>
      </c>
    </row>
    <row r="174" ht="15.0" customHeight="1">
      <c r="A174" s="23" t="s">
        <v>171</v>
      </c>
      <c r="B174" s="24">
        <v>1.40983637E8</v>
      </c>
      <c r="C174" s="25">
        <f>IFERROR(VLOOKUP($B174,BaselineKILLS!$B:F,3,FALSE),"Not in BL Scan")</f>
        <v>1168562</v>
      </c>
      <c r="D174" s="25">
        <f>IFERROR(VLOOKUP($B174,BaselineKILLS!$B:F,4,FALSE),"Not in BL Scan")</f>
        <v>1277312</v>
      </c>
      <c r="E174" s="25">
        <f>IFERROR(VLOOKUP($B174,BaselineKILLS!$B:G,5,FALSE),"Not in BL Scan")</f>
        <v>2121746</v>
      </c>
      <c r="F174" s="25"/>
      <c r="G174" s="25">
        <f>IFERROR(VLOOKUP($B174,SCAN1_020125!$B:F,3,FALSE),"Not in Scan")</f>
        <v>1168562</v>
      </c>
      <c r="H174" s="25">
        <f>IFERROR(VLOOKUP($B174,SCAN1_020125!$B:G,4,FALSE),"Not in Scan")</f>
        <v>1277312</v>
      </c>
      <c r="I174" s="25">
        <f>IFERROR(VLOOKUP($B174,SCAN1_020125!$B:H,5,FALSE),"Not in Scan")</f>
        <v>2121746</v>
      </c>
      <c r="K174" s="25">
        <f>IFERROR(VLOOKUP($B174,SCAN2_021925!$B:G,3,FALSE),"Not in Scan")</f>
        <v>1168562</v>
      </c>
      <c r="L174" s="25">
        <f>IFERROR(VLOOKUP($B174,SCAN2_021925!$B:H,4,FALSE),"Not in Scan")</f>
        <v>1277312</v>
      </c>
      <c r="M174" s="25">
        <f>IFERROR(VLOOKUP($B174,SCAN2_021925!$B:I,5,FALSE),"Not in Scan")</f>
        <v>2121746</v>
      </c>
      <c r="O174" s="25">
        <f>IFERROR(VLOOKUP($B174,SCAN_022325!$B:K,3,FALSE),"Not in Scan")</f>
        <v>1168562</v>
      </c>
      <c r="P174" s="25">
        <f>IFERROR(VLOOKUP($B174,SCAN_022325!$B:L,4,FALSE),"Not in Scan")</f>
        <v>1277312</v>
      </c>
      <c r="Q174" s="25">
        <f>IFERROR(VLOOKUP($B174,SCAN_022325!$B:M,5,FALSE),"Not in Scan")</f>
        <v>2121746</v>
      </c>
      <c r="S174" s="25" t="str">
        <f>IFERROR(VLOOKUP($B174,SCAN_TBD4!$B:O,3,FALSE),"Not in Scan")</f>
        <v>Not in Scan</v>
      </c>
      <c r="T174" s="25" t="str">
        <f>IFERROR(VLOOKUP($B174,SCAN_TBD4!$B:P,4,FALSE),"Not in Scan")</f>
        <v>Not in Scan</v>
      </c>
      <c r="U174" s="25" t="str">
        <f>IFERROR(VLOOKUP($B174,SCAN_TBD4!$B:Q,5,FALSE),"Not in Scan")</f>
        <v>Not in Scan</v>
      </c>
      <c r="W174" s="25" t="str">
        <f>IFERROR(VLOOKUP($B174,SCAN_TBD5!$B:S,3,FALSE),"Not in Scan")</f>
        <v>Not in Scan</v>
      </c>
      <c r="X174" s="25" t="str">
        <f>IFERROR(VLOOKUP($B174,SCAN_TBD5!$B:T,4,FALSE),"Not in Scan")</f>
        <v>Not in Scan</v>
      </c>
      <c r="Y174" s="25" t="str">
        <f>IFERROR(VLOOKUP($B174,SCAN_TBD5!$B:U,5,FALSE),"Not in Scan")</f>
        <v>Not in Scan</v>
      </c>
      <c r="AA174" s="25" t="str">
        <f>IFERROR(VLOOKUP($B174,SCAN_TBD6!$B:W,3,FALSE),"Not in Scan")</f>
        <v>Not in Scan</v>
      </c>
      <c r="AB174" s="25" t="str">
        <f>IFERROR(VLOOKUP($B174,SCAN_TBD6!$B:X,4,FALSE),"Not in Scan")</f>
        <v>Not in Scan</v>
      </c>
      <c r="AC174" s="25" t="str">
        <f>IFERROR(VLOOKUP($B174,SCAN_TBD6!$B:Y,5,FALSE),"Not in Scan")</f>
        <v>Not in Scan</v>
      </c>
      <c r="AE174" s="25" t="str">
        <f>IFERROR(VLOOKUP($B174,SCAN_TBD7!$B:AA,3,FALSE),"Not in Scan")</f>
        <v>Not in Scan</v>
      </c>
      <c r="AF174" s="25" t="str">
        <f>IFERROR(VLOOKUP($B174,SCAN_TBD7!$B:AB,4,FALSE),"Not in Scan")</f>
        <v>Not in Scan</v>
      </c>
      <c r="AG174" s="25" t="str">
        <f>IFERROR(VLOOKUP($B174,SCAN_TBD7!$B:AC,5,FALSE),"Not in Scan")</f>
        <v>Not in Scan</v>
      </c>
      <c r="AI174" s="25" t="str">
        <f>IFERROR(VLOOKUP($B174,SCAN_TBD8!$B:AA,3,FALSE),"Not in Scan")</f>
        <v>Not in Scan</v>
      </c>
      <c r="AJ174" s="25" t="str">
        <f>IFERROR(VLOOKUP($B174,SCAN_TBD8!$B:AB,4,FALSE),"Not in Scan")</f>
        <v>Not in Scan</v>
      </c>
      <c r="AK174" s="25" t="str">
        <f>IFERROR(VLOOKUP($B174,SCAN_TBD8!$B:AC,5,FALSE),"Not in Scan")</f>
        <v>Not in Scan</v>
      </c>
      <c r="AM174" s="25">
        <f t="shared" ref="AM174:AO174" si="1377">G174-C174</f>
        <v>0</v>
      </c>
      <c r="AN174" s="25">
        <f t="shared" si="1377"/>
        <v>0</v>
      </c>
      <c r="AO174" s="25">
        <f t="shared" si="1377"/>
        <v>0</v>
      </c>
      <c r="AQ174" s="25">
        <f t="shared" ref="AQ174:AS174" si="1378">K174-G174</f>
        <v>0</v>
      </c>
      <c r="AR174" s="25">
        <f t="shared" si="1378"/>
        <v>0</v>
      </c>
      <c r="AS174" s="25">
        <f t="shared" si="1378"/>
        <v>0</v>
      </c>
      <c r="AU174" s="25">
        <f t="shared" ref="AU174:AW174" si="1379">O174-K174</f>
        <v>0</v>
      </c>
      <c r="AV174" s="25">
        <f t="shared" si="1379"/>
        <v>0</v>
      </c>
      <c r="AW174" s="25">
        <f t="shared" si="1379"/>
        <v>0</v>
      </c>
      <c r="AY174" s="25" t="str">
        <f t="shared" ref="AY174:BA174" si="1380">S174-O174</f>
        <v>#VALUE!</v>
      </c>
      <c r="AZ174" s="25" t="str">
        <f t="shared" si="1380"/>
        <v>#VALUE!</v>
      </c>
      <c r="BA174" s="25" t="str">
        <f t="shared" si="1380"/>
        <v>#VALUE!</v>
      </c>
      <c r="BC174" s="25" t="str">
        <f t="shared" ref="BC174:BE174" si="1381">W174-S174</f>
        <v>#VALUE!</v>
      </c>
      <c r="BD174" s="25" t="str">
        <f t="shared" si="1381"/>
        <v>#VALUE!</v>
      </c>
      <c r="BE174" s="25" t="str">
        <f t="shared" si="1381"/>
        <v>#VALUE!</v>
      </c>
      <c r="BG174" s="25" t="str">
        <f t="shared" ref="BG174:BI174" si="1382">AA174-W174</f>
        <v>#VALUE!</v>
      </c>
      <c r="BH174" s="25" t="str">
        <f t="shared" si="1382"/>
        <v>#VALUE!</v>
      </c>
      <c r="BI174" s="25" t="str">
        <f t="shared" si="1382"/>
        <v>#VALUE!</v>
      </c>
      <c r="BK174" s="25" t="str">
        <f t="shared" ref="BK174:BM174" si="1383">AE174-AA174</f>
        <v>#VALUE!</v>
      </c>
      <c r="BL174" s="25" t="str">
        <f t="shared" si="1383"/>
        <v>#VALUE!</v>
      </c>
      <c r="BM174" s="25" t="str">
        <f t="shared" si="1383"/>
        <v>#VALUE!</v>
      </c>
      <c r="BO174" s="25" t="str">
        <f t="shared" ref="BO174:BQ174" si="1384">AI174-AE174</f>
        <v>#VALUE!</v>
      </c>
      <c r="BP174" s="25" t="str">
        <f t="shared" si="1384"/>
        <v>#VALUE!</v>
      </c>
      <c r="BQ174" s="25" t="str">
        <f t="shared" si="1384"/>
        <v>#VALUE!</v>
      </c>
    </row>
    <row r="175" ht="15.0" customHeight="1">
      <c r="A175" s="23" t="s">
        <v>172</v>
      </c>
      <c r="B175" s="24">
        <v>2.1419556E7</v>
      </c>
      <c r="C175" s="25">
        <f>IFERROR(VLOOKUP($B175,BaselineKILLS!$B:F,3,FALSE),"Not in BL Scan")</f>
        <v>1208134</v>
      </c>
      <c r="D175" s="25">
        <f>IFERROR(VLOOKUP($B175,BaselineKILLS!$B:F,4,FALSE),"Not in BL Scan")</f>
        <v>508318</v>
      </c>
      <c r="E175" s="25">
        <f>IFERROR(VLOOKUP($B175,BaselineKILLS!$B:G,5,FALSE),"Not in BL Scan")</f>
        <v>7030471</v>
      </c>
      <c r="F175" s="25"/>
      <c r="G175" s="25">
        <f>IFERROR(VLOOKUP($B175,SCAN1_020125!$B:F,3,FALSE),"Not in Scan")</f>
        <v>1208134</v>
      </c>
      <c r="H175" s="25">
        <f>IFERROR(VLOOKUP($B175,SCAN1_020125!$B:G,4,FALSE),"Not in Scan")</f>
        <v>508318</v>
      </c>
      <c r="I175" s="25">
        <f>IFERROR(VLOOKUP($B175,SCAN1_020125!$B:H,5,FALSE),"Not in Scan")</f>
        <v>7030471</v>
      </c>
      <c r="K175" s="25">
        <f>IFERROR(VLOOKUP($B175,SCAN2_021925!$B:G,3,FALSE),"Not in Scan")</f>
        <v>1208134</v>
      </c>
      <c r="L175" s="25">
        <f>IFERROR(VLOOKUP($B175,SCAN2_021925!$B:H,4,FALSE),"Not in Scan")</f>
        <v>508318</v>
      </c>
      <c r="M175" s="25">
        <f>IFERROR(VLOOKUP($B175,SCAN2_021925!$B:I,5,FALSE),"Not in Scan")</f>
        <v>7030471</v>
      </c>
      <c r="O175" s="25">
        <f>IFERROR(VLOOKUP($B175,SCAN_022325!$B:K,3,FALSE),"Not in Scan")</f>
        <v>1208134</v>
      </c>
      <c r="P175" s="25">
        <f>IFERROR(VLOOKUP($B175,SCAN_022325!$B:L,4,FALSE),"Not in Scan")</f>
        <v>508318</v>
      </c>
      <c r="Q175" s="25">
        <f>IFERROR(VLOOKUP($B175,SCAN_022325!$B:M,5,FALSE),"Not in Scan")</f>
        <v>7030471</v>
      </c>
      <c r="S175" s="25" t="str">
        <f>IFERROR(VLOOKUP($B175,SCAN_TBD4!$B:O,3,FALSE),"Not in Scan")</f>
        <v>Not in Scan</v>
      </c>
      <c r="T175" s="25" t="str">
        <f>IFERROR(VLOOKUP($B175,SCAN_TBD4!$B:P,4,FALSE),"Not in Scan")</f>
        <v>Not in Scan</v>
      </c>
      <c r="U175" s="25" t="str">
        <f>IFERROR(VLOOKUP($B175,SCAN_TBD4!$B:Q,5,FALSE),"Not in Scan")</f>
        <v>Not in Scan</v>
      </c>
      <c r="W175" s="25" t="str">
        <f>IFERROR(VLOOKUP($B175,SCAN_TBD5!$B:S,3,FALSE),"Not in Scan")</f>
        <v>Not in Scan</v>
      </c>
      <c r="X175" s="25" t="str">
        <f>IFERROR(VLOOKUP($B175,SCAN_TBD5!$B:T,4,FALSE),"Not in Scan")</f>
        <v>Not in Scan</v>
      </c>
      <c r="Y175" s="25" t="str">
        <f>IFERROR(VLOOKUP($B175,SCAN_TBD5!$B:U,5,FALSE),"Not in Scan")</f>
        <v>Not in Scan</v>
      </c>
      <c r="AA175" s="25" t="str">
        <f>IFERROR(VLOOKUP($B175,SCAN_TBD6!$B:W,3,FALSE),"Not in Scan")</f>
        <v>Not in Scan</v>
      </c>
      <c r="AB175" s="25" t="str">
        <f>IFERROR(VLOOKUP($B175,SCAN_TBD6!$B:X,4,FALSE),"Not in Scan")</f>
        <v>Not in Scan</v>
      </c>
      <c r="AC175" s="25" t="str">
        <f>IFERROR(VLOOKUP($B175,SCAN_TBD6!$B:Y,5,FALSE),"Not in Scan")</f>
        <v>Not in Scan</v>
      </c>
      <c r="AE175" s="25" t="str">
        <f>IFERROR(VLOOKUP($B175,SCAN_TBD7!$B:AA,3,FALSE),"Not in Scan")</f>
        <v>Not in Scan</v>
      </c>
      <c r="AF175" s="25" t="str">
        <f>IFERROR(VLOOKUP($B175,SCAN_TBD7!$B:AB,4,FALSE),"Not in Scan")</f>
        <v>Not in Scan</v>
      </c>
      <c r="AG175" s="25" t="str">
        <f>IFERROR(VLOOKUP($B175,SCAN_TBD7!$B:AC,5,FALSE),"Not in Scan")</f>
        <v>Not in Scan</v>
      </c>
      <c r="AI175" s="25" t="str">
        <f>IFERROR(VLOOKUP($B175,SCAN_TBD8!$B:AA,3,FALSE),"Not in Scan")</f>
        <v>Not in Scan</v>
      </c>
      <c r="AJ175" s="25" t="str">
        <f>IFERROR(VLOOKUP($B175,SCAN_TBD8!$B:AB,4,FALSE),"Not in Scan")</f>
        <v>Not in Scan</v>
      </c>
      <c r="AK175" s="25" t="str">
        <f>IFERROR(VLOOKUP($B175,SCAN_TBD8!$B:AC,5,FALSE),"Not in Scan")</f>
        <v>Not in Scan</v>
      </c>
      <c r="AM175" s="25">
        <f t="shared" ref="AM175:AO175" si="1385">G175-C175</f>
        <v>0</v>
      </c>
      <c r="AN175" s="25">
        <f t="shared" si="1385"/>
        <v>0</v>
      </c>
      <c r="AO175" s="25">
        <f t="shared" si="1385"/>
        <v>0</v>
      </c>
      <c r="AQ175" s="25">
        <f t="shared" ref="AQ175:AS175" si="1386">K175-G175</f>
        <v>0</v>
      </c>
      <c r="AR175" s="25">
        <f t="shared" si="1386"/>
        <v>0</v>
      </c>
      <c r="AS175" s="25">
        <f t="shared" si="1386"/>
        <v>0</v>
      </c>
      <c r="AU175" s="25">
        <f t="shared" ref="AU175:AW175" si="1387">O175-K175</f>
        <v>0</v>
      </c>
      <c r="AV175" s="25">
        <f t="shared" si="1387"/>
        <v>0</v>
      </c>
      <c r="AW175" s="25">
        <f t="shared" si="1387"/>
        <v>0</v>
      </c>
      <c r="AY175" s="25" t="str">
        <f t="shared" ref="AY175:BA175" si="1388">S175-O175</f>
        <v>#VALUE!</v>
      </c>
      <c r="AZ175" s="25" t="str">
        <f t="shared" si="1388"/>
        <v>#VALUE!</v>
      </c>
      <c r="BA175" s="25" t="str">
        <f t="shared" si="1388"/>
        <v>#VALUE!</v>
      </c>
      <c r="BC175" s="25" t="str">
        <f t="shared" ref="BC175:BE175" si="1389">W175-S175</f>
        <v>#VALUE!</v>
      </c>
      <c r="BD175" s="25" t="str">
        <f t="shared" si="1389"/>
        <v>#VALUE!</v>
      </c>
      <c r="BE175" s="25" t="str">
        <f t="shared" si="1389"/>
        <v>#VALUE!</v>
      </c>
      <c r="BG175" s="25" t="str">
        <f t="shared" ref="BG175:BI175" si="1390">AA175-W175</f>
        <v>#VALUE!</v>
      </c>
      <c r="BH175" s="25" t="str">
        <f t="shared" si="1390"/>
        <v>#VALUE!</v>
      </c>
      <c r="BI175" s="25" t="str">
        <f t="shared" si="1390"/>
        <v>#VALUE!</v>
      </c>
      <c r="BK175" s="25" t="str">
        <f t="shared" ref="BK175:BM175" si="1391">AE175-AA175</f>
        <v>#VALUE!</v>
      </c>
      <c r="BL175" s="25" t="str">
        <f t="shared" si="1391"/>
        <v>#VALUE!</v>
      </c>
      <c r="BM175" s="25" t="str">
        <f t="shared" si="1391"/>
        <v>#VALUE!</v>
      </c>
      <c r="BO175" s="25" t="str">
        <f t="shared" ref="BO175:BQ175" si="1392">AI175-AE175</f>
        <v>#VALUE!</v>
      </c>
      <c r="BP175" s="25" t="str">
        <f t="shared" si="1392"/>
        <v>#VALUE!</v>
      </c>
      <c r="BQ175" s="25" t="str">
        <f t="shared" si="1392"/>
        <v>#VALUE!</v>
      </c>
    </row>
    <row r="176" ht="15.0" customHeight="1">
      <c r="A176" s="23" t="s">
        <v>173</v>
      </c>
      <c r="B176" s="24">
        <v>7.8291379E7</v>
      </c>
      <c r="C176" s="25">
        <f>IFERROR(VLOOKUP($B176,BaselineKILLS!$B:F,3,FALSE),"Not in BL Scan")</f>
        <v>161200</v>
      </c>
      <c r="D176" s="25">
        <f>IFERROR(VLOOKUP($B176,BaselineKILLS!$B:F,4,FALSE),"Not in BL Scan")</f>
        <v>123297</v>
      </c>
      <c r="E176" s="25">
        <f>IFERROR(VLOOKUP($B176,BaselineKILLS!$B:G,5,FALSE),"Not in BL Scan")</f>
        <v>638211</v>
      </c>
      <c r="F176" s="25"/>
      <c r="G176" s="25">
        <f>IFERROR(VLOOKUP($B176,SCAN1_020125!$B:F,3,FALSE),"Not in Scan")</f>
        <v>161200</v>
      </c>
      <c r="H176" s="25">
        <f>IFERROR(VLOOKUP($B176,SCAN1_020125!$B:G,4,FALSE),"Not in Scan")</f>
        <v>123297</v>
      </c>
      <c r="I176" s="25">
        <f>IFERROR(VLOOKUP($B176,SCAN1_020125!$B:H,5,FALSE),"Not in Scan")</f>
        <v>638211</v>
      </c>
      <c r="K176" s="25">
        <f>IFERROR(VLOOKUP($B176,SCAN2_021925!$B:G,3,FALSE),"Not in Scan")</f>
        <v>161200</v>
      </c>
      <c r="L176" s="25">
        <f>IFERROR(VLOOKUP($B176,SCAN2_021925!$B:H,4,FALSE),"Not in Scan")</f>
        <v>123297</v>
      </c>
      <c r="M176" s="25">
        <f>IFERROR(VLOOKUP($B176,SCAN2_021925!$B:I,5,FALSE),"Not in Scan")</f>
        <v>638211</v>
      </c>
      <c r="O176" s="25">
        <f>IFERROR(VLOOKUP($B176,SCAN_022325!$B:K,3,FALSE),"Not in Scan")</f>
        <v>161200</v>
      </c>
      <c r="P176" s="25">
        <f>IFERROR(VLOOKUP($B176,SCAN_022325!$B:L,4,FALSE),"Not in Scan")</f>
        <v>123297</v>
      </c>
      <c r="Q176" s="25">
        <f>IFERROR(VLOOKUP($B176,SCAN_022325!$B:M,5,FALSE),"Not in Scan")</f>
        <v>638211</v>
      </c>
      <c r="S176" s="25" t="str">
        <f>IFERROR(VLOOKUP($B176,SCAN_TBD4!$B:O,3,FALSE),"Not in Scan")</f>
        <v>Not in Scan</v>
      </c>
      <c r="T176" s="25" t="str">
        <f>IFERROR(VLOOKUP($B176,SCAN_TBD4!$B:P,4,FALSE),"Not in Scan")</f>
        <v>Not in Scan</v>
      </c>
      <c r="U176" s="25" t="str">
        <f>IFERROR(VLOOKUP($B176,SCAN_TBD4!$B:Q,5,FALSE),"Not in Scan")</f>
        <v>Not in Scan</v>
      </c>
      <c r="W176" s="25" t="str">
        <f>IFERROR(VLOOKUP($B176,SCAN_TBD5!$B:S,3,FALSE),"Not in Scan")</f>
        <v>Not in Scan</v>
      </c>
      <c r="X176" s="25" t="str">
        <f>IFERROR(VLOOKUP($B176,SCAN_TBD5!$B:T,4,FALSE),"Not in Scan")</f>
        <v>Not in Scan</v>
      </c>
      <c r="Y176" s="25" t="str">
        <f>IFERROR(VLOOKUP($B176,SCAN_TBD5!$B:U,5,FALSE),"Not in Scan")</f>
        <v>Not in Scan</v>
      </c>
      <c r="AA176" s="25" t="str">
        <f>IFERROR(VLOOKUP($B176,SCAN_TBD6!$B:W,3,FALSE),"Not in Scan")</f>
        <v>Not in Scan</v>
      </c>
      <c r="AB176" s="25" t="str">
        <f>IFERROR(VLOOKUP($B176,SCAN_TBD6!$B:X,4,FALSE),"Not in Scan")</f>
        <v>Not in Scan</v>
      </c>
      <c r="AC176" s="25" t="str">
        <f>IFERROR(VLOOKUP($B176,SCAN_TBD6!$B:Y,5,FALSE),"Not in Scan")</f>
        <v>Not in Scan</v>
      </c>
      <c r="AE176" s="25" t="str">
        <f>IFERROR(VLOOKUP($B176,SCAN_TBD7!$B:AA,3,FALSE),"Not in Scan")</f>
        <v>Not in Scan</v>
      </c>
      <c r="AF176" s="25" t="str">
        <f>IFERROR(VLOOKUP($B176,SCAN_TBD7!$B:AB,4,FALSE),"Not in Scan")</f>
        <v>Not in Scan</v>
      </c>
      <c r="AG176" s="25" t="str">
        <f>IFERROR(VLOOKUP($B176,SCAN_TBD7!$B:AC,5,FALSE),"Not in Scan")</f>
        <v>Not in Scan</v>
      </c>
      <c r="AI176" s="25" t="str">
        <f>IFERROR(VLOOKUP($B176,SCAN_TBD8!$B:AA,3,FALSE),"Not in Scan")</f>
        <v>Not in Scan</v>
      </c>
      <c r="AJ176" s="25" t="str">
        <f>IFERROR(VLOOKUP($B176,SCAN_TBD8!$B:AB,4,FALSE),"Not in Scan")</f>
        <v>Not in Scan</v>
      </c>
      <c r="AK176" s="25" t="str">
        <f>IFERROR(VLOOKUP($B176,SCAN_TBD8!$B:AC,5,FALSE),"Not in Scan")</f>
        <v>Not in Scan</v>
      </c>
      <c r="AM176" s="25">
        <f t="shared" ref="AM176:AO176" si="1393">G176-C176</f>
        <v>0</v>
      </c>
      <c r="AN176" s="25">
        <f t="shared" si="1393"/>
        <v>0</v>
      </c>
      <c r="AO176" s="25">
        <f t="shared" si="1393"/>
        <v>0</v>
      </c>
      <c r="AQ176" s="25">
        <f t="shared" ref="AQ176:AS176" si="1394">K176-G176</f>
        <v>0</v>
      </c>
      <c r="AR176" s="25">
        <f t="shared" si="1394"/>
        <v>0</v>
      </c>
      <c r="AS176" s="25">
        <f t="shared" si="1394"/>
        <v>0</v>
      </c>
      <c r="AU176" s="25">
        <f t="shared" ref="AU176:AW176" si="1395">O176-K176</f>
        <v>0</v>
      </c>
      <c r="AV176" s="25">
        <f t="shared" si="1395"/>
        <v>0</v>
      </c>
      <c r="AW176" s="25">
        <f t="shared" si="1395"/>
        <v>0</v>
      </c>
      <c r="AY176" s="25" t="str">
        <f t="shared" ref="AY176:BA176" si="1396">S176-O176</f>
        <v>#VALUE!</v>
      </c>
      <c r="AZ176" s="25" t="str">
        <f t="shared" si="1396"/>
        <v>#VALUE!</v>
      </c>
      <c r="BA176" s="25" t="str">
        <f t="shared" si="1396"/>
        <v>#VALUE!</v>
      </c>
      <c r="BC176" s="25" t="str">
        <f t="shared" ref="BC176:BE176" si="1397">W176-S176</f>
        <v>#VALUE!</v>
      </c>
      <c r="BD176" s="25" t="str">
        <f t="shared" si="1397"/>
        <v>#VALUE!</v>
      </c>
      <c r="BE176" s="25" t="str">
        <f t="shared" si="1397"/>
        <v>#VALUE!</v>
      </c>
      <c r="BG176" s="25" t="str">
        <f t="shared" ref="BG176:BI176" si="1398">AA176-W176</f>
        <v>#VALUE!</v>
      </c>
      <c r="BH176" s="25" t="str">
        <f t="shared" si="1398"/>
        <v>#VALUE!</v>
      </c>
      <c r="BI176" s="25" t="str">
        <f t="shared" si="1398"/>
        <v>#VALUE!</v>
      </c>
      <c r="BK176" s="25" t="str">
        <f t="shared" ref="BK176:BM176" si="1399">AE176-AA176</f>
        <v>#VALUE!</v>
      </c>
      <c r="BL176" s="25" t="str">
        <f t="shared" si="1399"/>
        <v>#VALUE!</v>
      </c>
      <c r="BM176" s="25" t="str">
        <f t="shared" si="1399"/>
        <v>#VALUE!</v>
      </c>
      <c r="BO176" s="25" t="str">
        <f t="shared" ref="BO176:BQ176" si="1400">AI176-AE176</f>
        <v>#VALUE!</v>
      </c>
      <c r="BP176" s="25" t="str">
        <f t="shared" si="1400"/>
        <v>#VALUE!</v>
      </c>
      <c r="BQ176" s="25" t="str">
        <f t="shared" si="1400"/>
        <v>#VALUE!</v>
      </c>
    </row>
    <row r="177" ht="15.0" customHeight="1">
      <c r="A177" s="23" t="s">
        <v>174</v>
      </c>
      <c r="B177" s="24">
        <v>2.8598777E7</v>
      </c>
      <c r="C177" s="25">
        <f>IFERROR(VLOOKUP($B177,BaselineKILLS!$B:F,3,FALSE),"Not in BL Scan")</f>
        <v>507983</v>
      </c>
      <c r="D177" s="25">
        <f>IFERROR(VLOOKUP($B177,BaselineKILLS!$B:F,4,FALSE),"Not in BL Scan")</f>
        <v>329644</v>
      </c>
      <c r="E177" s="25">
        <f>IFERROR(VLOOKUP($B177,BaselineKILLS!$B:G,5,FALSE),"Not in BL Scan")</f>
        <v>2476640</v>
      </c>
      <c r="F177" s="25"/>
      <c r="G177" s="25">
        <f>IFERROR(VLOOKUP($B177,SCAN1_020125!$B:F,3,FALSE),"Not in Scan")</f>
        <v>507983</v>
      </c>
      <c r="H177" s="25">
        <f>IFERROR(VLOOKUP($B177,SCAN1_020125!$B:G,4,FALSE),"Not in Scan")</f>
        <v>329644</v>
      </c>
      <c r="I177" s="25">
        <f>IFERROR(VLOOKUP($B177,SCAN1_020125!$B:H,5,FALSE),"Not in Scan")</f>
        <v>2476640</v>
      </c>
      <c r="K177" s="25">
        <f>IFERROR(VLOOKUP($B177,SCAN2_021925!$B:G,3,FALSE),"Not in Scan")</f>
        <v>507983</v>
      </c>
      <c r="L177" s="25">
        <f>IFERROR(VLOOKUP($B177,SCAN2_021925!$B:H,4,FALSE),"Not in Scan")</f>
        <v>329644</v>
      </c>
      <c r="M177" s="25">
        <f>IFERROR(VLOOKUP($B177,SCAN2_021925!$B:I,5,FALSE),"Not in Scan")</f>
        <v>2476640</v>
      </c>
      <c r="O177" s="25">
        <f>IFERROR(VLOOKUP($B177,SCAN_022325!$B:K,3,FALSE),"Not in Scan")</f>
        <v>507983</v>
      </c>
      <c r="P177" s="25">
        <f>IFERROR(VLOOKUP($B177,SCAN_022325!$B:L,4,FALSE),"Not in Scan")</f>
        <v>329644</v>
      </c>
      <c r="Q177" s="25">
        <f>IFERROR(VLOOKUP($B177,SCAN_022325!$B:M,5,FALSE),"Not in Scan")</f>
        <v>2476640</v>
      </c>
      <c r="S177" s="25" t="str">
        <f>IFERROR(VLOOKUP($B177,SCAN_TBD4!$B:O,3,FALSE),"Not in Scan")</f>
        <v>Not in Scan</v>
      </c>
      <c r="T177" s="25" t="str">
        <f>IFERROR(VLOOKUP($B177,SCAN_TBD4!$B:P,4,FALSE),"Not in Scan")</f>
        <v>Not in Scan</v>
      </c>
      <c r="U177" s="25" t="str">
        <f>IFERROR(VLOOKUP($B177,SCAN_TBD4!$B:Q,5,FALSE),"Not in Scan")</f>
        <v>Not in Scan</v>
      </c>
      <c r="W177" s="25" t="str">
        <f>IFERROR(VLOOKUP($B177,SCAN_TBD5!$B:S,3,FALSE),"Not in Scan")</f>
        <v>Not in Scan</v>
      </c>
      <c r="X177" s="25" t="str">
        <f>IFERROR(VLOOKUP($B177,SCAN_TBD5!$B:T,4,FALSE),"Not in Scan")</f>
        <v>Not in Scan</v>
      </c>
      <c r="Y177" s="25" t="str">
        <f>IFERROR(VLOOKUP($B177,SCAN_TBD5!$B:U,5,FALSE),"Not in Scan")</f>
        <v>Not in Scan</v>
      </c>
      <c r="AA177" s="25" t="str">
        <f>IFERROR(VLOOKUP($B177,SCAN_TBD6!$B:W,3,FALSE),"Not in Scan")</f>
        <v>Not in Scan</v>
      </c>
      <c r="AB177" s="25" t="str">
        <f>IFERROR(VLOOKUP($B177,SCAN_TBD6!$B:X,4,FALSE),"Not in Scan")</f>
        <v>Not in Scan</v>
      </c>
      <c r="AC177" s="25" t="str">
        <f>IFERROR(VLOOKUP($B177,SCAN_TBD6!$B:Y,5,FALSE),"Not in Scan")</f>
        <v>Not in Scan</v>
      </c>
      <c r="AE177" s="25" t="str">
        <f>IFERROR(VLOOKUP($B177,SCAN_TBD7!$B:AA,3,FALSE),"Not in Scan")</f>
        <v>Not in Scan</v>
      </c>
      <c r="AF177" s="25" t="str">
        <f>IFERROR(VLOOKUP($B177,SCAN_TBD7!$B:AB,4,FALSE),"Not in Scan")</f>
        <v>Not in Scan</v>
      </c>
      <c r="AG177" s="25" t="str">
        <f>IFERROR(VLOOKUP($B177,SCAN_TBD7!$B:AC,5,FALSE),"Not in Scan")</f>
        <v>Not in Scan</v>
      </c>
      <c r="AI177" s="25" t="str">
        <f>IFERROR(VLOOKUP($B177,SCAN_TBD8!$B:AA,3,FALSE),"Not in Scan")</f>
        <v>Not in Scan</v>
      </c>
      <c r="AJ177" s="25" t="str">
        <f>IFERROR(VLOOKUP($B177,SCAN_TBD8!$B:AB,4,FALSE),"Not in Scan")</f>
        <v>Not in Scan</v>
      </c>
      <c r="AK177" s="25" t="str">
        <f>IFERROR(VLOOKUP($B177,SCAN_TBD8!$B:AC,5,FALSE),"Not in Scan")</f>
        <v>Not in Scan</v>
      </c>
      <c r="AM177" s="25">
        <f t="shared" ref="AM177:AO177" si="1401">G177-C177</f>
        <v>0</v>
      </c>
      <c r="AN177" s="25">
        <f t="shared" si="1401"/>
        <v>0</v>
      </c>
      <c r="AO177" s="25">
        <f t="shared" si="1401"/>
        <v>0</v>
      </c>
      <c r="AQ177" s="25">
        <f t="shared" ref="AQ177:AS177" si="1402">K177-G177</f>
        <v>0</v>
      </c>
      <c r="AR177" s="25">
        <f t="shared" si="1402"/>
        <v>0</v>
      </c>
      <c r="AS177" s="25">
        <f t="shared" si="1402"/>
        <v>0</v>
      </c>
      <c r="AU177" s="25">
        <f t="shared" ref="AU177:AW177" si="1403">O177-K177</f>
        <v>0</v>
      </c>
      <c r="AV177" s="25">
        <f t="shared" si="1403"/>
        <v>0</v>
      </c>
      <c r="AW177" s="25">
        <f t="shared" si="1403"/>
        <v>0</v>
      </c>
      <c r="AY177" s="25" t="str">
        <f t="shared" ref="AY177:BA177" si="1404">S177-O177</f>
        <v>#VALUE!</v>
      </c>
      <c r="AZ177" s="25" t="str">
        <f t="shared" si="1404"/>
        <v>#VALUE!</v>
      </c>
      <c r="BA177" s="25" t="str">
        <f t="shared" si="1404"/>
        <v>#VALUE!</v>
      </c>
      <c r="BC177" s="25" t="str">
        <f t="shared" ref="BC177:BE177" si="1405">W177-S177</f>
        <v>#VALUE!</v>
      </c>
      <c r="BD177" s="25" t="str">
        <f t="shared" si="1405"/>
        <v>#VALUE!</v>
      </c>
      <c r="BE177" s="25" t="str">
        <f t="shared" si="1405"/>
        <v>#VALUE!</v>
      </c>
      <c r="BG177" s="25" t="str">
        <f t="shared" ref="BG177:BI177" si="1406">AA177-W177</f>
        <v>#VALUE!</v>
      </c>
      <c r="BH177" s="25" t="str">
        <f t="shared" si="1406"/>
        <v>#VALUE!</v>
      </c>
      <c r="BI177" s="25" t="str">
        <f t="shared" si="1406"/>
        <v>#VALUE!</v>
      </c>
      <c r="BK177" s="25" t="str">
        <f t="shared" ref="BK177:BM177" si="1407">AE177-AA177</f>
        <v>#VALUE!</v>
      </c>
      <c r="BL177" s="25" t="str">
        <f t="shared" si="1407"/>
        <v>#VALUE!</v>
      </c>
      <c r="BM177" s="25" t="str">
        <f t="shared" si="1407"/>
        <v>#VALUE!</v>
      </c>
      <c r="BO177" s="25" t="str">
        <f t="shared" ref="BO177:BQ177" si="1408">AI177-AE177</f>
        <v>#VALUE!</v>
      </c>
      <c r="BP177" s="25" t="str">
        <f t="shared" si="1408"/>
        <v>#VALUE!</v>
      </c>
      <c r="BQ177" s="25" t="str">
        <f t="shared" si="1408"/>
        <v>#VALUE!</v>
      </c>
    </row>
    <row r="178" ht="15.0" customHeight="1">
      <c r="A178" s="23" t="s">
        <v>175</v>
      </c>
      <c r="B178" s="24">
        <v>8.0598582E7</v>
      </c>
      <c r="C178" s="25">
        <f>IFERROR(VLOOKUP($B178,BaselineKILLS!$B:F,3,FALSE),"Not in BL Scan")</f>
        <v>130393</v>
      </c>
      <c r="D178" s="25">
        <f>IFERROR(VLOOKUP($B178,BaselineKILLS!$B:F,4,FALSE),"Not in BL Scan")</f>
        <v>69935</v>
      </c>
      <c r="E178" s="25">
        <f>IFERROR(VLOOKUP($B178,BaselineKILLS!$B:G,5,FALSE),"Not in BL Scan")</f>
        <v>341381</v>
      </c>
      <c r="F178" s="25"/>
      <c r="G178" s="25">
        <f>IFERROR(VLOOKUP($B178,SCAN1_020125!$B:F,3,FALSE),"Not in Scan")</f>
        <v>130393</v>
      </c>
      <c r="H178" s="25">
        <f>IFERROR(VLOOKUP($B178,SCAN1_020125!$B:G,4,FALSE),"Not in Scan")</f>
        <v>69935</v>
      </c>
      <c r="I178" s="25">
        <f>IFERROR(VLOOKUP($B178,SCAN1_020125!$B:H,5,FALSE),"Not in Scan")</f>
        <v>341381</v>
      </c>
      <c r="K178" s="25">
        <f>IFERROR(VLOOKUP($B178,SCAN2_021925!$B:G,3,FALSE),"Not in Scan")</f>
        <v>130393</v>
      </c>
      <c r="L178" s="25">
        <f>IFERROR(VLOOKUP($B178,SCAN2_021925!$B:H,4,FALSE),"Not in Scan")</f>
        <v>69935</v>
      </c>
      <c r="M178" s="25">
        <f>IFERROR(VLOOKUP($B178,SCAN2_021925!$B:I,5,FALSE),"Not in Scan")</f>
        <v>341381</v>
      </c>
      <c r="O178" s="25">
        <f>IFERROR(VLOOKUP($B178,SCAN_022325!$B:K,3,FALSE),"Not in Scan")</f>
        <v>130393</v>
      </c>
      <c r="P178" s="25">
        <f>IFERROR(VLOOKUP($B178,SCAN_022325!$B:L,4,FALSE),"Not in Scan")</f>
        <v>69935</v>
      </c>
      <c r="Q178" s="25">
        <f>IFERROR(VLOOKUP($B178,SCAN_022325!$B:M,5,FALSE),"Not in Scan")</f>
        <v>341381</v>
      </c>
      <c r="S178" s="25" t="str">
        <f>IFERROR(VLOOKUP($B178,SCAN_TBD4!$B:O,3,FALSE),"Not in Scan")</f>
        <v>Not in Scan</v>
      </c>
      <c r="T178" s="25" t="str">
        <f>IFERROR(VLOOKUP($B178,SCAN_TBD4!$B:P,4,FALSE),"Not in Scan")</f>
        <v>Not in Scan</v>
      </c>
      <c r="U178" s="25" t="str">
        <f>IFERROR(VLOOKUP($B178,SCAN_TBD4!$B:Q,5,FALSE),"Not in Scan")</f>
        <v>Not in Scan</v>
      </c>
      <c r="W178" s="25" t="str">
        <f>IFERROR(VLOOKUP($B178,SCAN_TBD5!$B:S,3,FALSE),"Not in Scan")</f>
        <v>Not in Scan</v>
      </c>
      <c r="X178" s="25" t="str">
        <f>IFERROR(VLOOKUP($B178,SCAN_TBD5!$B:T,4,FALSE),"Not in Scan")</f>
        <v>Not in Scan</v>
      </c>
      <c r="Y178" s="25" t="str">
        <f>IFERROR(VLOOKUP($B178,SCAN_TBD5!$B:U,5,FALSE),"Not in Scan")</f>
        <v>Not in Scan</v>
      </c>
      <c r="AA178" s="25" t="str">
        <f>IFERROR(VLOOKUP($B178,SCAN_TBD6!$B:W,3,FALSE),"Not in Scan")</f>
        <v>Not in Scan</v>
      </c>
      <c r="AB178" s="25" t="str">
        <f>IFERROR(VLOOKUP($B178,SCAN_TBD6!$B:X,4,FALSE),"Not in Scan")</f>
        <v>Not in Scan</v>
      </c>
      <c r="AC178" s="25" t="str">
        <f>IFERROR(VLOOKUP($B178,SCAN_TBD6!$B:Y,5,FALSE),"Not in Scan")</f>
        <v>Not in Scan</v>
      </c>
      <c r="AE178" s="25" t="str">
        <f>IFERROR(VLOOKUP($B178,SCAN_TBD7!$B:AA,3,FALSE),"Not in Scan")</f>
        <v>Not in Scan</v>
      </c>
      <c r="AF178" s="25" t="str">
        <f>IFERROR(VLOOKUP($B178,SCAN_TBD7!$B:AB,4,FALSE),"Not in Scan")</f>
        <v>Not in Scan</v>
      </c>
      <c r="AG178" s="25" t="str">
        <f>IFERROR(VLOOKUP($B178,SCAN_TBD7!$B:AC,5,FALSE),"Not in Scan")</f>
        <v>Not in Scan</v>
      </c>
      <c r="AI178" s="25" t="str">
        <f>IFERROR(VLOOKUP($B178,SCAN_TBD8!$B:AA,3,FALSE),"Not in Scan")</f>
        <v>Not in Scan</v>
      </c>
      <c r="AJ178" s="25" t="str">
        <f>IFERROR(VLOOKUP($B178,SCAN_TBD8!$B:AB,4,FALSE),"Not in Scan")</f>
        <v>Not in Scan</v>
      </c>
      <c r="AK178" s="25" t="str">
        <f>IFERROR(VLOOKUP($B178,SCAN_TBD8!$B:AC,5,FALSE),"Not in Scan")</f>
        <v>Not in Scan</v>
      </c>
      <c r="AM178" s="25">
        <f t="shared" ref="AM178:AO178" si="1409">G178-C178</f>
        <v>0</v>
      </c>
      <c r="AN178" s="25">
        <f t="shared" si="1409"/>
        <v>0</v>
      </c>
      <c r="AO178" s="25">
        <f t="shared" si="1409"/>
        <v>0</v>
      </c>
      <c r="AQ178" s="25">
        <f t="shared" ref="AQ178:AS178" si="1410">K178-G178</f>
        <v>0</v>
      </c>
      <c r="AR178" s="25">
        <f t="shared" si="1410"/>
        <v>0</v>
      </c>
      <c r="AS178" s="25">
        <f t="shared" si="1410"/>
        <v>0</v>
      </c>
      <c r="AU178" s="25">
        <f t="shared" ref="AU178:AW178" si="1411">O178-K178</f>
        <v>0</v>
      </c>
      <c r="AV178" s="25">
        <f t="shared" si="1411"/>
        <v>0</v>
      </c>
      <c r="AW178" s="25">
        <f t="shared" si="1411"/>
        <v>0</v>
      </c>
      <c r="AY178" s="25" t="str">
        <f t="shared" ref="AY178:BA178" si="1412">S178-O178</f>
        <v>#VALUE!</v>
      </c>
      <c r="AZ178" s="25" t="str">
        <f t="shared" si="1412"/>
        <v>#VALUE!</v>
      </c>
      <c r="BA178" s="25" t="str">
        <f t="shared" si="1412"/>
        <v>#VALUE!</v>
      </c>
      <c r="BC178" s="25" t="str">
        <f t="shared" ref="BC178:BE178" si="1413">W178-S178</f>
        <v>#VALUE!</v>
      </c>
      <c r="BD178" s="25" t="str">
        <f t="shared" si="1413"/>
        <v>#VALUE!</v>
      </c>
      <c r="BE178" s="25" t="str">
        <f t="shared" si="1413"/>
        <v>#VALUE!</v>
      </c>
      <c r="BG178" s="25" t="str">
        <f t="shared" ref="BG178:BI178" si="1414">AA178-W178</f>
        <v>#VALUE!</v>
      </c>
      <c r="BH178" s="25" t="str">
        <f t="shared" si="1414"/>
        <v>#VALUE!</v>
      </c>
      <c r="BI178" s="25" t="str">
        <f t="shared" si="1414"/>
        <v>#VALUE!</v>
      </c>
      <c r="BK178" s="25" t="str">
        <f t="shared" ref="BK178:BM178" si="1415">AE178-AA178</f>
        <v>#VALUE!</v>
      </c>
      <c r="BL178" s="25" t="str">
        <f t="shared" si="1415"/>
        <v>#VALUE!</v>
      </c>
      <c r="BM178" s="25" t="str">
        <f t="shared" si="1415"/>
        <v>#VALUE!</v>
      </c>
      <c r="BO178" s="25" t="str">
        <f t="shared" ref="BO178:BQ178" si="1416">AI178-AE178</f>
        <v>#VALUE!</v>
      </c>
      <c r="BP178" s="25" t="str">
        <f t="shared" si="1416"/>
        <v>#VALUE!</v>
      </c>
      <c r="BQ178" s="25" t="str">
        <f t="shared" si="1416"/>
        <v>#VALUE!</v>
      </c>
    </row>
    <row r="179" ht="15.0" customHeight="1">
      <c r="A179" s="23" t="s">
        <v>176</v>
      </c>
      <c r="B179" s="24">
        <v>2.6210673E7</v>
      </c>
      <c r="C179" s="25">
        <f>IFERROR(VLOOKUP($B179,BaselineKILLS!$B:F,3,FALSE),"Not in BL Scan")</f>
        <v>369247</v>
      </c>
      <c r="D179" s="25">
        <f>IFERROR(VLOOKUP($B179,BaselineKILLS!$B:F,4,FALSE),"Not in BL Scan")</f>
        <v>161608</v>
      </c>
      <c r="E179" s="25">
        <f>IFERROR(VLOOKUP($B179,BaselineKILLS!$B:G,5,FALSE),"Not in BL Scan")</f>
        <v>1428144</v>
      </c>
      <c r="F179" s="25"/>
      <c r="G179" s="25">
        <f>IFERROR(VLOOKUP($B179,SCAN1_020125!$B:F,3,FALSE),"Not in Scan")</f>
        <v>369247</v>
      </c>
      <c r="H179" s="25">
        <f>IFERROR(VLOOKUP($B179,SCAN1_020125!$B:G,4,FALSE),"Not in Scan")</f>
        <v>161608</v>
      </c>
      <c r="I179" s="25">
        <f>IFERROR(VLOOKUP($B179,SCAN1_020125!$B:H,5,FALSE),"Not in Scan")</f>
        <v>1428144</v>
      </c>
      <c r="K179" s="25">
        <f>IFERROR(VLOOKUP($B179,SCAN2_021925!$B:G,3,FALSE),"Not in Scan")</f>
        <v>369247</v>
      </c>
      <c r="L179" s="25">
        <f>IFERROR(VLOOKUP($B179,SCAN2_021925!$B:H,4,FALSE),"Not in Scan")</f>
        <v>161608</v>
      </c>
      <c r="M179" s="25">
        <f>IFERROR(VLOOKUP($B179,SCAN2_021925!$B:I,5,FALSE),"Not in Scan")</f>
        <v>1428144</v>
      </c>
      <c r="O179" s="25">
        <f>IFERROR(VLOOKUP($B179,SCAN_022325!$B:K,3,FALSE),"Not in Scan")</f>
        <v>369247</v>
      </c>
      <c r="P179" s="25">
        <f>IFERROR(VLOOKUP($B179,SCAN_022325!$B:L,4,FALSE),"Not in Scan")</f>
        <v>161608</v>
      </c>
      <c r="Q179" s="25">
        <f>IFERROR(VLOOKUP($B179,SCAN_022325!$B:M,5,FALSE),"Not in Scan")</f>
        <v>1428144</v>
      </c>
      <c r="S179" s="25" t="str">
        <f>IFERROR(VLOOKUP($B179,SCAN_TBD4!$B:O,3,FALSE),"Not in Scan")</f>
        <v>Not in Scan</v>
      </c>
      <c r="T179" s="25" t="str">
        <f>IFERROR(VLOOKUP($B179,SCAN_TBD4!$B:P,4,FALSE),"Not in Scan")</f>
        <v>Not in Scan</v>
      </c>
      <c r="U179" s="25" t="str">
        <f>IFERROR(VLOOKUP($B179,SCAN_TBD4!$B:Q,5,FALSE),"Not in Scan")</f>
        <v>Not in Scan</v>
      </c>
      <c r="W179" s="25" t="str">
        <f>IFERROR(VLOOKUP($B179,SCAN_TBD5!$B:S,3,FALSE),"Not in Scan")</f>
        <v>Not in Scan</v>
      </c>
      <c r="X179" s="25" t="str">
        <f>IFERROR(VLOOKUP($B179,SCAN_TBD5!$B:T,4,FALSE),"Not in Scan")</f>
        <v>Not in Scan</v>
      </c>
      <c r="Y179" s="25" t="str">
        <f>IFERROR(VLOOKUP($B179,SCAN_TBD5!$B:U,5,FALSE),"Not in Scan")</f>
        <v>Not in Scan</v>
      </c>
      <c r="AA179" s="25" t="str">
        <f>IFERROR(VLOOKUP($B179,SCAN_TBD6!$B:W,3,FALSE),"Not in Scan")</f>
        <v>Not in Scan</v>
      </c>
      <c r="AB179" s="25" t="str">
        <f>IFERROR(VLOOKUP($B179,SCAN_TBD6!$B:X,4,FALSE),"Not in Scan")</f>
        <v>Not in Scan</v>
      </c>
      <c r="AC179" s="25" t="str">
        <f>IFERROR(VLOOKUP($B179,SCAN_TBD6!$B:Y,5,FALSE),"Not in Scan")</f>
        <v>Not in Scan</v>
      </c>
      <c r="AE179" s="25" t="str">
        <f>IFERROR(VLOOKUP($B179,SCAN_TBD7!$B:AA,3,FALSE),"Not in Scan")</f>
        <v>Not in Scan</v>
      </c>
      <c r="AF179" s="25" t="str">
        <f>IFERROR(VLOOKUP($B179,SCAN_TBD7!$B:AB,4,FALSE),"Not in Scan")</f>
        <v>Not in Scan</v>
      </c>
      <c r="AG179" s="25" t="str">
        <f>IFERROR(VLOOKUP($B179,SCAN_TBD7!$B:AC,5,FALSE),"Not in Scan")</f>
        <v>Not in Scan</v>
      </c>
      <c r="AI179" s="25" t="str">
        <f>IFERROR(VLOOKUP($B179,SCAN_TBD8!$B:AA,3,FALSE),"Not in Scan")</f>
        <v>Not in Scan</v>
      </c>
      <c r="AJ179" s="25" t="str">
        <f>IFERROR(VLOOKUP($B179,SCAN_TBD8!$B:AB,4,FALSE),"Not in Scan")</f>
        <v>Not in Scan</v>
      </c>
      <c r="AK179" s="25" t="str">
        <f>IFERROR(VLOOKUP($B179,SCAN_TBD8!$B:AC,5,FALSE),"Not in Scan")</f>
        <v>Not in Scan</v>
      </c>
      <c r="AM179" s="25">
        <f t="shared" ref="AM179:AO179" si="1417">G179-C179</f>
        <v>0</v>
      </c>
      <c r="AN179" s="25">
        <f t="shared" si="1417"/>
        <v>0</v>
      </c>
      <c r="AO179" s="25">
        <f t="shared" si="1417"/>
        <v>0</v>
      </c>
      <c r="AQ179" s="25">
        <f t="shared" ref="AQ179:AS179" si="1418">K179-G179</f>
        <v>0</v>
      </c>
      <c r="AR179" s="25">
        <f t="shared" si="1418"/>
        <v>0</v>
      </c>
      <c r="AS179" s="25">
        <f t="shared" si="1418"/>
        <v>0</v>
      </c>
      <c r="AU179" s="25">
        <f t="shared" ref="AU179:AW179" si="1419">O179-K179</f>
        <v>0</v>
      </c>
      <c r="AV179" s="25">
        <f t="shared" si="1419"/>
        <v>0</v>
      </c>
      <c r="AW179" s="25">
        <f t="shared" si="1419"/>
        <v>0</v>
      </c>
      <c r="AY179" s="25" t="str">
        <f t="shared" ref="AY179:BA179" si="1420">S179-O179</f>
        <v>#VALUE!</v>
      </c>
      <c r="AZ179" s="25" t="str">
        <f t="shared" si="1420"/>
        <v>#VALUE!</v>
      </c>
      <c r="BA179" s="25" t="str">
        <f t="shared" si="1420"/>
        <v>#VALUE!</v>
      </c>
      <c r="BC179" s="25" t="str">
        <f t="shared" ref="BC179:BE179" si="1421">W179-S179</f>
        <v>#VALUE!</v>
      </c>
      <c r="BD179" s="25" t="str">
        <f t="shared" si="1421"/>
        <v>#VALUE!</v>
      </c>
      <c r="BE179" s="25" t="str">
        <f t="shared" si="1421"/>
        <v>#VALUE!</v>
      </c>
      <c r="BG179" s="25" t="str">
        <f t="shared" ref="BG179:BI179" si="1422">AA179-W179</f>
        <v>#VALUE!</v>
      </c>
      <c r="BH179" s="25" t="str">
        <f t="shared" si="1422"/>
        <v>#VALUE!</v>
      </c>
      <c r="BI179" s="25" t="str">
        <f t="shared" si="1422"/>
        <v>#VALUE!</v>
      </c>
      <c r="BK179" s="25" t="str">
        <f t="shared" ref="BK179:BM179" si="1423">AE179-AA179</f>
        <v>#VALUE!</v>
      </c>
      <c r="BL179" s="25" t="str">
        <f t="shared" si="1423"/>
        <v>#VALUE!</v>
      </c>
      <c r="BM179" s="25" t="str">
        <f t="shared" si="1423"/>
        <v>#VALUE!</v>
      </c>
      <c r="BO179" s="25" t="str">
        <f t="shared" ref="BO179:BQ179" si="1424">AI179-AE179</f>
        <v>#VALUE!</v>
      </c>
      <c r="BP179" s="25" t="str">
        <f t="shared" si="1424"/>
        <v>#VALUE!</v>
      </c>
      <c r="BQ179" s="25" t="str">
        <f t="shared" si="1424"/>
        <v>#VALUE!</v>
      </c>
    </row>
    <row r="180" ht="15.0" customHeight="1">
      <c r="A180" s="23" t="s">
        <v>177</v>
      </c>
      <c r="B180" s="24">
        <v>2.8467064E7</v>
      </c>
      <c r="C180" s="25">
        <f>IFERROR(VLOOKUP($B180,BaselineKILLS!$B:F,3,FALSE),"Not in BL Scan")</f>
        <v>268919</v>
      </c>
      <c r="D180" s="25">
        <f>IFERROR(VLOOKUP($B180,BaselineKILLS!$B:F,4,FALSE),"Not in BL Scan")</f>
        <v>453177</v>
      </c>
      <c r="E180" s="25">
        <f>IFERROR(VLOOKUP($B180,BaselineKILLS!$B:G,5,FALSE),"Not in BL Scan")</f>
        <v>3578714</v>
      </c>
      <c r="F180" s="25"/>
      <c r="G180" s="25">
        <f>IFERROR(VLOOKUP($B180,SCAN1_020125!$B:F,3,FALSE),"Not in Scan")</f>
        <v>268919</v>
      </c>
      <c r="H180" s="25">
        <f>IFERROR(VLOOKUP($B180,SCAN1_020125!$B:G,4,FALSE),"Not in Scan")</f>
        <v>453177</v>
      </c>
      <c r="I180" s="25">
        <f>IFERROR(VLOOKUP($B180,SCAN1_020125!$B:H,5,FALSE),"Not in Scan")</f>
        <v>3578714</v>
      </c>
      <c r="K180" s="25">
        <f>IFERROR(VLOOKUP($B180,SCAN2_021925!$B:G,3,FALSE),"Not in Scan")</f>
        <v>268919</v>
      </c>
      <c r="L180" s="25">
        <f>IFERROR(VLOOKUP($B180,SCAN2_021925!$B:H,4,FALSE),"Not in Scan")</f>
        <v>453177</v>
      </c>
      <c r="M180" s="25">
        <f>IFERROR(VLOOKUP($B180,SCAN2_021925!$B:I,5,FALSE),"Not in Scan")</f>
        <v>3578714</v>
      </c>
      <c r="O180" s="25">
        <f>IFERROR(VLOOKUP($B180,SCAN_022325!$B:K,3,FALSE),"Not in Scan")</f>
        <v>268919</v>
      </c>
      <c r="P180" s="25">
        <f>IFERROR(VLOOKUP($B180,SCAN_022325!$B:L,4,FALSE),"Not in Scan")</f>
        <v>453177</v>
      </c>
      <c r="Q180" s="25">
        <f>IFERROR(VLOOKUP($B180,SCAN_022325!$B:M,5,FALSE),"Not in Scan")</f>
        <v>3578714</v>
      </c>
      <c r="S180" s="25" t="str">
        <f>IFERROR(VLOOKUP($B180,SCAN_TBD4!$B:O,3,FALSE),"Not in Scan")</f>
        <v>Not in Scan</v>
      </c>
      <c r="T180" s="25" t="str">
        <f>IFERROR(VLOOKUP($B180,SCAN_TBD4!$B:P,4,FALSE),"Not in Scan")</f>
        <v>Not in Scan</v>
      </c>
      <c r="U180" s="25" t="str">
        <f>IFERROR(VLOOKUP($B180,SCAN_TBD4!$B:Q,5,FALSE),"Not in Scan")</f>
        <v>Not in Scan</v>
      </c>
      <c r="W180" s="25" t="str">
        <f>IFERROR(VLOOKUP($B180,SCAN_TBD5!$B:S,3,FALSE),"Not in Scan")</f>
        <v>Not in Scan</v>
      </c>
      <c r="X180" s="25" t="str">
        <f>IFERROR(VLOOKUP($B180,SCAN_TBD5!$B:T,4,FALSE),"Not in Scan")</f>
        <v>Not in Scan</v>
      </c>
      <c r="Y180" s="25" t="str">
        <f>IFERROR(VLOOKUP($B180,SCAN_TBD5!$B:U,5,FALSE),"Not in Scan")</f>
        <v>Not in Scan</v>
      </c>
      <c r="AA180" s="25" t="str">
        <f>IFERROR(VLOOKUP($B180,SCAN_TBD6!$B:W,3,FALSE),"Not in Scan")</f>
        <v>Not in Scan</v>
      </c>
      <c r="AB180" s="25" t="str">
        <f>IFERROR(VLOOKUP($B180,SCAN_TBD6!$B:X,4,FALSE),"Not in Scan")</f>
        <v>Not in Scan</v>
      </c>
      <c r="AC180" s="25" t="str">
        <f>IFERROR(VLOOKUP($B180,SCAN_TBD6!$B:Y,5,FALSE),"Not in Scan")</f>
        <v>Not in Scan</v>
      </c>
      <c r="AE180" s="25" t="str">
        <f>IFERROR(VLOOKUP($B180,SCAN_TBD7!$B:AA,3,FALSE),"Not in Scan")</f>
        <v>Not in Scan</v>
      </c>
      <c r="AF180" s="25" t="str">
        <f>IFERROR(VLOOKUP($B180,SCAN_TBD7!$B:AB,4,FALSE),"Not in Scan")</f>
        <v>Not in Scan</v>
      </c>
      <c r="AG180" s="25" t="str">
        <f>IFERROR(VLOOKUP($B180,SCAN_TBD7!$B:AC,5,FALSE),"Not in Scan")</f>
        <v>Not in Scan</v>
      </c>
      <c r="AI180" s="25" t="str">
        <f>IFERROR(VLOOKUP($B180,SCAN_TBD8!$B:AA,3,FALSE),"Not in Scan")</f>
        <v>Not in Scan</v>
      </c>
      <c r="AJ180" s="25" t="str">
        <f>IFERROR(VLOOKUP($B180,SCAN_TBD8!$B:AB,4,FALSE),"Not in Scan")</f>
        <v>Not in Scan</v>
      </c>
      <c r="AK180" s="25" t="str">
        <f>IFERROR(VLOOKUP($B180,SCAN_TBD8!$B:AC,5,FALSE),"Not in Scan")</f>
        <v>Not in Scan</v>
      </c>
      <c r="AM180" s="25">
        <f t="shared" ref="AM180:AO180" si="1425">G180-C180</f>
        <v>0</v>
      </c>
      <c r="AN180" s="25">
        <f t="shared" si="1425"/>
        <v>0</v>
      </c>
      <c r="AO180" s="25">
        <f t="shared" si="1425"/>
        <v>0</v>
      </c>
      <c r="AQ180" s="25">
        <f t="shared" ref="AQ180:AS180" si="1426">K180-G180</f>
        <v>0</v>
      </c>
      <c r="AR180" s="25">
        <f t="shared" si="1426"/>
        <v>0</v>
      </c>
      <c r="AS180" s="25">
        <f t="shared" si="1426"/>
        <v>0</v>
      </c>
      <c r="AU180" s="25">
        <f t="shared" ref="AU180:AW180" si="1427">O180-K180</f>
        <v>0</v>
      </c>
      <c r="AV180" s="25">
        <f t="shared" si="1427"/>
        <v>0</v>
      </c>
      <c r="AW180" s="25">
        <f t="shared" si="1427"/>
        <v>0</v>
      </c>
      <c r="AY180" s="25" t="str">
        <f t="shared" ref="AY180:BA180" si="1428">S180-O180</f>
        <v>#VALUE!</v>
      </c>
      <c r="AZ180" s="25" t="str">
        <f t="shared" si="1428"/>
        <v>#VALUE!</v>
      </c>
      <c r="BA180" s="25" t="str">
        <f t="shared" si="1428"/>
        <v>#VALUE!</v>
      </c>
      <c r="BC180" s="25" t="str">
        <f t="shared" ref="BC180:BE180" si="1429">W180-S180</f>
        <v>#VALUE!</v>
      </c>
      <c r="BD180" s="25" t="str">
        <f t="shared" si="1429"/>
        <v>#VALUE!</v>
      </c>
      <c r="BE180" s="25" t="str">
        <f t="shared" si="1429"/>
        <v>#VALUE!</v>
      </c>
      <c r="BG180" s="25" t="str">
        <f t="shared" ref="BG180:BI180" si="1430">AA180-W180</f>
        <v>#VALUE!</v>
      </c>
      <c r="BH180" s="25" t="str">
        <f t="shared" si="1430"/>
        <v>#VALUE!</v>
      </c>
      <c r="BI180" s="25" t="str">
        <f t="shared" si="1430"/>
        <v>#VALUE!</v>
      </c>
      <c r="BK180" s="25" t="str">
        <f t="shared" ref="BK180:BM180" si="1431">AE180-AA180</f>
        <v>#VALUE!</v>
      </c>
      <c r="BL180" s="25" t="str">
        <f t="shared" si="1431"/>
        <v>#VALUE!</v>
      </c>
      <c r="BM180" s="25" t="str">
        <f t="shared" si="1431"/>
        <v>#VALUE!</v>
      </c>
      <c r="BO180" s="25" t="str">
        <f t="shared" ref="BO180:BQ180" si="1432">AI180-AE180</f>
        <v>#VALUE!</v>
      </c>
      <c r="BP180" s="25" t="str">
        <f t="shared" si="1432"/>
        <v>#VALUE!</v>
      </c>
      <c r="BQ180" s="25" t="str">
        <f t="shared" si="1432"/>
        <v>#VALUE!</v>
      </c>
    </row>
    <row r="181" ht="15.0" customHeight="1">
      <c r="A181" s="23" t="s">
        <v>178</v>
      </c>
      <c r="B181" s="24">
        <v>9.4619696E7</v>
      </c>
      <c r="C181" s="25">
        <f>IFERROR(VLOOKUP($B181,BaselineKILLS!$B:F,3,FALSE),"Not in BL Scan")</f>
        <v>159463</v>
      </c>
      <c r="D181" s="25">
        <f>IFERROR(VLOOKUP($B181,BaselineKILLS!$B:F,4,FALSE),"Not in BL Scan")</f>
        <v>96509</v>
      </c>
      <c r="E181" s="25">
        <f>IFERROR(VLOOKUP($B181,BaselineKILLS!$B:G,5,FALSE),"Not in BL Scan")</f>
        <v>1652754</v>
      </c>
      <c r="F181" s="25"/>
      <c r="G181" s="25">
        <f>IFERROR(VLOOKUP($B181,SCAN1_020125!$B:F,3,FALSE),"Not in Scan")</f>
        <v>159463</v>
      </c>
      <c r="H181" s="25">
        <f>IFERROR(VLOOKUP($B181,SCAN1_020125!$B:G,4,FALSE),"Not in Scan")</f>
        <v>96509</v>
      </c>
      <c r="I181" s="25">
        <f>IFERROR(VLOOKUP($B181,SCAN1_020125!$B:H,5,FALSE),"Not in Scan")</f>
        <v>1652754</v>
      </c>
      <c r="K181" s="25">
        <f>IFERROR(VLOOKUP($B181,SCAN2_021925!$B:G,3,FALSE),"Not in Scan")</f>
        <v>159463</v>
      </c>
      <c r="L181" s="25">
        <f>IFERROR(VLOOKUP($B181,SCAN2_021925!$B:H,4,FALSE),"Not in Scan")</f>
        <v>96509</v>
      </c>
      <c r="M181" s="25">
        <f>IFERROR(VLOOKUP($B181,SCAN2_021925!$B:I,5,FALSE),"Not in Scan")</f>
        <v>1652754</v>
      </c>
      <c r="O181" s="25">
        <f>IFERROR(VLOOKUP($B181,SCAN_022325!$B:K,3,FALSE),"Not in Scan")</f>
        <v>159463</v>
      </c>
      <c r="P181" s="25">
        <f>IFERROR(VLOOKUP($B181,SCAN_022325!$B:L,4,FALSE),"Not in Scan")</f>
        <v>96509</v>
      </c>
      <c r="Q181" s="25">
        <f>IFERROR(VLOOKUP($B181,SCAN_022325!$B:M,5,FALSE),"Not in Scan")</f>
        <v>1652754</v>
      </c>
      <c r="S181" s="25" t="str">
        <f>IFERROR(VLOOKUP($B181,SCAN_TBD4!$B:O,3,FALSE),"Not in Scan")</f>
        <v>Not in Scan</v>
      </c>
      <c r="T181" s="25" t="str">
        <f>IFERROR(VLOOKUP($B181,SCAN_TBD4!$B:P,4,FALSE),"Not in Scan")</f>
        <v>Not in Scan</v>
      </c>
      <c r="U181" s="25" t="str">
        <f>IFERROR(VLOOKUP($B181,SCAN_TBD4!$B:Q,5,FALSE),"Not in Scan")</f>
        <v>Not in Scan</v>
      </c>
      <c r="W181" s="25" t="str">
        <f>IFERROR(VLOOKUP($B181,SCAN_TBD5!$B:S,3,FALSE),"Not in Scan")</f>
        <v>Not in Scan</v>
      </c>
      <c r="X181" s="25" t="str">
        <f>IFERROR(VLOOKUP($B181,SCAN_TBD5!$B:T,4,FALSE),"Not in Scan")</f>
        <v>Not in Scan</v>
      </c>
      <c r="Y181" s="25" t="str">
        <f>IFERROR(VLOOKUP($B181,SCAN_TBD5!$B:U,5,FALSE),"Not in Scan")</f>
        <v>Not in Scan</v>
      </c>
      <c r="AA181" s="25" t="str">
        <f>IFERROR(VLOOKUP($B181,SCAN_TBD6!$B:W,3,FALSE),"Not in Scan")</f>
        <v>Not in Scan</v>
      </c>
      <c r="AB181" s="25" t="str">
        <f>IFERROR(VLOOKUP($B181,SCAN_TBD6!$B:X,4,FALSE),"Not in Scan")</f>
        <v>Not in Scan</v>
      </c>
      <c r="AC181" s="25" t="str">
        <f>IFERROR(VLOOKUP($B181,SCAN_TBD6!$B:Y,5,FALSE),"Not in Scan")</f>
        <v>Not in Scan</v>
      </c>
      <c r="AE181" s="25" t="str">
        <f>IFERROR(VLOOKUP($B181,SCAN_TBD7!$B:AA,3,FALSE),"Not in Scan")</f>
        <v>Not in Scan</v>
      </c>
      <c r="AF181" s="25" t="str">
        <f>IFERROR(VLOOKUP($B181,SCAN_TBD7!$B:AB,4,FALSE),"Not in Scan")</f>
        <v>Not in Scan</v>
      </c>
      <c r="AG181" s="25" t="str">
        <f>IFERROR(VLOOKUP($B181,SCAN_TBD7!$B:AC,5,FALSE),"Not in Scan")</f>
        <v>Not in Scan</v>
      </c>
      <c r="AI181" s="25" t="str">
        <f>IFERROR(VLOOKUP($B181,SCAN_TBD8!$B:AA,3,FALSE),"Not in Scan")</f>
        <v>Not in Scan</v>
      </c>
      <c r="AJ181" s="25" t="str">
        <f>IFERROR(VLOOKUP($B181,SCAN_TBD8!$B:AB,4,FALSE),"Not in Scan")</f>
        <v>Not in Scan</v>
      </c>
      <c r="AK181" s="25" t="str">
        <f>IFERROR(VLOOKUP($B181,SCAN_TBD8!$B:AC,5,FALSE),"Not in Scan")</f>
        <v>Not in Scan</v>
      </c>
      <c r="AM181" s="25">
        <f t="shared" ref="AM181:AO181" si="1433">G181-C181</f>
        <v>0</v>
      </c>
      <c r="AN181" s="25">
        <f t="shared" si="1433"/>
        <v>0</v>
      </c>
      <c r="AO181" s="25">
        <f t="shared" si="1433"/>
        <v>0</v>
      </c>
      <c r="AQ181" s="25">
        <f t="shared" ref="AQ181:AS181" si="1434">K181-G181</f>
        <v>0</v>
      </c>
      <c r="AR181" s="25">
        <f t="shared" si="1434"/>
        <v>0</v>
      </c>
      <c r="AS181" s="25">
        <f t="shared" si="1434"/>
        <v>0</v>
      </c>
      <c r="AU181" s="25">
        <f t="shared" ref="AU181:AW181" si="1435">O181-K181</f>
        <v>0</v>
      </c>
      <c r="AV181" s="25">
        <f t="shared" si="1435"/>
        <v>0</v>
      </c>
      <c r="AW181" s="25">
        <f t="shared" si="1435"/>
        <v>0</v>
      </c>
      <c r="AY181" s="25" t="str">
        <f t="shared" ref="AY181:BA181" si="1436">S181-O181</f>
        <v>#VALUE!</v>
      </c>
      <c r="AZ181" s="25" t="str">
        <f t="shared" si="1436"/>
        <v>#VALUE!</v>
      </c>
      <c r="BA181" s="25" t="str">
        <f t="shared" si="1436"/>
        <v>#VALUE!</v>
      </c>
      <c r="BC181" s="25" t="str">
        <f t="shared" ref="BC181:BE181" si="1437">W181-S181</f>
        <v>#VALUE!</v>
      </c>
      <c r="BD181" s="25" t="str">
        <f t="shared" si="1437"/>
        <v>#VALUE!</v>
      </c>
      <c r="BE181" s="25" t="str">
        <f t="shared" si="1437"/>
        <v>#VALUE!</v>
      </c>
      <c r="BG181" s="25" t="str">
        <f t="shared" ref="BG181:BI181" si="1438">AA181-W181</f>
        <v>#VALUE!</v>
      </c>
      <c r="BH181" s="25" t="str">
        <f t="shared" si="1438"/>
        <v>#VALUE!</v>
      </c>
      <c r="BI181" s="25" t="str">
        <f t="shared" si="1438"/>
        <v>#VALUE!</v>
      </c>
      <c r="BK181" s="25" t="str">
        <f t="shared" ref="BK181:BM181" si="1439">AE181-AA181</f>
        <v>#VALUE!</v>
      </c>
      <c r="BL181" s="25" t="str">
        <f t="shared" si="1439"/>
        <v>#VALUE!</v>
      </c>
      <c r="BM181" s="25" t="str">
        <f t="shared" si="1439"/>
        <v>#VALUE!</v>
      </c>
      <c r="BO181" s="25" t="str">
        <f t="shared" ref="BO181:BQ181" si="1440">AI181-AE181</f>
        <v>#VALUE!</v>
      </c>
      <c r="BP181" s="25" t="str">
        <f t="shared" si="1440"/>
        <v>#VALUE!</v>
      </c>
      <c r="BQ181" s="25" t="str">
        <f t="shared" si="1440"/>
        <v>#VALUE!</v>
      </c>
    </row>
    <row r="182" ht="15.0" customHeight="1">
      <c r="A182" s="23" t="s">
        <v>179</v>
      </c>
      <c r="B182" s="24">
        <v>5.1686964E7</v>
      </c>
      <c r="C182" s="25">
        <f>IFERROR(VLOOKUP($B182,BaselineKILLS!$B:F,3,FALSE),"Not in BL Scan")</f>
        <v>2488</v>
      </c>
      <c r="D182" s="25">
        <f>IFERROR(VLOOKUP($B182,BaselineKILLS!$B:F,4,FALSE),"Not in BL Scan")</f>
        <v>23910</v>
      </c>
      <c r="E182" s="25">
        <f>IFERROR(VLOOKUP($B182,BaselineKILLS!$B:G,5,FALSE),"Not in BL Scan")</f>
        <v>16951</v>
      </c>
      <c r="F182" s="25"/>
      <c r="G182" s="25">
        <f>IFERROR(VLOOKUP($B182,SCAN1_020125!$B:F,3,FALSE),"Not in Scan")</f>
        <v>2488</v>
      </c>
      <c r="H182" s="25">
        <f>IFERROR(VLOOKUP($B182,SCAN1_020125!$B:G,4,FALSE),"Not in Scan")</f>
        <v>23910</v>
      </c>
      <c r="I182" s="25">
        <f>IFERROR(VLOOKUP($B182,SCAN1_020125!$B:H,5,FALSE),"Not in Scan")</f>
        <v>16951</v>
      </c>
      <c r="K182" s="25">
        <f>IFERROR(VLOOKUP($B182,SCAN2_021925!$B:G,3,FALSE),"Not in Scan")</f>
        <v>2488</v>
      </c>
      <c r="L182" s="25">
        <f>IFERROR(VLOOKUP($B182,SCAN2_021925!$B:H,4,FALSE),"Not in Scan")</f>
        <v>23910</v>
      </c>
      <c r="M182" s="25">
        <f>IFERROR(VLOOKUP($B182,SCAN2_021925!$B:I,5,FALSE),"Not in Scan")</f>
        <v>16951</v>
      </c>
      <c r="O182" s="25">
        <f>IFERROR(VLOOKUP($B182,SCAN_022325!$B:K,3,FALSE),"Not in Scan")</f>
        <v>2488</v>
      </c>
      <c r="P182" s="25">
        <f>IFERROR(VLOOKUP($B182,SCAN_022325!$B:L,4,FALSE),"Not in Scan")</f>
        <v>23910</v>
      </c>
      <c r="Q182" s="25">
        <f>IFERROR(VLOOKUP($B182,SCAN_022325!$B:M,5,FALSE),"Not in Scan")</f>
        <v>16951</v>
      </c>
      <c r="S182" s="25" t="str">
        <f>IFERROR(VLOOKUP($B182,SCAN_TBD4!$B:O,3,FALSE),"Not in Scan")</f>
        <v>Not in Scan</v>
      </c>
      <c r="T182" s="25" t="str">
        <f>IFERROR(VLOOKUP($B182,SCAN_TBD4!$B:P,4,FALSE),"Not in Scan")</f>
        <v>Not in Scan</v>
      </c>
      <c r="U182" s="25" t="str">
        <f>IFERROR(VLOOKUP($B182,SCAN_TBD4!$B:Q,5,FALSE),"Not in Scan")</f>
        <v>Not in Scan</v>
      </c>
      <c r="W182" s="25" t="str">
        <f>IFERROR(VLOOKUP($B182,SCAN_TBD5!$B:S,3,FALSE),"Not in Scan")</f>
        <v>Not in Scan</v>
      </c>
      <c r="X182" s="25" t="str">
        <f>IFERROR(VLOOKUP($B182,SCAN_TBD5!$B:T,4,FALSE),"Not in Scan")</f>
        <v>Not in Scan</v>
      </c>
      <c r="Y182" s="25" t="str">
        <f>IFERROR(VLOOKUP($B182,SCAN_TBD5!$B:U,5,FALSE),"Not in Scan")</f>
        <v>Not in Scan</v>
      </c>
      <c r="AA182" s="25" t="str">
        <f>IFERROR(VLOOKUP($B182,SCAN_TBD6!$B:W,3,FALSE),"Not in Scan")</f>
        <v>Not in Scan</v>
      </c>
      <c r="AB182" s="25" t="str">
        <f>IFERROR(VLOOKUP($B182,SCAN_TBD6!$B:X,4,FALSE),"Not in Scan")</f>
        <v>Not in Scan</v>
      </c>
      <c r="AC182" s="25" t="str">
        <f>IFERROR(VLOOKUP($B182,SCAN_TBD6!$B:Y,5,FALSE),"Not in Scan")</f>
        <v>Not in Scan</v>
      </c>
      <c r="AE182" s="25" t="str">
        <f>IFERROR(VLOOKUP($B182,SCAN_TBD7!$B:AA,3,FALSE),"Not in Scan")</f>
        <v>Not in Scan</v>
      </c>
      <c r="AF182" s="25" t="str">
        <f>IFERROR(VLOOKUP($B182,SCAN_TBD7!$B:AB,4,FALSE),"Not in Scan")</f>
        <v>Not in Scan</v>
      </c>
      <c r="AG182" s="25" t="str">
        <f>IFERROR(VLOOKUP($B182,SCAN_TBD7!$B:AC,5,FALSE),"Not in Scan")</f>
        <v>Not in Scan</v>
      </c>
      <c r="AI182" s="25" t="str">
        <f>IFERROR(VLOOKUP($B182,SCAN_TBD8!$B:AA,3,FALSE),"Not in Scan")</f>
        <v>Not in Scan</v>
      </c>
      <c r="AJ182" s="25" t="str">
        <f>IFERROR(VLOOKUP($B182,SCAN_TBD8!$B:AB,4,FALSE),"Not in Scan")</f>
        <v>Not in Scan</v>
      </c>
      <c r="AK182" s="25" t="str">
        <f>IFERROR(VLOOKUP($B182,SCAN_TBD8!$B:AC,5,FALSE),"Not in Scan")</f>
        <v>Not in Scan</v>
      </c>
      <c r="AM182" s="25">
        <f t="shared" ref="AM182:AO182" si="1441">G182-C182</f>
        <v>0</v>
      </c>
      <c r="AN182" s="25">
        <f t="shared" si="1441"/>
        <v>0</v>
      </c>
      <c r="AO182" s="25">
        <f t="shared" si="1441"/>
        <v>0</v>
      </c>
      <c r="AQ182" s="25">
        <f t="shared" ref="AQ182:AS182" si="1442">K182-G182</f>
        <v>0</v>
      </c>
      <c r="AR182" s="25">
        <f t="shared" si="1442"/>
        <v>0</v>
      </c>
      <c r="AS182" s="25">
        <f t="shared" si="1442"/>
        <v>0</v>
      </c>
      <c r="AU182" s="25">
        <f t="shared" ref="AU182:AW182" si="1443">O182-K182</f>
        <v>0</v>
      </c>
      <c r="AV182" s="25">
        <f t="shared" si="1443"/>
        <v>0</v>
      </c>
      <c r="AW182" s="25">
        <f t="shared" si="1443"/>
        <v>0</v>
      </c>
      <c r="AY182" s="25" t="str">
        <f t="shared" ref="AY182:BA182" si="1444">S182-O182</f>
        <v>#VALUE!</v>
      </c>
      <c r="AZ182" s="25" t="str">
        <f t="shared" si="1444"/>
        <v>#VALUE!</v>
      </c>
      <c r="BA182" s="25" t="str">
        <f t="shared" si="1444"/>
        <v>#VALUE!</v>
      </c>
      <c r="BC182" s="25" t="str">
        <f t="shared" ref="BC182:BE182" si="1445">W182-S182</f>
        <v>#VALUE!</v>
      </c>
      <c r="BD182" s="25" t="str">
        <f t="shared" si="1445"/>
        <v>#VALUE!</v>
      </c>
      <c r="BE182" s="25" t="str">
        <f t="shared" si="1445"/>
        <v>#VALUE!</v>
      </c>
      <c r="BG182" s="25" t="str">
        <f t="shared" ref="BG182:BI182" si="1446">AA182-W182</f>
        <v>#VALUE!</v>
      </c>
      <c r="BH182" s="25" t="str">
        <f t="shared" si="1446"/>
        <v>#VALUE!</v>
      </c>
      <c r="BI182" s="25" t="str">
        <f t="shared" si="1446"/>
        <v>#VALUE!</v>
      </c>
      <c r="BK182" s="25" t="str">
        <f t="shared" ref="BK182:BM182" si="1447">AE182-AA182</f>
        <v>#VALUE!</v>
      </c>
      <c r="BL182" s="25" t="str">
        <f t="shared" si="1447"/>
        <v>#VALUE!</v>
      </c>
      <c r="BM182" s="25" t="str">
        <f t="shared" si="1447"/>
        <v>#VALUE!</v>
      </c>
      <c r="BO182" s="25" t="str">
        <f t="shared" ref="BO182:BQ182" si="1448">AI182-AE182</f>
        <v>#VALUE!</v>
      </c>
      <c r="BP182" s="25" t="str">
        <f t="shared" si="1448"/>
        <v>#VALUE!</v>
      </c>
      <c r="BQ182" s="25" t="str">
        <f t="shared" si="1448"/>
        <v>#VALUE!</v>
      </c>
    </row>
    <row r="183" ht="15.0" customHeight="1">
      <c r="A183" s="23" t="s">
        <v>180</v>
      </c>
      <c r="B183" s="24">
        <v>8.5608207E7</v>
      </c>
      <c r="C183" s="25">
        <f>IFERROR(VLOOKUP($B183,BaselineKILLS!$B:F,3,FALSE),"Not in BL Scan")</f>
        <v>3125233</v>
      </c>
      <c r="D183" s="25">
        <f>IFERROR(VLOOKUP($B183,BaselineKILLS!$B:F,4,FALSE),"Not in BL Scan")</f>
        <v>3976418</v>
      </c>
      <c r="E183" s="25">
        <f>IFERROR(VLOOKUP($B183,BaselineKILLS!$B:G,5,FALSE),"Not in BL Scan")</f>
        <v>3578651</v>
      </c>
      <c r="F183" s="25"/>
      <c r="G183" s="25">
        <f>IFERROR(VLOOKUP($B183,SCAN1_020125!$B:F,3,FALSE),"Not in Scan")</f>
        <v>3125233</v>
      </c>
      <c r="H183" s="25">
        <f>IFERROR(VLOOKUP($B183,SCAN1_020125!$B:G,4,FALSE),"Not in Scan")</f>
        <v>3976418</v>
      </c>
      <c r="I183" s="25">
        <f>IFERROR(VLOOKUP($B183,SCAN1_020125!$B:H,5,FALSE),"Not in Scan")</f>
        <v>3578651</v>
      </c>
      <c r="K183" s="25">
        <f>IFERROR(VLOOKUP($B183,SCAN2_021925!$B:G,3,FALSE),"Not in Scan")</f>
        <v>3125711</v>
      </c>
      <c r="L183" s="25">
        <f>IFERROR(VLOOKUP($B183,SCAN2_021925!$B:H,4,FALSE),"Not in Scan")</f>
        <v>3985012</v>
      </c>
      <c r="M183" s="25">
        <f>IFERROR(VLOOKUP($B183,SCAN2_021925!$B:I,5,FALSE),"Not in Scan")</f>
        <v>3578651</v>
      </c>
      <c r="O183" s="25">
        <f>IFERROR(VLOOKUP($B183,SCAN_022325!$B:K,3,FALSE),"Not in Scan")</f>
        <v>3125711</v>
      </c>
      <c r="P183" s="25">
        <f>IFERROR(VLOOKUP($B183,SCAN_022325!$B:L,4,FALSE),"Not in Scan")</f>
        <v>3985885</v>
      </c>
      <c r="Q183" s="25">
        <f>IFERROR(VLOOKUP($B183,SCAN_022325!$B:M,5,FALSE),"Not in Scan")</f>
        <v>3578827</v>
      </c>
      <c r="S183" s="25" t="str">
        <f>IFERROR(VLOOKUP($B183,SCAN_TBD4!$B:O,3,FALSE),"Not in Scan")</f>
        <v>Not in Scan</v>
      </c>
      <c r="T183" s="25" t="str">
        <f>IFERROR(VLOOKUP($B183,SCAN_TBD4!$B:P,4,FALSE),"Not in Scan")</f>
        <v>Not in Scan</v>
      </c>
      <c r="U183" s="25" t="str">
        <f>IFERROR(VLOOKUP($B183,SCAN_TBD4!$B:Q,5,FALSE),"Not in Scan")</f>
        <v>Not in Scan</v>
      </c>
      <c r="W183" s="25" t="str">
        <f>IFERROR(VLOOKUP($B183,SCAN_TBD5!$B:S,3,FALSE),"Not in Scan")</f>
        <v>Not in Scan</v>
      </c>
      <c r="X183" s="25" t="str">
        <f>IFERROR(VLOOKUP($B183,SCAN_TBD5!$B:T,4,FALSE),"Not in Scan")</f>
        <v>Not in Scan</v>
      </c>
      <c r="Y183" s="25" t="str">
        <f>IFERROR(VLOOKUP($B183,SCAN_TBD5!$B:U,5,FALSE),"Not in Scan")</f>
        <v>Not in Scan</v>
      </c>
      <c r="AA183" s="25" t="str">
        <f>IFERROR(VLOOKUP($B183,SCAN_TBD6!$B:W,3,FALSE),"Not in Scan")</f>
        <v>Not in Scan</v>
      </c>
      <c r="AB183" s="25" t="str">
        <f>IFERROR(VLOOKUP($B183,SCAN_TBD6!$B:X,4,FALSE),"Not in Scan")</f>
        <v>Not in Scan</v>
      </c>
      <c r="AC183" s="25" t="str">
        <f>IFERROR(VLOOKUP($B183,SCAN_TBD6!$B:Y,5,FALSE),"Not in Scan")</f>
        <v>Not in Scan</v>
      </c>
      <c r="AE183" s="25" t="str">
        <f>IFERROR(VLOOKUP($B183,SCAN_TBD7!$B:AA,3,FALSE),"Not in Scan")</f>
        <v>Not in Scan</v>
      </c>
      <c r="AF183" s="25" t="str">
        <f>IFERROR(VLOOKUP($B183,SCAN_TBD7!$B:AB,4,FALSE),"Not in Scan")</f>
        <v>Not in Scan</v>
      </c>
      <c r="AG183" s="25" t="str">
        <f>IFERROR(VLOOKUP($B183,SCAN_TBD7!$B:AC,5,FALSE),"Not in Scan")</f>
        <v>Not in Scan</v>
      </c>
      <c r="AI183" s="25" t="str">
        <f>IFERROR(VLOOKUP($B183,SCAN_TBD8!$B:AA,3,FALSE),"Not in Scan")</f>
        <v>Not in Scan</v>
      </c>
      <c r="AJ183" s="25" t="str">
        <f>IFERROR(VLOOKUP($B183,SCAN_TBD8!$B:AB,4,FALSE),"Not in Scan")</f>
        <v>Not in Scan</v>
      </c>
      <c r="AK183" s="25" t="str">
        <f>IFERROR(VLOOKUP($B183,SCAN_TBD8!$B:AC,5,FALSE),"Not in Scan")</f>
        <v>Not in Scan</v>
      </c>
      <c r="AM183" s="25">
        <f t="shared" ref="AM183:AO183" si="1449">G183-C183</f>
        <v>0</v>
      </c>
      <c r="AN183" s="25">
        <f t="shared" si="1449"/>
        <v>0</v>
      </c>
      <c r="AO183" s="25">
        <f t="shared" si="1449"/>
        <v>0</v>
      </c>
      <c r="AQ183" s="25">
        <f t="shared" ref="AQ183:AS183" si="1450">K183-G183</f>
        <v>478</v>
      </c>
      <c r="AR183" s="25">
        <f t="shared" si="1450"/>
        <v>8594</v>
      </c>
      <c r="AS183" s="25">
        <f t="shared" si="1450"/>
        <v>0</v>
      </c>
      <c r="AU183" s="25">
        <f t="shared" ref="AU183:AW183" si="1451">O183-K183</f>
        <v>0</v>
      </c>
      <c r="AV183" s="25">
        <f t="shared" si="1451"/>
        <v>873</v>
      </c>
      <c r="AW183" s="25">
        <f t="shared" si="1451"/>
        <v>176</v>
      </c>
      <c r="AY183" s="25" t="str">
        <f t="shared" ref="AY183:BA183" si="1452">S183-O183</f>
        <v>#VALUE!</v>
      </c>
      <c r="AZ183" s="25" t="str">
        <f t="shared" si="1452"/>
        <v>#VALUE!</v>
      </c>
      <c r="BA183" s="25" t="str">
        <f t="shared" si="1452"/>
        <v>#VALUE!</v>
      </c>
      <c r="BC183" s="25" t="str">
        <f t="shared" ref="BC183:BE183" si="1453">W183-S183</f>
        <v>#VALUE!</v>
      </c>
      <c r="BD183" s="25" t="str">
        <f t="shared" si="1453"/>
        <v>#VALUE!</v>
      </c>
      <c r="BE183" s="25" t="str">
        <f t="shared" si="1453"/>
        <v>#VALUE!</v>
      </c>
      <c r="BG183" s="25" t="str">
        <f t="shared" ref="BG183:BI183" si="1454">AA183-W183</f>
        <v>#VALUE!</v>
      </c>
      <c r="BH183" s="25" t="str">
        <f t="shared" si="1454"/>
        <v>#VALUE!</v>
      </c>
      <c r="BI183" s="25" t="str">
        <f t="shared" si="1454"/>
        <v>#VALUE!</v>
      </c>
      <c r="BK183" s="25" t="str">
        <f t="shared" ref="BK183:BM183" si="1455">AE183-AA183</f>
        <v>#VALUE!</v>
      </c>
      <c r="BL183" s="25" t="str">
        <f t="shared" si="1455"/>
        <v>#VALUE!</v>
      </c>
      <c r="BM183" s="25" t="str">
        <f t="shared" si="1455"/>
        <v>#VALUE!</v>
      </c>
      <c r="BO183" s="25" t="str">
        <f t="shared" ref="BO183:BQ183" si="1456">AI183-AE183</f>
        <v>#VALUE!</v>
      </c>
      <c r="BP183" s="25" t="str">
        <f t="shared" si="1456"/>
        <v>#VALUE!</v>
      </c>
      <c r="BQ183" s="25" t="str">
        <f t="shared" si="1456"/>
        <v>#VALUE!</v>
      </c>
    </row>
    <row r="184" ht="15.0" customHeight="1">
      <c r="A184" s="23" t="s">
        <v>181</v>
      </c>
      <c r="B184" s="24">
        <v>5.09652E7</v>
      </c>
      <c r="C184" s="25">
        <f>IFERROR(VLOOKUP($B184,BaselineKILLS!$B:F,3,FALSE),"Not in BL Scan")</f>
        <v>314231</v>
      </c>
      <c r="D184" s="25">
        <f>IFERROR(VLOOKUP($B184,BaselineKILLS!$B:F,4,FALSE),"Not in BL Scan")</f>
        <v>135297</v>
      </c>
      <c r="E184" s="25">
        <f>IFERROR(VLOOKUP($B184,BaselineKILLS!$B:G,5,FALSE),"Not in BL Scan")</f>
        <v>6781597</v>
      </c>
      <c r="F184" s="25"/>
      <c r="G184" s="25">
        <f>IFERROR(VLOOKUP($B184,SCAN1_020125!$B:F,3,FALSE),"Not in Scan")</f>
        <v>314231</v>
      </c>
      <c r="H184" s="25">
        <f>IFERROR(VLOOKUP($B184,SCAN1_020125!$B:G,4,FALSE),"Not in Scan")</f>
        <v>135297</v>
      </c>
      <c r="I184" s="25">
        <f>IFERROR(VLOOKUP($B184,SCAN1_020125!$B:H,5,FALSE),"Not in Scan")</f>
        <v>6781597</v>
      </c>
      <c r="K184" s="25">
        <f>IFERROR(VLOOKUP($B184,SCAN2_021925!$B:G,3,FALSE),"Not in Scan")</f>
        <v>314231</v>
      </c>
      <c r="L184" s="25">
        <f>IFERROR(VLOOKUP($B184,SCAN2_021925!$B:H,4,FALSE),"Not in Scan")</f>
        <v>135297</v>
      </c>
      <c r="M184" s="25">
        <f>IFERROR(VLOOKUP($B184,SCAN2_021925!$B:I,5,FALSE),"Not in Scan")</f>
        <v>6781597</v>
      </c>
      <c r="O184" s="25">
        <f>IFERROR(VLOOKUP($B184,SCAN_022325!$B:K,3,FALSE),"Not in Scan")</f>
        <v>314231</v>
      </c>
      <c r="P184" s="25">
        <f>IFERROR(VLOOKUP($B184,SCAN_022325!$B:L,4,FALSE),"Not in Scan")</f>
        <v>135297</v>
      </c>
      <c r="Q184" s="25">
        <f>IFERROR(VLOOKUP($B184,SCAN_022325!$B:M,5,FALSE),"Not in Scan")</f>
        <v>6781597</v>
      </c>
      <c r="S184" s="25" t="str">
        <f>IFERROR(VLOOKUP($B184,SCAN_TBD4!$B:O,3,FALSE),"Not in Scan")</f>
        <v>Not in Scan</v>
      </c>
      <c r="T184" s="25" t="str">
        <f>IFERROR(VLOOKUP($B184,SCAN_TBD4!$B:P,4,FALSE),"Not in Scan")</f>
        <v>Not in Scan</v>
      </c>
      <c r="U184" s="25" t="str">
        <f>IFERROR(VLOOKUP($B184,SCAN_TBD4!$B:Q,5,FALSE),"Not in Scan")</f>
        <v>Not in Scan</v>
      </c>
      <c r="W184" s="25" t="str">
        <f>IFERROR(VLOOKUP($B184,SCAN_TBD5!$B:S,3,FALSE),"Not in Scan")</f>
        <v>Not in Scan</v>
      </c>
      <c r="X184" s="25" t="str">
        <f>IFERROR(VLOOKUP($B184,SCAN_TBD5!$B:T,4,FALSE),"Not in Scan")</f>
        <v>Not in Scan</v>
      </c>
      <c r="Y184" s="25" t="str">
        <f>IFERROR(VLOOKUP($B184,SCAN_TBD5!$B:U,5,FALSE),"Not in Scan")</f>
        <v>Not in Scan</v>
      </c>
      <c r="AA184" s="25" t="str">
        <f>IFERROR(VLOOKUP($B184,SCAN_TBD6!$B:W,3,FALSE),"Not in Scan")</f>
        <v>Not in Scan</v>
      </c>
      <c r="AB184" s="25" t="str">
        <f>IFERROR(VLOOKUP($B184,SCAN_TBD6!$B:X,4,FALSE),"Not in Scan")</f>
        <v>Not in Scan</v>
      </c>
      <c r="AC184" s="25" t="str">
        <f>IFERROR(VLOOKUP($B184,SCAN_TBD6!$B:Y,5,FALSE),"Not in Scan")</f>
        <v>Not in Scan</v>
      </c>
      <c r="AE184" s="25" t="str">
        <f>IFERROR(VLOOKUP($B184,SCAN_TBD7!$B:AA,3,FALSE),"Not in Scan")</f>
        <v>Not in Scan</v>
      </c>
      <c r="AF184" s="25" t="str">
        <f>IFERROR(VLOOKUP($B184,SCAN_TBD7!$B:AB,4,FALSE),"Not in Scan")</f>
        <v>Not in Scan</v>
      </c>
      <c r="AG184" s="25" t="str">
        <f>IFERROR(VLOOKUP($B184,SCAN_TBD7!$B:AC,5,FALSE),"Not in Scan")</f>
        <v>Not in Scan</v>
      </c>
      <c r="AI184" s="25" t="str">
        <f>IFERROR(VLOOKUP($B184,SCAN_TBD8!$B:AA,3,FALSE),"Not in Scan")</f>
        <v>Not in Scan</v>
      </c>
      <c r="AJ184" s="25" t="str">
        <f>IFERROR(VLOOKUP($B184,SCAN_TBD8!$B:AB,4,FALSE),"Not in Scan")</f>
        <v>Not in Scan</v>
      </c>
      <c r="AK184" s="25" t="str">
        <f>IFERROR(VLOOKUP($B184,SCAN_TBD8!$B:AC,5,FALSE),"Not in Scan")</f>
        <v>Not in Scan</v>
      </c>
      <c r="AM184" s="25">
        <f t="shared" ref="AM184:AO184" si="1457">G184-C184</f>
        <v>0</v>
      </c>
      <c r="AN184" s="25">
        <f t="shared" si="1457"/>
        <v>0</v>
      </c>
      <c r="AO184" s="25">
        <f t="shared" si="1457"/>
        <v>0</v>
      </c>
      <c r="AQ184" s="25">
        <f t="shared" ref="AQ184:AS184" si="1458">K184-G184</f>
        <v>0</v>
      </c>
      <c r="AR184" s="25">
        <f t="shared" si="1458"/>
        <v>0</v>
      </c>
      <c r="AS184" s="25">
        <f t="shared" si="1458"/>
        <v>0</v>
      </c>
      <c r="AU184" s="25">
        <f t="shared" ref="AU184:AW184" si="1459">O184-K184</f>
        <v>0</v>
      </c>
      <c r="AV184" s="25">
        <f t="shared" si="1459"/>
        <v>0</v>
      </c>
      <c r="AW184" s="25">
        <f t="shared" si="1459"/>
        <v>0</v>
      </c>
      <c r="AY184" s="25" t="str">
        <f t="shared" ref="AY184:BA184" si="1460">S184-O184</f>
        <v>#VALUE!</v>
      </c>
      <c r="AZ184" s="25" t="str">
        <f t="shared" si="1460"/>
        <v>#VALUE!</v>
      </c>
      <c r="BA184" s="25" t="str">
        <f t="shared" si="1460"/>
        <v>#VALUE!</v>
      </c>
      <c r="BC184" s="25" t="str">
        <f t="shared" ref="BC184:BE184" si="1461">W184-S184</f>
        <v>#VALUE!</v>
      </c>
      <c r="BD184" s="25" t="str">
        <f t="shared" si="1461"/>
        <v>#VALUE!</v>
      </c>
      <c r="BE184" s="25" t="str">
        <f t="shared" si="1461"/>
        <v>#VALUE!</v>
      </c>
      <c r="BG184" s="25" t="str">
        <f t="shared" ref="BG184:BI184" si="1462">AA184-W184</f>
        <v>#VALUE!</v>
      </c>
      <c r="BH184" s="25" t="str">
        <f t="shared" si="1462"/>
        <v>#VALUE!</v>
      </c>
      <c r="BI184" s="25" t="str">
        <f t="shared" si="1462"/>
        <v>#VALUE!</v>
      </c>
      <c r="BK184" s="25" t="str">
        <f t="shared" ref="BK184:BM184" si="1463">AE184-AA184</f>
        <v>#VALUE!</v>
      </c>
      <c r="BL184" s="25" t="str">
        <f t="shared" si="1463"/>
        <v>#VALUE!</v>
      </c>
      <c r="BM184" s="25" t="str">
        <f t="shared" si="1463"/>
        <v>#VALUE!</v>
      </c>
      <c r="BO184" s="25" t="str">
        <f t="shared" ref="BO184:BQ184" si="1464">AI184-AE184</f>
        <v>#VALUE!</v>
      </c>
      <c r="BP184" s="25" t="str">
        <f t="shared" si="1464"/>
        <v>#VALUE!</v>
      </c>
      <c r="BQ184" s="25" t="str">
        <f t="shared" si="1464"/>
        <v>#VALUE!</v>
      </c>
    </row>
    <row r="185" ht="15.0" customHeight="1">
      <c r="A185" s="23" t="s">
        <v>182</v>
      </c>
      <c r="B185" s="24">
        <v>5.8071322E7</v>
      </c>
      <c r="C185" s="25">
        <f>IFERROR(VLOOKUP($B185,BaselineKILLS!$B:F,3,FALSE),"Not in BL Scan")</f>
        <v>125274</v>
      </c>
      <c r="D185" s="25">
        <f>IFERROR(VLOOKUP($B185,BaselineKILLS!$B:F,4,FALSE),"Not in BL Scan")</f>
        <v>398187</v>
      </c>
      <c r="E185" s="25">
        <f>IFERROR(VLOOKUP($B185,BaselineKILLS!$B:G,5,FALSE),"Not in BL Scan")</f>
        <v>635476</v>
      </c>
      <c r="F185" s="25"/>
      <c r="G185" s="25">
        <f>IFERROR(VLOOKUP($B185,SCAN1_020125!$B:F,3,FALSE),"Not in Scan")</f>
        <v>125274</v>
      </c>
      <c r="H185" s="25">
        <f>IFERROR(VLOOKUP($B185,SCAN1_020125!$B:G,4,FALSE),"Not in Scan")</f>
        <v>398187</v>
      </c>
      <c r="I185" s="25">
        <f>IFERROR(VLOOKUP($B185,SCAN1_020125!$B:H,5,FALSE),"Not in Scan")</f>
        <v>635476</v>
      </c>
      <c r="K185" s="25">
        <f>IFERROR(VLOOKUP($B185,SCAN2_021925!$B:G,3,FALSE),"Not in Scan")</f>
        <v>125274</v>
      </c>
      <c r="L185" s="25">
        <f>IFERROR(VLOOKUP($B185,SCAN2_021925!$B:H,4,FALSE),"Not in Scan")</f>
        <v>398187</v>
      </c>
      <c r="M185" s="25">
        <f>IFERROR(VLOOKUP($B185,SCAN2_021925!$B:I,5,FALSE),"Not in Scan")</f>
        <v>635476</v>
      </c>
      <c r="O185" s="25">
        <f>IFERROR(VLOOKUP($B185,SCAN_022325!$B:K,3,FALSE),"Not in Scan")</f>
        <v>125274</v>
      </c>
      <c r="P185" s="25">
        <f>IFERROR(VLOOKUP($B185,SCAN_022325!$B:L,4,FALSE),"Not in Scan")</f>
        <v>398187</v>
      </c>
      <c r="Q185" s="25">
        <f>IFERROR(VLOOKUP($B185,SCAN_022325!$B:M,5,FALSE),"Not in Scan")</f>
        <v>635476</v>
      </c>
      <c r="S185" s="25" t="str">
        <f>IFERROR(VLOOKUP($B185,SCAN_TBD4!$B:O,3,FALSE),"Not in Scan")</f>
        <v>Not in Scan</v>
      </c>
      <c r="T185" s="25" t="str">
        <f>IFERROR(VLOOKUP($B185,SCAN_TBD4!$B:P,4,FALSE),"Not in Scan")</f>
        <v>Not in Scan</v>
      </c>
      <c r="U185" s="25" t="str">
        <f>IFERROR(VLOOKUP($B185,SCAN_TBD4!$B:Q,5,FALSE),"Not in Scan")</f>
        <v>Not in Scan</v>
      </c>
      <c r="W185" s="25" t="str">
        <f>IFERROR(VLOOKUP($B185,SCAN_TBD5!$B:S,3,FALSE),"Not in Scan")</f>
        <v>Not in Scan</v>
      </c>
      <c r="X185" s="25" t="str">
        <f>IFERROR(VLOOKUP($B185,SCAN_TBD5!$B:T,4,FALSE),"Not in Scan")</f>
        <v>Not in Scan</v>
      </c>
      <c r="Y185" s="25" t="str">
        <f>IFERROR(VLOOKUP($B185,SCAN_TBD5!$B:U,5,FALSE),"Not in Scan")</f>
        <v>Not in Scan</v>
      </c>
      <c r="AA185" s="25" t="str">
        <f>IFERROR(VLOOKUP($B185,SCAN_TBD6!$B:W,3,FALSE),"Not in Scan")</f>
        <v>Not in Scan</v>
      </c>
      <c r="AB185" s="25" t="str">
        <f>IFERROR(VLOOKUP($B185,SCAN_TBD6!$B:X,4,FALSE),"Not in Scan")</f>
        <v>Not in Scan</v>
      </c>
      <c r="AC185" s="25" t="str">
        <f>IFERROR(VLOOKUP($B185,SCAN_TBD6!$B:Y,5,FALSE),"Not in Scan")</f>
        <v>Not in Scan</v>
      </c>
      <c r="AE185" s="25" t="str">
        <f>IFERROR(VLOOKUP($B185,SCAN_TBD7!$B:AA,3,FALSE),"Not in Scan")</f>
        <v>Not in Scan</v>
      </c>
      <c r="AF185" s="25" t="str">
        <f>IFERROR(VLOOKUP($B185,SCAN_TBD7!$B:AB,4,FALSE),"Not in Scan")</f>
        <v>Not in Scan</v>
      </c>
      <c r="AG185" s="25" t="str">
        <f>IFERROR(VLOOKUP($B185,SCAN_TBD7!$B:AC,5,FALSE),"Not in Scan")</f>
        <v>Not in Scan</v>
      </c>
      <c r="AI185" s="25" t="str">
        <f>IFERROR(VLOOKUP($B185,SCAN_TBD8!$B:AA,3,FALSE),"Not in Scan")</f>
        <v>Not in Scan</v>
      </c>
      <c r="AJ185" s="25" t="str">
        <f>IFERROR(VLOOKUP($B185,SCAN_TBD8!$B:AB,4,FALSE),"Not in Scan")</f>
        <v>Not in Scan</v>
      </c>
      <c r="AK185" s="25" t="str">
        <f>IFERROR(VLOOKUP($B185,SCAN_TBD8!$B:AC,5,FALSE),"Not in Scan")</f>
        <v>Not in Scan</v>
      </c>
      <c r="AM185" s="25">
        <f t="shared" ref="AM185:AO185" si="1465">G185-C185</f>
        <v>0</v>
      </c>
      <c r="AN185" s="25">
        <f t="shared" si="1465"/>
        <v>0</v>
      </c>
      <c r="AO185" s="25">
        <f t="shared" si="1465"/>
        <v>0</v>
      </c>
      <c r="AQ185" s="25">
        <f t="shared" ref="AQ185:AS185" si="1466">K185-G185</f>
        <v>0</v>
      </c>
      <c r="AR185" s="25">
        <f t="shared" si="1466"/>
        <v>0</v>
      </c>
      <c r="AS185" s="25">
        <f t="shared" si="1466"/>
        <v>0</v>
      </c>
      <c r="AU185" s="25">
        <f t="shared" ref="AU185:AW185" si="1467">O185-K185</f>
        <v>0</v>
      </c>
      <c r="AV185" s="25">
        <f t="shared" si="1467"/>
        <v>0</v>
      </c>
      <c r="AW185" s="25">
        <f t="shared" si="1467"/>
        <v>0</v>
      </c>
      <c r="AY185" s="25" t="str">
        <f t="shared" ref="AY185:BA185" si="1468">S185-O185</f>
        <v>#VALUE!</v>
      </c>
      <c r="AZ185" s="25" t="str">
        <f t="shared" si="1468"/>
        <v>#VALUE!</v>
      </c>
      <c r="BA185" s="25" t="str">
        <f t="shared" si="1468"/>
        <v>#VALUE!</v>
      </c>
      <c r="BC185" s="25" t="str">
        <f t="shared" ref="BC185:BE185" si="1469">W185-S185</f>
        <v>#VALUE!</v>
      </c>
      <c r="BD185" s="25" t="str">
        <f t="shared" si="1469"/>
        <v>#VALUE!</v>
      </c>
      <c r="BE185" s="25" t="str">
        <f t="shared" si="1469"/>
        <v>#VALUE!</v>
      </c>
      <c r="BG185" s="25" t="str">
        <f t="shared" ref="BG185:BI185" si="1470">AA185-W185</f>
        <v>#VALUE!</v>
      </c>
      <c r="BH185" s="25" t="str">
        <f t="shared" si="1470"/>
        <v>#VALUE!</v>
      </c>
      <c r="BI185" s="25" t="str">
        <f t="shared" si="1470"/>
        <v>#VALUE!</v>
      </c>
      <c r="BK185" s="25" t="str">
        <f t="shared" ref="BK185:BM185" si="1471">AE185-AA185</f>
        <v>#VALUE!</v>
      </c>
      <c r="BL185" s="25" t="str">
        <f t="shared" si="1471"/>
        <v>#VALUE!</v>
      </c>
      <c r="BM185" s="25" t="str">
        <f t="shared" si="1471"/>
        <v>#VALUE!</v>
      </c>
      <c r="BO185" s="25" t="str">
        <f t="shared" ref="BO185:BQ185" si="1472">AI185-AE185</f>
        <v>#VALUE!</v>
      </c>
      <c r="BP185" s="25" t="str">
        <f t="shared" si="1472"/>
        <v>#VALUE!</v>
      </c>
      <c r="BQ185" s="25" t="str">
        <f t="shared" si="1472"/>
        <v>#VALUE!</v>
      </c>
    </row>
    <row r="186" ht="15.0" customHeight="1">
      <c r="A186" s="23" t="s">
        <v>183</v>
      </c>
      <c r="B186" s="24">
        <v>3.0820831E7</v>
      </c>
      <c r="C186" s="25">
        <f>IFERROR(VLOOKUP($B186,BaselineKILLS!$B:F,3,FALSE),"Not in BL Scan")</f>
        <v>1453943</v>
      </c>
      <c r="D186" s="25">
        <f>IFERROR(VLOOKUP($B186,BaselineKILLS!$B:F,4,FALSE),"Not in BL Scan")</f>
        <v>658196</v>
      </c>
      <c r="E186" s="25">
        <f>IFERROR(VLOOKUP($B186,BaselineKILLS!$B:G,5,FALSE),"Not in BL Scan")</f>
        <v>1791200</v>
      </c>
      <c r="F186" s="25"/>
      <c r="G186" s="25">
        <f>IFERROR(VLOOKUP($B186,SCAN1_020125!$B:F,3,FALSE),"Not in Scan")</f>
        <v>1453943</v>
      </c>
      <c r="H186" s="25">
        <f>IFERROR(VLOOKUP($B186,SCAN1_020125!$B:G,4,FALSE),"Not in Scan")</f>
        <v>658196</v>
      </c>
      <c r="I186" s="25">
        <f>IFERROR(VLOOKUP($B186,SCAN1_020125!$B:H,5,FALSE),"Not in Scan")</f>
        <v>1791200</v>
      </c>
      <c r="K186" s="25">
        <f>IFERROR(VLOOKUP($B186,SCAN2_021925!$B:G,3,FALSE),"Not in Scan")</f>
        <v>1453943</v>
      </c>
      <c r="L186" s="25">
        <f>IFERROR(VLOOKUP($B186,SCAN2_021925!$B:H,4,FALSE),"Not in Scan")</f>
        <v>658196</v>
      </c>
      <c r="M186" s="25">
        <f>IFERROR(VLOOKUP($B186,SCAN2_021925!$B:I,5,FALSE),"Not in Scan")</f>
        <v>1791200</v>
      </c>
      <c r="O186" s="25">
        <f>IFERROR(VLOOKUP($B186,SCAN_022325!$B:K,3,FALSE),"Not in Scan")</f>
        <v>1453943</v>
      </c>
      <c r="P186" s="25">
        <f>IFERROR(VLOOKUP($B186,SCAN_022325!$B:L,4,FALSE),"Not in Scan")</f>
        <v>658196</v>
      </c>
      <c r="Q186" s="25">
        <f>IFERROR(VLOOKUP($B186,SCAN_022325!$B:M,5,FALSE),"Not in Scan")</f>
        <v>1791200</v>
      </c>
      <c r="S186" s="25" t="str">
        <f>IFERROR(VLOOKUP($B186,SCAN_TBD4!$B:O,3,FALSE),"Not in Scan")</f>
        <v>Not in Scan</v>
      </c>
      <c r="T186" s="25" t="str">
        <f>IFERROR(VLOOKUP($B186,SCAN_TBD4!$B:P,4,FALSE),"Not in Scan")</f>
        <v>Not in Scan</v>
      </c>
      <c r="U186" s="25" t="str">
        <f>IFERROR(VLOOKUP($B186,SCAN_TBD4!$B:Q,5,FALSE),"Not in Scan")</f>
        <v>Not in Scan</v>
      </c>
      <c r="W186" s="25" t="str">
        <f>IFERROR(VLOOKUP($B186,SCAN_TBD5!$B:S,3,FALSE),"Not in Scan")</f>
        <v>Not in Scan</v>
      </c>
      <c r="X186" s="25" t="str">
        <f>IFERROR(VLOOKUP($B186,SCAN_TBD5!$B:T,4,FALSE),"Not in Scan")</f>
        <v>Not in Scan</v>
      </c>
      <c r="Y186" s="25" t="str">
        <f>IFERROR(VLOOKUP($B186,SCAN_TBD5!$B:U,5,FALSE),"Not in Scan")</f>
        <v>Not in Scan</v>
      </c>
      <c r="AA186" s="25" t="str">
        <f>IFERROR(VLOOKUP($B186,SCAN_TBD6!$B:W,3,FALSE),"Not in Scan")</f>
        <v>Not in Scan</v>
      </c>
      <c r="AB186" s="25" t="str">
        <f>IFERROR(VLOOKUP($B186,SCAN_TBD6!$B:X,4,FALSE),"Not in Scan")</f>
        <v>Not in Scan</v>
      </c>
      <c r="AC186" s="25" t="str">
        <f>IFERROR(VLOOKUP($B186,SCAN_TBD6!$B:Y,5,FALSE),"Not in Scan")</f>
        <v>Not in Scan</v>
      </c>
      <c r="AE186" s="25" t="str">
        <f>IFERROR(VLOOKUP($B186,SCAN_TBD7!$B:AA,3,FALSE),"Not in Scan")</f>
        <v>Not in Scan</v>
      </c>
      <c r="AF186" s="25" t="str">
        <f>IFERROR(VLOOKUP($B186,SCAN_TBD7!$B:AB,4,FALSE),"Not in Scan")</f>
        <v>Not in Scan</v>
      </c>
      <c r="AG186" s="25" t="str">
        <f>IFERROR(VLOOKUP($B186,SCAN_TBD7!$B:AC,5,FALSE),"Not in Scan")</f>
        <v>Not in Scan</v>
      </c>
      <c r="AI186" s="25" t="str">
        <f>IFERROR(VLOOKUP($B186,SCAN_TBD8!$B:AA,3,FALSE),"Not in Scan")</f>
        <v>Not in Scan</v>
      </c>
      <c r="AJ186" s="25" t="str">
        <f>IFERROR(VLOOKUP($B186,SCAN_TBD8!$B:AB,4,FALSE),"Not in Scan")</f>
        <v>Not in Scan</v>
      </c>
      <c r="AK186" s="25" t="str">
        <f>IFERROR(VLOOKUP($B186,SCAN_TBD8!$B:AC,5,FALSE),"Not in Scan")</f>
        <v>Not in Scan</v>
      </c>
      <c r="AM186" s="25">
        <f t="shared" ref="AM186:AO186" si="1473">G186-C186</f>
        <v>0</v>
      </c>
      <c r="AN186" s="25">
        <f t="shared" si="1473"/>
        <v>0</v>
      </c>
      <c r="AO186" s="25">
        <f t="shared" si="1473"/>
        <v>0</v>
      </c>
      <c r="AQ186" s="25">
        <f t="shared" ref="AQ186:AS186" si="1474">K186-G186</f>
        <v>0</v>
      </c>
      <c r="AR186" s="25">
        <f t="shared" si="1474"/>
        <v>0</v>
      </c>
      <c r="AS186" s="25">
        <f t="shared" si="1474"/>
        <v>0</v>
      </c>
      <c r="AU186" s="25">
        <f t="shared" ref="AU186:AW186" si="1475">O186-K186</f>
        <v>0</v>
      </c>
      <c r="AV186" s="25">
        <f t="shared" si="1475"/>
        <v>0</v>
      </c>
      <c r="AW186" s="25">
        <f t="shared" si="1475"/>
        <v>0</v>
      </c>
      <c r="AY186" s="25" t="str">
        <f t="shared" ref="AY186:BA186" si="1476">S186-O186</f>
        <v>#VALUE!</v>
      </c>
      <c r="AZ186" s="25" t="str">
        <f t="shared" si="1476"/>
        <v>#VALUE!</v>
      </c>
      <c r="BA186" s="25" t="str">
        <f t="shared" si="1476"/>
        <v>#VALUE!</v>
      </c>
      <c r="BC186" s="25" t="str">
        <f t="shared" ref="BC186:BE186" si="1477">W186-S186</f>
        <v>#VALUE!</v>
      </c>
      <c r="BD186" s="25" t="str">
        <f t="shared" si="1477"/>
        <v>#VALUE!</v>
      </c>
      <c r="BE186" s="25" t="str">
        <f t="shared" si="1477"/>
        <v>#VALUE!</v>
      </c>
      <c r="BG186" s="25" t="str">
        <f t="shared" ref="BG186:BI186" si="1478">AA186-W186</f>
        <v>#VALUE!</v>
      </c>
      <c r="BH186" s="25" t="str">
        <f t="shared" si="1478"/>
        <v>#VALUE!</v>
      </c>
      <c r="BI186" s="25" t="str">
        <f t="shared" si="1478"/>
        <v>#VALUE!</v>
      </c>
      <c r="BK186" s="25" t="str">
        <f t="shared" ref="BK186:BM186" si="1479">AE186-AA186</f>
        <v>#VALUE!</v>
      </c>
      <c r="BL186" s="25" t="str">
        <f t="shared" si="1479"/>
        <v>#VALUE!</v>
      </c>
      <c r="BM186" s="25" t="str">
        <f t="shared" si="1479"/>
        <v>#VALUE!</v>
      </c>
      <c r="BO186" s="25" t="str">
        <f t="shared" ref="BO186:BQ186" si="1480">AI186-AE186</f>
        <v>#VALUE!</v>
      </c>
      <c r="BP186" s="25" t="str">
        <f t="shared" si="1480"/>
        <v>#VALUE!</v>
      </c>
      <c r="BQ186" s="25" t="str">
        <f t="shared" si="1480"/>
        <v>#VALUE!</v>
      </c>
    </row>
    <row r="187" ht="15.0" customHeight="1">
      <c r="A187" s="23" t="s">
        <v>184</v>
      </c>
      <c r="B187" s="24">
        <v>1.9791924E7</v>
      </c>
      <c r="C187" s="25">
        <f>IFERROR(VLOOKUP($B187,BaselineKILLS!$B:F,3,FALSE),"Not in BL Scan")</f>
        <v>392648</v>
      </c>
      <c r="D187" s="25">
        <f>IFERROR(VLOOKUP($B187,BaselineKILLS!$B:F,4,FALSE),"Not in BL Scan")</f>
        <v>506326</v>
      </c>
      <c r="E187" s="25">
        <f>IFERROR(VLOOKUP($B187,BaselineKILLS!$B:G,5,FALSE),"Not in BL Scan")</f>
        <v>1438160</v>
      </c>
      <c r="F187" s="25"/>
      <c r="G187" s="25">
        <f>IFERROR(VLOOKUP($B187,SCAN1_020125!$B:F,3,FALSE),"Not in Scan")</f>
        <v>392648</v>
      </c>
      <c r="H187" s="25">
        <f>IFERROR(VLOOKUP($B187,SCAN1_020125!$B:G,4,FALSE),"Not in Scan")</f>
        <v>506326</v>
      </c>
      <c r="I187" s="25">
        <f>IFERROR(VLOOKUP($B187,SCAN1_020125!$B:H,5,FALSE),"Not in Scan")</f>
        <v>1438160</v>
      </c>
      <c r="K187" s="25">
        <f>IFERROR(VLOOKUP($B187,SCAN2_021925!$B:G,3,FALSE),"Not in Scan")</f>
        <v>392648</v>
      </c>
      <c r="L187" s="25">
        <f>IFERROR(VLOOKUP($B187,SCAN2_021925!$B:H,4,FALSE),"Not in Scan")</f>
        <v>506326</v>
      </c>
      <c r="M187" s="25">
        <f>IFERROR(VLOOKUP($B187,SCAN2_021925!$B:I,5,FALSE),"Not in Scan")</f>
        <v>1438160</v>
      </c>
      <c r="O187" s="25">
        <f>IFERROR(VLOOKUP($B187,SCAN_022325!$B:K,3,FALSE),"Not in Scan")</f>
        <v>392648</v>
      </c>
      <c r="P187" s="25">
        <f>IFERROR(VLOOKUP($B187,SCAN_022325!$B:L,4,FALSE),"Not in Scan")</f>
        <v>506326</v>
      </c>
      <c r="Q187" s="25">
        <f>IFERROR(VLOOKUP($B187,SCAN_022325!$B:M,5,FALSE),"Not in Scan")</f>
        <v>1438160</v>
      </c>
      <c r="S187" s="25" t="str">
        <f>IFERROR(VLOOKUP($B187,SCAN_TBD4!$B:O,3,FALSE),"Not in Scan")</f>
        <v>Not in Scan</v>
      </c>
      <c r="T187" s="25" t="str">
        <f>IFERROR(VLOOKUP($B187,SCAN_TBD4!$B:P,4,FALSE),"Not in Scan")</f>
        <v>Not in Scan</v>
      </c>
      <c r="U187" s="25" t="str">
        <f>IFERROR(VLOOKUP($B187,SCAN_TBD4!$B:Q,5,FALSE),"Not in Scan")</f>
        <v>Not in Scan</v>
      </c>
      <c r="W187" s="25" t="str">
        <f>IFERROR(VLOOKUP($B187,SCAN_TBD5!$B:S,3,FALSE),"Not in Scan")</f>
        <v>Not in Scan</v>
      </c>
      <c r="X187" s="25" t="str">
        <f>IFERROR(VLOOKUP($B187,SCAN_TBD5!$B:T,4,FALSE),"Not in Scan")</f>
        <v>Not in Scan</v>
      </c>
      <c r="Y187" s="25" t="str">
        <f>IFERROR(VLOOKUP($B187,SCAN_TBD5!$B:U,5,FALSE),"Not in Scan")</f>
        <v>Not in Scan</v>
      </c>
      <c r="AA187" s="25" t="str">
        <f>IFERROR(VLOOKUP($B187,SCAN_TBD6!$B:W,3,FALSE),"Not in Scan")</f>
        <v>Not in Scan</v>
      </c>
      <c r="AB187" s="25" t="str">
        <f>IFERROR(VLOOKUP($B187,SCAN_TBD6!$B:X,4,FALSE),"Not in Scan")</f>
        <v>Not in Scan</v>
      </c>
      <c r="AC187" s="25" t="str">
        <f>IFERROR(VLOOKUP($B187,SCAN_TBD6!$B:Y,5,FALSE),"Not in Scan")</f>
        <v>Not in Scan</v>
      </c>
      <c r="AE187" s="25" t="str">
        <f>IFERROR(VLOOKUP($B187,SCAN_TBD7!$B:AA,3,FALSE),"Not in Scan")</f>
        <v>Not in Scan</v>
      </c>
      <c r="AF187" s="25" t="str">
        <f>IFERROR(VLOOKUP($B187,SCAN_TBD7!$B:AB,4,FALSE),"Not in Scan")</f>
        <v>Not in Scan</v>
      </c>
      <c r="AG187" s="25" t="str">
        <f>IFERROR(VLOOKUP($B187,SCAN_TBD7!$B:AC,5,FALSE),"Not in Scan")</f>
        <v>Not in Scan</v>
      </c>
      <c r="AI187" s="25" t="str">
        <f>IFERROR(VLOOKUP($B187,SCAN_TBD8!$B:AA,3,FALSE),"Not in Scan")</f>
        <v>Not in Scan</v>
      </c>
      <c r="AJ187" s="25" t="str">
        <f>IFERROR(VLOOKUP($B187,SCAN_TBD8!$B:AB,4,FALSE),"Not in Scan")</f>
        <v>Not in Scan</v>
      </c>
      <c r="AK187" s="25" t="str">
        <f>IFERROR(VLOOKUP($B187,SCAN_TBD8!$B:AC,5,FALSE),"Not in Scan")</f>
        <v>Not in Scan</v>
      </c>
      <c r="AM187" s="25">
        <f t="shared" ref="AM187:AO187" si="1481">G187-C187</f>
        <v>0</v>
      </c>
      <c r="AN187" s="25">
        <f t="shared" si="1481"/>
        <v>0</v>
      </c>
      <c r="AO187" s="25">
        <f t="shared" si="1481"/>
        <v>0</v>
      </c>
      <c r="AQ187" s="25">
        <f t="shared" ref="AQ187:AS187" si="1482">K187-G187</f>
        <v>0</v>
      </c>
      <c r="AR187" s="25">
        <f t="shared" si="1482"/>
        <v>0</v>
      </c>
      <c r="AS187" s="25">
        <f t="shared" si="1482"/>
        <v>0</v>
      </c>
      <c r="AU187" s="25">
        <f t="shared" ref="AU187:AW187" si="1483">O187-K187</f>
        <v>0</v>
      </c>
      <c r="AV187" s="25">
        <f t="shared" si="1483"/>
        <v>0</v>
      </c>
      <c r="AW187" s="25">
        <f t="shared" si="1483"/>
        <v>0</v>
      </c>
      <c r="AY187" s="25" t="str">
        <f t="shared" ref="AY187:BA187" si="1484">S187-O187</f>
        <v>#VALUE!</v>
      </c>
      <c r="AZ187" s="25" t="str">
        <f t="shared" si="1484"/>
        <v>#VALUE!</v>
      </c>
      <c r="BA187" s="25" t="str">
        <f t="shared" si="1484"/>
        <v>#VALUE!</v>
      </c>
      <c r="BC187" s="25" t="str">
        <f t="shared" ref="BC187:BE187" si="1485">W187-S187</f>
        <v>#VALUE!</v>
      </c>
      <c r="BD187" s="25" t="str">
        <f t="shared" si="1485"/>
        <v>#VALUE!</v>
      </c>
      <c r="BE187" s="25" t="str">
        <f t="shared" si="1485"/>
        <v>#VALUE!</v>
      </c>
      <c r="BG187" s="25" t="str">
        <f t="shared" ref="BG187:BI187" si="1486">AA187-W187</f>
        <v>#VALUE!</v>
      </c>
      <c r="BH187" s="25" t="str">
        <f t="shared" si="1486"/>
        <v>#VALUE!</v>
      </c>
      <c r="BI187" s="25" t="str">
        <f t="shared" si="1486"/>
        <v>#VALUE!</v>
      </c>
      <c r="BK187" s="25" t="str">
        <f t="shared" ref="BK187:BM187" si="1487">AE187-AA187</f>
        <v>#VALUE!</v>
      </c>
      <c r="BL187" s="25" t="str">
        <f t="shared" si="1487"/>
        <v>#VALUE!</v>
      </c>
      <c r="BM187" s="25" t="str">
        <f t="shared" si="1487"/>
        <v>#VALUE!</v>
      </c>
      <c r="BO187" s="25" t="str">
        <f t="shared" ref="BO187:BQ187" si="1488">AI187-AE187</f>
        <v>#VALUE!</v>
      </c>
      <c r="BP187" s="25" t="str">
        <f t="shared" si="1488"/>
        <v>#VALUE!</v>
      </c>
      <c r="BQ187" s="25" t="str">
        <f t="shared" si="1488"/>
        <v>#VALUE!</v>
      </c>
    </row>
    <row r="188" ht="15.0" customHeight="1">
      <c r="A188" s="23" t="s">
        <v>185</v>
      </c>
      <c r="B188" s="24">
        <v>2.4524149E7</v>
      </c>
      <c r="C188" s="25">
        <f>IFERROR(VLOOKUP($B188,BaselineKILLS!$B:F,3,FALSE),"Not in BL Scan")</f>
        <v>15949</v>
      </c>
      <c r="D188" s="25">
        <f>IFERROR(VLOOKUP($B188,BaselineKILLS!$B:F,4,FALSE),"Not in BL Scan")</f>
        <v>8593</v>
      </c>
      <c r="E188" s="25">
        <f>IFERROR(VLOOKUP($B188,BaselineKILLS!$B:G,5,FALSE),"Not in BL Scan")</f>
        <v>381533</v>
      </c>
      <c r="F188" s="25"/>
      <c r="G188" s="25">
        <f>IFERROR(VLOOKUP($B188,SCAN1_020125!$B:F,3,FALSE),"Not in Scan")</f>
        <v>15949</v>
      </c>
      <c r="H188" s="25">
        <f>IFERROR(VLOOKUP($B188,SCAN1_020125!$B:G,4,FALSE),"Not in Scan")</f>
        <v>8593</v>
      </c>
      <c r="I188" s="25">
        <f>IFERROR(VLOOKUP($B188,SCAN1_020125!$B:H,5,FALSE),"Not in Scan")</f>
        <v>381533</v>
      </c>
      <c r="K188" s="25">
        <f>IFERROR(VLOOKUP($B188,SCAN2_021925!$B:G,3,FALSE),"Not in Scan")</f>
        <v>15949</v>
      </c>
      <c r="L188" s="25">
        <f>IFERROR(VLOOKUP($B188,SCAN2_021925!$B:H,4,FALSE),"Not in Scan")</f>
        <v>8593</v>
      </c>
      <c r="M188" s="25">
        <f>IFERROR(VLOOKUP($B188,SCAN2_021925!$B:I,5,FALSE),"Not in Scan")</f>
        <v>381533</v>
      </c>
      <c r="O188" s="25">
        <f>IFERROR(VLOOKUP($B188,SCAN_022325!$B:K,3,FALSE),"Not in Scan")</f>
        <v>15949</v>
      </c>
      <c r="P188" s="25">
        <f>IFERROR(VLOOKUP($B188,SCAN_022325!$B:L,4,FALSE),"Not in Scan")</f>
        <v>8593</v>
      </c>
      <c r="Q188" s="25">
        <f>IFERROR(VLOOKUP($B188,SCAN_022325!$B:M,5,FALSE),"Not in Scan")</f>
        <v>381533</v>
      </c>
      <c r="S188" s="25" t="str">
        <f>IFERROR(VLOOKUP($B188,SCAN_TBD4!$B:O,3,FALSE),"Not in Scan")</f>
        <v>Not in Scan</v>
      </c>
      <c r="T188" s="25" t="str">
        <f>IFERROR(VLOOKUP($B188,SCAN_TBD4!$B:P,4,FALSE),"Not in Scan")</f>
        <v>Not in Scan</v>
      </c>
      <c r="U188" s="25" t="str">
        <f>IFERROR(VLOOKUP($B188,SCAN_TBD4!$B:Q,5,FALSE),"Not in Scan")</f>
        <v>Not in Scan</v>
      </c>
      <c r="W188" s="25" t="str">
        <f>IFERROR(VLOOKUP($B188,SCAN_TBD5!$B:S,3,FALSE),"Not in Scan")</f>
        <v>Not in Scan</v>
      </c>
      <c r="X188" s="25" t="str">
        <f>IFERROR(VLOOKUP($B188,SCAN_TBD5!$B:T,4,FALSE),"Not in Scan")</f>
        <v>Not in Scan</v>
      </c>
      <c r="Y188" s="25" t="str">
        <f>IFERROR(VLOOKUP($B188,SCAN_TBD5!$B:U,5,FALSE),"Not in Scan")</f>
        <v>Not in Scan</v>
      </c>
      <c r="AA188" s="25" t="str">
        <f>IFERROR(VLOOKUP($B188,SCAN_TBD6!$B:W,3,FALSE),"Not in Scan")</f>
        <v>Not in Scan</v>
      </c>
      <c r="AB188" s="25" t="str">
        <f>IFERROR(VLOOKUP($B188,SCAN_TBD6!$B:X,4,FALSE),"Not in Scan")</f>
        <v>Not in Scan</v>
      </c>
      <c r="AC188" s="25" t="str">
        <f>IFERROR(VLOOKUP($B188,SCAN_TBD6!$B:Y,5,FALSE),"Not in Scan")</f>
        <v>Not in Scan</v>
      </c>
      <c r="AE188" s="25" t="str">
        <f>IFERROR(VLOOKUP($B188,SCAN_TBD7!$B:AA,3,FALSE),"Not in Scan")</f>
        <v>Not in Scan</v>
      </c>
      <c r="AF188" s="25" t="str">
        <f>IFERROR(VLOOKUP($B188,SCAN_TBD7!$B:AB,4,FALSE),"Not in Scan")</f>
        <v>Not in Scan</v>
      </c>
      <c r="AG188" s="25" t="str">
        <f>IFERROR(VLOOKUP($B188,SCAN_TBD7!$B:AC,5,FALSE),"Not in Scan")</f>
        <v>Not in Scan</v>
      </c>
      <c r="AI188" s="25" t="str">
        <f>IFERROR(VLOOKUP($B188,SCAN_TBD8!$B:AA,3,FALSE),"Not in Scan")</f>
        <v>Not in Scan</v>
      </c>
      <c r="AJ188" s="25" t="str">
        <f>IFERROR(VLOOKUP($B188,SCAN_TBD8!$B:AB,4,FALSE),"Not in Scan")</f>
        <v>Not in Scan</v>
      </c>
      <c r="AK188" s="25" t="str">
        <f>IFERROR(VLOOKUP($B188,SCAN_TBD8!$B:AC,5,FALSE),"Not in Scan")</f>
        <v>Not in Scan</v>
      </c>
      <c r="AM188" s="25">
        <f t="shared" ref="AM188:AO188" si="1489">G188-C188</f>
        <v>0</v>
      </c>
      <c r="AN188" s="25">
        <f t="shared" si="1489"/>
        <v>0</v>
      </c>
      <c r="AO188" s="25">
        <f t="shared" si="1489"/>
        <v>0</v>
      </c>
      <c r="AQ188" s="25">
        <f t="shared" ref="AQ188:AS188" si="1490">K188-G188</f>
        <v>0</v>
      </c>
      <c r="AR188" s="25">
        <f t="shared" si="1490"/>
        <v>0</v>
      </c>
      <c r="AS188" s="25">
        <f t="shared" si="1490"/>
        <v>0</v>
      </c>
      <c r="AU188" s="25">
        <f t="shared" ref="AU188:AW188" si="1491">O188-K188</f>
        <v>0</v>
      </c>
      <c r="AV188" s="25">
        <f t="shared" si="1491"/>
        <v>0</v>
      </c>
      <c r="AW188" s="25">
        <f t="shared" si="1491"/>
        <v>0</v>
      </c>
      <c r="AY188" s="25" t="str">
        <f t="shared" ref="AY188:BA188" si="1492">S188-O188</f>
        <v>#VALUE!</v>
      </c>
      <c r="AZ188" s="25" t="str">
        <f t="shared" si="1492"/>
        <v>#VALUE!</v>
      </c>
      <c r="BA188" s="25" t="str">
        <f t="shared" si="1492"/>
        <v>#VALUE!</v>
      </c>
      <c r="BC188" s="25" t="str">
        <f t="shared" ref="BC188:BE188" si="1493">W188-S188</f>
        <v>#VALUE!</v>
      </c>
      <c r="BD188" s="25" t="str">
        <f t="shared" si="1493"/>
        <v>#VALUE!</v>
      </c>
      <c r="BE188" s="25" t="str">
        <f t="shared" si="1493"/>
        <v>#VALUE!</v>
      </c>
      <c r="BG188" s="25" t="str">
        <f t="shared" ref="BG188:BI188" si="1494">AA188-W188</f>
        <v>#VALUE!</v>
      </c>
      <c r="BH188" s="25" t="str">
        <f t="shared" si="1494"/>
        <v>#VALUE!</v>
      </c>
      <c r="BI188" s="25" t="str">
        <f t="shared" si="1494"/>
        <v>#VALUE!</v>
      </c>
      <c r="BK188" s="25" t="str">
        <f t="shared" ref="BK188:BM188" si="1495">AE188-AA188</f>
        <v>#VALUE!</v>
      </c>
      <c r="BL188" s="25" t="str">
        <f t="shared" si="1495"/>
        <v>#VALUE!</v>
      </c>
      <c r="BM188" s="25" t="str">
        <f t="shared" si="1495"/>
        <v>#VALUE!</v>
      </c>
      <c r="BO188" s="25" t="str">
        <f t="shared" ref="BO188:BQ188" si="1496">AI188-AE188</f>
        <v>#VALUE!</v>
      </c>
      <c r="BP188" s="25" t="str">
        <f t="shared" si="1496"/>
        <v>#VALUE!</v>
      </c>
      <c r="BQ188" s="25" t="str">
        <f t="shared" si="1496"/>
        <v>#VALUE!</v>
      </c>
    </row>
    <row r="189" ht="15.0" customHeight="1">
      <c r="A189" s="23" t="s">
        <v>186</v>
      </c>
      <c r="B189" s="24">
        <v>1.0627607E7</v>
      </c>
      <c r="C189" s="25">
        <f>IFERROR(VLOOKUP($B189,BaselineKILLS!$B:F,3,FALSE),"Not in BL Scan")</f>
        <v>713124</v>
      </c>
      <c r="D189" s="25">
        <f>IFERROR(VLOOKUP($B189,BaselineKILLS!$B:F,4,FALSE),"Not in BL Scan")</f>
        <v>90043</v>
      </c>
      <c r="E189" s="25">
        <f>IFERROR(VLOOKUP($B189,BaselineKILLS!$B:G,5,FALSE),"Not in BL Scan")</f>
        <v>2294686</v>
      </c>
      <c r="F189" s="25"/>
      <c r="G189" s="25">
        <f>IFERROR(VLOOKUP($B189,SCAN1_020125!$B:F,3,FALSE),"Not in Scan")</f>
        <v>713124</v>
      </c>
      <c r="H189" s="25">
        <f>IFERROR(VLOOKUP($B189,SCAN1_020125!$B:G,4,FALSE),"Not in Scan")</f>
        <v>90043</v>
      </c>
      <c r="I189" s="25">
        <f>IFERROR(VLOOKUP($B189,SCAN1_020125!$B:H,5,FALSE),"Not in Scan")</f>
        <v>2294686</v>
      </c>
      <c r="K189" s="25">
        <f>IFERROR(VLOOKUP($B189,SCAN2_021925!$B:G,3,FALSE),"Not in Scan")</f>
        <v>713124</v>
      </c>
      <c r="L189" s="25">
        <f>IFERROR(VLOOKUP($B189,SCAN2_021925!$B:H,4,FALSE),"Not in Scan")</f>
        <v>90043</v>
      </c>
      <c r="M189" s="25">
        <f>IFERROR(VLOOKUP($B189,SCAN2_021925!$B:I,5,FALSE),"Not in Scan")</f>
        <v>2294686</v>
      </c>
      <c r="O189" s="25">
        <f>IFERROR(VLOOKUP($B189,SCAN_022325!$B:K,3,FALSE),"Not in Scan")</f>
        <v>713124</v>
      </c>
      <c r="P189" s="25">
        <f>IFERROR(VLOOKUP($B189,SCAN_022325!$B:L,4,FALSE),"Not in Scan")</f>
        <v>90043</v>
      </c>
      <c r="Q189" s="25">
        <f>IFERROR(VLOOKUP($B189,SCAN_022325!$B:M,5,FALSE),"Not in Scan")</f>
        <v>2294686</v>
      </c>
      <c r="S189" s="25" t="str">
        <f>IFERROR(VLOOKUP($B189,SCAN_TBD4!$B:O,3,FALSE),"Not in Scan")</f>
        <v>Not in Scan</v>
      </c>
      <c r="T189" s="25" t="str">
        <f>IFERROR(VLOOKUP($B189,SCAN_TBD4!$B:P,4,FALSE),"Not in Scan")</f>
        <v>Not in Scan</v>
      </c>
      <c r="U189" s="25" t="str">
        <f>IFERROR(VLOOKUP($B189,SCAN_TBD4!$B:Q,5,FALSE),"Not in Scan")</f>
        <v>Not in Scan</v>
      </c>
      <c r="W189" s="25" t="str">
        <f>IFERROR(VLOOKUP($B189,SCAN_TBD5!$B:S,3,FALSE),"Not in Scan")</f>
        <v>Not in Scan</v>
      </c>
      <c r="X189" s="25" t="str">
        <f>IFERROR(VLOOKUP($B189,SCAN_TBD5!$B:T,4,FALSE),"Not in Scan")</f>
        <v>Not in Scan</v>
      </c>
      <c r="Y189" s="25" t="str">
        <f>IFERROR(VLOOKUP($B189,SCAN_TBD5!$B:U,5,FALSE),"Not in Scan")</f>
        <v>Not in Scan</v>
      </c>
      <c r="AA189" s="25" t="str">
        <f>IFERROR(VLOOKUP($B189,SCAN_TBD6!$B:W,3,FALSE),"Not in Scan")</f>
        <v>Not in Scan</v>
      </c>
      <c r="AB189" s="25" t="str">
        <f>IFERROR(VLOOKUP($B189,SCAN_TBD6!$B:X,4,FALSE),"Not in Scan")</f>
        <v>Not in Scan</v>
      </c>
      <c r="AC189" s="25" t="str">
        <f>IFERROR(VLOOKUP($B189,SCAN_TBD6!$B:Y,5,FALSE),"Not in Scan")</f>
        <v>Not in Scan</v>
      </c>
      <c r="AE189" s="25" t="str">
        <f>IFERROR(VLOOKUP($B189,SCAN_TBD7!$B:AA,3,FALSE),"Not in Scan")</f>
        <v>Not in Scan</v>
      </c>
      <c r="AF189" s="25" t="str">
        <f>IFERROR(VLOOKUP($B189,SCAN_TBD7!$B:AB,4,FALSE),"Not in Scan")</f>
        <v>Not in Scan</v>
      </c>
      <c r="AG189" s="25" t="str">
        <f>IFERROR(VLOOKUP($B189,SCAN_TBD7!$B:AC,5,FALSE),"Not in Scan")</f>
        <v>Not in Scan</v>
      </c>
      <c r="AI189" s="25" t="str">
        <f>IFERROR(VLOOKUP($B189,SCAN_TBD8!$B:AA,3,FALSE),"Not in Scan")</f>
        <v>Not in Scan</v>
      </c>
      <c r="AJ189" s="25" t="str">
        <f>IFERROR(VLOOKUP($B189,SCAN_TBD8!$B:AB,4,FALSE),"Not in Scan")</f>
        <v>Not in Scan</v>
      </c>
      <c r="AK189" s="25" t="str">
        <f>IFERROR(VLOOKUP($B189,SCAN_TBD8!$B:AC,5,FALSE),"Not in Scan")</f>
        <v>Not in Scan</v>
      </c>
      <c r="AM189" s="25">
        <f t="shared" ref="AM189:AO189" si="1497">G189-C189</f>
        <v>0</v>
      </c>
      <c r="AN189" s="25">
        <f t="shared" si="1497"/>
        <v>0</v>
      </c>
      <c r="AO189" s="25">
        <f t="shared" si="1497"/>
        <v>0</v>
      </c>
      <c r="AQ189" s="25">
        <f t="shared" ref="AQ189:AS189" si="1498">K189-G189</f>
        <v>0</v>
      </c>
      <c r="AR189" s="25">
        <f t="shared" si="1498"/>
        <v>0</v>
      </c>
      <c r="AS189" s="25">
        <f t="shared" si="1498"/>
        <v>0</v>
      </c>
      <c r="AU189" s="25">
        <f t="shared" ref="AU189:AW189" si="1499">O189-K189</f>
        <v>0</v>
      </c>
      <c r="AV189" s="25">
        <f t="shared" si="1499"/>
        <v>0</v>
      </c>
      <c r="AW189" s="25">
        <f t="shared" si="1499"/>
        <v>0</v>
      </c>
      <c r="AY189" s="25" t="str">
        <f t="shared" ref="AY189:BA189" si="1500">S189-O189</f>
        <v>#VALUE!</v>
      </c>
      <c r="AZ189" s="25" t="str">
        <f t="shared" si="1500"/>
        <v>#VALUE!</v>
      </c>
      <c r="BA189" s="25" t="str">
        <f t="shared" si="1500"/>
        <v>#VALUE!</v>
      </c>
      <c r="BC189" s="25" t="str">
        <f t="shared" ref="BC189:BE189" si="1501">W189-S189</f>
        <v>#VALUE!</v>
      </c>
      <c r="BD189" s="25" t="str">
        <f t="shared" si="1501"/>
        <v>#VALUE!</v>
      </c>
      <c r="BE189" s="25" t="str">
        <f t="shared" si="1501"/>
        <v>#VALUE!</v>
      </c>
      <c r="BG189" s="25" t="str">
        <f t="shared" ref="BG189:BI189" si="1502">AA189-W189</f>
        <v>#VALUE!</v>
      </c>
      <c r="BH189" s="25" t="str">
        <f t="shared" si="1502"/>
        <v>#VALUE!</v>
      </c>
      <c r="BI189" s="25" t="str">
        <f t="shared" si="1502"/>
        <v>#VALUE!</v>
      </c>
      <c r="BK189" s="25" t="str">
        <f t="shared" ref="BK189:BM189" si="1503">AE189-AA189</f>
        <v>#VALUE!</v>
      </c>
      <c r="BL189" s="25" t="str">
        <f t="shared" si="1503"/>
        <v>#VALUE!</v>
      </c>
      <c r="BM189" s="25" t="str">
        <f t="shared" si="1503"/>
        <v>#VALUE!</v>
      </c>
      <c r="BO189" s="25" t="str">
        <f t="shared" ref="BO189:BQ189" si="1504">AI189-AE189</f>
        <v>#VALUE!</v>
      </c>
      <c r="BP189" s="25" t="str">
        <f t="shared" si="1504"/>
        <v>#VALUE!</v>
      </c>
      <c r="BQ189" s="25" t="str">
        <f t="shared" si="1504"/>
        <v>#VALUE!</v>
      </c>
    </row>
    <row r="190" ht="15.0" customHeight="1">
      <c r="A190" s="23" t="s">
        <v>187</v>
      </c>
      <c r="B190" s="24">
        <v>1.85687072E8</v>
      </c>
      <c r="C190" s="25">
        <f>IFERROR(VLOOKUP($B190,BaselineKILLS!$B:F,3,FALSE),"Not in BL Scan")</f>
        <v>0</v>
      </c>
      <c r="D190" s="25">
        <f>IFERROR(VLOOKUP($B190,BaselineKILLS!$B:F,4,FALSE),"Not in BL Scan")</f>
        <v>0</v>
      </c>
      <c r="E190" s="25">
        <f>IFERROR(VLOOKUP($B190,BaselineKILLS!$B:G,5,FALSE),"Not in BL Scan")</f>
        <v>0</v>
      </c>
      <c r="F190" s="25"/>
      <c r="G190" s="25">
        <f>IFERROR(VLOOKUP($B190,SCAN1_020125!$B:F,3,FALSE),"Not in Scan")</f>
        <v>0</v>
      </c>
      <c r="H190" s="25">
        <f>IFERROR(VLOOKUP($B190,SCAN1_020125!$B:G,4,FALSE),"Not in Scan")</f>
        <v>0</v>
      </c>
      <c r="I190" s="25">
        <f>IFERROR(VLOOKUP($B190,SCAN1_020125!$B:H,5,FALSE),"Not in Scan")</f>
        <v>0</v>
      </c>
      <c r="K190" s="25">
        <f>IFERROR(VLOOKUP($B190,SCAN2_021925!$B:G,3,FALSE),"Not in Scan")</f>
        <v>0</v>
      </c>
      <c r="L190" s="25">
        <f>IFERROR(VLOOKUP($B190,SCAN2_021925!$B:H,4,FALSE),"Not in Scan")</f>
        <v>0</v>
      </c>
      <c r="M190" s="25">
        <f>IFERROR(VLOOKUP($B190,SCAN2_021925!$B:I,5,FALSE),"Not in Scan")</f>
        <v>0</v>
      </c>
      <c r="O190" s="25">
        <f>IFERROR(VLOOKUP($B190,SCAN_022325!$B:K,3,FALSE),"Not in Scan")</f>
        <v>0</v>
      </c>
      <c r="P190" s="25">
        <f>IFERROR(VLOOKUP($B190,SCAN_022325!$B:L,4,FALSE),"Not in Scan")</f>
        <v>4193</v>
      </c>
      <c r="Q190" s="25">
        <f>IFERROR(VLOOKUP($B190,SCAN_022325!$B:M,5,FALSE),"Not in Scan")</f>
        <v>0</v>
      </c>
      <c r="S190" s="25" t="str">
        <f>IFERROR(VLOOKUP($B190,SCAN_TBD4!$B:O,3,FALSE),"Not in Scan")</f>
        <v>Not in Scan</v>
      </c>
      <c r="T190" s="25" t="str">
        <f>IFERROR(VLOOKUP($B190,SCAN_TBD4!$B:P,4,FALSE),"Not in Scan")</f>
        <v>Not in Scan</v>
      </c>
      <c r="U190" s="25" t="str">
        <f>IFERROR(VLOOKUP($B190,SCAN_TBD4!$B:Q,5,FALSE),"Not in Scan")</f>
        <v>Not in Scan</v>
      </c>
      <c r="W190" s="25" t="str">
        <f>IFERROR(VLOOKUP($B190,SCAN_TBD5!$B:S,3,FALSE),"Not in Scan")</f>
        <v>Not in Scan</v>
      </c>
      <c r="X190" s="25" t="str">
        <f>IFERROR(VLOOKUP($B190,SCAN_TBD5!$B:T,4,FALSE),"Not in Scan")</f>
        <v>Not in Scan</v>
      </c>
      <c r="Y190" s="25" t="str">
        <f>IFERROR(VLOOKUP($B190,SCAN_TBD5!$B:U,5,FALSE),"Not in Scan")</f>
        <v>Not in Scan</v>
      </c>
      <c r="AA190" s="25" t="str">
        <f>IFERROR(VLOOKUP($B190,SCAN_TBD6!$B:W,3,FALSE),"Not in Scan")</f>
        <v>Not in Scan</v>
      </c>
      <c r="AB190" s="25" t="str">
        <f>IFERROR(VLOOKUP($B190,SCAN_TBD6!$B:X,4,FALSE),"Not in Scan")</f>
        <v>Not in Scan</v>
      </c>
      <c r="AC190" s="25" t="str">
        <f>IFERROR(VLOOKUP($B190,SCAN_TBD6!$B:Y,5,FALSE),"Not in Scan")</f>
        <v>Not in Scan</v>
      </c>
      <c r="AE190" s="25" t="str">
        <f>IFERROR(VLOOKUP($B190,SCAN_TBD7!$B:AA,3,FALSE),"Not in Scan")</f>
        <v>Not in Scan</v>
      </c>
      <c r="AF190" s="25" t="str">
        <f>IFERROR(VLOOKUP($B190,SCAN_TBD7!$B:AB,4,FALSE),"Not in Scan")</f>
        <v>Not in Scan</v>
      </c>
      <c r="AG190" s="25" t="str">
        <f>IFERROR(VLOOKUP($B190,SCAN_TBD7!$B:AC,5,FALSE),"Not in Scan")</f>
        <v>Not in Scan</v>
      </c>
      <c r="AI190" s="25" t="str">
        <f>IFERROR(VLOOKUP($B190,SCAN_TBD8!$B:AA,3,FALSE),"Not in Scan")</f>
        <v>Not in Scan</v>
      </c>
      <c r="AJ190" s="25" t="str">
        <f>IFERROR(VLOOKUP($B190,SCAN_TBD8!$B:AB,4,FALSE),"Not in Scan")</f>
        <v>Not in Scan</v>
      </c>
      <c r="AK190" s="25" t="str">
        <f>IFERROR(VLOOKUP($B190,SCAN_TBD8!$B:AC,5,FALSE),"Not in Scan")</f>
        <v>Not in Scan</v>
      </c>
      <c r="AM190" s="25">
        <f t="shared" ref="AM190:AO190" si="1505">G190-C190</f>
        <v>0</v>
      </c>
      <c r="AN190" s="25">
        <f t="shared" si="1505"/>
        <v>0</v>
      </c>
      <c r="AO190" s="25">
        <f t="shared" si="1505"/>
        <v>0</v>
      </c>
      <c r="AQ190" s="25">
        <f t="shared" ref="AQ190:AS190" si="1506">K190-G190</f>
        <v>0</v>
      </c>
      <c r="AR190" s="25">
        <f t="shared" si="1506"/>
        <v>0</v>
      </c>
      <c r="AS190" s="25">
        <f t="shared" si="1506"/>
        <v>0</v>
      </c>
      <c r="AU190" s="25">
        <f t="shared" ref="AU190:AW190" si="1507">O190-K190</f>
        <v>0</v>
      </c>
      <c r="AV190" s="25">
        <f t="shared" si="1507"/>
        <v>4193</v>
      </c>
      <c r="AW190" s="25">
        <f t="shared" si="1507"/>
        <v>0</v>
      </c>
      <c r="AY190" s="25" t="str">
        <f t="shared" ref="AY190:BA190" si="1508">S190-O190</f>
        <v>#VALUE!</v>
      </c>
      <c r="AZ190" s="25" t="str">
        <f t="shared" si="1508"/>
        <v>#VALUE!</v>
      </c>
      <c r="BA190" s="25" t="str">
        <f t="shared" si="1508"/>
        <v>#VALUE!</v>
      </c>
      <c r="BC190" s="25" t="str">
        <f t="shared" ref="BC190:BE190" si="1509">W190-S190</f>
        <v>#VALUE!</v>
      </c>
      <c r="BD190" s="25" t="str">
        <f t="shared" si="1509"/>
        <v>#VALUE!</v>
      </c>
      <c r="BE190" s="25" t="str">
        <f t="shared" si="1509"/>
        <v>#VALUE!</v>
      </c>
      <c r="BG190" s="25" t="str">
        <f t="shared" ref="BG190:BI190" si="1510">AA190-W190</f>
        <v>#VALUE!</v>
      </c>
      <c r="BH190" s="25" t="str">
        <f t="shared" si="1510"/>
        <v>#VALUE!</v>
      </c>
      <c r="BI190" s="25" t="str">
        <f t="shared" si="1510"/>
        <v>#VALUE!</v>
      </c>
      <c r="BK190" s="25" t="str">
        <f t="shared" ref="BK190:BM190" si="1511">AE190-AA190</f>
        <v>#VALUE!</v>
      </c>
      <c r="BL190" s="25" t="str">
        <f t="shared" si="1511"/>
        <v>#VALUE!</v>
      </c>
      <c r="BM190" s="25" t="str">
        <f t="shared" si="1511"/>
        <v>#VALUE!</v>
      </c>
      <c r="BO190" s="25" t="str">
        <f t="shared" ref="BO190:BQ190" si="1512">AI190-AE190</f>
        <v>#VALUE!</v>
      </c>
      <c r="BP190" s="25" t="str">
        <f t="shared" si="1512"/>
        <v>#VALUE!</v>
      </c>
      <c r="BQ190" s="25" t="str">
        <f t="shared" si="1512"/>
        <v>#VALUE!</v>
      </c>
    </row>
    <row r="191" ht="15.0" customHeight="1">
      <c r="A191" s="23" t="s">
        <v>188</v>
      </c>
      <c r="B191" s="24">
        <v>1.12582089E8</v>
      </c>
      <c r="C191" s="25">
        <f>IFERROR(VLOOKUP($B191,BaselineKILLS!$B:F,3,FALSE),"Not in BL Scan")</f>
        <v>37129</v>
      </c>
      <c r="D191" s="25">
        <f>IFERROR(VLOOKUP($B191,BaselineKILLS!$B:F,4,FALSE),"Not in BL Scan")</f>
        <v>32331</v>
      </c>
      <c r="E191" s="25">
        <f>IFERROR(VLOOKUP($B191,BaselineKILLS!$B:G,5,FALSE),"Not in BL Scan")</f>
        <v>3183555</v>
      </c>
      <c r="F191" s="25"/>
      <c r="G191" s="25">
        <f>IFERROR(VLOOKUP($B191,SCAN1_020125!$B:F,3,FALSE),"Not in Scan")</f>
        <v>37129</v>
      </c>
      <c r="H191" s="25">
        <f>IFERROR(VLOOKUP($B191,SCAN1_020125!$B:G,4,FALSE),"Not in Scan")</f>
        <v>32331</v>
      </c>
      <c r="I191" s="25">
        <f>IFERROR(VLOOKUP($B191,SCAN1_020125!$B:H,5,FALSE),"Not in Scan")</f>
        <v>3183555</v>
      </c>
      <c r="K191" s="25">
        <f>IFERROR(VLOOKUP($B191,SCAN2_021925!$B:G,3,FALSE),"Not in Scan")</f>
        <v>37129</v>
      </c>
      <c r="L191" s="25">
        <f>IFERROR(VLOOKUP($B191,SCAN2_021925!$B:H,4,FALSE),"Not in Scan")</f>
        <v>32331</v>
      </c>
      <c r="M191" s="25">
        <f>IFERROR(VLOOKUP($B191,SCAN2_021925!$B:I,5,FALSE),"Not in Scan")</f>
        <v>3183555</v>
      </c>
      <c r="O191" s="25">
        <f>IFERROR(VLOOKUP($B191,SCAN_022325!$B:K,3,FALSE),"Not in Scan")</f>
        <v>37129</v>
      </c>
      <c r="P191" s="25">
        <f>IFERROR(VLOOKUP($B191,SCAN_022325!$B:L,4,FALSE),"Not in Scan")</f>
        <v>32331</v>
      </c>
      <c r="Q191" s="25">
        <f>IFERROR(VLOOKUP($B191,SCAN_022325!$B:M,5,FALSE),"Not in Scan")</f>
        <v>3183555</v>
      </c>
      <c r="S191" s="25" t="str">
        <f>IFERROR(VLOOKUP($B191,SCAN_TBD4!$B:O,3,FALSE),"Not in Scan")</f>
        <v>Not in Scan</v>
      </c>
      <c r="T191" s="25" t="str">
        <f>IFERROR(VLOOKUP($B191,SCAN_TBD4!$B:P,4,FALSE),"Not in Scan")</f>
        <v>Not in Scan</v>
      </c>
      <c r="U191" s="25" t="str">
        <f>IFERROR(VLOOKUP($B191,SCAN_TBD4!$B:Q,5,FALSE),"Not in Scan")</f>
        <v>Not in Scan</v>
      </c>
      <c r="W191" s="25" t="str">
        <f>IFERROR(VLOOKUP($B191,SCAN_TBD5!$B:S,3,FALSE),"Not in Scan")</f>
        <v>Not in Scan</v>
      </c>
      <c r="X191" s="25" t="str">
        <f>IFERROR(VLOOKUP($B191,SCAN_TBD5!$B:T,4,FALSE),"Not in Scan")</f>
        <v>Not in Scan</v>
      </c>
      <c r="Y191" s="25" t="str">
        <f>IFERROR(VLOOKUP($B191,SCAN_TBD5!$B:U,5,FALSE),"Not in Scan")</f>
        <v>Not in Scan</v>
      </c>
      <c r="AA191" s="25" t="str">
        <f>IFERROR(VLOOKUP($B191,SCAN_TBD6!$B:W,3,FALSE),"Not in Scan")</f>
        <v>Not in Scan</v>
      </c>
      <c r="AB191" s="25" t="str">
        <f>IFERROR(VLOOKUP($B191,SCAN_TBD6!$B:X,4,FALSE),"Not in Scan")</f>
        <v>Not in Scan</v>
      </c>
      <c r="AC191" s="25" t="str">
        <f>IFERROR(VLOOKUP($B191,SCAN_TBD6!$B:Y,5,FALSE),"Not in Scan")</f>
        <v>Not in Scan</v>
      </c>
      <c r="AE191" s="25" t="str">
        <f>IFERROR(VLOOKUP($B191,SCAN_TBD7!$B:AA,3,FALSE),"Not in Scan")</f>
        <v>Not in Scan</v>
      </c>
      <c r="AF191" s="25" t="str">
        <f>IFERROR(VLOOKUP($B191,SCAN_TBD7!$B:AB,4,FALSE),"Not in Scan")</f>
        <v>Not in Scan</v>
      </c>
      <c r="AG191" s="25" t="str">
        <f>IFERROR(VLOOKUP($B191,SCAN_TBD7!$B:AC,5,FALSE),"Not in Scan")</f>
        <v>Not in Scan</v>
      </c>
      <c r="AI191" s="25" t="str">
        <f>IFERROR(VLOOKUP($B191,SCAN_TBD8!$B:AA,3,FALSE),"Not in Scan")</f>
        <v>Not in Scan</v>
      </c>
      <c r="AJ191" s="25" t="str">
        <f>IFERROR(VLOOKUP($B191,SCAN_TBD8!$B:AB,4,FALSE),"Not in Scan")</f>
        <v>Not in Scan</v>
      </c>
      <c r="AK191" s="25" t="str">
        <f>IFERROR(VLOOKUP($B191,SCAN_TBD8!$B:AC,5,FALSE),"Not in Scan")</f>
        <v>Not in Scan</v>
      </c>
      <c r="AM191" s="25">
        <f t="shared" ref="AM191:AO191" si="1513">G191-C191</f>
        <v>0</v>
      </c>
      <c r="AN191" s="25">
        <f t="shared" si="1513"/>
        <v>0</v>
      </c>
      <c r="AO191" s="25">
        <f t="shared" si="1513"/>
        <v>0</v>
      </c>
      <c r="AQ191" s="25">
        <f t="shared" ref="AQ191:AS191" si="1514">K191-G191</f>
        <v>0</v>
      </c>
      <c r="AR191" s="25">
        <f t="shared" si="1514"/>
        <v>0</v>
      </c>
      <c r="AS191" s="25">
        <f t="shared" si="1514"/>
        <v>0</v>
      </c>
      <c r="AU191" s="25">
        <f t="shared" ref="AU191:AW191" si="1515">O191-K191</f>
        <v>0</v>
      </c>
      <c r="AV191" s="25">
        <f t="shared" si="1515"/>
        <v>0</v>
      </c>
      <c r="AW191" s="25">
        <f t="shared" si="1515"/>
        <v>0</v>
      </c>
      <c r="AY191" s="25" t="str">
        <f t="shared" ref="AY191:BA191" si="1516">S191-O191</f>
        <v>#VALUE!</v>
      </c>
      <c r="AZ191" s="25" t="str">
        <f t="shared" si="1516"/>
        <v>#VALUE!</v>
      </c>
      <c r="BA191" s="25" t="str">
        <f t="shared" si="1516"/>
        <v>#VALUE!</v>
      </c>
      <c r="BC191" s="25" t="str">
        <f t="shared" ref="BC191:BE191" si="1517">W191-S191</f>
        <v>#VALUE!</v>
      </c>
      <c r="BD191" s="25" t="str">
        <f t="shared" si="1517"/>
        <v>#VALUE!</v>
      </c>
      <c r="BE191" s="25" t="str">
        <f t="shared" si="1517"/>
        <v>#VALUE!</v>
      </c>
      <c r="BG191" s="25" t="str">
        <f t="shared" ref="BG191:BI191" si="1518">AA191-W191</f>
        <v>#VALUE!</v>
      </c>
      <c r="BH191" s="25" t="str">
        <f t="shared" si="1518"/>
        <v>#VALUE!</v>
      </c>
      <c r="BI191" s="25" t="str">
        <f t="shared" si="1518"/>
        <v>#VALUE!</v>
      </c>
      <c r="BK191" s="25" t="str">
        <f t="shared" ref="BK191:BM191" si="1519">AE191-AA191</f>
        <v>#VALUE!</v>
      </c>
      <c r="BL191" s="25" t="str">
        <f t="shared" si="1519"/>
        <v>#VALUE!</v>
      </c>
      <c r="BM191" s="25" t="str">
        <f t="shared" si="1519"/>
        <v>#VALUE!</v>
      </c>
      <c r="BO191" s="25" t="str">
        <f t="shared" ref="BO191:BQ191" si="1520">AI191-AE191</f>
        <v>#VALUE!</v>
      </c>
      <c r="BP191" s="25" t="str">
        <f t="shared" si="1520"/>
        <v>#VALUE!</v>
      </c>
      <c r="BQ191" s="25" t="str">
        <f t="shared" si="1520"/>
        <v>#VALUE!</v>
      </c>
    </row>
    <row r="192" ht="15.0" customHeight="1">
      <c r="A192" s="23" t="s">
        <v>189</v>
      </c>
      <c r="B192" s="24">
        <v>9.6892995E7</v>
      </c>
      <c r="C192" s="25">
        <f>IFERROR(VLOOKUP($B192,BaselineKILLS!$B:F,3,FALSE),"Not in BL Scan")</f>
        <v>277677</v>
      </c>
      <c r="D192" s="25">
        <f>IFERROR(VLOOKUP($B192,BaselineKILLS!$B:F,4,FALSE),"Not in BL Scan")</f>
        <v>53702</v>
      </c>
      <c r="E192" s="25">
        <f>IFERROR(VLOOKUP($B192,BaselineKILLS!$B:G,5,FALSE),"Not in BL Scan")</f>
        <v>896537</v>
      </c>
      <c r="F192" s="25"/>
      <c r="G192" s="25">
        <f>IFERROR(VLOOKUP($B192,SCAN1_020125!$B:F,3,FALSE),"Not in Scan")</f>
        <v>277677</v>
      </c>
      <c r="H192" s="25">
        <f>IFERROR(VLOOKUP($B192,SCAN1_020125!$B:G,4,FALSE),"Not in Scan")</f>
        <v>53702</v>
      </c>
      <c r="I192" s="25">
        <f>IFERROR(VLOOKUP($B192,SCAN1_020125!$B:H,5,FALSE),"Not in Scan")</f>
        <v>896537</v>
      </c>
      <c r="K192" s="25">
        <f>IFERROR(VLOOKUP($B192,SCAN2_021925!$B:G,3,FALSE),"Not in Scan")</f>
        <v>277677</v>
      </c>
      <c r="L192" s="25">
        <f>IFERROR(VLOOKUP($B192,SCAN2_021925!$B:H,4,FALSE),"Not in Scan")</f>
        <v>53702</v>
      </c>
      <c r="M192" s="25">
        <f>IFERROR(VLOOKUP($B192,SCAN2_021925!$B:I,5,FALSE),"Not in Scan")</f>
        <v>896537</v>
      </c>
      <c r="O192" s="25">
        <f>IFERROR(VLOOKUP($B192,SCAN_022325!$B:K,3,FALSE),"Not in Scan")</f>
        <v>277677</v>
      </c>
      <c r="P192" s="25">
        <f>IFERROR(VLOOKUP($B192,SCAN_022325!$B:L,4,FALSE),"Not in Scan")</f>
        <v>53702</v>
      </c>
      <c r="Q192" s="25">
        <f>IFERROR(VLOOKUP($B192,SCAN_022325!$B:M,5,FALSE),"Not in Scan")</f>
        <v>896537</v>
      </c>
      <c r="S192" s="25" t="str">
        <f>IFERROR(VLOOKUP($B192,SCAN_TBD4!$B:O,3,FALSE),"Not in Scan")</f>
        <v>Not in Scan</v>
      </c>
      <c r="T192" s="25" t="str">
        <f>IFERROR(VLOOKUP($B192,SCAN_TBD4!$B:P,4,FALSE),"Not in Scan")</f>
        <v>Not in Scan</v>
      </c>
      <c r="U192" s="25" t="str">
        <f>IFERROR(VLOOKUP($B192,SCAN_TBD4!$B:Q,5,FALSE),"Not in Scan")</f>
        <v>Not in Scan</v>
      </c>
      <c r="W192" s="25" t="str">
        <f>IFERROR(VLOOKUP($B192,SCAN_TBD5!$B:S,3,FALSE),"Not in Scan")</f>
        <v>Not in Scan</v>
      </c>
      <c r="X192" s="25" t="str">
        <f>IFERROR(VLOOKUP($B192,SCAN_TBD5!$B:T,4,FALSE),"Not in Scan")</f>
        <v>Not in Scan</v>
      </c>
      <c r="Y192" s="25" t="str">
        <f>IFERROR(VLOOKUP($B192,SCAN_TBD5!$B:U,5,FALSE),"Not in Scan")</f>
        <v>Not in Scan</v>
      </c>
      <c r="AA192" s="25" t="str">
        <f>IFERROR(VLOOKUP($B192,SCAN_TBD6!$B:W,3,FALSE),"Not in Scan")</f>
        <v>Not in Scan</v>
      </c>
      <c r="AB192" s="25" t="str">
        <f>IFERROR(VLOOKUP($B192,SCAN_TBD6!$B:X,4,FALSE),"Not in Scan")</f>
        <v>Not in Scan</v>
      </c>
      <c r="AC192" s="25" t="str">
        <f>IFERROR(VLOOKUP($B192,SCAN_TBD6!$B:Y,5,FALSE),"Not in Scan")</f>
        <v>Not in Scan</v>
      </c>
      <c r="AE192" s="25" t="str">
        <f>IFERROR(VLOOKUP($B192,SCAN_TBD7!$B:AA,3,FALSE),"Not in Scan")</f>
        <v>Not in Scan</v>
      </c>
      <c r="AF192" s="25" t="str">
        <f>IFERROR(VLOOKUP($B192,SCAN_TBD7!$B:AB,4,FALSE),"Not in Scan")</f>
        <v>Not in Scan</v>
      </c>
      <c r="AG192" s="25" t="str">
        <f>IFERROR(VLOOKUP($B192,SCAN_TBD7!$B:AC,5,FALSE),"Not in Scan")</f>
        <v>Not in Scan</v>
      </c>
      <c r="AI192" s="25" t="str">
        <f>IFERROR(VLOOKUP($B192,SCAN_TBD8!$B:AA,3,FALSE),"Not in Scan")</f>
        <v>Not in Scan</v>
      </c>
      <c r="AJ192" s="25" t="str">
        <f>IFERROR(VLOOKUP($B192,SCAN_TBD8!$B:AB,4,FALSE),"Not in Scan")</f>
        <v>Not in Scan</v>
      </c>
      <c r="AK192" s="25" t="str">
        <f>IFERROR(VLOOKUP($B192,SCAN_TBD8!$B:AC,5,FALSE),"Not in Scan")</f>
        <v>Not in Scan</v>
      </c>
      <c r="AM192" s="25">
        <f t="shared" ref="AM192:AO192" si="1521">G192-C192</f>
        <v>0</v>
      </c>
      <c r="AN192" s="25">
        <f t="shared" si="1521"/>
        <v>0</v>
      </c>
      <c r="AO192" s="25">
        <f t="shared" si="1521"/>
        <v>0</v>
      </c>
      <c r="AQ192" s="25">
        <f t="shared" ref="AQ192:AS192" si="1522">K192-G192</f>
        <v>0</v>
      </c>
      <c r="AR192" s="25">
        <f t="shared" si="1522"/>
        <v>0</v>
      </c>
      <c r="AS192" s="25">
        <f t="shared" si="1522"/>
        <v>0</v>
      </c>
      <c r="AU192" s="25">
        <f t="shared" ref="AU192:AW192" si="1523">O192-K192</f>
        <v>0</v>
      </c>
      <c r="AV192" s="25">
        <f t="shared" si="1523"/>
        <v>0</v>
      </c>
      <c r="AW192" s="25">
        <f t="shared" si="1523"/>
        <v>0</v>
      </c>
      <c r="AY192" s="25" t="str">
        <f t="shared" ref="AY192:BA192" si="1524">S192-O192</f>
        <v>#VALUE!</v>
      </c>
      <c r="AZ192" s="25" t="str">
        <f t="shared" si="1524"/>
        <v>#VALUE!</v>
      </c>
      <c r="BA192" s="25" t="str">
        <f t="shared" si="1524"/>
        <v>#VALUE!</v>
      </c>
      <c r="BC192" s="25" t="str">
        <f t="shared" ref="BC192:BE192" si="1525">W192-S192</f>
        <v>#VALUE!</v>
      </c>
      <c r="BD192" s="25" t="str">
        <f t="shared" si="1525"/>
        <v>#VALUE!</v>
      </c>
      <c r="BE192" s="25" t="str">
        <f t="shared" si="1525"/>
        <v>#VALUE!</v>
      </c>
      <c r="BG192" s="25" t="str">
        <f t="shared" ref="BG192:BI192" si="1526">AA192-W192</f>
        <v>#VALUE!</v>
      </c>
      <c r="BH192" s="25" t="str">
        <f t="shared" si="1526"/>
        <v>#VALUE!</v>
      </c>
      <c r="BI192" s="25" t="str">
        <f t="shared" si="1526"/>
        <v>#VALUE!</v>
      </c>
      <c r="BK192" s="25" t="str">
        <f t="shared" ref="BK192:BM192" si="1527">AE192-AA192</f>
        <v>#VALUE!</v>
      </c>
      <c r="BL192" s="25" t="str">
        <f t="shared" si="1527"/>
        <v>#VALUE!</v>
      </c>
      <c r="BM192" s="25" t="str">
        <f t="shared" si="1527"/>
        <v>#VALUE!</v>
      </c>
      <c r="BO192" s="25" t="str">
        <f t="shared" ref="BO192:BQ192" si="1528">AI192-AE192</f>
        <v>#VALUE!</v>
      </c>
      <c r="BP192" s="25" t="str">
        <f t="shared" si="1528"/>
        <v>#VALUE!</v>
      </c>
      <c r="BQ192" s="25" t="str">
        <f t="shared" si="1528"/>
        <v>#VALUE!</v>
      </c>
    </row>
    <row r="193" ht="15.0" customHeight="1">
      <c r="A193" s="23" t="s">
        <v>190</v>
      </c>
      <c r="B193" s="24">
        <v>9.8708414E7</v>
      </c>
      <c r="C193" s="25">
        <f>IFERROR(VLOOKUP($B193,BaselineKILLS!$B:F,3,FALSE),"Not in BL Scan")</f>
        <v>138340</v>
      </c>
      <c r="D193" s="25">
        <f>IFERROR(VLOOKUP($B193,BaselineKILLS!$B:F,4,FALSE),"Not in BL Scan")</f>
        <v>287298</v>
      </c>
      <c r="E193" s="25">
        <f>IFERROR(VLOOKUP($B193,BaselineKILLS!$B:G,5,FALSE),"Not in BL Scan")</f>
        <v>1287853</v>
      </c>
      <c r="F193" s="25"/>
      <c r="G193" s="25">
        <f>IFERROR(VLOOKUP($B193,SCAN1_020125!$B:F,3,FALSE),"Not in Scan")</f>
        <v>138340</v>
      </c>
      <c r="H193" s="25">
        <f>IFERROR(VLOOKUP($B193,SCAN1_020125!$B:G,4,FALSE),"Not in Scan")</f>
        <v>287298</v>
      </c>
      <c r="I193" s="25">
        <f>IFERROR(VLOOKUP($B193,SCAN1_020125!$B:H,5,FALSE),"Not in Scan")</f>
        <v>1287853</v>
      </c>
      <c r="K193" s="25">
        <f>IFERROR(VLOOKUP($B193,SCAN2_021925!$B:G,3,FALSE),"Not in Scan")</f>
        <v>138340</v>
      </c>
      <c r="L193" s="25">
        <f>IFERROR(VLOOKUP($B193,SCAN2_021925!$B:H,4,FALSE),"Not in Scan")</f>
        <v>287298</v>
      </c>
      <c r="M193" s="25">
        <f>IFERROR(VLOOKUP($B193,SCAN2_021925!$B:I,5,FALSE),"Not in Scan")</f>
        <v>1287853</v>
      </c>
      <c r="O193" s="25">
        <f>IFERROR(VLOOKUP($B193,SCAN_022325!$B:K,3,FALSE),"Not in Scan")</f>
        <v>138340</v>
      </c>
      <c r="P193" s="25">
        <f>IFERROR(VLOOKUP($B193,SCAN_022325!$B:L,4,FALSE),"Not in Scan")</f>
        <v>287298</v>
      </c>
      <c r="Q193" s="25">
        <f>IFERROR(VLOOKUP($B193,SCAN_022325!$B:M,5,FALSE),"Not in Scan")</f>
        <v>1287853</v>
      </c>
      <c r="S193" s="25" t="str">
        <f>IFERROR(VLOOKUP($B193,SCAN_TBD4!$B:O,3,FALSE),"Not in Scan")</f>
        <v>Not in Scan</v>
      </c>
      <c r="T193" s="25" t="str">
        <f>IFERROR(VLOOKUP($B193,SCAN_TBD4!$B:P,4,FALSE),"Not in Scan")</f>
        <v>Not in Scan</v>
      </c>
      <c r="U193" s="25" t="str">
        <f>IFERROR(VLOOKUP($B193,SCAN_TBD4!$B:Q,5,FALSE),"Not in Scan")</f>
        <v>Not in Scan</v>
      </c>
      <c r="W193" s="25" t="str">
        <f>IFERROR(VLOOKUP($B193,SCAN_TBD5!$B:S,3,FALSE),"Not in Scan")</f>
        <v>Not in Scan</v>
      </c>
      <c r="X193" s="25" t="str">
        <f>IFERROR(VLOOKUP($B193,SCAN_TBD5!$B:T,4,FALSE),"Not in Scan")</f>
        <v>Not in Scan</v>
      </c>
      <c r="Y193" s="25" t="str">
        <f>IFERROR(VLOOKUP($B193,SCAN_TBD5!$B:U,5,FALSE),"Not in Scan")</f>
        <v>Not in Scan</v>
      </c>
      <c r="AA193" s="25" t="str">
        <f>IFERROR(VLOOKUP($B193,SCAN_TBD6!$B:W,3,FALSE),"Not in Scan")</f>
        <v>Not in Scan</v>
      </c>
      <c r="AB193" s="25" t="str">
        <f>IFERROR(VLOOKUP($B193,SCAN_TBD6!$B:X,4,FALSE),"Not in Scan")</f>
        <v>Not in Scan</v>
      </c>
      <c r="AC193" s="25" t="str">
        <f>IFERROR(VLOOKUP($B193,SCAN_TBD6!$B:Y,5,FALSE),"Not in Scan")</f>
        <v>Not in Scan</v>
      </c>
      <c r="AE193" s="25" t="str">
        <f>IFERROR(VLOOKUP($B193,SCAN_TBD7!$B:AA,3,FALSE),"Not in Scan")</f>
        <v>Not in Scan</v>
      </c>
      <c r="AF193" s="25" t="str">
        <f>IFERROR(VLOOKUP($B193,SCAN_TBD7!$B:AB,4,FALSE),"Not in Scan")</f>
        <v>Not in Scan</v>
      </c>
      <c r="AG193" s="25" t="str">
        <f>IFERROR(VLOOKUP($B193,SCAN_TBD7!$B:AC,5,FALSE),"Not in Scan")</f>
        <v>Not in Scan</v>
      </c>
      <c r="AI193" s="25" t="str">
        <f>IFERROR(VLOOKUP($B193,SCAN_TBD8!$B:AA,3,FALSE),"Not in Scan")</f>
        <v>Not in Scan</v>
      </c>
      <c r="AJ193" s="25" t="str">
        <f>IFERROR(VLOOKUP($B193,SCAN_TBD8!$B:AB,4,FALSE),"Not in Scan")</f>
        <v>Not in Scan</v>
      </c>
      <c r="AK193" s="25" t="str">
        <f>IFERROR(VLOOKUP($B193,SCAN_TBD8!$B:AC,5,FALSE),"Not in Scan")</f>
        <v>Not in Scan</v>
      </c>
      <c r="AM193" s="25">
        <f t="shared" ref="AM193:AO193" si="1529">G193-C193</f>
        <v>0</v>
      </c>
      <c r="AN193" s="25">
        <f t="shared" si="1529"/>
        <v>0</v>
      </c>
      <c r="AO193" s="25">
        <f t="shared" si="1529"/>
        <v>0</v>
      </c>
      <c r="AQ193" s="25">
        <f t="shared" ref="AQ193:AS193" si="1530">K193-G193</f>
        <v>0</v>
      </c>
      <c r="AR193" s="25">
        <f t="shared" si="1530"/>
        <v>0</v>
      </c>
      <c r="AS193" s="25">
        <f t="shared" si="1530"/>
        <v>0</v>
      </c>
      <c r="AU193" s="25">
        <f t="shared" ref="AU193:AW193" si="1531">O193-K193</f>
        <v>0</v>
      </c>
      <c r="AV193" s="25">
        <f t="shared" si="1531"/>
        <v>0</v>
      </c>
      <c r="AW193" s="25">
        <f t="shared" si="1531"/>
        <v>0</v>
      </c>
      <c r="AY193" s="25" t="str">
        <f t="shared" ref="AY193:BA193" si="1532">S193-O193</f>
        <v>#VALUE!</v>
      </c>
      <c r="AZ193" s="25" t="str">
        <f t="shared" si="1532"/>
        <v>#VALUE!</v>
      </c>
      <c r="BA193" s="25" t="str">
        <f t="shared" si="1532"/>
        <v>#VALUE!</v>
      </c>
      <c r="BC193" s="25" t="str">
        <f t="shared" ref="BC193:BE193" si="1533">W193-S193</f>
        <v>#VALUE!</v>
      </c>
      <c r="BD193" s="25" t="str">
        <f t="shared" si="1533"/>
        <v>#VALUE!</v>
      </c>
      <c r="BE193" s="25" t="str">
        <f t="shared" si="1533"/>
        <v>#VALUE!</v>
      </c>
      <c r="BG193" s="25" t="str">
        <f t="shared" ref="BG193:BI193" si="1534">AA193-W193</f>
        <v>#VALUE!</v>
      </c>
      <c r="BH193" s="25" t="str">
        <f t="shared" si="1534"/>
        <v>#VALUE!</v>
      </c>
      <c r="BI193" s="25" t="str">
        <f t="shared" si="1534"/>
        <v>#VALUE!</v>
      </c>
      <c r="BK193" s="25" t="str">
        <f t="shared" ref="BK193:BM193" si="1535">AE193-AA193</f>
        <v>#VALUE!</v>
      </c>
      <c r="BL193" s="25" t="str">
        <f t="shared" si="1535"/>
        <v>#VALUE!</v>
      </c>
      <c r="BM193" s="25" t="str">
        <f t="shared" si="1535"/>
        <v>#VALUE!</v>
      </c>
      <c r="BO193" s="25" t="str">
        <f t="shared" ref="BO193:BQ193" si="1536">AI193-AE193</f>
        <v>#VALUE!</v>
      </c>
      <c r="BP193" s="25" t="str">
        <f t="shared" si="1536"/>
        <v>#VALUE!</v>
      </c>
      <c r="BQ193" s="25" t="str">
        <f t="shared" si="1536"/>
        <v>#VALUE!</v>
      </c>
    </row>
    <row r="194" ht="15.0" customHeight="1">
      <c r="A194" s="23" t="s">
        <v>191</v>
      </c>
      <c r="B194" s="24">
        <v>1.30003883E8</v>
      </c>
      <c r="C194" s="25">
        <f>IFERROR(VLOOKUP($B194,BaselineKILLS!$B:F,3,FALSE),"Not in BL Scan")</f>
        <v>188148</v>
      </c>
      <c r="D194" s="25">
        <f>IFERROR(VLOOKUP($B194,BaselineKILLS!$B:F,4,FALSE),"Not in BL Scan")</f>
        <v>285703</v>
      </c>
      <c r="E194" s="25">
        <f>IFERROR(VLOOKUP($B194,BaselineKILLS!$B:G,5,FALSE),"Not in BL Scan")</f>
        <v>995597</v>
      </c>
      <c r="F194" s="25"/>
      <c r="G194" s="25">
        <f>IFERROR(VLOOKUP($B194,SCAN1_020125!$B:F,3,FALSE),"Not in Scan")</f>
        <v>188148</v>
      </c>
      <c r="H194" s="25">
        <f>IFERROR(VLOOKUP($B194,SCAN1_020125!$B:G,4,FALSE),"Not in Scan")</f>
        <v>285703</v>
      </c>
      <c r="I194" s="25">
        <f>IFERROR(VLOOKUP($B194,SCAN1_020125!$B:H,5,FALSE),"Not in Scan")</f>
        <v>995597</v>
      </c>
      <c r="K194" s="25">
        <f>IFERROR(VLOOKUP($B194,SCAN2_021925!$B:G,3,FALSE),"Not in Scan")</f>
        <v>188148</v>
      </c>
      <c r="L194" s="25">
        <f>IFERROR(VLOOKUP($B194,SCAN2_021925!$B:H,4,FALSE),"Not in Scan")</f>
        <v>285703</v>
      </c>
      <c r="M194" s="25">
        <f>IFERROR(VLOOKUP($B194,SCAN2_021925!$B:I,5,FALSE),"Not in Scan")</f>
        <v>995597</v>
      </c>
      <c r="O194" s="25">
        <f>IFERROR(VLOOKUP($B194,SCAN_022325!$B:K,3,FALSE),"Not in Scan")</f>
        <v>188148</v>
      </c>
      <c r="P194" s="25">
        <f>IFERROR(VLOOKUP($B194,SCAN_022325!$B:L,4,FALSE),"Not in Scan")</f>
        <v>285703</v>
      </c>
      <c r="Q194" s="25">
        <f>IFERROR(VLOOKUP($B194,SCAN_022325!$B:M,5,FALSE),"Not in Scan")</f>
        <v>995597</v>
      </c>
      <c r="S194" s="25" t="str">
        <f>IFERROR(VLOOKUP($B194,SCAN_TBD4!$B:O,3,FALSE),"Not in Scan")</f>
        <v>Not in Scan</v>
      </c>
      <c r="T194" s="25" t="str">
        <f>IFERROR(VLOOKUP($B194,SCAN_TBD4!$B:P,4,FALSE),"Not in Scan")</f>
        <v>Not in Scan</v>
      </c>
      <c r="U194" s="25" t="str">
        <f>IFERROR(VLOOKUP($B194,SCAN_TBD4!$B:Q,5,FALSE),"Not in Scan")</f>
        <v>Not in Scan</v>
      </c>
      <c r="W194" s="25" t="str">
        <f>IFERROR(VLOOKUP($B194,SCAN_TBD5!$B:S,3,FALSE),"Not in Scan")</f>
        <v>Not in Scan</v>
      </c>
      <c r="X194" s="25" t="str">
        <f>IFERROR(VLOOKUP($B194,SCAN_TBD5!$B:T,4,FALSE),"Not in Scan")</f>
        <v>Not in Scan</v>
      </c>
      <c r="Y194" s="25" t="str">
        <f>IFERROR(VLOOKUP($B194,SCAN_TBD5!$B:U,5,FALSE),"Not in Scan")</f>
        <v>Not in Scan</v>
      </c>
      <c r="AA194" s="25" t="str">
        <f>IFERROR(VLOOKUP($B194,SCAN_TBD6!$B:W,3,FALSE),"Not in Scan")</f>
        <v>Not in Scan</v>
      </c>
      <c r="AB194" s="25" t="str">
        <f>IFERROR(VLOOKUP($B194,SCAN_TBD6!$B:X,4,FALSE),"Not in Scan")</f>
        <v>Not in Scan</v>
      </c>
      <c r="AC194" s="25" t="str">
        <f>IFERROR(VLOOKUP($B194,SCAN_TBD6!$B:Y,5,FALSE),"Not in Scan")</f>
        <v>Not in Scan</v>
      </c>
      <c r="AE194" s="25" t="str">
        <f>IFERROR(VLOOKUP($B194,SCAN_TBD7!$B:AA,3,FALSE),"Not in Scan")</f>
        <v>Not in Scan</v>
      </c>
      <c r="AF194" s="25" t="str">
        <f>IFERROR(VLOOKUP($B194,SCAN_TBD7!$B:AB,4,FALSE),"Not in Scan")</f>
        <v>Not in Scan</v>
      </c>
      <c r="AG194" s="25" t="str">
        <f>IFERROR(VLOOKUP($B194,SCAN_TBD7!$B:AC,5,FALSE),"Not in Scan")</f>
        <v>Not in Scan</v>
      </c>
      <c r="AI194" s="25" t="str">
        <f>IFERROR(VLOOKUP($B194,SCAN_TBD8!$B:AA,3,FALSE),"Not in Scan")</f>
        <v>Not in Scan</v>
      </c>
      <c r="AJ194" s="25" t="str">
        <f>IFERROR(VLOOKUP($B194,SCAN_TBD8!$B:AB,4,FALSE),"Not in Scan")</f>
        <v>Not in Scan</v>
      </c>
      <c r="AK194" s="25" t="str">
        <f>IFERROR(VLOOKUP($B194,SCAN_TBD8!$B:AC,5,FALSE),"Not in Scan")</f>
        <v>Not in Scan</v>
      </c>
      <c r="AM194" s="25">
        <f t="shared" ref="AM194:AO194" si="1537">G194-C194</f>
        <v>0</v>
      </c>
      <c r="AN194" s="25">
        <f t="shared" si="1537"/>
        <v>0</v>
      </c>
      <c r="AO194" s="25">
        <f t="shared" si="1537"/>
        <v>0</v>
      </c>
      <c r="AQ194" s="25">
        <f t="shared" ref="AQ194:AS194" si="1538">K194-G194</f>
        <v>0</v>
      </c>
      <c r="AR194" s="25">
        <f t="shared" si="1538"/>
        <v>0</v>
      </c>
      <c r="AS194" s="25">
        <f t="shared" si="1538"/>
        <v>0</v>
      </c>
      <c r="AU194" s="25">
        <f t="shared" ref="AU194:AW194" si="1539">O194-K194</f>
        <v>0</v>
      </c>
      <c r="AV194" s="25">
        <f t="shared" si="1539"/>
        <v>0</v>
      </c>
      <c r="AW194" s="25">
        <f t="shared" si="1539"/>
        <v>0</v>
      </c>
      <c r="AY194" s="25" t="str">
        <f t="shared" ref="AY194:BA194" si="1540">S194-O194</f>
        <v>#VALUE!</v>
      </c>
      <c r="AZ194" s="25" t="str">
        <f t="shared" si="1540"/>
        <v>#VALUE!</v>
      </c>
      <c r="BA194" s="25" t="str">
        <f t="shared" si="1540"/>
        <v>#VALUE!</v>
      </c>
      <c r="BC194" s="25" t="str">
        <f t="shared" ref="BC194:BE194" si="1541">W194-S194</f>
        <v>#VALUE!</v>
      </c>
      <c r="BD194" s="25" t="str">
        <f t="shared" si="1541"/>
        <v>#VALUE!</v>
      </c>
      <c r="BE194" s="25" t="str">
        <f t="shared" si="1541"/>
        <v>#VALUE!</v>
      </c>
      <c r="BG194" s="25" t="str">
        <f t="shared" ref="BG194:BI194" si="1542">AA194-W194</f>
        <v>#VALUE!</v>
      </c>
      <c r="BH194" s="25" t="str">
        <f t="shared" si="1542"/>
        <v>#VALUE!</v>
      </c>
      <c r="BI194" s="25" t="str">
        <f t="shared" si="1542"/>
        <v>#VALUE!</v>
      </c>
      <c r="BK194" s="25" t="str">
        <f t="shared" ref="BK194:BM194" si="1543">AE194-AA194</f>
        <v>#VALUE!</v>
      </c>
      <c r="BL194" s="25" t="str">
        <f t="shared" si="1543"/>
        <v>#VALUE!</v>
      </c>
      <c r="BM194" s="25" t="str">
        <f t="shared" si="1543"/>
        <v>#VALUE!</v>
      </c>
      <c r="BO194" s="25" t="str">
        <f t="shared" ref="BO194:BQ194" si="1544">AI194-AE194</f>
        <v>#VALUE!</v>
      </c>
      <c r="BP194" s="25" t="str">
        <f t="shared" si="1544"/>
        <v>#VALUE!</v>
      </c>
      <c r="BQ194" s="25" t="str">
        <f t="shared" si="1544"/>
        <v>#VALUE!</v>
      </c>
    </row>
    <row r="195" ht="15.0" customHeight="1">
      <c r="A195" s="23" t="s">
        <v>192</v>
      </c>
      <c r="B195" s="24">
        <v>5.0907279E7</v>
      </c>
      <c r="C195" s="25">
        <f>IFERROR(VLOOKUP($B195,BaselineKILLS!$B:F,3,FALSE),"Not in BL Scan")</f>
        <v>55756</v>
      </c>
      <c r="D195" s="25">
        <f>IFERROR(VLOOKUP($B195,BaselineKILLS!$B:F,4,FALSE),"Not in BL Scan")</f>
        <v>174858</v>
      </c>
      <c r="E195" s="25">
        <f>IFERROR(VLOOKUP($B195,BaselineKILLS!$B:G,5,FALSE),"Not in BL Scan")</f>
        <v>3477461</v>
      </c>
      <c r="F195" s="25"/>
      <c r="G195" s="25">
        <f>IFERROR(VLOOKUP($B195,SCAN1_020125!$B:F,3,FALSE),"Not in Scan")</f>
        <v>55756</v>
      </c>
      <c r="H195" s="25">
        <f>IFERROR(VLOOKUP($B195,SCAN1_020125!$B:G,4,FALSE),"Not in Scan")</f>
        <v>174858</v>
      </c>
      <c r="I195" s="25">
        <f>IFERROR(VLOOKUP($B195,SCAN1_020125!$B:H,5,FALSE),"Not in Scan")</f>
        <v>3477461</v>
      </c>
      <c r="K195" s="25">
        <f>IFERROR(VLOOKUP($B195,SCAN2_021925!$B:G,3,FALSE),"Not in Scan")</f>
        <v>55756</v>
      </c>
      <c r="L195" s="25">
        <f>IFERROR(VLOOKUP($B195,SCAN2_021925!$B:H,4,FALSE),"Not in Scan")</f>
        <v>174858</v>
      </c>
      <c r="M195" s="25">
        <f>IFERROR(VLOOKUP($B195,SCAN2_021925!$B:I,5,FALSE),"Not in Scan")</f>
        <v>3477461</v>
      </c>
      <c r="O195" s="25">
        <f>IFERROR(VLOOKUP($B195,SCAN_022325!$B:K,3,FALSE),"Not in Scan")</f>
        <v>55756</v>
      </c>
      <c r="P195" s="25">
        <f>IFERROR(VLOOKUP($B195,SCAN_022325!$B:L,4,FALSE),"Not in Scan")</f>
        <v>174858</v>
      </c>
      <c r="Q195" s="25">
        <f>IFERROR(VLOOKUP($B195,SCAN_022325!$B:M,5,FALSE),"Not in Scan")</f>
        <v>3477461</v>
      </c>
      <c r="S195" s="25" t="str">
        <f>IFERROR(VLOOKUP($B195,SCAN_TBD4!$B:O,3,FALSE),"Not in Scan")</f>
        <v>Not in Scan</v>
      </c>
      <c r="T195" s="25" t="str">
        <f>IFERROR(VLOOKUP($B195,SCAN_TBD4!$B:P,4,FALSE),"Not in Scan")</f>
        <v>Not in Scan</v>
      </c>
      <c r="U195" s="25" t="str">
        <f>IFERROR(VLOOKUP($B195,SCAN_TBD4!$B:Q,5,FALSE),"Not in Scan")</f>
        <v>Not in Scan</v>
      </c>
      <c r="W195" s="25" t="str">
        <f>IFERROR(VLOOKUP($B195,SCAN_TBD5!$B:S,3,FALSE),"Not in Scan")</f>
        <v>Not in Scan</v>
      </c>
      <c r="X195" s="25" t="str">
        <f>IFERROR(VLOOKUP($B195,SCAN_TBD5!$B:T,4,FALSE),"Not in Scan")</f>
        <v>Not in Scan</v>
      </c>
      <c r="Y195" s="25" t="str">
        <f>IFERROR(VLOOKUP($B195,SCAN_TBD5!$B:U,5,FALSE),"Not in Scan")</f>
        <v>Not in Scan</v>
      </c>
      <c r="AA195" s="25" t="str">
        <f>IFERROR(VLOOKUP($B195,SCAN_TBD6!$B:W,3,FALSE),"Not in Scan")</f>
        <v>Not in Scan</v>
      </c>
      <c r="AB195" s="25" t="str">
        <f>IFERROR(VLOOKUP($B195,SCAN_TBD6!$B:X,4,FALSE),"Not in Scan")</f>
        <v>Not in Scan</v>
      </c>
      <c r="AC195" s="25" t="str">
        <f>IFERROR(VLOOKUP($B195,SCAN_TBD6!$B:Y,5,FALSE),"Not in Scan")</f>
        <v>Not in Scan</v>
      </c>
      <c r="AE195" s="25" t="str">
        <f>IFERROR(VLOOKUP($B195,SCAN_TBD7!$B:AA,3,FALSE),"Not in Scan")</f>
        <v>Not in Scan</v>
      </c>
      <c r="AF195" s="25" t="str">
        <f>IFERROR(VLOOKUP($B195,SCAN_TBD7!$B:AB,4,FALSE),"Not in Scan")</f>
        <v>Not in Scan</v>
      </c>
      <c r="AG195" s="25" t="str">
        <f>IFERROR(VLOOKUP($B195,SCAN_TBD7!$B:AC,5,FALSE),"Not in Scan")</f>
        <v>Not in Scan</v>
      </c>
      <c r="AI195" s="25" t="str">
        <f>IFERROR(VLOOKUP($B195,SCAN_TBD8!$B:AA,3,FALSE),"Not in Scan")</f>
        <v>Not in Scan</v>
      </c>
      <c r="AJ195" s="25" t="str">
        <f>IFERROR(VLOOKUP($B195,SCAN_TBD8!$B:AB,4,FALSE),"Not in Scan")</f>
        <v>Not in Scan</v>
      </c>
      <c r="AK195" s="25" t="str">
        <f>IFERROR(VLOOKUP($B195,SCAN_TBD8!$B:AC,5,FALSE),"Not in Scan")</f>
        <v>Not in Scan</v>
      </c>
      <c r="AM195" s="25">
        <f t="shared" ref="AM195:AO195" si="1545">G195-C195</f>
        <v>0</v>
      </c>
      <c r="AN195" s="25">
        <f t="shared" si="1545"/>
        <v>0</v>
      </c>
      <c r="AO195" s="25">
        <f t="shared" si="1545"/>
        <v>0</v>
      </c>
      <c r="AQ195" s="25">
        <f t="shared" ref="AQ195:AS195" si="1546">K195-G195</f>
        <v>0</v>
      </c>
      <c r="AR195" s="25">
        <f t="shared" si="1546"/>
        <v>0</v>
      </c>
      <c r="AS195" s="25">
        <f t="shared" si="1546"/>
        <v>0</v>
      </c>
      <c r="AU195" s="25">
        <f t="shared" ref="AU195:AW195" si="1547">O195-K195</f>
        <v>0</v>
      </c>
      <c r="AV195" s="25">
        <f t="shared" si="1547"/>
        <v>0</v>
      </c>
      <c r="AW195" s="25">
        <f t="shared" si="1547"/>
        <v>0</v>
      </c>
      <c r="AY195" s="25" t="str">
        <f t="shared" ref="AY195:BA195" si="1548">S195-O195</f>
        <v>#VALUE!</v>
      </c>
      <c r="AZ195" s="25" t="str">
        <f t="shared" si="1548"/>
        <v>#VALUE!</v>
      </c>
      <c r="BA195" s="25" t="str">
        <f t="shared" si="1548"/>
        <v>#VALUE!</v>
      </c>
      <c r="BC195" s="25" t="str">
        <f t="shared" ref="BC195:BE195" si="1549">W195-S195</f>
        <v>#VALUE!</v>
      </c>
      <c r="BD195" s="25" t="str">
        <f t="shared" si="1549"/>
        <v>#VALUE!</v>
      </c>
      <c r="BE195" s="25" t="str">
        <f t="shared" si="1549"/>
        <v>#VALUE!</v>
      </c>
      <c r="BG195" s="25" t="str">
        <f t="shared" ref="BG195:BI195" si="1550">AA195-W195</f>
        <v>#VALUE!</v>
      </c>
      <c r="BH195" s="25" t="str">
        <f t="shared" si="1550"/>
        <v>#VALUE!</v>
      </c>
      <c r="BI195" s="25" t="str">
        <f t="shared" si="1550"/>
        <v>#VALUE!</v>
      </c>
      <c r="BK195" s="25" t="str">
        <f t="shared" ref="BK195:BM195" si="1551">AE195-AA195</f>
        <v>#VALUE!</v>
      </c>
      <c r="BL195" s="25" t="str">
        <f t="shared" si="1551"/>
        <v>#VALUE!</v>
      </c>
      <c r="BM195" s="25" t="str">
        <f t="shared" si="1551"/>
        <v>#VALUE!</v>
      </c>
      <c r="BO195" s="25" t="str">
        <f t="shared" ref="BO195:BQ195" si="1552">AI195-AE195</f>
        <v>#VALUE!</v>
      </c>
      <c r="BP195" s="25" t="str">
        <f t="shared" si="1552"/>
        <v>#VALUE!</v>
      </c>
      <c r="BQ195" s="25" t="str">
        <f t="shared" si="1552"/>
        <v>#VALUE!</v>
      </c>
    </row>
    <row r="196" ht="15.0" customHeight="1">
      <c r="A196" s="23" t="s">
        <v>303</v>
      </c>
      <c r="B196" s="24">
        <v>5.6936467E7</v>
      </c>
      <c r="C196" s="25">
        <f>IFERROR(VLOOKUP($B196,BaselineKILLS!$B:F,3,FALSE),"Not in BL Scan")</f>
        <v>170384</v>
      </c>
      <c r="D196" s="25">
        <f>IFERROR(VLOOKUP($B196,BaselineKILLS!$B:F,4,FALSE),"Not in BL Scan")</f>
        <v>33586</v>
      </c>
      <c r="E196" s="25">
        <f>IFERROR(VLOOKUP($B196,BaselineKILLS!$B:G,5,FALSE),"Not in BL Scan")</f>
        <v>1128446</v>
      </c>
      <c r="F196" s="25"/>
      <c r="G196" s="25">
        <f>IFERROR(VLOOKUP($B196,SCAN1_020125!$B:F,3,FALSE),"Not in Scan")</f>
        <v>170384</v>
      </c>
      <c r="H196" s="25">
        <f>IFERROR(VLOOKUP($B196,SCAN1_020125!$B:G,4,FALSE),"Not in Scan")</f>
        <v>33586</v>
      </c>
      <c r="I196" s="25">
        <f>IFERROR(VLOOKUP($B196,SCAN1_020125!$B:H,5,FALSE),"Not in Scan")</f>
        <v>1128446</v>
      </c>
      <c r="K196" s="25">
        <f>IFERROR(VLOOKUP($B196,SCAN2_021925!$B:G,3,FALSE),"Not in Scan")</f>
        <v>170384</v>
      </c>
      <c r="L196" s="25">
        <f>IFERROR(VLOOKUP($B196,SCAN2_021925!$B:H,4,FALSE),"Not in Scan")</f>
        <v>33586</v>
      </c>
      <c r="M196" s="25">
        <f>IFERROR(VLOOKUP($B196,SCAN2_021925!$B:I,5,FALSE),"Not in Scan")</f>
        <v>1128446</v>
      </c>
      <c r="O196" s="25">
        <f>IFERROR(VLOOKUP($B196,SCAN_022325!$B:K,3,FALSE),"Not in Scan")</f>
        <v>170384</v>
      </c>
      <c r="P196" s="25">
        <f>IFERROR(VLOOKUP($B196,SCAN_022325!$B:L,4,FALSE),"Not in Scan")</f>
        <v>33586</v>
      </c>
      <c r="Q196" s="25">
        <f>IFERROR(VLOOKUP($B196,SCAN_022325!$B:M,5,FALSE),"Not in Scan")</f>
        <v>1128446</v>
      </c>
      <c r="S196" s="25" t="str">
        <f>IFERROR(VLOOKUP($B196,SCAN_TBD4!$B:O,3,FALSE),"Not in Scan")</f>
        <v>Not in Scan</v>
      </c>
      <c r="T196" s="25" t="str">
        <f>IFERROR(VLOOKUP($B196,SCAN_TBD4!$B:P,4,FALSE),"Not in Scan")</f>
        <v>Not in Scan</v>
      </c>
      <c r="U196" s="25" t="str">
        <f>IFERROR(VLOOKUP($B196,SCAN_TBD4!$B:Q,5,FALSE),"Not in Scan")</f>
        <v>Not in Scan</v>
      </c>
      <c r="W196" s="25" t="str">
        <f>IFERROR(VLOOKUP($B196,SCAN_TBD5!$B:S,3,FALSE),"Not in Scan")</f>
        <v>Not in Scan</v>
      </c>
      <c r="X196" s="25" t="str">
        <f>IFERROR(VLOOKUP($B196,SCAN_TBD5!$B:T,4,FALSE),"Not in Scan")</f>
        <v>Not in Scan</v>
      </c>
      <c r="Y196" s="25" t="str">
        <f>IFERROR(VLOOKUP($B196,SCAN_TBD5!$B:U,5,FALSE),"Not in Scan")</f>
        <v>Not in Scan</v>
      </c>
      <c r="AA196" s="25" t="str">
        <f>IFERROR(VLOOKUP($B196,SCAN_TBD6!$B:W,3,FALSE),"Not in Scan")</f>
        <v>Not in Scan</v>
      </c>
      <c r="AB196" s="25" t="str">
        <f>IFERROR(VLOOKUP($B196,SCAN_TBD6!$B:X,4,FALSE),"Not in Scan")</f>
        <v>Not in Scan</v>
      </c>
      <c r="AC196" s="25" t="str">
        <f>IFERROR(VLOOKUP($B196,SCAN_TBD6!$B:Y,5,FALSE),"Not in Scan")</f>
        <v>Not in Scan</v>
      </c>
      <c r="AE196" s="25" t="str">
        <f>IFERROR(VLOOKUP($B196,SCAN_TBD7!$B:AA,3,FALSE),"Not in Scan")</f>
        <v>Not in Scan</v>
      </c>
      <c r="AF196" s="25" t="str">
        <f>IFERROR(VLOOKUP($B196,SCAN_TBD7!$B:AB,4,FALSE),"Not in Scan")</f>
        <v>Not in Scan</v>
      </c>
      <c r="AG196" s="25" t="str">
        <f>IFERROR(VLOOKUP($B196,SCAN_TBD7!$B:AC,5,FALSE),"Not in Scan")</f>
        <v>Not in Scan</v>
      </c>
      <c r="AI196" s="25" t="str">
        <f>IFERROR(VLOOKUP($B196,SCAN_TBD8!$B:AA,3,FALSE),"Not in Scan")</f>
        <v>Not in Scan</v>
      </c>
      <c r="AJ196" s="25" t="str">
        <f>IFERROR(VLOOKUP($B196,SCAN_TBD8!$B:AB,4,FALSE),"Not in Scan")</f>
        <v>Not in Scan</v>
      </c>
      <c r="AK196" s="25" t="str">
        <f>IFERROR(VLOOKUP($B196,SCAN_TBD8!$B:AC,5,FALSE),"Not in Scan")</f>
        <v>Not in Scan</v>
      </c>
      <c r="AM196" s="25">
        <f t="shared" ref="AM196:AO196" si="1553">G196-C196</f>
        <v>0</v>
      </c>
      <c r="AN196" s="25">
        <f t="shared" si="1553"/>
        <v>0</v>
      </c>
      <c r="AO196" s="25">
        <f t="shared" si="1553"/>
        <v>0</v>
      </c>
      <c r="AQ196" s="25">
        <f t="shared" ref="AQ196:AS196" si="1554">K196-G196</f>
        <v>0</v>
      </c>
      <c r="AR196" s="25">
        <f t="shared" si="1554"/>
        <v>0</v>
      </c>
      <c r="AS196" s="25">
        <f t="shared" si="1554"/>
        <v>0</v>
      </c>
      <c r="AU196" s="25">
        <f t="shared" ref="AU196:AW196" si="1555">O196-K196</f>
        <v>0</v>
      </c>
      <c r="AV196" s="25">
        <f t="shared" si="1555"/>
        <v>0</v>
      </c>
      <c r="AW196" s="25">
        <f t="shared" si="1555"/>
        <v>0</v>
      </c>
      <c r="AY196" s="25" t="str">
        <f t="shared" ref="AY196:BA196" si="1556">S196-O196</f>
        <v>#VALUE!</v>
      </c>
      <c r="AZ196" s="25" t="str">
        <f t="shared" si="1556"/>
        <v>#VALUE!</v>
      </c>
      <c r="BA196" s="25" t="str">
        <f t="shared" si="1556"/>
        <v>#VALUE!</v>
      </c>
      <c r="BC196" s="25" t="str">
        <f t="shared" ref="BC196:BE196" si="1557">W196-S196</f>
        <v>#VALUE!</v>
      </c>
      <c r="BD196" s="25" t="str">
        <f t="shared" si="1557"/>
        <v>#VALUE!</v>
      </c>
      <c r="BE196" s="25" t="str">
        <f t="shared" si="1557"/>
        <v>#VALUE!</v>
      </c>
      <c r="BG196" s="25" t="str">
        <f t="shared" ref="BG196:BI196" si="1558">AA196-W196</f>
        <v>#VALUE!</v>
      </c>
      <c r="BH196" s="25" t="str">
        <f t="shared" si="1558"/>
        <v>#VALUE!</v>
      </c>
      <c r="BI196" s="25" t="str">
        <f t="shared" si="1558"/>
        <v>#VALUE!</v>
      </c>
      <c r="BK196" s="25" t="str">
        <f t="shared" ref="BK196:BM196" si="1559">AE196-AA196</f>
        <v>#VALUE!</v>
      </c>
      <c r="BL196" s="25" t="str">
        <f t="shared" si="1559"/>
        <v>#VALUE!</v>
      </c>
      <c r="BM196" s="25" t="str">
        <f t="shared" si="1559"/>
        <v>#VALUE!</v>
      </c>
      <c r="BO196" s="25" t="str">
        <f t="shared" ref="BO196:BQ196" si="1560">AI196-AE196</f>
        <v>#VALUE!</v>
      </c>
      <c r="BP196" s="25" t="str">
        <f t="shared" si="1560"/>
        <v>#VALUE!</v>
      </c>
      <c r="BQ196" s="25" t="str">
        <f t="shared" si="1560"/>
        <v>#VALUE!</v>
      </c>
    </row>
    <row r="197" ht="15.0" customHeight="1">
      <c r="A197" s="23" t="s">
        <v>304</v>
      </c>
      <c r="B197" s="24">
        <v>5.1923774E7</v>
      </c>
      <c r="C197" s="25">
        <f>IFERROR(VLOOKUP($B197,BaselineKILLS!$B:F,3,FALSE),"Not in BL Scan")</f>
        <v>375041</v>
      </c>
      <c r="D197" s="25">
        <f>IFERROR(VLOOKUP($B197,BaselineKILLS!$B:F,4,FALSE),"Not in BL Scan")</f>
        <v>181367</v>
      </c>
      <c r="E197" s="25">
        <f>IFERROR(VLOOKUP($B197,BaselineKILLS!$B:G,5,FALSE),"Not in BL Scan")</f>
        <v>390206</v>
      </c>
      <c r="F197" s="25"/>
      <c r="G197" s="25">
        <f>IFERROR(VLOOKUP($B197,SCAN1_020125!$B:F,3,FALSE),"Not in Scan")</f>
        <v>375041</v>
      </c>
      <c r="H197" s="25">
        <f>IFERROR(VLOOKUP($B197,SCAN1_020125!$B:G,4,FALSE),"Not in Scan")</f>
        <v>181367</v>
      </c>
      <c r="I197" s="25">
        <f>IFERROR(VLOOKUP($B197,SCAN1_020125!$B:H,5,FALSE),"Not in Scan")</f>
        <v>390206</v>
      </c>
      <c r="K197" s="25">
        <f>IFERROR(VLOOKUP($B197,SCAN2_021925!$B:G,3,FALSE),"Not in Scan")</f>
        <v>375041</v>
      </c>
      <c r="L197" s="25">
        <f>IFERROR(VLOOKUP($B197,SCAN2_021925!$B:H,4,FALSE),"Not in Scan")</f>
        <v>181367</v>
      </c>
      <c r="M197" s="25">
        <f>IFERROR(VLOOKUP($B197,SCAN2_021925!$B:I,5,FALSE),"Not in Scan")</f>
        <v>390206</v>
      </c>
      <c r="O197" s="25">
        <f>IFERROR(VLOOKUP($B197,SCAN_022325!$B:K,3,FALSE),"Not in Scan")</f>
        <v>375041</v>
      </c>
      <c r="P197" s="25">
        <f>IFERROR(VLOOKUP($B197,SCAN_022325!$B:L,4,FALSE),"Not in Scan")</f>
        <v>181367</v>
      </c>
      <c r="Q197" s="25">
        <f>IFERROR(VLOOKUP($B197,SCAN_022325!$B:M,5,FALSE),"Not in Scan")</f>
        <v>390206</v>
      </c>
      <c r="S197" s="25" t="str">
        <f>IFERROR(VLOOKUP($B197,SCAN_TBD4!$B:O,3,FALSE),"Not in Scan")</f>
        <v>Not in Scan</v>
      </c>
      <c r="T197" s="25" t="str">
        <f>IFERROR(VLOOKUP($B197,SCAN_TBD4!$B:P,4,FALSE),"Not in Scan")</f>
        <v>Not in Scan</v>
      </c>
      <c r="U197" s="25" t="str">
        <f>IFERROR(VLOOKUP($B197,SCAN_TBD4!$B:Q,5,FALSE),"Not in Scan")</f>
        <v>Not in Scan</v>
      </c>
      <c r="W197" s="25" t="str">
        <f>IFERROR(VLOOKUP($B197,SCAN_TBD5!$B:S,3,FALSE),"Not in Scan")</f>
        <v>Not in Scan</v>
      </c>
      <c r="X197" s="25" t="str">
        <f>IFERROR(VLOOKUP($B197,SCAN_TBD5!$B:T,4,FALSE),"Not in Scan")</f>
        <v>Not in Scan</v>
      </c>
      <c r="Y197" s="25" t="str">
        <f>IFERROR(VLOOKUP($B197,SCAN_TBD5!$B:U,5,FALSE),"Not in Scan")</f>
        <v>Not in Scan</v>
      </c>
      <c r="AA197" s="25" t="str">
        <f>IFERROR(VLOOKUP($B197,SCAN_TBD6!$B:W,3,FALSE),"Not in Scan")</f>
        <v>Not in Scan</v>
      </c>
      <c r="AB197" s="25" t="str">
        <f>IFERROR(VLOOKUP($B197,SCAN_TBD6!$B:X,4,FALSE),"Not in Scan")</f>
        <v>Not in Scan</v>
      </c>
      <c r="AC197" s="25" t="str">
        <f>IFERROR(VLOOKUP($B197,SCAN_TBD6!$B:Y,5,FALSE),"Not in Scan")</f>
        <v>Not in Scan</v>
      </c>
      <c r="AE197" s="25" t="str">
        <f>IFERROR(VLOOKUP($B197,SCAN_TBD7!$B:AA,3,FALSE),"Not in Scan")</f>
        <v>Not in Scan</v>
      </c>
      <c r="AF197" s="25" t="str">
        <f>IFERROR(VLOOKUP($B197,SCAN_TBD7!$B:AB,4,FALSE),"Not in Scan")</f>
        <v>Not in Scan</v>
      </c>
      <c r="AG197" s="25" t="str">
        <f>IFERROR(VLOOKUP($B197,SCAN_TBD7!$B:AC,5,FALSE),"Not in Scan")</f>
        <v>Not in Scan</v>
      </c>
      <c r="AI197" s="25" t="str">
        <f>IFERROR(VLOOKUP($B197,SCAN_TBD8!$B:AA,3,FALSE),"Not in Scan")</f>
        <v>Not in Scan</v>
      </c>
      <c r="AJ197" s="25" t="str">
        <f>IFERROR(VLOOKUP($B197,SCAN_TBD8!$B:AB,4,FALSE),"Not in Scan")</f>
        <v>Not in Scan</v>
      </c>
      <c r="AK197" s="25" t="str">
        <f>IFERROR(VLOOKUP($B197,SCAN_TBD8!$B:AC,5,FALSE),"Not in Scan")</f>
        <v>Not in Scan</v>
      </c>
      <c r="AM197" s="25">
        <f t="shared" ref="AM197:AO197" si="1561">G197-C197</f>
        <v>0</v>
      </c>
      <c r="AN197" s="25">
        <f t="shared" si="1561"/>
        <v>0</v>
      </c>
      <c r="AO197" s="25">
        <f t="shared" si="1561"/>
        <v>0</v>
      </c>
      <c r="AQ197" s="25">
        <f t="shared" ref="AQ197:AS197" si="1562">K197-G197</f>
        <v>0</v>
      </c>
      <c r="AR197" s="25">
        <f t="shared" si="1562"/>
        <v>0</v>
      </c>
      <c r="AS197" s="25">
        <f t="shared" si="1562"/>
        <v>0</v>
      </c>
      <c r="AU197" s="25">
        <f t="shared" ref="AU197:AW197" si="1563">O197-K197</f>
        <v>0</v>
      </c>
      <c r="AV197" s="25">
        <f t="shared" si="1563"/>
        <v>0</v>
      </c>
      <c r="AW197" s="25">
        <f t="shared" si="1563"/>
        <v>0</v>
      </c>
      <c r="AY197" s="25" t="str">
        <f t="shared" ref="AY197:BA197" si="1564">S197-O197</f>
        <v>#VALUE!</v>
      </c>
      <c r="AZ197" s="25" t="str">
        <f t="shared" si="1564"/>
        <v>#VALUE!</v>
      </c>
      <c r="BA197" s="25" t="str">
        <f t="shared" si="1564"/>
        <v>#VALUE!</v>
      </c>
      <c r="BC197" s="25" t="str">
        <f t="shared" ref="BC197:BE197" si="1565">W197-S197</f>
        <v>#VALUE!</v>
      </c>
      <c r="BD197" s="25" t="str">
        <f t="shared" si="1565"/>
        <v>#VALUE!</v>
      </c>
      <c r="BE197" s="25" t="str">
        <f t="shared" si="1565"/>
        <v>#VALUE!</v>
      </c>
      <c r="BG197" s="25" t="str">
        <f t="shared" ref="BG197:BI197" si="1566">AA197-W197</f>
        <v>#VALUE!</v>
      </c>
      <c r="BH197" s="25" t="str">
        <f t="shared" si="1566"/>
        <v>#VALUE!</v>
      </c>
      <c r="BI197" s="25" t="str">
        <f t="shared" si="1566"/>
        <v>#VALUE!</v>
      </c>
      <c r="BK197" s="25" t="str">
        <f t="shared" ref="BK197:BM197" si="1567">AE197-AA197</f>
        <v>#VALUE!</v>
      </c>
      <c r="BL197" s="25" t="str">
        <f t="shared" si="1567"/>
        <v>#VALUE!</v>
      </c>
      <c r="BM197" s="25" t="str">
        <f t="shared" si="1567"/>
        <v>#VALUE!</v>
      </c>
      <c r="BO197" s="25" t="str">
        <f t="shared" ref="BO197:BQ197" si="1568">AI197-AE197</f>
        <v>#VALUE!</v>
      </c>
      <c r="BP197" s="25" t="str">
        <f t="shared" si="1568"/>
        <v>#VALUE!</v>
      </c>
      <c r="BQ197" s="25" t="str">
        <f t="shared" si="1568"/>
        <v>#VALUE!</v>
      </c>
    </row>
    <row r="198" ht="15.0" customHeight="1">
      <c r="A198" s="23" t="s">
        <v>305</v>
      </c>
      <c r="B198" s="24">
        <v>5.0711754E7</v>
      </c>
      <c r="C198" s="25">
        <f>IFERROR(VLOOKUP($B198,BaselineKILLS!$B:F,3,FALSE),"Not in BL Scan")</f>
        <v>62956</v>
      </c>
      <c r="D198" s="25">
        <f>IFERROR(VLOOKUP($B198,BaselineKILLS!$B:F,4,FALSE),"Not in BL Scan")</f>
        <v>0</v>
      </c>
      <c r="E198" s="25">
        <f>IFERROR(VLOOKUP($B198,BaselineKILLS!$B:G,5,FALSE),"Not in BL Scan")</f>
        <v>185879</v>
      </c>
      <c r="F198" s="25"/>
      <c r="G198" s="25">
        <f>IFERROR(VLOOKUP($B198,SCAN1_020125!$B:F,3,FALSE),"Not in Scan")</f>
        <v>62956</v>
      </c>
      <c r="H198" s="25">
        <f>IFERROR(VLOOKUP($B198,SCAN1_020125!$B:G,4,FALSE),"Not in Scan")</f>
        <v>0</v>
      </c>
      <c r="I198" s="25">
        <f>IFERROR(VLOOKUP($B198,SCAN1_020125!$B:H,5,FALSE),"Not in Scan")</f>
        <v>185879</v>
      </c>
      <c r="K198" s="25">
        <f>IFERROR(VLOOKUP($B198,SCAN2_021925!$B:G,3,FALSE),"Not in Scan")</f>
        <v>62956</v>
      </c>
      <c r="L198" s="25">
        <f>IFERROR(VLOOKUP($B198,SCAN2_021925!$B:H,4,FALSE),"Not in Scan")</f>
        <v>0</v>
      </c>
      <c r="M198" s="25">
        <f>IFERROR(VLOOKUP($B198,SCAN2_021925!$B:I,5,FALSE),"Not in Scan")</f>
        <v>185879</v>
      </c>
      <c r="O198" s="25">
        <f>IFERROR(VLOOKUP($B198,SCAN_022325!$B:K,3,FALSE),"Not in Scan")</f>
        <v>62956</v>
      </c>
      <c r="P198" s="25">
        <f>IFERROR(VLOOKUP($B198,SCAN_022325!$B:L,4,FALSE),"Not in Scan")</f>
        <v>0</v>
      </c>
      <c r="Q198" s="25">
        <f>IFERROR(VLOOKUP($B198,SCAN_022325!$B:M,5,FALSE),"Not in Scan")</f>
        <v>185879</v>
      </c>
      <c r="S198" s="25" t="str">
        <f>IFERROR(VLOOKUP($B198,SCAN_TBD4!$B:O,3,FALSE),"Not in Scan")</f>
        <v>Not in Scan</v>
      </c>
      <c r="T198" s="25" t="str">
        <f>IFERROR(VLOOKUP($B198,SCAN_TBD4!$B:P,4,FALSE),"Not in Scan")</f>
        <v>Not in Scan</v>
      </c>
      <c r="U198" s="25" t="str">
        <f>IFERROR(VLOOKUP($B198,SCAN_TBD4!$B:Q,5,FALSE),"Not in Scan")</f>
        <v>Not in Scan</v>
      </c>
      <c r="W198" s="25" t="str">
        <f>IFERROR(VLOOKUP($B198,SCAN_TBD5!$B:S,3,FALSE),"Not in Scan")</f>
        <v>Not in Scan</v>
      </c>
      <c r="X198" s="25" t="str">
        <f>IFERROR(VLOOKUP($B198,SCAN_TBD5!$B:T,4,FALSE),"Not in Scan")</f>
        <v>Not in Scan</v>
      </c>
      <c r="Y198" s="25" t="str">
        <f>IFERROR(VLOOKUP($B198,SCAN_TBD5!$B:U,5,FALSE),"Not in Scan")</f>
        <v>Not in Scan</v>
      </c>
      <c r="AA198" s="25" t="str">
        <f>IFERROR(VLOOKUP($B198,SCAN_TBD6!$B:W,3,FALSE),"Not in Scan")</f>
        <v>Not in Scan</v>
      </c>
      <c r="AB198" s="25" t="str">
        <f>IFERROR(VLOOKUP($B198,SCAN_TBD6!$B:X,4,FALSE),"Not in Scan")</f>
        <v>Not in Scan</v>
      </c>
      <c r="AC198" s="25" t="str">
        <f>IFERROR(VLOOKUP($B198,SCAN_TBD6!$B:Y,5,FALSE),"Not in Scan")</f>
        <v>Not in Scan</v>
      </c>
      <c r="AE198" s="25" t="str">
        <f>IFERROR(VLOOKUP($B198,SCAN_TBD7!$B:AA,3,FALSE),"Not in Scan")</f>
        <v>Not in Scan</v>
      </c>
      <c r="AF198" s="25" t="str">
        <f>IFERROR(VLOOKUP($B198,SCAN_TBD7!$B:AB,4,FALSE),"Not in Scan")</f>
        <v>Not in Scan</v>
      </c>
      <c r="AG198" s="25" t="str">
        <f>IFERROR(VLOOKUP($B198,SCAN_TBD7!$B:AC,5,FALSE),"Not in Scan")</f>
        <v>Not in Scan</v>
      </c>
      <c r="AI198" s="25" t="str">
        <f>IFERROR(VLOOKUP($B198,SCAN_TBD8!$B:AA,3,FALSE),"Not in Scan")</f>
        <v>Not in Scan</v>
      </c>
      <c r="AJ198" s="25" t="str">
        <f>IFERROR(VLOOKUP($B198,SCAN_TBD8!$B:AB,4,FALSE),"Not in Scan")</f>
        <v>Not in Scan</v>
      </c>
      <c r="AK198" s="25" t="str">
        <f>IFERROR(VLOOKUP($B198,SCAN_TBD8!$B:AC,5,FALSE),"Not in Scan")</f>
        <v>Not in Scan</v>
      </c>
      <c r="AM198" s="25">
        <f t="shared" ref="AM198:AO198" si="1569">G198-C198</f>
        <v>0</v>
      </c>
      <c r="AN198" s="25">
        <f t="shared" si="1569"/>
        <v>0</v>
      </c>
      <c r="AO198" s="25">
        <f t="shared" si="1569"/>
        <v>0</v>
      </c>
      <c r="AQ198" s="25">
        <f t="shared" ref="AQ198:AS198" si="1570">K198-G198</f>
        <v>0</v>
      </c>
      <c r="AR198" s="25">
        <f t="shared" si="1570"/>
        <v>0</v>
      </c>
      <c r="AS198" s="25">
        <f t="shared" si="1570"/>
        <v>0</v>
      </c>
      <c r="AU198" s="25">
        <f t="shared" ref="AU198:AW198" si="1571">O198-K198</f>
        <v>0</v>
      </c>
      <c r="AV198" s="25">
        <f t="shared" si="1571"/>
        <v>0</v>
      </c>
      <c r="AW198" s="25">
        <f t="shared" si="1571"/>
        <v>0</v>
      </c>
      <c r="AY198" s="25" t="str">
        <f t="shared" ref="AY198:BA198" si="1572">S198-O198</f>
        <v>#VALUE!</v>
      </c>
      <c r="AZ198" s="25" t="str">
        <f t="shared" si="1572"/>
        <v>#VALUE!</v>
      </c>
      <c r="BA198" s="25" t="str">
        <f t="shared" si="1572"/>
        <v>#VALUE!</v>
      </c>
      <c r="BC198" s="25" t="str">
        <f t="shared" ref="BC198:BE198" si="1573">W198-S198</f>
        <v>#VALUE!</v>
      </c>
      <c r="BD198" s="25" t="str">
        <f t="shared" si="1573"/>
        <v>#VALUE!</v>
      </c>
      <c r="BE198" s="25" t="str">
        <f t="shared" si="1573"/>
        <v>#VALUE!</v>
      </c>
      <c r="BG198" s="25" t="str">
        <f t="shared" ref="BG198:BI198" si="1574">AA198-W198</f>
        <v>#VALUE!</v>
      </c>
      <c r="BH198" s="25" t="str">
        <f t="shared" si="1574"/>
        <v>#VALUE!</v>
      </c>
      <c r="BI198" s="25" t="str">
        <f t="shared" si="1574"/>
        <v>#VALUE!</v>
      </c>
      <c r="BK198" s="25" t="str">
        <f t="shared" ref="BK198:BM198" si="1575">AE198-AA198</f>
        <v>#VALUE!</v>
      </c>
      <c r="BL198" s="25" t="str">
        <f t="shared" si="1575"/>
        <v>#VALUE!</v>
      </c>
      <c r="BM198" s="25" t="str">
        <f t="shared" si="1575"/>
        <v>#VALUE!</v>
      </c>
      <c r="BO198" s="25" t="str">
        <f t="shared" ref="BO198:BQ198" si="1576">AI198-AE198</f>
        <v>#VALUE!</v>
      </c>
      <c r="BP198" s="25" t="str">
        <f t="shared" si="1576"/>
        <v>#VALUE!</v>
      </c>
      <c r="BQ198" s="25" t="str">
        <f t="shared" si="1576"/>
        <v>#VALUE!</v>
      </c>
    </row>
    <row r="199" ht="15.0" customHeight="1">
      <c r="A199" s="23" t="s">
        <v>193</v>
      </c>
      <c r="B199" s="24">
        <v>1.5967682E7</v>
      </c>
      <c r="C199" s="25">
        <f>IFERROR(VLOOKUP($B199,BaselineKILLS!$B:F,3,FALSE),"Not in BL Scan")</f>
        <v>274238</v>
      </c>
      <c r="D199" s="25">
        <f>IFERROR(VLOOKUP($B199,BaselineKILLS!$B:F,4,FALSE),"Not in BL Scan")</f>
        <v>230589</v>
      </c>
      <c r="E199" s="25">
        <f>IFERROR(VLOOKUP($B199,BaselineKILLS!$B:G,5,FALSE),"Not in BL Scan")</f>
        <v>611315</v>
      </c>
      <c r="F199" s="26"/>
      <c r="G199" s="25">
        <f>IFERROR(VLOOKUP($B199,SCAN1_020125!$B:F,3,FALSE),"Not in Scan")</f>
        <v>274238</v>
      </c>
      <c r="H199" s="25">
        <f>IFERROR(VLOOKUP($B199,SCAN1_020125!$B:G,4,FALSE),"Not in Scan")</f>
        <v>230589</v>
      </c>
      <c r="I199" s="25">
        <f>IFERROR(VLOOKUP($B199,SCAN1_020125!$B:H,5,FALSE),"Not in Scan")</f>
        <v>611315</v>
      </c>
      <c r="K199" s="25">
        <f>IFERROR(VLOOKUP($B199,SCAN2_021925!$B:G,3,FALSE),"Not in Scan")</f>
        <v>274238</v>
      </c>
      <c r="L199" s="25">
        <f>IFERROR(VLOOKUP($B199,SCAN2_021925!$B:H,4,FALSE),"Not in Scan")</f>
        <v>230589</v>
      </c>
      <c r="M199" s="25">
        <f>IFERROR(VLOOKUP($B199,SCAN2_021925!$B:I,5,FALSE),"Not in Scan")</f>
        <v>611315</v>
      </c>
      <c r="O199" s="25">
        <f>IFERROR(VLOOKUP($B199,SCAN_022325!$B:K,3,FALSE),"Not in Scan")</f>
        <v>274238</v>
      </c>
      <c r="P199" s="25">
        <f>IFERROR(VLOOKUP($B199,SCAN_022325!$B:L,4,FALSE),"Not in Scan")</f>
        <v>232040</v>
      </c>
      <c r="Q199" s="25">
        <f>IFERROR(VLOOKUP($B199,SCAN_022325!$B:M,5,FALSE),"Not in Scan")</f>
        <v>611609</v>
      </c>
      <c r="S199" s="25" t="str">
        <f>IFERROR(VLOOKUP($B199,SCAN_TBD4!$B:O,3,FALSE),"Not in Scan")</f>
        <v>Not in Scan</v>
      </c>
      <c r="T199" s="25" t="str">
        <f>IFERROR(VLOOKUP($B199,SCAN_TBD4!$B:P,4,FALSE),"Not in Scan")</f>
        <v>Not in Scan</v>
      </c>
      <c r="U199" s="25" t="str">
        <f>IFERROR(VLOOKUP($B199,SCAN_TBD4!$B:Q,5,FALSE),"Not in Scan")</f>
        <v>Not in Scan</v>
      </c>
      <c r="W199" s="25" t="str">
        <f>IFERROR(VLOOKUP($B199,SCAN_TBD5!$B:S,3,FALSE),"Not in Scan")</f>
        <v>Not in Scan</v>
      </c>
      <c r="X199" s="25" t="str">
        <f>IFERROR(VLOOKUP($B199,SCAN_TBD5!$B:T,4,FALSE),"Not in Scan")</f>
        <v>Not in Scan</v>
      </c>
      <c r="Y199" s="25" t="str">
        <f>IFERROR(VLOOKUP($B199,SCAN_TBD5!$B:U,5,FALSE),"Not in Scan")</f>
        <v>Not in Scan</v>
      </c>
      <c r="AA199" s="25" t="str">
        <f>IFERROR(VLOOKUP($B199,SCAN_TBD6!$B:W,3,FALSE),"Not in Scan")</f>
        <v>Not in Scan</v>
      </c>
      <c r="AB199" s="25" t="str">
        <f>IFERROR(VLOOKUP($B199,SCAN_TBD6!$B:X,4,FALSE),"Not in Scan")</f>
        <v>Not in Scan</v>
      </c>
      <c r="AC199" s="25" t="str">
        <f>IFERROR(VLOOKUP($B199,SCAN_TBD6!$B:Y,5,FALSE),"Not in Scan")</f>
        <v>Not in Scan</v>
      </c>
      <c r="AE199" s="25" t="str">
        <f>IFERROR(VLOOKUP($B199,SCAN_TBD7!$B:AA,3,FALSE),"Not in Scan")</f>
        <v>Not in Scan</v>
      </c>
      <c r="AF199" s="25" t="str">
        <f>IFERROR(VLOOKUP($B199,SCAN_TBD7!$B:AB,4,FALSE),"Not in Scan")</f>
        <v>Not in Scan</v>
      </c>
      <c r="AG199" s="25" t="str">
        <f>IFERROR(VLOOKUP($B199,SCAN_TBD7!$B:AC,5,FALSE),"Not in Scan")</f>
        <v>Not in Scan</v>
      </c>
      <c r="AI199" s="25" t="str">
        <f>IFERROR(VLOOKUP($B199,SCAN_TBD8!$B:AA,3,FALSE),"Not in Scan")</f>
        <v>Not in Scan</v>
      </c>
      <c r="AJ199" s="25" t="str">
        <f>IFERROR(VLOOKUP($B199,SCAN_TBD8!$B:AB,4,FALSE),"Not in Scan")</f>
        <v>Not in Scan</v>
      </c>
      <c r="AK199" s="25" t="str">
        <f>IFERROR(VLOOKUP($B199,SCAN_TBD8!$B:AC,5,FALSE),"Not in Scan")</f>
        <v>Not in Scan</v>
      </c>
      <c r="AM199" s="25">
        <f t="shared" ref="AM199:AO199" si="1577">G199-C199</f>
        <v>0</v>
      </c>
      <c r="AN199" s="25">
        <f t="shared" si="1577"/>
        <v>0</v>
      </c>
      <c r="AO199" s="25">
        <f t="shared" si="1577"/>
        <v>0</v>
      </c>
      <c r="AQ199" s="25">
        <f t="shared" ref="AQ199:AS199" si="1578">K199-G199</f>
        <v>0</v>
      </c>
      <c r="AR199" s="25">
        <f t="shared" si="1578"/>
        <v>0</v>
      </c>
      <c r="AS199" s="25">
        <f t="shared" si="1578"/>
        <v>0</v>
      </c>
      <c r="AU199" s="25">
        <f t="shared" ref="AU199:AW199" si="1579">O199-K199</f>
        <v>0</v>
      </c>
      <c r="AV199" s="25">
        <f t="shared" si="1579"/>
        <v>1451</v>
      </c>
      <c r="AW199" s="25">
        <f t="shared" si="1579"/>
        <v>294</v>
      </c>
      <c r="AY199" s="25" t="str">
        <f t="shared" ref="AY199:BA199" si="1580">S199-O199</f>
        <v>#VALUE!</v>
      </c>
      <c r="AZ199" s="25" t="str">
        <f t="shared" si="1580"/>
        <v>#VALUE!</v>
      </c>
      <c r="BA199" s="25" t="str">
        <f t="shared" si="1580"/>
        <v>#VALUE!</v>
      </c>
      <c r="BC199" s="25" t="str">
        <f t="shared" ref="BC199:BE199" si="1581">W199-S199</f>
        <v>#VALUE!</v>
      </c>
      <c r="BD199" s="25" t="str">
        <f t="shared" si="1581"/>
        <v>#VALUE!</v>
      </c>
      <c r="BE199" s="25" t="str">
        <f t="shared" si="1581"/>
        <v>#VALUE!</v>
      </c>
      <c r="BG199" s="25" t="str">
        <f t="shared" ref="BG199:BI199" si="1582">AA199-W199</f>
        <v>#VALUE!</v>
      </c>
      <c r="BH199" s="25" t="str">
        <f t="shared" si="1582"/>
        <v>#VALUE!</v>
      </c>
      <c r="BI199" s="25" t="str">
        <f t="shared" si="1582"/>
        <v>#VALUE!</v>
      </c>
      <c r="BK199" s="25" t="str">
        <f t="shared" ref="BK199:BM199" si="1583">AE199-AA199</f>
        <v>#VALUE!</v>
      </c>
      <c r="BL199" s="25" t="str">
        <f t="shared" si="1583"/>
        <v>#VALUE!</v>
      </c>
      <c r="BM199" s="25" t="str">
        <f t="shared" si="1583"/>
        <v>#VALUE!</v>
      </c>
      <c r="BO199" s="25" t="str">
        <f t="shared" ref="BO199:BQ199" si="1584">AI199-AE199</f>
        <v>#VALUE!</v>
      </c>
      <c r="BP199" s="25" t="str">
        <f t="shared" si="1584"/>
        <v>#VALUE!</v>
      </c>
      <c r="BQ199" s="25" t="str">
        <f t="shared" si="1584"/>
        <v>#VALUE!</v>
      </c>
    </row>
    <row r="200" ht="15.0" customHeight="1">
      <c r="A200" s="23" t="s">
        <v>194</v>
      </c>
      <c r="B200" s="24">
        <v>5.8557051E7</v>
      </c>
      <c r="C200" s="25">
        <f>IFERROR(VLOOKUP($B200,BaselineKILLS!$B:F,3,FALSE),"Not in BL Scan")</f>
        <v>2826598</v>
      </c>
      <c r="D200" s="25">
        <f>IFERROR(VLOOKUP($B200,BaselineKILLS!$B:F,4,FALSE),"Not in BL Scan")</f>
        <v>1942206</v>
      </c>
      <c r="E200" s="25">
        <f>IFERROR(VLOOKUP($B200,BaselineKILLS!$B:G,5,FALSE),"Not in BL Scan")</f>
        <v>5108556</v>
      </c>
      <c r="F200" s="25"/>
      <c r="G200" s="25">
        <f>IFERROR(VLOOKUP($B200,SCAN1_020125!$B:F,3,FALSE),"Not in Scan")</f>
        <v>2826598</v>
      </c>
      <c r="H200" s="25">
        <f>IFERROR(VLOOKUP($B200,SCAN1_020125!$B:G,4,FALSE),"Not in Scan")</f>
        <v>1942206</v>
      </c>
      <c r="I200" s="25">
        <f>IFERROR(VLOOKUP($B200,SCAN1_020125!$B:H,5,FALSE),"Not in Scan")</f>
        <v>5108556</v>
      </c>
      <c r="K200" s="25">
        <f>IFERROR(VLOOKUP($B200,SCAN2_021925!$B:G,3,FALSE),"Not in Scan")</f>
        <v>2826598</v>
      </c>
      <c r="L200" s="25">
        <f>IFERROR(VLOOKUP($B200,SCAN2_021925!$B:H,4,FALSE),"Not in Scan")</f>
        <v>1942206</v>
      </c>
      <c r="M200" s="25">
        <f>IFERROR(VLOOKUP($B200,SCAN2_021925!$B:I,5,FALSE),"Not in Scan")</f>
        <v>5108556</v>
      </c>
      <c r="O200" s="25">
        <f>IFERROR(VLOOKUP($B200,SCAN_022325!$B:K,3,FALSE),"Not in Scan")</f>
        <v>2836095</v>
      </c>
      <c r="P200" s="25">
        <f>IFERROR(VLOOKUP($B200,SCAN_022325!$B:L,4,FALSE),"Not in Scan")</f>
        <v>1942996</v>
      </c>
      <c r="Q200" s="25">
        <f>IFERROR(VLOOKUP($B200,SCAN_022325!$B:M,5,FALSE),"Not in Scan")</f>
        <v>5109311</v>
      </c>
      <c r="S200" s="25" t="str">
        <f>IFERROR(VLOOKUP($B200,SCAN_TBD4!$B:O,3,FALSE),"Not in Scan")</f>
        <v>Not in Scan</v>
      </c>
      <c r="T200" s="25" t="str">
        <f>IFERROR(VLOOKUP($B200,SCAN_TBD4!$B:P,4,FALSE),"Not in Scan")</f>
        <v>Not in Scan</v>
      </c>
      <c r="U200" s="25" t="str">
        <f>IFERROR(VLOOKUP($B200,SCAN_TBD4!$B:Q,5,FALSE),"Not in Scan")</f>
        <v>Not in Scan</v>
      </c>
      <c r="W200" s="25" t="str">
        <f>IFERROR(VLOOKUP($B200,SCAN_TBD5!$B:S,3,FALSE),"Not in Scan")</f>
        <v>Not in Scan</v>
      </c>
      <c r="X200" s="25" t="str">
        <f>IFERROR(VLOOKUP($B200,SCAN_TBD5!$B:T,4,FALSE),"Not in Scan")</f>
        <v>Not in Scan</v>
      </c>
      <c r="Y200" s="25" t="str">
        <f>IFERROR(VLOOKUP($B200,SCAN_TBD5!$B:U,5,FALSE),"Not in Scan")</f>
        <v>Not in Scan</v>
      </c>
      <c r="AA200" s="25" t="str">
        <f>IFERROR(VLOOKUP($B200,SCAN_TBD6!$B:W,3,FALSE),"Not in Scan")</f>
        <v>Not in Scan</v>
      </c>
      <c r="AB200" s="25" t="str">
        <f>IFERROR(VLOOKUP($B200,SCAN_TBD6!$B:X,4,FALSE),"Not in Scan")</f>
        <v>Not in Scan</v>
      </c>
      <c r="AC200" s="25" t="str">
        <f>IFERROR(VLOOKUP($B200,SCAN_TBD6!$B:Y,5,FALSE),"Not in Scan")</f>
        <v>Not in Scan</v>
      </c>
      <c r="AE200" s="25" t="str">
        <f>IFERROR(VLOOKUP($B200,SCAN_TBD7!$B:AA,3,FALSE),"Not in Scan")</f>
        <v>Not in Scan</v>
      </c>
      <c r="AF200" s="25" t="str">
        <f>IFERROR(VLOOKUP($B200,SCAN_TBD7!$B:AB,4,FALSE),"Not in Scan")</f>
        <v>Not in Scan</v>
      </c>
      <c r="AG200" s="25" t="str">
        <f>IFERROR(VLOOKUP($B200,SCAN_TBD7!$B:AC,5,FALSE),"Not in Scan")</f>
        <v>Not in Scan</v>
      </c>
      <c r="AI200" s="25" t="str">
        <f>IFERROR(VLOOKUP($B200,SCAN_TBD8!$B:AA,3,FALSE),"Not in Scan")</f>
        <v>Not in Scan</v>
      </c>
      <c r="AJ200" s="25" t="str">
        <f>IFERROR(VLOOKUP($B200,SCAN_TBD8!$B:AB,4,FALSE),"Not in Scan")</f>
        <v>Not in Scan</v>
      </c>
      <c r="AK200" s="25" t="str">
        <f>IFERROR(VLOOKUP($B200,SCAN_TBD8!$B:AC,5,FALSE),"Not in Scan")</f>
        <v>Not in Scan</v>
      </c>
      <c r="AM200" s="25">
        <f t="shared" ref="AM200:AO200" si="1585">G200-C200</f>
        <v>0</v>
      </c>
      <c r="AN200" s="25">
        <f t="shared" si="1585"/>
        <v>0</v>
      </c>
      <c r="AO200" s="25">
        <f t="shared" si="1585"/>
        <v>0</v>
      </c>
      <c r="AQ200" s="25">
        <f t="shared" ref="AQ200:AS200" si="1586">K200-G200</f>
        <v>0</v>
      </c>
      <c r="AR200" s="25">
        <f t="shared" si="1586"/>
        <v>0</v>
      </c>
      <c r="AS200" s="25">
        <f t="shared" si="1586"/>
        <v>0</v>
      </c>
      <c r="AU200" s="25">
        <f t="shared" ref="AU200:AW200" si="1587">O200-K200</f>
        <v>9497</v>
      </c>
      <c r="AV200" s="25">
        <f t="shared" si="1587"/>
        <v>790</v>
      </c>
      <c r="AW200" s="25">
        <f t="shared" si="1587"/>
        <v>755</v>
      </c>
      <c r="AY200" s="25" t="str">
        <f t="shared" ref="AY200:BA200" si="1588">S200-O200</f>
        <v>#VALUE!</v>
      </c>
      <c r="AZ200" s="25" t="str">
        <f t="shared" si="1588"/>
        <v>#VALUE!</v>
      </c>
      <c r="BA200" s="25" t="str">
        <f t="shared" si="1588"/>
        <v>#VALUE!</v>
      </c>
      <c r="BC200" s="25" t="str">
        <f t="shared" ref="BC200:BE200" si="1589">W200-S200</f>
        <v>#VALUE!</v>
      </c>
      <c r="BD200" s="25" t="str">
        <f t="shared" si="1589"/>
        <v>#VALUE!</v>
      </c>
      <c r="BE200" s="25" t="str">
        <f t="shared" si="1589"/>
        <v>#VALUE!</v>
      </c>
      <c r="BG200" s="25" t="str">
        <f t="shared" ref="BG200:BI200" si="1590">AA200-W200</f>
        <v>#VALUE!</v>
      </c>
      <c r="BH200" s="25" t="str">
        <f t="shared" si="1590"/>
        <v>#VALUE!</v>
      </c>
      <c r="BI200" s="25" t="str">
        <f t="shared" si="1590"/>
        <v>#VALUE!</v>
      </c>
      <c r="BK200" s="25" t="str">
        <f t="shared" ref="BK200:BM200" si="1591">AE200-AA200</f>
        <v>#VALUE!</v>
      </c>
      <c r="BL200" s="25" t="str">
        <f t="shared" si="1591"/>
        <v>#VALUE!</v>
      </c>
      <c r="BM200" s="25" t="str">
        <f t="shared" si="1591"/>
        <v>#VALUE!</v>
      </c>
      <c r="BO200" s="25" t="str">
        <f t="shared" ref="BO200:BQ200" si="1592">AI200-AE200</f>
        <v>#VALUE!</v>
      </c>
      <c r="BP200" s="25" t="str">
        <f t="shared" si="1592"/>
        <v>#VALUE!</v>
      </c>
      <c r="BQ200" s="25" t="str">
        <f t="shared" si="1592"/>
        <v>#VALUE!</v>
      </c>
    </row>
    <row r="201" ht="15.0" customHeight="1">
      <c r="A201" s="23" t="s">
        <v>195</v>
      </c>
      <c r="B201" s="24">
        <v>1.30669833E8</v>
      </c>
      <c r="C201" s="25">
        <f>IFERROR(VLOOKUP($B201,BaselineKILLS!$B:F,3,FALSE),"Not in BL Scan")</f>
        <v>46794</v>
      </c>
      <c r="D201" s="25">
        <f>IFERROR(VLOOKUP($B201,BaselineKILLS!$B:F,4,FALSE),"Not in BL Scan")</f>
        <v>50327</v>
      </c>
      <c r="E201" s="25">
        <f>IFERROR(VLOOKUP($B201,BaselineKILLS!$B:G,5,FALSE),"Not in BL Scan")</f>
        <v>589893</v>
      </c>
      <c r="F201" s="25"/>
      <c r="G201" s="25">
        <f>IFERROR(VLOOKUP($B201,SCAN1_020125!$B:F,3,FALSE),"Not in Scan")</f>
        <v>46794</v>
      </c>
      <c r="H201" s="25">
        <f>IFERROR(VLOOKUP($B201,SCAN1_020125!$B:G,4,FALSE),"Not in Scan")</f>
        <v>50327</v>
      </c>
      <c r="I201" s="25">
        <f>IFERROR(VLOOKUP($B201,SCAN1_020125!$B:H,5,FALSE),"Not in Scan")</f>
        <v>589893</v>
      </c>
      <c r="K201" s="25">
        <f>IFERROR(VLOOKUP($B201,SCAN2_021925!$B:G,3,FALSE),"Not in Scan")</f>
        <v>46794</v>
      </c>
      <c r="L201" s="25">
        <f>IFERROR(VLOOKUP($B201,SCAN2_021925!$B:H,4,FALSE),"Not in Scan")</f>
        <v>50327</v>
      </c>
      <c r="M201" s="25">
        <f>IFERROR(VLOOKUP($B201,SCAN2_021925!$B:I,5,FALSE),"Not in Scan")</f>
        <v>589893</v>
      </c>
      <c r="O201" s="25">
        <f>IFERROR(VLOOKUP($B201,SCAN_022325!$B:K,3,FALSE),"Not in Scan")</f>
        <v>46794</v>
      </c>
      <c r="P201" s="25">
        <f>IFERROR(VLOOKUP($B201,SCAN_022325!$B:L,4,FALSE),"Not in Scan")</f>
        <v>50327</v>
      </c>
      <c r="Q201" s="25">
        <f>IFERROR(VLOOKUP($B201,SCAN_022325!$B:M,5,FALSE),"Not in Scan")</f>
        <v>589893</v>
      </c>
      <c r="S201" s="25" t="str">
        <f>IFERROR(VLOOKUP($B201,SCAN_TBD4!$B:O,3,FALSE),"Not in Scan")</f>
        <v>Not in Scan</v>
      </c>
      <c r="T201" s="25" t="str">
        <f>IFERROR(VLOOKUP($B201,SCAN_TBD4!$B:P,4,FALSE),"Not in Scan")</f>
        <v>Not in Scan</v>
      </c>
      <c r="U201" s="25" t="str">
        <f>IFERROR(VLOOKUP($B201,SCAN_TBD4!$B:Q,5,FALSE),"Not in Scan")</f>
        <v>Not in Scan</v>
      </c>
      <c r="W201" s="25" t="str">
        <f>IFERROR(VLOOKUP($B201,SCAN_TBD5!$B:S,3,FALSE),"Not in Scan")</f>
        <v>Not in Scan</v>
      </c>
      <c r="X201" s="25" t="str">
        <f>IFERROR(VLOOKUP($B201,SCAN_TBD5!$B:T,4,FALSE),"Not in Scan")</f>
        <v>Not in Scan</v>
      </c>
      <c r="Y201" s="25" t="str">
        <f>IFERROR(VLOOKUP($B201,SCAN_TBD5!$B:U,5,FALSE),"Not in Scan")</f>
        <v>Not in Scan</v>
      </c>
      <c r="AA201" s="25" t="str">
        <f>IFERROR(VLOOKUP($B201,SCAN_TBD6!$B:W,3,FALSE),"Not in Scan")</f>
        <v>Not in Scan</v>
      </c>
      <c r="AB201" s="25" t="str">
        <f>IFERROR(VLOOKUP($B201,SCAN_TBD6!$B:X,4,FALSE),"Not in Scan")</f>
        <v>Not in Scan</v>
      </c>
      <c r="AC201" s="25" t="str">
        <f>IFERROR(VLOOKUP($B201,SCAN_TBD6!$B:Y,5,FALSE),"Not in Scan")</f>
        <v>Not in Scan</v>
      </c>
      <c r="AE201" s="25" t="str">
        <f>IFERROR(VLOOKUP($B201,SCAN_TBD7!$B:AA,3,FALSE),"Not in Scan")</f>
        <v>Not in Scan</v>
      </c>
      <c r="AF201" s="25" t="str">
        <f>IFERROR(VLOOKUP($B201,SCAN_TBD7!$B:AB,4,FALSE),"Not in Scan")</f>
        <v>Not in Scan</v>
      </c>
      <c r="AG201" s="25" t="str">
        <f>IFERROR(VLOOKUP($B201,SCAN_TBD7!$B:AC,5,FALSE),"Not in Scan")</f>
        <v>Not in Scan</v>
      </c>
      <c r="AI201" s="25" t="str">
        <f>IFERROR(VLOOKUP($B201,SCAN_TBD8!$B:AA,3,FALSE),"Not in Scan")</f>
        <v>Not in Scan</v>
      </c>
      <c r="AJ201" s="25" t="str">
        <f>IFERROR(VLOOKUP($B201,SCAN_TBD8!$B:AB,4,FALSE),"Not in Scan")</f>
        <v>Not in Scan</v>
      </c>
      <c r="AK201" s="25" t="str">
        <f>IFERROR(VLOOKUP($B201,SCAN_TBD8!$B:AC,5,FALSE),"Not in Scan")</f>
        <v>Not in Scan</v>
      </c>
      <c r="AM201" s="25">
        <f t="shared" ref="AM201:AO201" si="1593">G201-C201</f>
        <v>0</v>
      </c>
      <c r="AN201" s="25">
        <f t="shared" si="1593"/>
        <v>0</v>
      </c>
      <c r="AO201" s="25">
        <f t="shared" si="1593"/>
        <v>0</v>
      </c>
      <c r="AQ201" s="25">
        <f t="shared" ref="AQ201:AS201" si="1594">K201-G201</f>
        <v>0</v>
      </c>
      <c r="AR201" s="25">
        <f t="shared" si="1594"/>
        <v>0</v>
      </c>
      <c r="AS201" s="25">
        <f t="shared" si="1594"/>
        <v>0</v>
      </c>
      <c r="AU201" s="25">
        <f t="shared" ref="AU201:AW201" si="1595">O201-K201</f>
        <v>0</v>
      </c>
      <c r="AV201" s="25">
        <f t="shared" si="1595"/>
        <v>0</v>
      </c>
      <c r="AW201" s="25">
        <f t="shared" si="1595"/>
        <v>0</v>
      </c>
      <c r="AY201" s="25" t="str">
        <f t="shared" ref="AY201:BA201" si="1596">S201-O201</f>
        <v>#VALUE!</v>
      </c>
      <c r="AZ201" s="25" t="str">
        <f t="shared" si="1596"/>
        <v>#VALUE!</v>
      </c>
      <c r="BA201" s="25" t="str">
        <f t="shared" si="1596"/>
        <v>#VALUE!</v>
      </c>
      <c r="BC201" s="25" t="str">
        <f t="shared" ref="BC201:BE201" si="1597">W201-S201</f>
        <v>#VALUE!</v>
      </c>
      <c r="BD201" s="25" t="str">
        <f t="shared" si="1597"/>
        <v>#VALUE!</v>
      </c>
      <c r="BE201" s="25" t="str">
        <f t="shared" si="1597"/>
        <v>#VALUE!</v>
      </c>
      <c r="BG201" s="25" t="str">
        <f t="shared" ref="BG201:BI201" si="1598">AA201-W201</f>
        <v>#VALUE!</v>
      </c>
      <c r="BH201" s="25" t="str">
        <f t="shared" si="1598"/>
        <v>#VALUE!</v>
      </c>
      <c r="BI201" s="25" t="str">
        <f t="shared" si="1598"/>
        <v>#VALUE!</v>
      </c>
      <c r="BK201" s="25" t="str">
        <f t="shared" ref="BK201:BM201" si="1599">AE201-AA201</f>
        <v>#VALUE!</v>
      </c>
      <c r="BL201" s="25" t="str">
        <f t="shared" si="1599"/>
        <v>#VALUE!</v>
      </c>
      <c r="BM201" s="25" t="str">
        <f t="shared" si="1599"/>
        <v>#VALUE!</v>
      </c>
      <c r="BO201" s="25" t="str">
        <f t="shared" ref="BO201:BQ201" si="1600">AI201-AE201</f>
        <v>#VALUE!</v>
      </c>
      <c r="BP201" s="25" t="str">
        <f t="shared" si="1600"/>
        <v>#VALUE!</v>
      </c>
      <c r="BQ201" s="25" t="str">
        <f t="shared" si="1600"/>
        <v>#VALUE!</v>
      </c>
    </row>
    <row r="202" ht="15.0" customHeight="1">
      <c r="A202" s="23" t="s">
        <v>196</v>
      </c>
      <c r="B202" s="24">
        <v>5.090258E7</v>
      </c>
      <c r="C202" s="25">
        <f>IFERROR(VLOOKUP($B202,BaselineKILLS!$B:F,3,FALSE),"Not in BL Scan")</f>
        <v>11519</v>
      </c>
      <c r="D202" s="25">
        <f>IFERROR(VLOOKUP($B202,BaselineKILLS!$B:F,4,FALSE),"Not in BL Scan")</f>
        <v>27682</v>
      </c>
      <c r="E202" s="25">
        <f>IFERROR(VLOOKUP($B202,BaselineKILLS!$B:G,5,FALSE),"Not in BL Scan")</f>
        <v>1074401</v>
      </c>
      <c r="F202" s="25"/>
      <c r="G202" s="25">
        <f>IFERROR(VLOOKUP($B202,SCAN1_020125!$B:F,3,FALSE),"Not in Scan")</f>
        <v>11519</v>
      </c>
      <c r="H202" s="25">
        <f>IFERROR(VLOOKUP($B202,SCAN1_020125!$B:G,4,FALSE),"Not in Scan")</f>
        <v>27682</v>
      </c>
      <c r="I202" s="25">
        <f>IFERROR(VLOOKUP($B202,SCAN1_020125!$B:H,5,FALSE),"Not in Scan")</f>
        <v>1074401</v>
      </c>
      <c r="K202" s="25">
        <f>IFERROR(VLOOKUP($B202,SCAN2_021925!$B:G,3,FALSE),"Not in Scan")</f>
        <v>11519</v>
      </c>
      <c r="L202" s="25">
        <f>IFERROR(VLOOKUP($B202,SCAN2_021925!$B:H,4,FALSE),"Not in Scan")</f>
        <v>27682</v>
      </c>
      <c r="M202" s="25">
        <f>IFERROR(VLOOKUP($B202,SCAN2_021925!$B:I,5,FALSE),"Not in Scan")</f>
        <v>1074401</v>
      </c>
      <c r="O202" s="25">
        <f>IFERROR(VLOOKUP($B202,SCAN_022325!$B:K,3,FALSE),"Not in Scan")</f>
        <v>11519</v>
      </c>
      <c r="P202" s="25">
        <f>IFERROR(VLOOKUP($B202,SCAN_022325!$B:L,4,FALSE),"Not in Scan")</f>
        <v>27682</v>
      </c>
      <c r="Q202" s="25">
        <f>IFERROR(VLOOKUP($B202,SCAN_022325!$B:M,5,FALSE),"Not in Scan")</f>
        <v>1074401</v>
      </c>
      <c r="S202" s="25" t="str">
        <f>IFERROR(VLOOKUP($B202,SCAN_TBD4!$B:O,3,FALSE),"Not in Scan")</f>
        <v>Not in Scan</v>
      </c>
      <c r="T202" s="25" t="str">
        <f>IFERROR(VLOOKUP($B202,SCAN_TBD4!$B:P,4,FALSE),"Not in Scan")</f>
        <v>Not in Scan</v>
      </c>
      <c r="U202" s="25" t="str">
        <f>IFERROR(VLOOKUP($B202,SCAN_TBD4!$B:Q,5,FALSE),"Not in Scan")</f>
        <v>Not in Scan</v>
      </c>
      <c r="W202" s="25" t="str">
        <f>IFERROR(VLOOKUP($B202,SCAN_TBD5!$B:S,3,FALSE),"Not in Scan")</f>
        <v>Not in Scan</v>
      </c>
      <c r="X202" s="25" t="str">
        <f>IFERROR(VLOOKUP($B202,SCAN_TBD5!$B:T,4,FALSE),"Not in Scan")</f>
        <v>Not in Scan</v>
      </c>
      <c r="Y202" s="25" t="str">
        <f>IFERROR(VLOOKUP($B202,SCAN_TBD5!$B:U,5,FALSE),"Not in Scan")</f>
        <v>Not in Scan</v>
      </c>
      <c r="AA202" s="25" t="str">
        <f>IFERROR(VLOOKUP($B202,SCAN_TBD6!$B:W,3,FALSE),"Not in Scan")</f>
        <v>Not in Scan</v>
      </c>
      <c r="AB202" s="25" t="str">
        <f>IFERROR(VLOOKUP($B202,SCAN_TBD6!$B:X,4,FALSE),"Not in Scan")</f>
        <v>Not in Scan</v>
      </c>
      <c r="AC202" s="25" t="str">
        <f>IFERROR(VLOOKUP($B202,SCAN_TBD6!$B:Y,5,FALSE),"Not in Scan")</f>
        <v>Not in Scan</v>
      </c>
      <c r="AE202" s="25" t="str">
        <f>IFERROR(VLOOKUP($B202,SCAN_TBD7!$B:AA,3,FALSE),"Not in Scan")</f>
        <v>Not in Scan</v>
      </c>
      <c r="AF202" s="25" t="str">
        <f>IFERROR(VLOOKUP($B202,SCAN_TBD7!$B:AB,4,FALSE),"Not in Scan")</f>
        <v>Not in Scan</v>
      </c>
      <c r="AG202" s="25" t="str">
        <f>IFERROR(VLOOKUP($B202,SCAN_TBD7!$B:AC,5,FALSE),"Not in Scan")</f>
        <v>Not in Scan</v>
      </c>
      <c r="AI202" s="25" t="str">
        <f>IFERROR(VLOOKUP($B202,SCAN_TBD8!$B:AA,3,FALSE),"Not in Scan")</f>
        <v>Not in Scan</v>
      </c>
      <c r="AJ202" s="25" t="str">
        <f>IFERROR(VLOOKUP($B202,SCAN_TBD8!$B:AB,4,FALSE),"Not in Scan")</f>
        <v>Not in Scan</v>
      </c>
      <c r="AK202" s="25" t="str">
        <f>IFERROR(VLOOKUP($B202,SCAN_TBD8!$B:AC,5,FALSE),"Not in Scan")</f>
        <v>Not in Scan</v>
      </c>
      <c r="AM202" s="25">
        <f t="shared" ref="AM202:AO202" si="1601">G202-C202</f>
        <v>0</v>
      </c>
      <c r="AN202" s="25">
        <f t="shared" si="1601"/>
        <v>0</v>
      </c>
      <c r="AO202" s="25">
        <f t="shared" si="1601"/>
        <v>0</v>
      </c>
      <c r="AQ202" s="25">
        <f t="shared" ref="AQ202:AS202" si="1602">K202-G202</f>
        <v>0</v>
      </c>
      <c r="AR202" s="25">
        <f t="shared" si="1602"/>
        <v>0</v>
      </c>
      <c r="AS202" s="25">
        <f t="shared" si="1602"/>
        <v>0</v>
      </c>
      <c r="AU202" s="25">
        <f t="shared" ref="AU202:AW202" si="1603">O202-K202</f>
        <v>0</v>
      </c>
      <c r="AV202" s="25">
        <f t="shared" si="1603"/>
        <v>0</v>
      </c>
      <c r="AW202" s="25">
        <f t="shared" si="1603"/>
        <v>0</v>
      </c>
      <c r="AY202" s="25" t="str">
        <f t="shared" ref="AY202:BA202" si="1604">S202-O202</f>
        <v>#VALUE!</v>
      </c>
      <c r="AZ202" s="25" t="str">
        <f t="shared" si="1604"/>
        <v>#VALUE!</v>
      </c>
      <c r="BA202" s="25" t="str">
        <f t="shared" si="1604"/>
        <v>#VALUE!</v>
      </c>
      <c r="BC202" s="25" t="str">
        <f t="shared" ref="BC202:BE202" si="1605">W202-S202</f>
        <v>#VALUE!</v>
      </c>
      <c r="BD202" s="25" t="str">
        <f t="shared" si="1605"/>
        <v>#VALUE!</v>
      </c>
      <c r="BE202" s="25" t="str">
        <f t="shared" si="1605"/>
        <v>#VALUE!</v>
      </c>
      <c r="BG202" s="25" t="str">
        <f t="shared" ref="BG202:BI202" si="1606">AA202-W202</f>
        <v>#VALUE!</v>
      </c>
      <c r="BH202" s="25" t="str">
        <f t="shared" si="1606"/>
        <v>#VALUE!</v>
      </c>
      <c r="BI202" s="25" t="str">
        <f t="shared" si="1606"/>
        <v>#VALUE!</v>
      </c>
      <c r="BK202" s="25" t="str">
        <f t="shared" ref="BK202:BM202" si="1607">AE202-AA202</f>
        <v>#VALUE!</v>
      </c>
      <c r="BL202" s="25" t="str">
        <f t="shared" si="1607"/>
        <v>#VALUE!</v>
      </c>
      <c r="BM202" s="25" t="str">
        <f t="shared" si="1607"/>
        <v>#VALUE!</v>
      </c>
      <c r="BO202" s="25" t="str">
        <f t="shared" ref="BO202:BQ202" si="1608">AI202-AE202</f>
        <v>#VALUE!</v>
      </c>
      <c r="BP202" s="25" t="str">
        <f t="shared" si="1608"/>
        <v>#VALUE!</v>
      </c>
      <c r="BQ202" s="25" t="str">
        <f t="shared" si="1608"/>
        <v>#VALUE!</v>
      </c>
    </row>
    <row r="203" ht="15.0" customHeight="1">
      <c r="A203" s="23" t="s">
        <v>306</v>
      </c>
      <c r="B203" s="24">
        <v>5.1373871E7</v>
      </c>
      <c r="C203" s="25">
        <f>IFERROR(VLOOKUP($B203,BaselineKILLS!$B:F,3,FALSE),"Not in BL Scan")</f>
        <v>1738321</v>
      </c>
      <c r="D203" s="25">
        <f>IFERROR(VLOOKUP($B203,BaselineKILLS!$B:F,4,FALSE),"Not in BL Scan")</f>
        <v>90843</v>
      </c>
      <c r="E203" s="25">
        <f>IFERROR(VLOOKUP($B203,BaselineKILLS!$B:G,5,FALSE),"Not in BL Scan")</f>
        <v>1310165</v>
      </c>
      <c r="F203" s="25"/>
      <c r="G203" s="25">
        <f>IFERROR(VLOOKUP($B203,SCAN1_020125!$B:F,3,FALSE),"Not in Scan")</f>
        <v>1738321</v>
      </c>
      <c r="H203" s="25">
        <f>IFERROR(VLOOKUP($B203,SCAN1_020125!$B:G,4,FALSE),"Not in Scan")</f>
        <v>90843</v>
      </c>
      <c r="I203" s="25">
        <f>IFERROR(VLOOKUP($B203,SCAN1_020125!$B:H,5,FALSE),"Not in Scan")</f>
        <v>1310165</v>
      </c>
      <c r="K203" s="25" t="str">
        <f>IFERROR(VLOOKUP($B203,SCAN2_021925!$B:G,3,FALSE),"Not in Scan")</f>
        <v>Not in Scan</v>
      </c>
      <c r="L203" s="25" t="str">
        <f>IFERROR(VLOOKUP($B203,SCAN2_021925!$B:H,4,FALSE),"Not in Scan")</f>
        <v>Not in Scan</v>
      </c>
      <c r="M203" s="25" t="str">
        <f>IFERROR(VLOOKUP($B203,SCAN2_021925!$B:I,5,FALSE),"Not in Scan")</f>
        <v>Not in Scan</v>
      </c>
      <c r="O203" s="25" t="str">
        <f>IFERROR(VLOOKUP($B203,SCAN_022325!$B:K,3,FALSE),"Not in Scan")</f>
        <v>Not in Scan</v>
      </c>
      <c r="P203" s="25" t="str">
        <f>IFERROR(VLOOKUP($B203,SCAN_022325!$B:L,4,FALSE),"Not in Scan")</f>
        <v>Not in Scan</v>
      </c>
      <c r="Q203" s="25" t="str">
        <f>IFERROR(VLOOKUP($B203,SCAN_022325!$B:M,5,FALSE),"Not in Scan")</f>
        <v>Not in Scan</v>
      </c>
      <c r="S203" s="25" t="str">
        <f>IFERROR(VLOOKUP($B203,SCAN_TBD4!$B:O,3,FALSE),"Not in Scan")</f>
        <v>Not in Scan</v>
      </c>
      <c r="T203" s="25" t="str">
        <f>IFERROR(VLOOKUP($B203,SCAN_TBD4!$B:P,4,FALSE),"Not in Scan")</f>
        <v>Not in Scan</v>
      </c>
      <c r="U203" s="25" t="str">
        <f>IFERROR(VLOOKUP($B203,SCAN_TBD4!$B:Q,5,FALSE),"Not in Scan")</f>
        <v>Not in Scan</v>
      </c>
      <c r="W203" s="25" t="str">
        <f>IFERROR(VLOOKUP($B203,SCAN_TBD5!$B:S,3,FALSE),"Not in Scan")</f>
        <v>Not in Scan</v>
      </c>
      <c r="X203" s="25" t="str">
        <f>IFERROR(VLOOKUP($B203,SCAN_TBD5!$B:T,4,FALSE),"Not in Scan")</f>
        <v>Not in Scan</v>
      </c>
      <c r="Y203" s="25" t="str">
        <f>IFERROR(VLOOKUP($B203,SCAN_TBD5!$B:U,5,FALSE),"Not in Scan")</f>
        <v>Not in Scan</v>
      </c>
      <c r="AA203" s="25" t="str">
        <f>IFERROR(VLOOKUP($B203,SCAN_TBD6!$B:W,3,FALSE),"Not in Scan")</f>
        <v>Not in Scan</v>
      </c>
      <c r="AB203" s="25" t="str">
        <f>IFERROR(VLOOKUP($B203,SCAN_TBD6!$B:X,4,FALSE),"Not in Scan")</f>
        <v>Not in Scan</v>
      </c>
      <c r="AC203" s="25" t="str">
        <f>IFERROR(VLOOKUP($B203,SCAN_TBD6!$B:Y,5,FALSE),"Not in Scan")</f>
        <v>Not in Scan</v>
      </c>
      <c r="AE203" s="25" t="str">
        <f>IFERROR(VLOOKUP($B203,SCAN_TBD7!$B:AA,3,FALSE),"Not in Scan")</f>
        <v>Not in Scan</v>
      </c>
      <c r="AF203" s="25" t="str">
        <f>IFERROR(VLOOKUP($B203,SCAN_TBD7!$B:AB,4,FALSE),"Not in Scan")</f>
        <v>Not in Scan</v>
      </c>
      <c r="AG203" s="25" t="str">
        <f>IFERROR(VLOOKUP($B203,SCAN_TBD7!$B:AC,5,FALSE),"Not in Scan")</f>
        <v>Not in Scan</v>
      </c>
      <c r="AI203" s="25" t="str">
        <f>IFERROR(VLOOKUP($B203,SCAN_TBD8!$B:AA,3,FALSE),"Not in Scan")</f>
        <v>Not in Scan</v>
      </c>
      <c r="AJ203" s="25" t="str">
        <f>IFERROR(VLOOKUP($B203,SCAN_TBD8!$B:AB,4,FALSE),"Not in Scan")</f>
        <v>Not in Scan</v>
      </c>
      <c r="AK203" s="25" t="str">
        <f>IFERROR(VLOOKUP($B203,SCAN_TBD8!$B:AC,5,FALSE),"Not in Scan")</f>
        <v>Not in Scan</v>
      </c>
      <c r="AM203" s="25">
        <f t="shared" ref="AM203:AO203" si="1609">G203-C203</f>
        <v>0</v>
      </c>
      <c r="AN203" s="25">
        <f t="shared" si="1609"/>
        <v>0</v>
      </c>
      <c r="AO203" s="25">
        <f t="shared" si="1609"/>
        <v>0</v>
      </c>
      <c r="AQ203" s="25" t="str">
        <f t="shared" ref="AQ203:AS203" si="1610">K203-G203</f>
        <v>#VALUE!</v>
      </c>
      <c r="AR203" s="25" t="str">
        <f t="shared" si="1610"/>
        <v>#VALUE!</v>
      </c>
      <c r="AS203" s="25" t="str">
        <f t="shared" si="1610"/>
        <v>#VALUE!</v>
      </c>
      <c r="AU203" s="25" t="str">
        <f t="shared" ref="AU203:AW203" si="1611">O203-K203</f>
        <v>#VALUE!</v>
      </c>
      <c r="AV203" s="25" t="str">
        <f t="shared" si="1611"/>
        <v>#VALUE!</v>
      </c>
      <c r="AW203" s="25" t="str">
        <f t="shared" si="1611"/>
        <v>#VALUE!</v>
      </c>
      <c r="AY203" s="25" t="str">
        <f t="shared" ref="AY203:BA203" si="1612">S203-O203</f>
        <v>#VALUE!</v>
      </c>
      <c r="AZ203" s="25" t="str">
        <f t="shared" si="1612"/>
        <v>#VALUE!</v>
      </c>
      <c r="BA203" s="25" t="str">
        <f t="shared" si="1612"/>
        <v>#VALUE!</v>
      </c>
      <c r="BC203" s="25" t="str">
        <f t="shared" ref="BC203:BE203" si="1613">W203-S203</f>
        <v>#VALUE!</v>
      </c>
      <c r="BD203" s="25" t="str">
        <f t="shared" si="1613"/>
        <v>#VALUE!</v>
      </c>
      <c r="BE203" s="25" t="str">
        <f t="shared" si="1613"/>
        <v>#VALUE!</v>
      </c>
      <c r="BG203" s="25" t="str">
        <f t="shared" ref="BG203:BI203" si="1614">AA203-W203</f>
        <v>#VALUE!</v>
      </c>
      <c r="BH203" s="25" t="str">
        <f t="shared" si="1614"/>
        <v>#VALUE!</v>
      </c>
      <c r="BI203" s="25" t="str">
        <f t="shared" si="1614"/>
        <v>#VALUE!</v>
      </c>
      <c r="BK203" s="25" t="str">
        <f t="shared" ref="BK203:BM203" si="1615">AE203-AA203</f>
        <v>#VALUE!</v>
      </c>
      <c r="BL203" s="25" t="str">
        <f t="shared" si="1615"/>
        <v>#VALUE!</v>
      </c>
      <c r="BM203" s="25" t="str">
        <f t="shared" si="1615"/>
        <v>#VALUE!</v>
      </c>
      <c r="BO203" s="25" t="str">
        <f t="shared" ref="BO203:BQ203" si="1616">AI203-AE203</f>
        <v>#VALUE!</v>
      </c>
      <c r="BP203" s="25" t="str">
        <f t="shared" si="1616"/>
        <v>#VALUE!</v>
      </c>
      <c r="BQ203" s="25" t="str">
        <f t="shared" si="1616"/>
        <v>#VALUE!</v>
      </c>
    </row>
    <row r="204" ht="15.0" customHeight="1">
      <c r="A204" s="23" t="s">
        <v>197</v>
      </c>
      <c r="B204" s="24">
        <v>8.9566501E7</v>
      </c>
      <c r="C204" s="25">
        <f>IFERROR(VLOOKUP($B204,BaselineKILLS!$B:F,3,FALSE),"Not in BL Scan")</f>
        <v>91001</v>
      </c>
      <c r="D204" s="25">
        <f>IFERROR(VLOOKUP($B204,BaselineKILLS!$B:F,4,FALSE),"Not in BL Scan")</f>
        <v>105170</v>
      </c>
      <c r="E204" s="25">
        <f>IFERROR(VLOOKUP($B204,BaselineKILLS!$B:G,5,FALSE),"Not in BL Scan")</f>
        <v>662882</v>
      </c>
      <c r="F204" s="25"/>
      <c r="G204" s="25">
        <f>IFERROR(VLOOKUP($B204,SCAN1_020125!$B:F,3,FALSE),"Not in Scan")</f>
        <v>91001</v>
      </c>
      <c r="H204" s="25">
        <f>IFERROR(VLOOKUP($B204,SCAN1_020125!$B:G,4,FALSE),"Not in Scan")</f>
        <v>105170</v>
      </c>
      <c r="I204" s="25">
        <f>IFERROR(VLOOKUP($B204,SCAN1_020125!$B:H,5,FALSE),"Not in Scan")</f>
        <v>662882</v>
      </c>
      <c r="K204" s="25">
        <f>IFERROR(VLOOKUP($B204,SCAN2_021925!$B:G,3,FALSE),"Not in Scan")</f>
        <v>91001</v>
      </c>
      <c r="L204" s="25">
        <f>IFERROR(VLOOKUP($B204,SCAN2_021925!$B:H,4,FALSE),"Not in Scan")</f>
        <v>105170</v>
      </c>
      <c r="M204" s="25">
        <f>IFERROR(VLOOKUP($B204,SCAN2_021925!$B:I,5,FALSE),"Not in Scan")</f>
        <v>662882</v>
      </c>
      <c r="O204" s="25">
        <f>IFERROR(VLOOKUP($B204,SCAN_022325!$B:K,3,FALSE),"Not in Scan")</f>
        <v>91001</v>
      </c>
      <c r="P204" s="25">
        <f>IFERROR(VLOOKUP($B204,SCAN_022325!$B:L,4,FALSE),"Not in Scan")</f>
        <v>105170</v>
      </c>
      <c r="Q204" s="25">
        <f>IFERROR(VLOOKUP($B204,SCAN_022325!$B:M,5,FALSE),"Not in Scan")</f>
        <v>662882</v>
      </c>
      <c r="S204" s="25" t="str">
        <f>IFERROR(VLOOKUP($B204,SCAN_TBD4!$B:O,3,FALSE),"Not in Scan")</f>
        <v>Not in Scan</v>
      </c>
      <c r="T204" s="25" t="str">
        <f>IFERROR(VLOOKUP($B204,SCAN_TBD4!$B:P,4,FALSE),"Not in Scan")</f>
        <v>Not in Scan</v>
      </c>
      <c r="U204" s="25" t="str">
        <f>IFERROR(VLOOKUP($B204,SCAN_TBD4!$B:Q,5,FALSE),"Not in Scan")</f>
        <v>Not in Scan</v>
      </c>
      <c r="W204" s="25" t="str">
        <f>IFERROR(VLOOKUP($B204,SCAN_TBD5!$B:S,3,FALSE),"Not in Scan")</f>
        <v>Not in Scan</v>
      </c>
      <c r="X204" s="25" t="str">
        <f>IFERROR(VLOOKUP($B204,SCAN_TBD5!$B:T,4,FALSE),"Not in Scan")</f>
        <v>Not in Scan</v>
      </c>
      <c r="Y204" s="25" t="str">
        <f>IFERROR(VLOOKUP($B204,SCAN_TBD5!$B:U,5,FALSE),"Not in Scan")</f>
        <v>Not in Scan</v>
      </c>
      <c r="AA204" s="25" t="str">
        <f>IFERROR(VLOOKUP($B204,SCAN_TBD6!$B:W,3,FALSE),"Not in Scan")</f>
        <v>Not in Scan</v>
      </c>
      <c r="AB204" s="25" t="str">
        <f>IFERROR(VLOOKUP($B204,SCAN_TBD6!$B:X,4,FALSE),"Not in Scan")</f>
        <v>Not in Scan</v>
      </c>
      <c r="AC204" s="25" t="str">
        <f>IFERROR(VLOOKUP($B204,SCAN_TBD6!$B:Y,5,FALSE),"Not in Scan")</f>
        <v>Not in Scan</v>
      </c>
      <c r="AE204" s="25" t="str">
        <f>IFERROR(VLOOKUP($B204,SCAN_TBD7!$B:AA,3,FALSE),"Not in Scan")</f>
        <v>Not in Scan</v>
      </c>
      <c r="AF204" s="25" t="str">
        <f>IFERROR(VLOOKUP($B204,SCAN_TBD7!$B:AB,4,FALSE),"Not in Scan")</f>
        <v>Not in Scan</v>
      </c>
      <c r="AG204" s="25" t="str">
        <f>IFERROR(VLOOKUP($B204,SCAN_TBD7!$B:AC,5,FALSE),"Not in Scan")</f>
        <v>Not in Scan</v>
      </c>
      <c r="AI204" s="25" t="str">
        <f>IFERROR(VLOOKUP($B204,SCAN_TBD8!$B:AA,3,FALSE),"Not in Scan")</f>
        <v>Not in Scan</v>
      </c>
      <c r="AJ204" s="25" t="str">
        <f>IFERROR(VLOOKUP($B204,SCAN_TBD8!$B:AB,4,FALSE),"Not in Scan")</f>
        <v>Not in Scan</v>
      </c>
      <c r="AK204" s="25" t="str">
        <f>IFERROR(VLOOKUP($B204,SCAN_TBD8!$B:AC,5,FALSE),"Not in Scan")</f>
        <v>Not in Scan</v>
      </c>
      <c r="AM204" s="25">
        <f t="shared" ref="AM204:AO204" si="1617">G204-C204</f>
        <v>0</v>
      </c>
      <c r="AN204" s="25">
        <f t="shared" si="1617"/>
        <v>0</v>
      </c>
      <c r="AO204" s="25">
        <f t="shared" si="1617"/>
        <v>0</v>
      </c>
      <c r="AQ204" s="25">
        <f t="shared" ref="AQ204:AS204" si="1618">K204-G204</f>
        <v>0</v>
      </c>
      <c r="AR204" s="25">
        <f t="shared" si="1618"/>
        <v>0</v>
      </c>
      <c r="AS204" s="25">
        <f t="shared" si="1618"/>
        <v>0</v>
      </c>
      <c r="AU204" s="25">
        <f t="shared" ref="AU204:AW204" si="1619">O204-K204</f>
        <v>0</v>
      </c>
      <c r="AV204" s="25">
        <f t="shared" si="1619"/>
        <v>0</v>
      </c>
      <c r="AW204" s="25">
        <f t="shared" si="1619"/>
        <v>0</v>
      </c>
      <c r="AY204" s="25" t="str">
        <f t="shared" ref="AY204:BA204" si="1620">S204-O204</f>
        <v>#VALUE!</v>
      </c>
      <c r="AZ204" s="25" t="str">
        <f t="shared" si="1620"/>
        <v>#VALUE!</v>
      </c>
      <c r="BA204" s="25" t="str">
        <f t="shared" si="1620"/>
        <v>#VALUE!</v>
      </c>
      <c r="BC204" s="25" t="str">
        <f t="shared" ref="BC204:BE204" si="1621">W204-S204</f>
        <v>#VALUE!</v>
      </c>
      <c r="BD204" s="25" t="str">
        <f t="shared" si="1621"/>
        <v>#VALUE!</v>
      </c>
      <c r="BE204" s="25" t="str">
        <f t="shared" si="1621"/>
        <v>#VALUE!</v>
      </c>
      <c r="BG204" s="25" t="str">
        <f t="shared" ref="BG204:BI204" si="1622">AA204-W204</f>
        <v>#VALUE!</v>
      </c>
      <c r="BH204" s="25" t="str">
        <f t="shared" si="1622"/>
        <v>#VALUE!</v>
      </c>
      <c r="BI204" s="25" t="str">
        <f t="shared" si="1622"/>
        <v>#VALUE!</v>
      </c>
      <c r="BK204" s="25" t="str">
        <f t="shared" ref="BK204:BM204" si="1623">AE204-AA204</f>
        <v>#VALUE!</v>
      </c>
      <c r="BL204" s="25" t="str">
        <f t="shared" si="1623"/>
        <v>#VALUE!</v>
      </c>
      <c r="BM204" s="25" t="str">
        <f t="shared" si="1623"/>
        <v>#VALUE!</v>
      </c>
      <c r="BO204" s="25" t="str">
        <f t="shared" ref="BO204:BQ204" si="1624">AI204-AE204</f>
        <v>#VALUE!</v>
      </c>
      <c r="BP204" s="25" t="str">
        <f t="shared" si="1624"/>
        <v>#VALUE!</v>
      </c>
      <c r="BQ204" s="25" t="str">
        <f t="shared" si="1624"/>
        <v>#VALUE!</v>
      </c>
    </row>
    <row r="205" ht="15.0" customHeight="1">
      <c r="A205" s="23" t="s">
        <v>198</v>
      </c>
      <c r="B205" s="24">
        <v>9.2147066E7</v>
      </c>
      <c r="C205" s="25">
        <f>IFERROR(VLOOKUP($B205,BaselineKILLS!$B:F,3,FALSE),"Not in BL Scan")</f>
        <v>127910</v>
      </c>
      <c r="D205" s="25">
        <f>IFERROR(VLOOKUP($B205,BaselineKILLS!$B:F,4,FALSE),"Not in BL Scan")</f>
        <v>0</v>
      </c>
      <c r="E205" s="25">
        <f>IFERROR(VLOOKUP($B205,BaselineKILLS!$B:G,5,FALSE),"Not in BL Scan")</f>
        <v>857019</v>
      </c>
      <c r="F205" s="25"/>
      <c r="G205" s="25">
        <f>IFERROR(VLOOKUP($B205,SCAN1_020125!$B:F,3,FALSE),"Not in Scan")</f>
        <v>127910</v>
      </c>
      <c r="H205" s="25">
        <f>IFERROR(VLOOKUP($B205,SCAN1_020125!$B:G,4,FALSE),"Not in Scan")</f>
        <v>0</v>
      </c>
      <c r="I205" s="25">
        <f>IFERROR(VLOOKUP($B205,SCAN1_020125!$B:H,5,FALSE),"Not in Scan")</f>
        <v>857019</v>
      </c>
      <c r="K205" s="25">
        <f>IFERROR(VLOOKUP($B205,SCAN2_021925!$B:G,3,FALSE),"Not in Scan")</f>
        <v>127910</v>
      </c>
      <c r="L205" s="25">
        <f>IFERROR(VLOOKUP($B205,SCAN2_021925!$B:H,4,FALSE),"Not in Scan")</f>
        <v>0</v>
      </c>
      <c r="M205" s="25">
        <f>IFERROR(VLOOKUP($B205,SCAN2_021925!$B:I,5,FALSE),"Not in Scan")</f>
        <v>857019</v>
      </c>
      <c r="O205" s="25">
        <f>IFERROR(VLOOKUP($B205,SCAN_022325!$B:K,3,FALSE),"Not in Scan")</f>
        <v>127910</v>
      </c>
      <c r="P205" s="25">
        <f>IFERROR(VLOOKUP($B205,SCAN_022325!$B:L,4,FALSE),"Not in Scan")</f>
        <v>0</v>
      </c>
      <c r="Q205" s="25">
        <f>IFERROR(VLOOKUP($B205,SCAN_022325!$B:M,5,FALSE),"Not in Scan")</f>
        <v>857019</v>
      </c>
      <c r="S205" s="25" t="str">
        <f>IFERROR(VLOOKUP($B205,SCAN_TBD4!$B:O,3,FALSE),"Not in Scan")</f>
        <v>Not in Scan</v>
      </c>
      <c r="T205" s="25" t="str">
        <f>IFERROR(VLOOKUP($B205,SCAN_TBD4!$B:P,4,FALSE),"Not in Scan")</f>
        <v>Not in Scan</v>
      </c>
      <c r="U205" s="25" t="str">
        <f>IFERROR(VLOOKUP($B205,SCAN_TBD4!$B:Q,5,FALSE),"Not in Scan")</f>
        <v>Not in Scan</v>
      </c>
      <c r="W205" s="25" t="str">
        <f>IFERROR(VLOOKUP($B205,SCAN_TBD5!$B:S,3,FALSE),"Not in Scan")</f>
        <v>Not in Scan</v>
      </c>
      <c r="X205" s="25" t="str">
        <f>IFERROR(VLOOKUP($B205,SCAN_TBD5!$B:T,4,FALSE),"Not in Scan")</f>
        <v>Not in Scan</v>
      </c>
      <c r="Y205" s="25" t="str">
        <f>IFERROR(VLOOKUP($B205,SCAN_TBD5!$B:U,5,FALSE),"Not in Scan")</f>
        <v>Not in Scan</v>
      </c>
      <c r="AA205" s="25" t="str">
        <f>IFERROR(VLOOKUP($B205,SCAN_TBD6!$B:W,3,FALSE),"Not in Scan")</f>
        <v>Not in Scan</v>
      </c>
      <c r="AB205" s="25" t="str">
        <f>IFERROR(VLOOKUP($B205,SCAN_TBD6!$B:X,4,FALSE),"Not in Scan")</f>
        <v>Not in Scan</v>
      </c>
      <c r="AC205" s="25" t="str">
        <f>IFERROR(VLOOKUP($B205,SCAN_TBD6!$B:Y,5,FALSE),"Not in Scan")</f>
        <v>Not in Scan</v>
      </c>
      <c r="AE205" s="25" t="str">
        <f>IFERROR(VLOOKUP($B205,SCAN_TBD7!$B:AA,3,FALSE),"Not in Scan")</f>
        <v>Not in Scan</v>
      </c>
      <c r="AF205" s="25" t="str">
        <f>IFERROR(VLOOKUP($B205,SCAN_TBD7!$B:AB,4,FALSE),"Not in Scan")</f>
        <v>Not in Scan</v>
      </c>
      <c r="AG205" s="25" t="str">
        <f>IFERROR(VLOOKUP($B205,SCAN_TBD7!$B:AC,5,FALSE),"Not in Scan")</f>
        <v>Not in Scan</v>
      </c>
      <c r="AI205" s="25" t="str">
        <f>IFERROR(VLOOKUP($B205,SCAN_TBD8!$B:AA,3,FALSE),"Not in Scan")</f>
        <v>Not in Scan</v>
      </c>
      <c r="AJ205" s="25" t="str">
        <f>IFERROR(VLOOKUP($B205,SCAN_TBD8!$B:AB,4,FALSE),"Not in Scan")</f>
        <v>Not in Scan</v>
      </c>
      <c r="AK205" s="25" t="str">
        <f>IFERROR(VLOOKUP($B205,SCAN_TBD8!$B:AC,5,FALSE),"Not in Scan")</f>
        <v>Not in Scan</v>
      </c>
      <c r="AM205" s="25">
        <f t="shared" ref="AM205:AO205" si="1625">G205-C205</f>
        <v>0</v>
      </c>
      <c r="AN205" s="25">
        <f t="shared" si="1625"/>
        <v>0</v>
      </c>
      <c r="AO205" s="25">
        <f t="shared" si="1625"/>
        <v>0</v>
      </c>
      <c r="AQ205" s="25">
        <f t="shared" ref="AQ205:AS205" si="1626">K205-G205</f>
        <v>0</v>
      </c>
      <c r="AR205" s="25">
        <f t="shared" si="1626"/>
        <v>0</v>
      </c>
      <c r="AS205" s="25">
        <f t="shared" si="1626"/>
        <v>0</v>
      </c>
      <c r="AU205" s="25">
        <f t="shared" ref="AU205:AW205" si="1627">O205-K205</f>
        <v>0</v>
      </c>
      <c r="AV205" s="25">
        <f t="shared" si="1627"/>
        <v>0</v>
      </c>
      <c r="AW205" s="25">
        <f t="shared" si="1627"/>
        <v>0</v>
      </c>
      <c r="AY205" s="25" t="str">
        <f t="shared" ref="AY205:BA205" si="1628">S205-O205</f>
        <v>#VALUE!</v>
      </c>
      <c r="AZ205" s="25" t="str">
        <f t="shared" si="1628"/>
        <v>#VALUE!</v>
      </c>
      <c r="BA205" s="25" t="str">
        <f t="shared" si="1628"/>
        <v>#VALUE!</v>
      </c>
      <c r="BC205" s="25" t="str">
        <f t="shared" ref="BC205:BE205" si="1629">W205-S205</f>
        <v>#VALUE!</v>
      </c>
      <c r="BD205" s="25" t="str">
        <f t="shared" si="1629"/>
        <v>#VALUE!</v>
      </c>
      <c r="BE205" s="25" t="str">
        <f t="shared" si="1629"/>
        <v>#VALUE!</v>
      </c>
      <c r="BG205" s="25" t="str">
        <f t="shared" ref="BG205:BI205" si="1630">AA205-W205</f>
        <v>#VALUE!</v>
      </c>
      <c r="BH205" s="25" t="str">
        <f t="shared" si="1630"/>
        <v>#VALUE!</v>
      </c>
      <c r="BI205" s="25" t="str">
        <f t="shared" si="1630"/>
        <v>#VALUE!</v>
      </c>
      <c r="BK205" s="25" t="str">
        <f t="shared" ref="BK205:BM205" si="1631">AE205-AA205</f>
        <v>#VALUE!</v>
      </c>
      <c r="BL205" s="25" t="str">
        <f t="shared" si="1631"/>
        <v>#VALUE!</v>
      </c>
      <c r="BM205" s="25" t="str">
        <f t="shared" si="1631"/>
        <v>#VALUE!</v>
      </c>
      <c r="BO205" s="25" t="str">
        <f t="shared" ref="BO205:BQ205" si="1632">AI205-AE205</f>
        <v>#VALUE!</v>
      </c>
      <c r="BP205" s="25" t="str">
        <f t="shared" si="1632"/>
        <v>#VALUE!</v>
      </c>
      <c r="BQ205" s="25" t="str">
        <f t="shared" si="1632"/>
        <v>#VALUE!</v>
      </c>
    </row>
    <row r="206" ht="15.0" customHeight="1">
      <c r="A206" s="23" t="s">
        <v>199</v>
      </c>
      <c r="B206" s="24">
        <v>8.6530131E7</v>
      </c>
      <c r="C206" s="25">
        <f>IFERROR(VLOOKUP($B206,BaselineKILLS!$B:F,3,FALSE),"Not in BL Scan")</f>
        <v>97189</v>
      </c>
      <c r="D206" s="25">
        <f>IFERROR(VLOOKUP($B206,BaselineKILLS!$B:F,4,FALSE),"Not in BL Scan")</f>
        <v>8213</v>
      </c>
      <c r="E206" s="25">
        <f>IFERROR(VLOOKUP($B206,BaselineKILLS!$B:G,5,FALSE),"Not in BL Scan")</f>
        <v>4044289</v>
      </c>
      <c r="F206" s="25"/>
      <c r="G206" s="25">
        <f>IFERROR(VLOOKUP($B206,SCAN1_020125!$B:F,3,FALSE),"Not in Scan")</f>
        <v>97189</v>
      </c>
      <c r="H206" s="25">
        <f>IFERROR(VLOOKUP($B206,SCAN1_020125!$B:G,4,FALSE),"Not in Scan")</f>
        <v>8213</v>
      </c>
      <c r="I206" s="25">
        <f>IFERROR(VLOOKUP($B206,SCAN1_020125!$B:H,5,FALSE),"Not in Scan")</f>
        <v>4044289</v>
      </c>
      <c r="K206" s="25">
        <f>IFERROR(VLOOKUP($B206,SCAN2_021925!$B:G,3,FALSE),"Not in Scan")</f>
        <v>97189</v>
      </c>
      <c r="L206" s="25">
        <f>IFERROR(VLOOKUP($B206,SCAN2_021925!$B:H,4,FALSE),"Not in Scan")</f>
        <v>8213</v>
      </c>
      <c r="M206" s="25">
        <f>IFERROR(VLOOKUP($B206,SCAN2_021925!$B:I,5,FALSE),"Not in Scan")</f>
        <v>4044289</v>
      </c>
      <c r="O206" s="25">
        <f>IFERROR(VLOOKUP($B206,SCAN_022325!$B:K,3,FALSE),"Not in Scan")</f>
        <v>97189</v>
      </c>
      <c r="P206" s="25">
        <f>IFERROR(VLOOKUP($B206,SCAN_022325!$B:L,4,FALSE),"Not in Scan")</f>
        <v>8284</v>
      </c>
      <c r="Q206" s="25">
        <f>IFERROR(VLOOKUP($B206,SCAN_022325!$B:M,5,FALSE),"Not in Scan")</f>
        <v>4044385</v>
      </c>
      <c r="S206" s="25" t="str">
        <f>IFERROR(VLOOKUP($B206,SCAN_TBD4!$B:O,3,FALSE),"Not in Scan")</f>
        <v>Not in Scan</v>
      </c>
      <c r="T206" s="25" t="str">
        <f>IFERROR(VLOOKUP($B206,SCAN_TBD4!$B:P,4,FALSE),"Not in Scan")</f>
        <v>Not in Scan</v>
      </c>
      <c r="U206" s="25" t="str">
        <f>IFERROR(VLOOKUP($B206,SCAN_TBD4!$B:Q,5,FALSE),"Not in Scan")</f>
        <v>Not in Scan</v>
      </c>
      <c r="W206" s="25" t="str">
        <f>IFERROR(VLOOKUP($B206,SCAN_TBD5!$B:S,3,FALSE),"Not in Scan")</f>
        <v>Not in Scan</v>
      </c>
      <c r="X206" s="25" t="str">
        <f>IFERROR(VLOOKUP($B206,SCAN_TBD5!$B:T,4,FALSE),"Not in Scan")</f>
        <v>Not in Scan</v>
      </c>
      <c r="Y206" s="25" t="str">
        <f>IFERROR(VLOOKUP($B206,SCAN_TBD5!$B:U,5,FALSE),"Not in Scan")</f>
        <v>Not in Scan</v>
      </c>
      <c r="AA206" s="25" t="str">
        <f>IFERROR(VLOOKUP($B206,SCAN_TBD6!$B:W,3,FALSE),"Not in Scan")</f>
        <v>Not in Scan</v>
      </c>
      <c r="AB206" s="25" t="str">
        <f>IFERROR(VLOOKUP($B206,SCAN_TBD6!$B:X,4,FALSE),"Not in Scan")</f>
        <v>Not in Scan</v>
      </c>
      <c r="AC206" s="25" t="str">
        <f>IFERROR(VLOOKUP($B206,SCAN_TBD6!$B:Y,5,FALSE),"Not in Scan")</f>
        <v>Not in Scan</v>
      </c>
      <c r="AE206" s="25" t="str">
        <f>IFERROR(VLOOKUP($B206,SCAN_TBD7!$B:AA,3,FALSE),"Not in Scan")</f>
        <v>Not in Scan</v>
      </c>
      <c r="AF206" s="25" t="str">
        <f>IFERROR(VLOOKUP($B206,SCAN_TBD7!$B:AB,4,FALSE),"Not in Scan")</f>
        <v>Not in Scan</v>
      </c>
      <c r="AG206" s="25" t="str">
        <f>IFERROR(VLOOKUP($B206,SCAN_TBD7!$B:AC,5,FALSE),"Not in Scan")</f>
        <v>Not in Scan</v>
      </c>
      <c r="AI206" s="25" t="str">
        <f>IFERROR(VLOOKUP($B206,SCAN_TBD8!$B:AA,3,FALSE),"Not in Scan")</f>
        <v>Not in Scan</v>
      </c>
      <c r="AJ206" s="25" t="str">
        <f>IFERROR(VLOOKUP($B206,SCAN_TBD8!$B:AB,4,FALSE),"Not in Scan")</f>
        <v>Not in Scan</v>
      </c>
      <c r="AK206" s="25" t="str">
        <f>IFERROR(VLOOKUP($B206,SCAN_TBD8!$B:AC,5,FALSE),"Not in Scan")</f>
        <v>Not in Scan</v>
      </c>
      <c r="AM206" s="25">
        <f t="shared" ref="AM206:AO206" si="1633">G206-C206</f>
        <v>0</v>
      </c>
      <c r="AN206" s="25">
        <f t="shared" si="1633"/>
        <v>0</v>
      </c>
      <c r="AO206" s="25">
        <f t="shared" si="1633"/>
        <v>0</v>
      </c>
      <c r="AQ206" s="25">
        <f t="shared" ref="AQ206:AS206" si="1634">K206-G206</f>
        <v>0</v>
      </c>
      <c r="AR206" s="25">
        <f t="shared" si="1634"/>
        <v>0</v>
      </c>
      <c r="AS206" s="25">
        <f t="shared" si="1634"/>
        <v>0</v>
      </c>
      <c r="AU206" s="25">
        <f t="shared" ref="AU206:AW206" si="1635">O206-K206</f>
        <v>0</v>
      </c>
      <c r="AV206" s="25">
        <f t="shared" si="1635"/>
        <v>71</v>
      </c>
      <c r="AW206" s="25">
        <f t="shared" si="1635"/>
        <v>96</v>
      </c>
      <c r="AY206" s="25" t="str">
        <f t="shared" ref="AY206:BA206" si="1636">S206-O206</f>
        <v>#VALUE!</v>
      </c>
      <c r="AZ206" s="25" t="str">
        <f t="shared" si="1636"/>
        <v>#VALUE!</v>
      </c>
      <c r="BA206" s="25" t="str">
        <f t="shared" si="1636"/>
        <v>#VALUE!</v>
      </c>
      <c r="BC206" s="25" t="str">
        <f t="shared" ref="BC206:BE206" si="1637">W206-S206</f>
        <v>#VALUE!</v>
      </c>
      <c r="BD206" s="25" t="str">
        <f t="shared" si="1637"/>
        <v>#VALUE!</v>
      </c>
      <c r="BE206" s="25" t="str">
        <f t="shared" si="1637"/>
        <v>#VALUE!</v>
      </c>
      <c r="BG206" s="25" t="str">
        <f t="shared" ref="BG206:BI206" si="1638">AA206-W206</f>
        <v>#VALUE!</v>
      </c>
      <c r="BH206" s="25" t="str">
        <f t="shared" si="1638"/>
        <v>#VALUE!</v>
      </c>
      <c r="BI206" s="25" t="str">
        <f t="shared" si="1638"/>
        <v>#VALUE!</v>
      </c>
      <c r="BK206" s="25" t="str">
        <f t="shared" ref="BK206:BM206" si="1639">AE206-AA206</f>
        <v>#VALUE!</v>
      </c>
      <c r="BL206" s="25" t="str">
        <f t="shared" si="1639"/>
        <v>#VALUE!</v>
      </c>
      <c r="BM206" s="25" t="str">
        <f t="shared" si="1639"/>
        <v>#VALUE!</v>
      </c>
      <c r="BO206" s="25" t="str">
        <f t="shared" ref="BO206:BQ206" si="1640">AI206-AE206</f>
        <v>#VALUE!</v>
      </c>
      <c r="BP206" s="25" t="str">
        <f t="shared" si="1640"/>
        <v>#VALUE!</v>
      </c>
      <c r="BQ206" s="25" t="str">
        <f t="shared" si="1640"/>
        <v>#VALUE!</v>
      </c>
    </row>
    <row r="207" ht="15.0" customHeight="1">
      <c r="A207" s="23" t="s">
        <v>200</v>
      </c>
      <c r="B207" s="24">
        <v>1.21217453E8</v>
      </c>
      <c r="C207" s="25">
        <f>IFERROR(VLOOKUP($B207,BaselineKILLS!$B:F,3,FALSE),"Not in BL Scan")</f>
        <v>2762</v>
      </c>
      <c r="D207" s="25">
        <f>IFERROR(VLOOKUP($B207,BaselineKILLS!$B:F,4,FALSE),"Not in BL Scan")</f>
        <v>0</v>
      </c>
      <c r="E207" s="25">
        <f>IFERROR(VLOOKUP($B207,BaselineKILLS!$B:G,5,FALSE),"Not in BL Scan")</f>
        <v>113895</v>
      </c>
      <c r="F207" s="25"/>
      <c r="G207" s="25">
        <f>IFERROR(VLOOKUP($B207,SCAN1_020125!$B:F,3,FALSE),"Not in Scan")</f>
        <v>2762</v>
      </c>
      <c r="H207" s="25">
        <f>IFERROR(VLOOKUP($B207,SCAN1_020125!$B:G,4,FALSE),"Not in Scan")</f>
        <v>0</v>
      </c>
      <c r="I207" s="25">
        <f>IFERROR(VLOOKUP($B207,SCAN1_020125!$B:H,5,FALSE),"Not in Scan")</f>
        <v>113895</v>
      </c>
      <c r="K207" s="25">
        <f>IFERROR(VLOOKUP($B207,SCAN2_021925!$B:G,3,FALSE),"Not in Scan")</f>
        <v>2762</v>
      </c>
      <c r="L207" s="25">
        <f>IFERROR(VLOOKUP($B207,SCAN2_021925!$B:H,4,FALSE),"Not in Scan")</f>
        <v>0</v>
      </c>
      <c r="M207" s="25">
        <f>IFERROR(VLOOKUP($B207,SCAN2_021925!$B:I,5,FALSE),"Not in Scan")</f>
        <v>113895</v>
      </c>
      <c r="O207" s="25">
        <f>IFERROR(VLOOKUP($B207,SCAN_022325!$B:K,3,FALSE),"Not in Scan")</f>
        <v>2762</v>
      </c>
      <c r="P207" s="25">
        <f>IFERROR(VLOOKUP($B207,SCAN_022325!$B:L,4,FALSE),"Not in Scan")</f>
        <v>0</v>
      </c>
      <c r="Q207" s="25">
        <f>IFERROR(VLOOKUP($B207,SCAN_022325!$B:M,5,FALSE),"Not in Scan")</f>
        <v>113895</v>
      </c>
      <c r="S207" s="25" t="str">
        <f>IFERROR(VLOOKUP($B207,SCAN_TBD4!$B:O,3,FALSE),"Not in Scan")</f>
        <v>Not in Scan</v>
      </c>
      <c r="T207" s="25" t="str">
        <f>IFERROR(VLOOKUP($B207,SCAN_TBD4!$B:P,4,FALSE),"Not in Scan")</f>
        <v>Not in Scan</v>
      </c>
      <c r="U207" s="25" t="str">
        <f>IFERROR(VLOOKUP($B207,SCAN_TBD4!$B:Q,5,FALSE),"Not in Scan")</f>
        <v>Not in Scan</v>
      </c>
      <c r="W207" s="25" t="str">
        <f>IFERROR(VLOOKUP($B207,SCAN_TBD5!$B:S,3,FALSE),"Not in Scan")</f>
        <v>Not in Scan</v>
      </c>
      <c r="X207" s="25" t="str">
        <f>IFERROR(VLOOKUP($B207,SCAN_TBD5!$B:T,4,FALSE),"Not in Scan")</f>
        <v>Not in Scan</v>
      </c>
      <c r="Y207" s="25" t="str">
        <f>IFERROR(VLOOKUP($B207,SCAN_TBD5!$B:U,5,FALSE),"Not in Scan")</f>
        <v>Not in Scan</v>
      </c>
      <c r="AA207" s="25" t="str">
        <f>IFERROR(VLOOKUP($B207,SCAN_TBD6!$B:W,3,FALSE),"Not in Scan")</f>
        <v>Not in Scan</v>
      </c>
      <c r="AB207" s="25" t="str">
        <f>IFERROR(VLOOKUP($B207,SCAN_TBD6!$B:X,4,FALSE),"Not in Scan")</f>
        <v>Not in Scan</v>
      </c>
      <c r="AC207" s="25" t="str">
        <f>IFERROR(VLOOKUP($B207,SCAN_TBD6!$B:Y,5,FALSE),"Not in Scan")</f>
        <v>Not in Scan</v>
      </c>
      <c r="AE207" s="25" t="str">
        <f>IFERROR(VLOOKUP($B207,SCAN_TBD7!$B:AA,3,FALSE),"Not in Scan")</f>
        <v>Not in Scan</v>
      </c>
      <c r="AF207" s="25" t="str">
        <f>IFERROR(VLOOKUP($B207,SCAN_TBD7!$B:AB,4,FALSE),"Not in Scan")</f>
        <v>Not in Scan</v>
      </c>
      <c r="AG207" s="25" t="str">
        <f>IFERROR(VLOOKUP($B207,SCAN_TBD7!$B:AC,5,FALSE),"Not in Scan")</f>
        <v>Not in Scan</v>
      </c>
      <c r="AI207" s="25" t="str">
        <f>IFERROR(VLOOKUP($B207,SCAN_TBD8!$B:AA,3,FALSE),"Not in Scan")</f>
        <v>Not in Scan</v>
      </c>
      <c r="AJ207" s="25" t="str">
        <f>IFERROR(VLOOKUP($B207,SCAN_TBD8!$B:AB,4,FALSE),"Not in Scan")</f>
        <v>Not in Scan</v>
      </c>
      <c r="AK207" s="25" t="str">
        <f>IFERROR(VLOOKUP($B207,SCAN_TBD8!$B:AC,5,FALSE),"Not in Scan")</f>
        <v>Not in Scan</v>
      </c>
      <c r="AM207" s="25">
        <f t="shared" ref="AM207:AO207" si="1641">G207-C207</f>
        <v>0</v>
      </c>
      <c r="AN207" s="25">
        <f t="shared" si="1641"/>
        <v>0</v>
      </c>
      <c r="AO207" s="25">
        <f t="shared" si="1641"/>
        <v>0</v>
      </c>
      <c r="AQ207" s="25">
        <f t="shared" ref="AQ207:AS207" si="1642">K207-G207</f>
        <v>0</v>
      </c>
      <c r="AR207" s="25">
        <f t="shared" si="1642"/>
        <v>0</v>
      </c>
      <c r="AS207" s="25">
        <f t="shared" si="1642"/>
        <v>0</v>
      </c>
      <c r="AU207" s="25">
        <f t="shared" ref="AU207:AW207" si="1643">O207-K207</f>
        <v>0</v>
      </c>
      <c r="AV207" s="25">
        <f t="shared" si="1643"/>
        <v>0</v>
      </c>
      <c r="AW207" s="25">
        <f t="shared" si="1643"/>
        <v>0</v>
      </c>
      <c r="AY207" s="25" t="str">
        <f t="shared" ref="AY207:BA207" si="1644">S207-O207</f>
        <v>#VALUE!</v>
      </c>
      <c r="AZ207" s="25" t="str">
        <f t="shared" si="1644"/>
        <v>#VALUE!</v>
      </c>
      <c r="BA207" s="25" t="str">
        <f t="shared" si="1644"/>
        <v>#VALUE!</v>
      </c>
      <c r="BC207" s="25" t="str">
        <f t="shared" ref="BC207:BE207" si="1645">W207-S207</f>
        <v>#VALUE!</v>
      </c>
      <c r="BD207" s="25" t="str">
        <f t="shared" si="1645"/>
        <v>#VALUE!</v>
      </c>
      <c r="BE207" s="25" t="str">
        <f t="shared" si="1645"/>
        <v>#VALUE!</v>
      </c>
      <c r="BG207" s="25" t="str">
        <f t="shared" ref="BG207:BI207" si="1646">AA207-W207</f>
        <v>#VALUE!</v>
      </c>
      <c r="BH207" s="25" t="str">
        <f t="shared" si="1646"/>
        <v>#VALUE!</v>
      </c>
      <c r="BI207" s="25" t="str">
        <f t="shared" si="1646"/>
        <v>#VALUE!</v>
      </c>
      <c r="BK207" s="25" t="str">
        <f t="shared" ref="BK207:BM207" si="1647">AE207-AA207</f>
        <v>#VALUE!</v>
      </c>
      <c r="BL207" s="25" t="str">
        <f t="shared" si="1647"/>
        <v>#VALUE!</v>
      </c>
      <c r="BM207" s="25" t="str">
        <f t="shared" si="1647"/>
        <v>#VALUE!</v>
      </c>
      <c r="BO207" s="25" t="str">
        <f t="shared" ref="BO207:BQ207" si="1648">AI207-AE207</f>
        <v>#VALUE!</v>
      </c>
      <c r="BP207" s="25" t="str">
        <f t="shared" si="1648"/>
        <v>#VALUE!</v>
      </c>
      <c r="BQ207" s="25" t="str">
        <f t="shared" si="1648"/>
        <v>#VALUE!</v>
      </c>
    </row>
    <row r="208" ht="15.0" customHeight="1">
      <c r="A208" s="23" t="s">
        <v>201</v>
      </c>
      <c r="B208" s="24">
        <v>7632609.0</v>
      </c>
      <c r="C208" s="25">
        <f>IFERROR(VLOOKUP($B208,BaselineKILLS!$B:F,3,FALSE),"Not in BL Scan")</f>
        <v>261441</v>
      </c>
      <c r="D208" s="25">
        <f>IFERROR(VLOOKUP($B208,BaselineKILLS!$B:F,4,FALSE),"Not in BL Scan")</f>
        <v>2835819</v>
      </c>
      <c r="E208" s="25">
        <f>IFERROR(VLOOKUP($B208,BaselineKILLS!$B:G,5,FALSE),"Not in BL Scan")</f>
        <v>3108980</v>
      </c>
      <c r="F208" s="25"/>
      <c r="G208" s="25">
        <f>IFERROR(VLOOKUP($B208,SCAN1_020125!$B:F,3,FALSE),"Not in Scan")</f>
        <v>261441</v>
      </c>
      <c r="H208" s="25">
        <f>IFERROR(VLOOKUP($B208,SCAN1_020125!$B:G,4,FALSE),"Not in Scan")</f>
        <v>2835819</v>
      </c>
      <c r="I208" s="25">
        <f>IFERROR(VLOOKUP($B208,SCAN1_020125!$B:H,5,FALSE),"Not in Scan")</f>
        <v>3108980</v>
      </c>
      <c r="K208" s="25">
        <f>IFERROR(VLOOKUP($B208,SCAN2_021925!$B:G,3,FALSE),"Not in Scan")</f>
        <v>261441</v>
      </c>
      <c r="L208" s="25">
        <f>IFERROR(VLOOKUP($B208,SCAN2_021925!$B:H,4,FALSE),"Not in Scan")</f>
        <v>2835819</v>
      </c>
      <c r="M208" s="25">
        <f>IFERROR(VLOOKUP($B208,SCAN2_021925!$B:I,5,FALSE),"Not in Scan")</f>
        <v>3108980</v>
      </c>
      <c r="O208" s="25">
        <f>IFERROR(VLOOKUP($B208,SCAN_022325!$B:K,3,FALSE),"Not in Scan")</f>
        <v>261441</v>
      </c>
      <c r="P208" s="25">
        <f>IFERROR(VLOOKUP($B208,SCAN_022325!$B:L,4,FALSE),"Not in Scan")</f>
        <v>2835819</v>
      </c>
      <c r="Q208" s="25">
        <f>IFERROR(VLOOKUP($B208,SCAN_022325!$B:M,5,FALSE),"Not in Scan")</f>
        <v>3108980</v>
      </c>
      <c r="S208" s="25" t="str">
        <f>IFERROR(VLOOKUP($B208,SCAN_TBD4!$B:O,3,FALSE),"Not in Scan")</f>
        <v>Not in Scan</v>
      </c>
      <c r="T208" s="25" t="str">
        <f>IFERROR(VLOOKUP($B208,SCAN_TBD4!$B:P,4,FALSE),"Not in Scan")</f>
        <v>Not in Scan</v>
      </c>
      <c r="U208" s="25" t="str">
        <f>IFERROR(VLOOKUP($B208,SCAN_TBD4!$B:Q,5,FALSE),"Not in Scan")</f>
        <v>Not in Scan</v>
      </c>
      <c r="W208" s="25" t="str">
        <f>IFERROR(VLOOKUP($B208,SCAN_TBD5!$B:S,3,FALSE),"Not in Scan")</f>
        <v>Not in Scan</v>
      </c>
      <c r="X208" s="25" t="str">
        <f>IFERROR(VLOOKUP($B208,SCAN_TBD5!$B:T,4,FALSE),"Not in Scan")</f>
        <v>Not in Scan</v>
      </c>
      <c r="Y208" s="25" t="str">
        <f>IFERROR(VLOOKUP($B208,SCAN_TBD5!$B:U,5,FALSE),"Not in Scan")</f>
        <v>Not in Scan</v>
      </c>
      <c r="AA208" s="25" t="str">
        <f>IFERROR(VLOOKUP($B208,SCAN_TBD6!$B:W,3,FALSE),"Not in Scan")</f>
        <v>Not in Scan</v>
      </c>
      <c r="AB208" s="25" t="str">
        <f>IFERROR(VLOOKUP($B208,SCAN_TBD6!$B:X,4,FALSE),"Not in Scan")</f>
        <v>Not in Scan</v>
      </c>
      <c r="AC208" s="25" t="str">
        <f>IFERROR(VLOOKUP($B208,SCAN_TBD6!$B:Y,5,FALSE),"Not in Scan")</f>
        <v>Not in Scan</v>
      </c>
      <c r="AE208" s="25" t="str">
        <f>IFERROR(VLOOKUP($B208,SCAN_TBD7!$B:AA,3,FALSE),"Not in Scan")</f>
        <v>Not in Scan</v>
      </c>
      <c r="AF208" s="25" t="str">
        <f>IFERROR(VLOOKUP($B208,SCAN_TBD7!$B:AB,4,FALSE),"Not in Scan")</f>
        <v>Not in Scan</v>
      </c>
      <c r="AG208" s="25" t="str">
        <f>IFERROR(VLOOKUP($B208,SCAN_TBD7!$B:AC,5,FALSE),"Not in Scan")</f>
        <v>Not in Scan</v>
      </c>
      <c r="AI208" s="25" t="str">
        <f>IFERROR(VLOOKUP($B208,SCAN_TBD8!$B:AA,3,FALSE),"Not in Scan")</f>
        <v>Not in Scan</v>
      </c>
      <c r="AJ208" s="25" t="str">
        <f>IFERROR(VLOOKUP($B208,SCAN_TBD8!$B:AB,4,FALSE),"Not in Scan")</f>
        <v>Not in Scan</v>
      </c>
      <c r="AK208" s="25" t="str">
        <f>IFERROR(VLOOKUP($B208,SCAN_TBD8!$B:AC,5,FALSE),"Not in Scan")</f>
        <v>Not in Scan</v>
      </c>
      <c r="AM208" s="25">
        <f t="shared" ref="AM208:AO208" si="1649">G208-C208</f>
        <v>0</v>
      </c>
      <c r="AN208" s="25">
        <f t="shared" si="1649"/>
        <v>0</v>
      </c>
      <c r="AO208" s="25">
        <f t="shared" si="1649"/>
        <v>0</v>
      </c>
      <c r="AQ208" s="25">
        <f t="shared" ref="AQ208:AS208" si="1650">K208-G208</f>
        <v>0</v>
      </c>
      <c r="AR208" s="25">
        <f t="shared" si="1650"/>
        <v>0</v>
      </c>
      <c r="AS208" s="25">
        <f t="shared" si="1650"/>
        <v>0</v>
      </c>
      <c r="AU208" s="25">
        <f t="shared" ref="AU208:AW208" si="1651">O208-K208</f>
        <v>0</v>
      </c>
      <c r="AV208" s="25">
        <f t="shared" si="1651"/>
        <v>0</v>
      </c>
      <c r="AW208" s="25">
        <f t="shared" si="1651"/>
        <v>0</v>
      </c>
      <c r="AY208" s="25" t="str">
        <f t="shared" ref="AY208:BA208" si="1652">S208-O208</f>
        <v>#VALUE!</v>
      </c>
      <c r="AZ208" s="25" t="str">
        <f t="shared" si="1652"/>
        <v>#VALUE!</v>
      </c>
      <c r="BA208" s="25" t="str">
        <f t="shared" si="1652"/>
        <v>#VALUE!</v>
      </c>
      <c r="BC208" s="25" t="str">
        <f t="shared" ref="BC208:BE208" si="1653">W208-S208</f>
        <v>#VALUE!</v>
      </c>
      <c r="BD208" s="25" t="str">
        <f t="shared" si="1653"/>
        <v>#VALUE!</v>
      </c>
      <c r="BE208" s="25" t="str">
        <f t="shared" si="1653"/>
        <v>#VALUE!</v>
      </c>
      <c r="BG208" s="25" t="str">
        <f t="shared" ref="BG208:BI208" si="1654">AA208-W208</f>
        <v>#VALUE!</v>
      </c>
      <c r="BH208" s="25" t="str">
        <f t="shared" si="1654"/>
        <v>#VALUE!</v>
      </c>
      <c r="BI208" s="25" t="str">
        <f t="shared" si="1654"/>
        <v>#VALUE!</v>
      </c>
      <c r="BK208" s="25" t="str">
        <f t="shared" ref="BK208:BM208" si="1655">AE208-AA208</f>
        <v>#VALUE!</v>
      </c>
      <c r="BL208" s="25" t="str">
        <f t="shared" si="1655"/>
        <v>#VALUE!</v>
      </c>
      <c r="BM208" s="25" t="str">
        <f t="shared" si="1655"/>
        <v>#VALUE!</v>
      </c>
      <c r="BO208" s="25" t="str">
        <f t="shared" ref="BO208:BQ208" si="1656">AI208-AE208</f>
        <v>#VALUE!</v>
      </c>
      <c r="BP208" s="25" t="str">
        <f t="shared" si="1656"/>
        <v>#VALUE!</v>
      </c>
      <c r="BQ208" s="25" t="str">
        <f t="shared" si="1656"/>
        <v>#VALUE!</v>
      </c>
    </row>
    <row r="209" ht="15.0" customHeight="1">
      <c r="A209" s="23" t="s">
        <v>202</v>
      </c>
      <c r="B209" s="24">
        <v>8.5017037E7</v>
      </c>
      <c r="C209" s="25">
        <f>IFERROR(VLOOKUP($B209,BaselineKILLS!$B:F,3,FALSE),"Not in BL Scan")</f>
        <v>182384</v>
      </c>
      <c r="D209" s="25">
        <f>IFERROR(VLOOKUP($B209,BaselineKILLS!$B:F,4,FALSE),"Not in BL Scan")</f>
        <v>132384</v>
      </c>
      <c r="E209" s="25">
        <f>IFERROR(VLOOKUP($B209,BaselineKILLS!$B:G,5,FALSE),"Not in BL Scan")</f>
        <v>1074470</v>
      </c>
      <c r="F209" s="25"/>
      <c r="G209" s="25">
        <f>IFERROR(VLOOKUP($B209,SCAN1_020125!$B:F,3,FALSE),"Not in Scan")</f>
        <v>182384</v>
      </c>
      <c r="H209" s="25">
        <f>IFERROR(VLOOKUP($B209,SCAN1_020125!$B:G,4,FALSE),"Not in Scan")</f>
        <v>132384</v>
      </c>
      <c r="I209" s="25">
        <f>IFERROR(VLOOKUP($B209,SCAN1_020125!$B:H,5,FALSE),"Not in Scan")</f>
        <v>1074470</v>
      </c>
      <c r="K209" s="25">
        <f>IFERROR(VLOOKUP($B209,SCAN2_021925!$B:G,3,FALSE),"Not in Scan")</f>
        <v>182384</v>
      </c>
      <c r="L209" s="25">
        <f>IFERROR(VLOOKUP($B209,SCAN2_021925!$B:H,4,FALSE),"Not in Scan")</f>
        <v>132384</v>
      </c>
      <c r="M209" s="25">
        <f>IFERROR(VLOOKUP($B209,SCAN2_021925!$B:I,5,FALSE),"Not in Scan")</f>
        <v>1074470</v>
      </c>
      <c r="O209" s="25">
        <f>IFERROR(VLOOKUP($B209,SCAN_022325!$B:K,3,FALSE),"Not in Scan")</f>
        <v>182384</v>
      </c>
      <c r="P209" s="25">
        <f>IFERROR(VLOOKUP($B209,SCAN_022325!$B:L,4,FALSE),"Not in Scan")</f>
        <v>132384</v>
      </c>
      <c r="Q209" s="25">
        <f>IFERROR(VLOOKUP($B209,SCAN_022325!$B:M,5,FALSE),"Not in Scan")</f>
        <v>1074470</v>
      </c>
      <c r="S209" s="25" t="str">
        <f>IFERROR(VLOOKUP($B209,SCAN_TBD4!$B:O,3,FALSE),"Not in Scan")</f>
        <v>Not in Scan</v>
      </c>
      <c r="T209" s="25" t="str">
        <f>IFERROR(VLOOKUP($B209,SCAN_TBD4!$B:P,4,FALSE),"Not in Scan")</f>
        <v>Not in Scan</v>
      </c>
      <c r="U209" s="25" t="str">
        <f>IFERROR(VLOOKUP($B209,SCAN_TBD4!$B:Q,5,FALSE),"Not in Scan")</f>
        <v>Not in Scan</v>
      </c>
      <c r="W209" s="25" t="str">
        <f>IFERROR(VLOOKUP($B209,SCAN_TBD5!$B:S,3,FALSE),"Not in Scan")</f>
        <v>Not in Scan</v>
      </c>
      <c r="X209" s="25" t="str">
        <f>IFERROR(VLOOKUP($B209,SCAN_TBD5!$B:T,4,FALSE),"Not in Scan")</f>
        <v>Not in Scan</v>
      </c>
      <c r="Y209" s="25" t="str">
        <f>IFERROR(VLOOKUP($B209,SCAN_TBD5!$B:U,5,FALSE),"Not in Scan")</f>
        <v>Not in Scan</v>
      </c>
      <c r="AA209" s="25" t="str">
        <f>IFERROR(VLOOKUP($B209,SCAN_TBD6!$B:W,3,FALSE),"Not in Scan")</f>
        <v>Not in Scan</v>
      </c>
      <c r="AB209" s="25" t="str">
        <f>IFERROR(VLOOKUP($B209,SCAN_TBD6!$B:X,4,FALSE),"Not in Scan")</f>
        <v>Not in Scan</v>
      </c>
      <c r="AC209" s="25" t="str">
        <f>IFERROR(VLOOKUP($B209,SCAN_TBD6!$B:Y,5,FALSE),"Not in Scan")</f>
        <v>Not in Scan</v>
      </c>
      <c r="AE209" s="25" t="str">
        <f>IFERROR(VLOOKUP($B209,SCAN_TBD7!$B:AA,3,FALSE),"Not in Scan")</f>
        <v>Not in Scan</v>
      </c>
      <c r="AF209" s="25" t="str">
        <f>IFERROR(VLOOKUP($B209,SCAN_TBD7!$B:AB,4,FALSE),"Not in Scan")</f>
        <v>Not in Scan</v>
      </c>
      <c r="AG209" s="25" t="str">
        <f>IFERROR(VLOOKUP($B209,SCAN_TBD7!$B:AC,5,FALSE),"Not in Scan")</f>
        <v>Not in Scan</v>
      </c>
      <c r="AI209" s="25" t="str">
        <f>IFERROR(VLOOKUP($B209,SCAN_TBD8!$B:AA,3,FALSE),"Not in Scan")</f>
        <v>Not in Scan</v>
      </c>
      <c r="AJ209" s="25" t="str">
        <f>IFERROR(VLOOKUP($B209,SCAN_TBD8!$B:AB,4,FALSE),"Not in Scan")</f>
        <v>Not in Scan</v>
      </c>
      <c r="AK209" s="25" t="str">
        <f>IFERROR(VLOOKUP($B209,SCAN_TBD8!$B:AC,5,FALSE),"Not in Scan")</f>
        <v>Not in Scan</v>
      </c>
      <c r="AM209" s="25">
        <f t="shared" ref="AM209:AO209" si="1657">G209-C209</f>
        <v>0</v>
      </c>
      <c r="AN209" s="25">
        <f t="shared" si="1657"/>
        <v>0</v>
      </c>
      <c r="AO209" s="25">
        <f t="shared" si="1657"/>
        <v>0</v>
      </c>
      <c r="AQ209" s="25">
        <f t="shared" ref="AQ209:AS209" si="1658">K209-G209</f>
        <v>0</v>
      </c>
      <c r="AR209" s="25">
        <f t="shared" si="1658"/>
        <v>0</v>
      </c>
      <c r="AS209" s="25">
        <f t="shared" si="1658"/>
        <v>0</v>
      </c>
      <c r="AU209" s="25">
        <f t="shared" ref="AU209:AW209" si="1659">O209-K209</f>
        <v>0</v>
      </c>
      <c r="AV209" s="25">
        <f t="shared" si="1659"/>
        <v>0</v>
      </c>
      <c r="AW209" s="25">
        <f t="shared" si="1659"/>
        <v>0</v>
      </c>
      <c r="AY209" s="25" t="str">
        <f t="shared" ref="AY209:BA209" si="1660">S209-O209</f>
        <v>#VALUE!</v>
      </c>
      <c r="AZ209" s="25" t="str">
        <f t="shared" si="1660"/>
        <v>#VALUE!</v>
      </c>
      <c r="BA209" s="25" t="str">
        <f t="shared" si="1660"/>
        <v>#VALUE!</v>
      </c>
      <c r="BC209" s="25" t="str">
        <f t="shared" ref="BC209:BE209" si="1661">W209-S209</f>
        <v>#VALUE!</v>
      </c>
      <c r="BD209" s="25" t="str">
        <f t="shared" si="1661"/>
        <v>#VALUE!</v>
      </c>
      <c r="BE209" s="25" t="str">
        <f t="shared" si="1661"/>
        <v>#VALUE!</v>
      </c>
      <c r="BG209" s="25" t="str">
        <f t="shared" ref="BG209:BI209" si="1662">AA209-W209</f>
        <v>#VALUE!</v>
      </c>
      <c r="BH209" s="25" t="str">
        <f t="shared" si="1662"/>
        <v>#VALUE!</v>
      </c>
      <c r="BI209" s="25" t="str">
        <f t="shared" si="1662"/>
        <v>#VALUE!</v>
      </c>
      <c r="BK209" s="25" t="str">
        <f t="shared" ref="BK209:BM209" si="1663">AE209-AA209</f>
        <v>#VALUE!</v>
      </c>
      <c r="BL209" s="25" t="str">
        <f t="shared" si="1663"/>
        <v>#VALUE!</v>
      </c>
      <c r="BM209" s="25" t="str">
        <f t="shared" si="1663"/>
        <v>#VALUE!</v>
      </c>
      <c r="BO209" s="25" t="str">
        <f t="shared" ref="BO209:BQ209" si="1664">AI209-AE209</f>
        <v>#VALUE!</v>
      </c>
      <c r="BP209" s="25" t="str">
        <f t="shared" si="1664"/>
        <v>#VALUE!</v>
      </c>
      <c r="BQ209" s="25" t="str">
        <f t="shared" si="1664"/>
        <v>#VALUE!</v>
      </c>
    </row>
    <row r="210" ht="15.0" customHeight="1">
      <c r="A210" s="23" t="s">
        <v>203</v>
      </c>
      <c r="B210" s="24">
        <v>5.9952269E7</v>
      </c>
      <c r="C210" s="25">
        <f>IFERROR(VLOOKUP($B210,BaselineKILLS!$B:F,3,FALSE),"Not in BL Scan")</f>
        <v>206798</v>
      </c>
      <c r="D210" s="25">
        <f>IFERROR(VLOOKUP($B210,BaselineKILLS!$B:F,4,FALSE),"Not in BL Scan")</f>
        <v>13306</v>
      </c>
      <c r="E210" s="25">
        <f>IFERROR(VLOOKUP($B210,BaselineKILLS!$B:G,5,FALSE),"Not in BL Scan")</f>
        <v>567273</v>
      </c>
      <c r="F210" s="26"/>
      <c r="G210" s="25">
        <f>IFERROR(VLOOKUP($B210,SCAN1_020125!$B:F,3,FALSE),"Not in Scan")</f>
        <v>206798</v>
      </c>
      <c r="H210" s="25">
        <f>IFERROR(VLOOKUP($B210,SCAN1_020125!$B:G,4,FALSE),"Not in Scan")</f>
        <v>13306</v>
      </c>
      <c r="I210" s="25">
        <f>IFERROR(VLOOKUP($B210,SCAN1_020125!$B:H,5,FALSE),"Not in Scan")</f>
        <v>567273</v>
      </c>
      <c r="K210" s="25">
        <f>IFERROR(VLOOKUP($B210,SCAN2_021925!$B:G,3,FALSE),"Not in Scan")</f>
        <v>206798</v>
      </c>
      <c r="L210" s="25">
        <f>IFERROR(VLOOKUP($B210,SCAN2_021925!$B:H,4,FALSE),"Not in Scan")</f>
        <v>13306</v>
      </c>
      <c r="M210" s="25">
        <f>IFERROR(VLOOKUP($B210,SCAN2_021925!$B:I,5,FALSE),"Not in Scan")</f>
        <v>567273</v>
      </c>
      <c r="O210" s="25">
        <f>IFERROR(VLOOKUP($B210,SCAN_022325!$B:K,3,FALSE),"Not in Scan")</f>
        <v>206798</v>
      </c>
      <c r="P210" s="25">
        <f>IFERROR(VLOOKUP($B210,SCAN_022325!$B:L,4,FALSE),"Not in Scan")</f>
        <v>13306</v>
      </c>
      <c r="Q210" s="25">
        <f>IFERROR(VLOOKUP($B210,SCAN_022325!$B:M,5,FALSE),"Not in Scan")</f>
        <v>567273</v>
      </c>
      <c r="S210" s="25" t="str">
        <f>IFERROR(VLOOKUP($B210,SCAN_TBD4!$B:O,3,FALSE),"Not in Scan")</f>
        <v>Not in Scan</v>
      </c>
      <c r="T210" s="25" t="str">
        <f>IFERROR(VLOOKUP($B210,SCAN_TBD4!$B:P,4,FALSE),"Not in Scan")</f>
        <v>Not in Scan</v>
      </c>
      <c r="U210" s="25" t="str">
        <f>IFERROR(VLOOKUP($B210,SCAN_TBD4!$B:Q,5,FALSE),"Not in Scan")</f>
        <v>Not in Scan</v>
      </c>
      <c r="W210" s="25" t="str">
        <f>IFERROR(VLOOKUP($B210,SCAN_TBD5!$B:S,3,FALSE),"Not in Scan")</f>
        <v>Not in Scan</v>
      </c>
      <c r="X210" s="25" t="str">
        <f>IFERROR(VLOOKUP($B210,SCAN_TBD5!$B:T,4,FALSE),"Not in Scan")</f>
        <v>Not in Scan</v>
      </c>
      <c r="Y210" s="25" t="str">
        <f>IFERROR(VLOOKUP($B210,SCAN_TBD5!$B:U,5,FALSE),"Not in Scan")</f>
        <v>Not in Scan</v>
      </c>
      <c r="AA210" s="25" t="str">
        <f>IFERROR(VLOOKUP($B210,SCAN_TBD6!$B:W,3,FALSE),"Not in Scan")</f>
        <v>Not in Scan</v>
      </c>
      <c r="AB210" s="25" t="str">
        <f>IFERROR(VLOOKUP($B210,SCAN_TBD6!$B:X,4,FALSE),"Not in Scan")</f>
        <v>Not in Scan</v>
      </c>
      <c r="AC210" s="25" t="str">
        <f>IFERROR(VLOOKUP($B210,SCAN_TBD6!$B:Y,5,FALSE),"Not in Scan")</f>
        <v>Not in Scan</v>
      </c>
      <c r="AE210" s="25" t="str">
        <f>IFERROR(VLOOKUP($B210,SCAN_TBD7!$B:AA,3,FALSE),"Not in Scan")</f>
        <v>Not in Scan</v>
      </c>
      <c r="AF210" s="25" t="str">
        <f>IFERROR(VLOOKUP($B210,SCAN_TBD7!$B:AB,4,FALSE),"Not in Scan")</f>
        <v>Not in Scan</v>
      </c>
      <c r="AG210" s="25" t="str">
        <f>IFERROR(VLOOKUP($B210,SCAN_TBD7!$B:AC,5,FALSE),"Not in Scan")</f>
        <v>Not in Scan</v>
      </c>
      <c r="AI210" s="25" t="str">
        <f>IFERROR(VLOOKUP($B210,SCAN_TBD8!$B:AA,3,FALSE),"Not in Scan")</f>
        <v>Not in Scan</v>
      </c>
      <c r="AJ210" s="25" t="str">
        <f>IFERROR(VLOOKUP($B210,SCAN_TBD8!$B:AB,4,FALSE),"Not in Scan")</f>
        <v>Not in Scan</v>
      </c>
      <c r="AK210" s="25" t="str">
        <f>IFERROR(VLOOKUP($B210,SCAN_TBD8!$B:AC,5,FALSE),"Not in Scan")</f>
        <v>Not in Scan</v>
      </c>
      <c r="AM210" s="25">
        <f t="shared" ref="AM210:AO210" si="1665">G210-C210</f>
        <v>0</v>
      </c>
      <c r="AN210" s="25">
        <f t="shared" si="1665"/>
        <v>0</v>
      </c>
      <c r="AO210" s="25">
        <f t="shared" si="1665"/>
        <v>0</v>
      </c>
      <c r="AQ210" s="25">
        <f t="shared" ref="AQ210:AS210" si="1666">K210-G210</f>
        <v>0</v>
      </c>
      <c r="AR210" s="25">
        <f t="shared" si="1666"/>
        <v>0</v>
      </c>
      <c r="AS210" s="25">
        <f t="shared" si="1666"/>
        <v>0</v>
      </c>
      <c r="AU210" s="25">
        <f t="shared" ref="AU210:AW210" si="1667">O210-K210</f>
        <v>0</v>
      </c>
      <c r="AV210" s="25">
        <f t="shared" si="1667"/>
        <v>0</v>
      </c>
      <c r="AW210" s="25">
        <f t="shared" si="1667"/>
        <v>0</v>
      </c>
      <c r="AY210" s="25" t="str">
        <f t="shared" ref="AY210:BA210" si="1668">S210-O210</f>
        <v>#VALUE!</v>
      </c>
      <c r="AZ210" s="25" t="str">
        <f t="shared" si="1668"/>
        <v>#VALUE!</v>
      </c>
      <c r="BA210" s="25" t="str">
        <f t="shared" si="1668"/>
        <v>#VALUE!</v>
      </c>
      <c r="BC210" s="25" t="str">
        <f t="shared" ref="BC210:BE210" si="1669">W210-S210</f>
        <v>#VALUE!</v>
      </c>
      <c r="BD210" s="25" t="str">
        <f t="shared" si="1669"/>
        <v>#VALUE!</v>
      </c>
      <c r="BE210" s="25" t="str">
        <f t="shared" si="1669"/>
        <v>#VALUE!</v>
      </c>
      <c r="BG210" s="25" t="str">
        <f t="shared" ref="BG210:BI210" si="1670">AA210-W210</f>
        <v>#VALUE!</v>
      </c>
      <c r="BH210" s="25" t="str">
        <f t="shared" si="1670"/>
        <v>#VALUE!</v>
      </c>
      <c r="BI210" s="25" t="str">
        <f t="shared" si="1670"/>
        <v>#VALUE!</v>
      </c>
      <c r="BK210" s="25" t="str">
        <f t="shared" ref="BK210:BM210" si="1671">AE210-AA210</f>
        <v>#VALUE!</v>
      </c>
      <c r="BL210" s="25" t="str">
        <f t="shared" si="1671"/>
        <v>#VALUE!</v>
      </c>
      <c r="BM210" s="25" t="str">
        <f t="shared" si="1671"/>
        <v>#VALUE!</v>
      </c>
      <c r="BO210" s="25" t="str">
        <f t="shared" ref="BO210:BQ210" si="1672">AI210-AE210</f>
        <v>#VALUE!</v>
      </c>
      <c r="BP210" s="25" t="str">
        <f t="shared" si="1672"/>
        <v>#VALUE!</v>
      </c>
      <c r="BQ210" s="25" t="str">
        <f t="shared" si="1672"/>
        <v>#VALUE!</v>
      </c>
    </row>
    <row r="211" ht="15.0" customHeight="1">
      <c r="A211" s="23" t="s">
        <v>204</v>
      </c>
      <c r="B211" s="24">
        <v>1.22396295E8</v>
      </c>
      <c r="C211" s="25">
        <f>IFERROR(VLOOKUP($B211,BaselineKILLS!$B:F,3,FALSE),"Not in BL Scan")</f>
        <v>268509</v>
      </c>
      <c r="D211" s="25">
        <f>IFERROR(VLOOKUP($B211,BaselineKILLS!$B:F,4,FALSE),"Not in BL Scan")</f>
        <v>16907</v>
      </c>
      <c r="E211" s="25">
        <f>IFERROR(VLOOKUP($B211,BaselineKILLS!$B:G,5,FALSE),"Not in BL Scan")</f>
        <v>557840</v>
      </c>
      <c r="F211" s="26"/>
      <c r="G211" s="25">
        <f>IFERROR(VLOOKUP($B211,SCAN1_020125!$B:F,3,FALSE),"Not in Scan")</f>
        <v>268509</v>
      </c>
      <c r="H211" s="25">
        <f>IFERROR(VLOOKUP($B211,SCAN1_020125!$B:G,4,FALSE),"Not in Scan")</f>
        <v>16907</v>
      </c>
      <c r="I211" s="25">
        <f>IFERROR(VLOOKUP($B211,SCAN1_020125!$B:H,5,FALSE),"Not in Scan")</f>
        <v>557840</v>
      </c>
      <c r="K211" s="25">
        <f>IFERROR(VLOOKUP($B211,SCAN2_021925!$B:G,3,FALSE),"Not in Scan")</f>
        <v>268509</v>
      </c>
      <c r="L211" s="25">
        <f>IFERROR(VLOOKUP($B211,SCAN2_021925!$B:H,4,FALSE),"Not in Scan")</f>
        <v>16907</v>
      </c>
      <c r="M211" s="25">
        <f>IFERROR(VLOOKUP($B211,SCAN2_021925!$B:I,5,FALSE),"Not in Scan")</f>
        <v>557840</v>
      </c>
      <c r="O211" s="25">
        <f>IFERROR(VLOOKUP($B211,SCAN_022325!$B:K,3,FALSE),"Not in Scan")</f>
        <v>268509</v>
      </c>
      <c r="P211" s="25">
        <f>IFERROR(VLOOKUP($B211,SCAN_022325!$B:L,4,FALSE),"Not in Scan")</f>
        <v>16907</v>
      </c>
      <c r="Q211" s="25">
        <f>IFERROR(VLOOKUP($B211,SCAN_022325!$B:M,5,FALSE),"Not in Scan")</f>
        <v>557840</v>
      </c>
      <c r="S211" s="25" t="str">
        <f>IFERROR(VLOOKUP($B211,SCAN_TBD4!$B:O,3,FALSE),"Not in Scan")</f>
        <v>Not in Scan</v>
      </c>
      <c r="T211" s="25" t="str">
        <f>IFERROR(VLOOKUP($B211,SCAN_TBD4!$B:P,4,FALSE),"Not in Scan")</f>
        <v>Not in Scan</v>
      </c>
      <c r="U211" s="25" t="str">
        <f>IFERROR(VLOOKUP($B211,SCAN_TBD4!$B:Q,5,FALSE),"Not in Scan")</f>
        <v>Not in Scan</v>
      </c>
      <c r="W211" s="25" t="str">
        <f>IFERROR(VLOOKUP($B211,SCAN_TBD5!$B:S,3,FALSE),"Not in Scan")</f>
        <v>Not in Scan</v>
      </c>
      <c r="X211" s="25" t="str">
        <f>IFERROR(VLOOKUP($B211,SCAN_TBD5!$B:T,4,FALSE),"Not in Scan")</f>
        <v>Not in Scan</v>
      </c>
      <c r="Y211" s="25" t="str">
        <f>IFERROR(VLOOKUP($B211,SCAN_TBD5!$B:U,5,FALSE),"Not in Scan")</f>
        <v>Not in Scan</v>
      </c>
      <c r="AA211" s="25" t="str">
        <f>IFERROR(VLOOKUP($B211,SCAN_TBD6!$B:W,3,FALSE),"Not in Scan")</f>
        <v>Not in Scan</v>
      </c>
      <c r="AB211" s="25" t="str">
        <f>IFERROR(VLOOKUP($B211,SCAN_TBD6!$B:X,4,FALSE),"Not in Scan")</f>
        <v>Not in Scan</v>
      </c>
      <c r="AC211" s="25" t="str">
        <f>IFERROR(VLOOKUP($B211,SCAN_TBD6!$B:Y,5,FALSE),"Not in Scan")</f>
        <v>Not in Scan</v>
      </c>
      <c r="AE211" s="25" t="str">
        <f>IFERROR(VLOOKUP($B211,SCAN_TBD7!$B:AA,3,FALSE),"Not in Scan")</f>
        <v>Not in Scan</v>
      </c>
      <c r="AF211" s="25" t="str">
        <f>IFERROR(VLOOKUP($B211,SCAN_TBD7!$B:AB,4,FALSE),"Not in Scan")</f>
        <v>Not in Scan</v>
      </c>
      <c r="AG211" s="25" t="str">
        <f>IFERROR(VLOOKUP($B211,SCAN_TBD7!$B:AC,5,FALSE),"Not in Scan")</f>
        <v>Not in Scan</v>
      </c>
      <c r="AI211" s="25" t="str">
        <f>IFERROR(VLOOKUP($B211,SCAN_TBD8!$B:AA,3,FALSE),"Not in Scan")</f>
        <v>Not in Scan</v>
      </c>
      <c r="AJ211" s="25" t="str">
        <f>IFERROR(VLOOKUP($B211,SCAN_TBD8!$B:AB,4,FALSE),"Not in Scan")</f>
        <v>Not in Scan</v>
      </c>
      <c r="AK211" s="25" t="str">
        <f>IFERROR(VLOOKUP($B211,SCAN_TBD8!$B:AC,5,FALSE),"Not in Scan")</f>
        <v>Not in Scan</v>
      </c>
      <c r="AM211" s="25">
        <f t="shared" ref="AM211:AO211" si="1673">G211-C211</f>
        <v>0</v>
      </c>
      <c r="AN211" s="25">
        <f t="shared" si="1673"/>
        <v>0</v>
      </c>
      <c r="AO211" s="25">
        <f t="shared" si="1673"/>
        <v>0</v>
      </c>
      <c r="AQ211" s="25">
        <f t="shared" ref="AQ211:AS211" si="1674">K211-G211</f>
        <v>0</v>
      </c>
      <c r="AR211" s="25">
        <f t="shared" si="1674"/>
        <v>0</v>
      </c>
      <c r="AS211" s="25">
        <f t="shared" si="1674"/>
        <v>0</v>
      </c>
      <c r="AU211" s="25">
        <f t="shared" ref="AU211:AW211" si="1675">O211-K211</f>
        <v>0</v>
      </c>
      <c r="AV211" s="25">
        <f t="shared" si="1675"/>
        <v>0</v>
      </c>
      <c r="AW211" s="25">
        <f t="shared" si="1675"/>
        <v>0</v>
      </c>
      <c r="AY211" s="25" t="str">
        <f t="shared" ref="AY211:BA211" si="1676">S211-O211</f>
        <v>#VALUE!</v>
      </c>
      <c r="AZ211" s="25" t="str">
        <f t="shared" si="1676"/>
        <v>#VALUE!</v>
      </c>
      <c r="BA211" s="25" t="str">
        <f t="shared" si="1676"/>
        <v>#VALUE!</v>
      </c>
      <c r="BC211" s="25" t="str">
        <f t="shared" ref="BC211:BE211" si="1677">W211-S211</f>
        <v>#VALUE!</v>
      </c>
      <c r="BD211" s="25" t="str">
        <f t="shared" si="1677"/>
        <v>#VALUE!</v>
      </c>
      <c r="BE211" s="25" t="str">
        <f t="shared" si="1677"/>
        <v>#VALUE!</v>
      </c>
      <c r="BG211" s="25" t="str">
        <f t="shared" ref="BG211:BI211" si="1678">AA211-W211</f>
        <v>#VALUE!</v>
      </c>
      <c r="BH211" s="25" t="str">
        <f t="shared" si="1678"/>
        <v>#VALUE!</v>
      </c>
      <c r="BI211" s="25" t="str">
        <f t="shared" si="1678"/>
        <v>#VALUE!</v>
      </c>
      <c r="BK211" s="25" t="str">
        <f t="shared" ref="BK211:BM211" si="1679">AE211-AA211</f>
        <v>#VALUE!</v>
      </c>
      <c r="BL211" s="25" t="str">
        <f t="shared" si="1679"/>
        <v>#VALUE!</v>
      </c>
      <c r="BM211" s="25" t="str">
        <f t="shared" si="1679"/>
        <v>#VALUE!</v>
      </c>
      <c r="BO211" s="25" t="str">
        <f t="shared" ref="BO211:BQ211" si="1680">AI211-AE211</f>
        <v>#VALUE!</v>
      </c>
      <c r="BP211" s="25" t="str">
        <f t="shared" si="1680"/>
        <v>#VALUE!</v>
      </c>
      <c r="BQ211" s="25" t="str">
        <f t="shared" si="1680"/>
        <v>#VALUE!</v>
      </c>
    </row>
    <row r="212" ht="15.0" customHeight="1">
      <c r="A212" s="23" t="s">
        <v>205</v>
      </c>
      <c r="B212" s="24">
        <v>1.70625569E8</v>
      </c>
      <c r="C212" s="25">
        <f>IFERROR(VLOOKUP($B212,BaselineKILLS!$B:F,3,FALSE),"Not in BL Scan")</f>
        <v>0</v>
      </c>
      <c r="D212" s="25">
        <f>IFERROR(VLOOKUP($B212,BaselineKILLS!$B:F,4,FALSE),"Not in BL Scan")</f>
        <v>2413</v>
      </c>
      <c r="E212" s="25">
        <f>IFERROR(VLOOKUP($B212,BaselineKILLS!$B:G,5,FALSE),"Not in BL Scan")</f>
        <v>0</v>
      </c>
      <c r="F212" s="25"/>
      <c r="G212" s="25">
        <f>IFERROR(VLOOKUP($B212,SCAN1_020125!$B:F,3,FALSE),"Not in Scan")</f>
        <v>0</v>
      </c>
      <c r="H212" s="25">
        <f>IFERROR(VLOOKUP($B212,SCAN1_020125!$B:G,4,FALSE),"Not in Scan")</f>
        <v>2413</v>
      </c>
      <c r="I212" s="25">
        <f>IFERROR(VLOOKUP($B212,SCAN1_020125!$B:H,5,FALSE),"Not in Scan")</f>
        <v>0</v>
      </c>
      <c r="K212" s="25">
        <f>IFERROR(VLOOKUP($B212,SCAN2_021925!$B:G,3,FALSE),"Not in Scan")</f>
        <v>0</v>
      </c>
      <c r="L212" s="25">
        <f>IFERROR(VLOOKUP($B212,SCAN2_021925!$B:H,4,FALSE),"Not in Scan")</f>
        <v>2413</v>
      </c>
      <c r="M212" s="25">
        <f>IFERROR(VLOOKUP($B212,SCAN2_021925!$B:I,5,FALSE),"Not in Scan")</f>
        <v>0</v>
      </c>
      <c r="O212" s="25">
        <f>IFERROR(VLOOKUP($B212,SCAN_022325!$B:K,3,FALSE),"Not in Scan")</f>
        <v>0</v>
      </c>
      <c r="P212" s="25">
        <f>IFERROR(VLOOKUP($B212,SCAN_022325!$B:L,4,FALSE),"Not in Scan")</f>
        <v>2413</v>
      </c>
      <c r="Q212" s="25">
        <f>IFERROR(VLOOKUP($B212,SCAN_022325!$B:M,5,FALSE),"Not in Scan")</f>
        <v>0</v>
      </c>
      <c r="S212" s="25" t="str">
        <f>IFERROR(VLOOKUP($B212,SCAN_TBD4!$B:O,3,FALSE),"Not in Scan")</f>
        <v>Not in Scan</v>
      </c>
      <c r="T212" s="25" t="str">
        <f>IFERROR(VLOOKUP($B212,SCAN_TBD4!$B:P,4,FALSE),"Not in Scan")</f>
        <v>Not in Scan</v>
      </c>
      <c r="U212" s="25" t="str">
        <f>IFERROR(VLOOKUP($B212,SCAN_TBD4!$B:Q,5,FALSE),"Not in Scan")</f>
        <v>Not in Scan</v>
      </c>
      <c r="W212" s="25" t="str">
        <f>IFERROR(VLOOKUP($B212,SCAN_TBD5!$B:S,3,FALSE),"Not in Scan")</f>
        <v>Not in Scan</v>
      </c>
      <c r="X212" s="25" t="str">
        <f>IFERROR(VLOOKUP($B212,SCAN_TBD5!$B:T,4,FALSE),"Not in Scan")</f>
        <v>Not in Scan</v>
      </c>
      <c r="Y212" s="25" t="str">
        <f>IFERROR(VLOOKUP($B212,SCAN_TBD5!$B:U,5,FALSE),"Not in Scan")</f>
        <v>Not in Scan</v>
      </c>
      <c r="AA212" s="25" t="str">
        <f>IFERROR(VLOOKUP($B212,SCAN_TBD6!$B:W,3,FALSE),"Not in Scan")</f>
        <v>Not in Scan</v>
      </c>
      <c r="AB212" s="25" t="str">
        <f>IFERROR(VLOOKUP($B212,SCAN_TBD6!$B:X,4,FALSE),"Not in Scan")</f>
        <v>Not in Scan</v>
      </c>
      <c r="AC212" s="25" t="str">
        <f>IFERROR(VLOOKUP($B212,SCAN_TBD6!$B:Y,5,FALSE),"Not in Scan")</f>
        <v>Not in Scan</v>
      </c>
      <c r="AE212" s="25" t="str">
        <f>IFERROR(VLOOKUP($B212,SCAN_TBD7!$B:AA,3,FALSE),"Not in Scan")</f>
        <v>Not in Scan</v>
      </c>
      <c r="AF212" s="25" t="str">
        <f>IFERROR(VLOOKUP($B212,SCAN_TBD7!$B:AB,4,FALSE),"Not in Scan")</f>
        <v>Not in Scan</v>
      </c>
      <c r="AG212" s="25" t="str">
        <f>IFERROR(VLOOKUP($B212,SCAN_TBD7!$B:AC,5,FALSE),"Not in Scan")</f>
        <v>Not in Scan</v>
      </c>
      <c r="AI212" s="25" t="str">
        <f>IFERROR(VLOOKUP($B212,SCAN_TBD8!$B:AA,3,FALSE),"Not in Scan")</f>
        <v>Not in Scan</v>
      </c>
      <c r="AJ212" s="25" t="str">
        <f>IFERROR(VLOOKUP($B212,SCAN_TBD8!$B:AB,4,FALSE),"Not in Scan")</f>
        <v>Not in Scan</v>
      </c>
      <c r="AK212" s="25" t="str">
        <f>IFERROR(VLOOKUP($B212,SCAN_TBD8!$B:AC,5,FALSE),"Not in Scan")</f>
        <v>Not in Scan</v>
      </c>
      <c r="AM212" s="25">
        <f t="shared" ref="AM212:AO212" si="1681">G212-C212</f>
        <v>0</v>
      </c>
      <c r="AN212" s="25">
        <f t="shared" si="1681"/>
        <v>0</v>
      </c>
      <c r="AO212" s="25">
        <f t="shared" si="1681"/>
        <v>0</v>
      </c>
      <c r="AQ212" s="25">
        <f t="shared" ref="AQ212:AS212" si="1682">K212-G212</f>
        <v>0</v>
      </c>
      <c r="AR212" s="25">
        <f t="shared" si="1682"/>
        <v>0</v>
      </c>
      <c r="AS212" s="25">
        <f t="shared" si="1682"/>
        <v>0</v>
      </c>
      <c r="AU212" s="25">
        <f t="shared" ref="AU212:AW212" si="1683">O212-K212</f>
        <v>0</v>
      </c>
      <c r="AV212" s="25">
        <f t="shared" si="1683"/>
        <v>0</v>
      </c>
      <c r="AW212" s="25">
        <f t="shared" si="1683"/>
        <v>0</v>
      </c>
      <c r="AY212" s="25" t="str">
        <f t="shared" ref="AY212:BA212" si="1684">S212-O212</f>
        <v>#VALUE!</v>
      </c>
      <c r="AZ212" s="25" t="str">
        <f t="shared" si="1684"/>
        <v>#VALUE!</v>
      </c>
      <c r="BA212" s="25" t="str">
        <f t="shared" si="1684"/>
        <v>#VALUE!</v>
      </c>
      <c r="BC212" s="25" t="str">
        <f t="shared" ref="BC212:BE212" si="1685">W212-S212</f>
        <v>#VALUE!</v>
      </c>
      <c r="BD212" s="25" t="str">
        <f t="shared" si="1685"/>
        <v>#VALUE!</v>
      </c>
      <c r="BE212" s="25" t="str">
        <f t="shared" si="1685"/>
        <v>#VALUE!</v>
      </c>
      <c r="BG212" s="25" t="str">
        <f t="shared" ref="BG212:BI212" si="1686">AA212-W212</f>
        <v>#VALUE!</v>
      </c>
      <c r="BH212" s="25" t="str">
        <f t="shared" si="1686"/>
        <v>#VALUE!</v>
      </c>
      <c r="BI212" s="25" t="str">
        <f t="shared" si="1686"/>
        <v>#VALUE!</v>
      </c>
      <c r="BK212" s="25" t="str">
        <f t="shared" ref="BK212:BM212" si="1687">AE212-AA212</f>
        <v>#VALUE!</v>
      </c>
      <c r="BL212" s="25" t="str">
        <f t="shared" si="1687"/>
        <v>#VALUE!</v>
      </c>
      <c r="BM212" s="25" t="str">
        <f t="shared" si="1687"/>
        <v>#VALUE!</v>
      </c>
      <c r="BO212" s="25" t="str">
        <f t="shared" ref="BO212:BQ212" si="1688">AI212-AE212</f>
        <v>#VALUE!</v>
      </c>
      <c r="BP212" s="25" t="str">
        <f t="shared" si="1688"/>
        <v>#VALUE!</v>
      </c>
      <c r="BQ212" s="25" t="str">
        <f t="shared" si="1688"/>
        <v>#VALUE!</v>
      </c>
    </row>
    <row r="213" ht="15.0" customHeight="1">
      <c r="A213" s="23" t="s">
        <v>206</v>
      </c>
      <c r="B213" s="24">
        <v>4.4375089E7</v>
      </c>
      <c r="C213" s="25">
        <f>IFERROR(VLOOKUP($B213,BaselineKILLS!$B:F,3,FALSE),"Not in BL Scan")</f>
        <v>216748</v>
      </c>
      <c r="D213" s="25">
        <f>IFERROR(VLOOKUP($B213,BaselineKILLS!$B:F,4,FALSE),"Not in BL Scan")</f>
        <v>169325</v>
      </c>
      <c r="E213" s="25">
        <f>IFERROR(VLOOKUP($B213,BaselineKILLS!$B:G,5,FALSE),"Not in BL Scan")</f>
        <v>396357</v>
      </c>
      <c r="F213" s="25"/>
      <c r="G213" s="25">
        <f>IFERROR(VLOOKUP($B213,SCAN1_020125!$B:F,3,FALSE),"Not in Scan")</f>
        <v>216748</v>
      </c>
      <c r="H213" s="25">
        <f>IFERROR(VLOOKUP($B213,SCAN1_020125!$B:G,4,FALSE),"Not in Scan")</f>
        <v>169325</v>
      </c>
      <c r="I213" s="25">
        <f>IFERROR(VLOOKUP($B213,SCAN1_020125!$B:H,5,FALSE),"Not in Scan")</f>
        <v>396357</v>
      </c>
      <c r="K213" s="25">
        <f>IFERROR(VLOOKUP($B213,SCAN2_021925!$B:G,3,FALSE),"Not in Scan")</f>
        <v>216748</v>
      </c>
      <c r="L213" s="25">
        <f>IFERROR(VLOOKUP($B213,SCAN2_021925!$B:H,4,FALSE),"Not in Scan")</f>
        <v>169325</v>
      </c>
      <c r="M213" s="25">
        <f>IFERROR(VLOOKUP($B213,SCAN2_021925!$B:I,5,FALSE),"Not in Scan")</f>
        <v>396357</v>
      </c>
      <c r="O213" s="25">
        <f>IFERROR(VLOOKUP($B213,SCAN_022325!$B:K,3,FALSE),"Not in Scan")</f>
        <v>216748</v>
      </c>
      <c r="P213" s="25">
        <f>IFERROR(VLOOKUP($B213,SCAN_022325!$B:L,4,FALSE),"Not in Scan")</f>
        <v>169325</v>
      </c>
      <c r="Q213" s="25">
        <f>IFERROR(VLOOKUP($B213,SCAN_022325!$B:M,5,FALSE),"Not in Scan")</f>
        <v>396357</v>
      </c>
      <c r="S213" s="25" t="str">
        <f>IFERROR(VLOOKUP($B213,SCAN_TBD4!$B:O,3,FALSE),"Not in Scan")</f>
        <v>Not in Scan</v>
      </c>
      <c r="T213" s="25" t="str">
        <f>IFERROR(VLOOKUP($B213,SCAN_TBD4!$B:P,4,FALSE),"Not in Scan")</f>
        <v>Not in Scan</v>
      </c>
      <c r="U213" s="25" t="str">
        <f>IFERROR(VLOOKUP($B213,SCAN_TBD4!$B:Q,5,FALSE),"Not in Scan")</f>
        <v>Not in Scan</v>
      </c>
      <c r="W213" s="25" t="str">
        <f>IFERROR(VLOOKUP($B213,SCAN_TBD5!$B:S,3,FALSE),"Not in Scan")</f>
        <v>Not in Scan</v>
      </c>
      <c r="X213" s="25" t="str">
        <f>IFERROR(VLOOKUP($B213,SCAN_TBD5!$B:T,4,FALSE),"Not in Scan")</f>
        <v>Not in Scan</v>
      </c>
      <c r="Y213" s="25" t="str">
        <f>IFERROR(VLOOKUP($B213,SCAN_TBD5!$B:U,5,FALSE),"Not in Scan")</f>
        <v>Not in Scan</v>
      </c>
      <c r="AA213" s="25" t="str">
        <f>IFERROR(VLOOKUP($B213,SCAN_TBD6!$B:W,3,FALSE),"Not in Scan")</f>
        <v>Not in Scan</v>
      </c>
      <c r="AB213" s="25" t="str">
        <f>IFERROR(VLOOKUP($B213,SCAN_TBD6!$B:X,4,FALSE),"Not in Scan")</f>
        <v>Not in Scan</v>
      </c>
      <c r="AC213" s="25" t="str">
        <f>IFERROR(VLOOKUP($B213,SCAN_TBD6!$B:Y,5,FALSE),"Not in Scan")</f>
        <v>Not in Scan</v>
      </c>
      <c r="AE213" s="25" t="str">
        <f>IFERROR(VLOOKUP($B213,SCAN_TBD7!$B:AA,3,FALSE),"Not in Scan")</f>
        <v>Not in Scan</v>
      </c>
      <c r="AF213" s="25" t="str">
        <f>IFERROR(VLOOKUP($B213,SCAN_TBD7!$B:AB,4,FALSE),"Not in Scan")</f>
        <v>Not in Scan</v>
      </c>
      <c r="AG213" s="25" t="str">
        <f>IFERROR(VLOOKUP($B213,SCAN_TBD7!$B:AC,5,FALSE),"Not in Scan")</f>
        <v>Not in Scan</v>
      </c>
      <c r="AI213" s="25" t="str">
        <f>IFERROR(VLOOKUP($B213,SCAN_TBD8!$B:AA,3,FALSE),"Not in Scan")</f>
        <v>Not in Scan</v>
      </c>
      <c r="AJ213" s="25" t="str">
        <f>IFERROR(VLOOKUP($B213,SCAN_TBD8!$B:AB,4,FALSE),"Not in Scan")</f>
        <v>Not in Scan</v>
      </c>
      <c r="AK213" s="25" t="str">
        <f>IFERROR(VLOOKUP($B213,SCAN_TBD8!$B:AC,5,FALSE),"Not in Scan")</f>
        <v>Not in Scan</v>
      </c>
      <c r="AM213" s="25">
        <f t="shared" ref="AM213:AO213" si="1689">G213-C213</f>
        <v>0</v>
      </c>
      <c r="AN213" s="25">
        <f t="shared" si="1689"/>
        <v>0</v>
      </c>
      <c r="AO213" s="25">
        <f t="shared" si="1689"/>
        <v>0</v>
      </c>
      <c r="AQ213" s="25">
        <f t="shared" ref="AQ213:AS213" si="1690">K213-G213</f>
        <v>0</v>
      </c>
      <c r="AR213" s="25">
        <f t="shared" si="1690"/>
        <v>0</v>
      </c>
      <c r="AS213" s="25">
        <f t="shared" si="1690"/>
        <v>0</v>
      </c>
      <c r="AU213" s="25">
        <f t="shared" ref="AU213:AW213" si="1691">O213-K213</f>
        <v>0</v>
      </c>
      <c r="AV213" s="25">
        <f t="shared" si="1691"/>
        <v>0</v>
      </c>
      <c r="AW213" s="25">
        <f t="shared" si="1691"/>
        <v>0</v>
      </c>
      <c r="AY213" s="25" t="str">
        <f t="shared" ref="AY213:BA213" si="1692">S213-O213</f>
        <v>#VALUE!</v>
      </c>
      <c r="AZ213" s="25" t="str">
        <f t="shared" si="1692"/>
        <v>#VALUE!</v>
      </c>
      <c r="BA213" s="25" t="str">
        <f t="shared" si="1692"/>
        <v>#VALUE!</v>
      </c>
      <c r="BC213" s="25" t="str">
        <f t="shared" ref="BC213:BE213" si="1693">W213-S213</f>
        <v>#VALUE!</v>
      </c>
      <c r="BD213" s="25" t="str">
        <f t="shared" si="1693"/>
        <v>#VALUE!</v>
      </c>
      <c r="BE213" s="25" t="str">
        <f t="shared" si="1693"/>
        <v>#VALUE!</v>
      </c>
      <c r="BG213" s="25" t="str">
        <f t="shared" ref="BG213:BI213" si="1694">AA213-W213</f>
        <v>#VALUE!</v>
      </c>
      <c r="BH213" s="25" t="str">
        <f t="shared" si="1694"/>
        <v>#VALUE!</v>
      </c>
      <c r="BI213" s="25" t="str">
        <f t="shared" si="1694"/>
        <v>#VALUE!</v>
      </c>
      <c r="BK213" s="25" t="str">
        <f t="shared" ref="BK213:BM213" si="1695">AE213-AA213</f>
        <v>#VALUE!</v>
      </c>
      <c r="BL213" s="25" t="str">
        <f t="shared" si="1695"/>
        <v>#VALUE!</v>
      </c>
      <c r="BM213" s="25" t="str">
        <f t="shared" si="1695"/>
        <v>#VALUE!</v>
      </c>
      <c r="BO213" s="25" t="str">
        <f t="shared" ref="BO213:BQ213" si="1696">AI213-AE213</f>
        <v>#VALUE!</v>
      </c>
      <c r="BP213" s="25" t="str">
        <f t="shared" si="1696"/>
        <v>#VALUE!</v>
      </c>
      <c r="BQ213" s="25" t="str">
        <f t="shared" si="1696"/>
        <v>#VALUE!</v>
      </c>
    </row>
    <row r="214" ht="15.0" customHeight="1">
      <c r="A214" s="23" t="s">
        <v>207</v>
      </c>
      <c r="B214" s="24">
        <v>9.4147584E7</v>
      </c>
      <c r="C214" s="25">
        <f>IFERROR(VLOOKUP($B214,BaselineKILLS!$B:F,3,FALSE),"Not in BL Scan")</f>
        <v>519668</v>
      </c>
      <c r="D214" s="25">
        <f>IFERROR(VLOOKUP($B214,BaselineKILLS!$B:F,4,FALSE),"Not in BL Scan")</f>
        <v>102840</v>
      </c>
      <c r="E214" s="25">
        <f>IFERROR(VLOOKUP($B214,BaselineKILLS!$B:G,5,FALSE),"Not in BL Scan")</f>
        <v>2600064</v>
      </c>
      <c r="F214" s="25"/>
      <c r="G214" s="25">
        <f>IFERROR(VLOOKUP($B214,SCAN1_020125!$B:F,3,FALSE),"Not in Scan")</f>
        <v>519668</v>
      </c>
      <c r="H214" s="25">
        <f>IFERROR(VLOOKUP($B214,SCAN1_020125!$B:G,4,FALSE),"Not in Scan")</f>
        <v>102840</v>
      </c>
      <c r="I214" s="25">
        <f>IFERROR(VLOOKUP($B214,SCAN1_020125!$B:H,5,FALSE),"Not in Scan")</f>
        <v>2600064</v>
      </c>
      <c r="K214" s="25">
        <f>IFERROR(VLOOKUP($B214,SCAN2_021925!$B:G,3,FALSE),"Not in Scan")</f>
        <v>519668</v>
      </c>
      <c r="L214" s="25">
        <f>IFERROR(VLOOKUP($B214,SCAN2_021925!$B:H,4,FALSE),"Not in Scan")</f>
        <v>102840</v>
      </c>
      <c r="M214" s="25">
        <f>IFERROR(VLOOKUP($B214,SCAN2_021925!$B:I,5,FALSE),"Not in Scan")</f>
        <v>2600064</v>
      </c>
      <c r="O214" s="25">
        <f>IFERROR(VLOOKUP($B214,SCAN_022325!$B:K,3,FALSE),"Not in Scan")</f>
        <v>519668</v>
      </c>
      <c r="P214" s="25">
        <f>IFERROR(VLOOKUP($B214,SCAN_022325!$B:L,4,FALSE),"Not in Scan")</f>
        <v>102840</v>
      </c>
      <c r="Q214" s="25">
        <f>IFERROR(VLOOKUP($B214,SCAN_022325!$B:M,5,FALSE),"Not in Scan")</f>
        <v>2600064</v>
      </c>
      <c r="S214" s="25" t="str">
        <f>IFERROR(VLOOKUP($B214,SCAN_TBD4!$B:O,3,FALSE),"Not in Scan")</f>
        <v>Not in Scan</v>
      </c>
      <c r="T214" s="25" t="str">
        <f>IFERROR(VLOOKUP($B214,SCAN_TBD4!$B:P,4,FALSE),"Not in Scan")</f>
        <v>Not in Scan</v>
      </c>
      <c r="U214" s="25" t="str">
        <f>IFERROR(VLOOKUP($B214,SCAN_TBD4!$B:Q,5,FALSE),"Not in Scan")</f>
        <v>Not in Scan</v>
      </c>
      <c r="W214" s="25" t="str">
        <f>IFERROR(VLOOKUP($B214,SCAN_TBD5!$B:S,3,FALSE),"Not in Scan")</f>
        <v>Not in Scan</v>
      </c>
      <c r="X214" s="25" t="str">
        <f>IFERROR(VLOOKUP($B214,SCAN_TBD5!$B:T,4,FALSE),"Not in Scan")</f>
        <v>Not in Scan</v>
      </c>
      <c r="Y214" s="25" t="str">
        <f>IFERROR(VLOOKUP($B214,SCAN_TBD5!$B:U,5,FALSE),"Not in Scan")</f>
        <v>Not in Scan</v>
      </c>
      <c r="AA214" s="25" t="str">
        <f>IFERROR(VLOOKUP($B214,SCAN_TBD6!$B:W,3,FALSE),"Not in Scan")</f>
        <v>Not in Scan</v>
      </c>
      <c r="AB214" s="25" t="str">
        <f>IFERROR(VLOOKUP($B214,SCAN_TBD6!$B:X,4,FALSE),"Not in Scan")</f>
        <v>Not in Scan</v>
      </c>
      <c r="AC214" s="25" t="str">
        <f>IFERROR(VLOOKUP($B214,SCAN_TBD6!$B:Y,5,FALSE),"Not in Scan")</f>
        <v>Not in Scan</v>
      </c>
      <c r="AE214" s="25" t="str">
        <f>IFERROR(VLOOKUP($B214,SCAN_TBD7!$B:AA,3,FALSE),"Not in Scan")</f>
        <v>Not in Scan</v>
      </c>
      <c r="AF214" s="25" t="str">
        <f>IFERROR(VLOOKUP($B214,SCAN_TBD7!$B:AB,4,FALSE),"Not in Scan")</f>
        <v>Not in Scan</v>
      </c>
      <c r="AG214" s="25" t="str">
        <f>IFERROR(VLOOKUP($B214,SCAN_TBD7!$B:AC,5,FALSE),"Not in Scan")</f>
        <v>Not in Scan</v>
      </c>
      <c r="AI214" s="25" t="str">
        <f>IFERROR(VLOOKUP($B214,SCAN_TBD8!$B:AA,3,FALSE),"Not in Scan")</f>
        <v>Not in Scan</v>
      </c>
      <c r="AJ214" s="25" t="str">
        <f>IFERROR(VLOOKUP($B214,SCAN_TBD8!$B:AB,4,FALSE),"Not in Scan")</f>
        <v>Not in Scan</v>
      </c>
      <c r="AK214" s="25" t="str">
        <f>IFERROR(VLOOKUP($B214,SCAN_TBD8!$B:AC,5,FALSE),"Not in Scan")</f>
        <v>Not in Scan</v>
      </c>
      <c r="AM214" s="25">
        <f t="shared" ref="AM214:AO214" si="1697">G214-C214</f>
        <v>0</v>
      </c>
      <c r="AN214" s="25">
        <f t="shared" si="1697"/>
        <v>0</v>
      </c>
      <c r="AO214" s="25">
        <f t="shared" si="1697"/>
        <v>0</v>
      </c>
      <c r="AQ214" s="25">
        <f t="shared" ref="AQ214:AS214" si="1698">K214-G214</f>
        <v>0</v>
      </c>
      <c r="AR214" s="25">
        <f t="shared" si="1698"/>
        <v>0</v>
      </c>
      <c r="AS214" s="25">
        <f t="shared" si="1698"/>
        <v>0</v>
      </c>
      <c r="AU214" s="25">
        <f t="shared" ref="AU214:AW214" si="1699">O214-K214</f>
        <v>0</v>
      </c>
      <c r="AV214" s="25">
        <f t="shared" si="1699"/>
        <v>0</v>
      </c>
      <c r="AW214" s="25">
        <f t="shared" si="1699"/>
        <v>0</v>
      </c>
      <c r="AY214" s="25" t="str">
        <f t="shared" ref="AY214:BA214" si="1700">S214-O214</f>
        <v>#VALUE!</v>
      </c>
      <c r="AZ214" s="25" t="str">
        <f t="shared" si="1700"/>
        <v>#VALUE!</v>
      </c>
      <c r="BA214" s="25" t="str">
        <f t="shared" si="1700"/>
        <v>#VALUE!</v>
      </c>
      <c r="BC214" s="25" t="str">
        <f t="shared" ref="BC214:BE214" si="1701">W214-S214</f>
        <v>#VALUE!</v>
      </c>
      <c r="BD214" s="25" t="str">
        <f t="shared" si="1701"/>
        <v>#VALUE!</v>
      </c>
      <c r="BE214" s="25" t="str">
        <f t="shared" si="1701"/>
        <v>#VALUE!</v>
      </c>
      <c r="BG214" s="25" t="str">
        <f t="shared" ref="BG214:BI214" si="1702">AA214-W214</f>
        <v>#VALUE!</v>
      </c>
      <c r="BH214" s="25" t="str">
        <f t="shared" si="1702"/>
        <v>#VALUE!</v>
      </c>
      <c r="BI214" s="25" t="str">
        <f t="shared" si="1702"/>
        <v>#VALUE!</v>
      </c>
      <c r="BK214" s="25" t="str">
        <f t="shared" ref="BK214:BM214" si="1703">AE214-AA214</f>
        <v>#VALUE!</v>
      </c>
      <c r="BL214" s="25" t="str">
        <f t="shared" si="1703"/>
        <v>#VALUE!</v>
      </c>
      <c r="BM214" s="25" t="str">
        <f t="shared" si="1703"/>
        <v>#VALUE!</v>
      </c>
      <c r="BO214" s="25" t="str">
        <f t="shared" ref="BO214:BQ214" si="1704">AI214-AE214</f>
        <v>#VALUE!</v>
      </c>
      <c r="BP214" s="25" t="str">
        <f t="shared" si="1704"/>
        <v>#VALUE!</v>
      </c>
      <c r="BQ214" s="25" t="str">
        <f t="shared" si="1704"/>
        <v>#VALUE!</v>
      </c>
    </row>
    <row r="215" ht="15.0" customHeight="1">
      <c r="A215" s="23" t="s">
        <v>307</v>
      </c>
      <c r="B215" s="24">
        <v>7.2102163E7</v>
      </c>
      <c r="C215" s="25">
        <f>IFERROR(VLOOKUP($B215,BaselineKILLS!$B:F,3,FALSE),"Not in BL Scan")</f>
        <v>23812</v>
      </c>
      <c r="D215" s="25">
        <f>IFERROR(VLOOKUP($B215,BaselineKILLS!$B:F,4,FALSE),"Not in BL Scan")</f>
        <v>105163</v>
      </c>
      <c r="E215" s="25">
        <f>IFERROR(VLOOKUP($B215,BaselineKILLS!$B:G,5,FALSE),"Not in BL Scan")</f>
        <v>1818736</v>
      </c>
      <c r="F215" s="25"/>
      <c r="G215" s="25">
        <f>IFERROR(VLOOKUP($B215,SCAN1_020125!$B:F,3,FALSE),"Not in Scan")</f>
        <v>23812</v>
      </c>
      <c r="H215" s="25">
        <f>IFERROR(VLOOKUP($B215,SCAN1_020125!$B:G,4,FALSE),"Not in Scan")</f>
        <v>105163</v>
      </c>
      <c r="I215" s="25">
        <f>IFERROR(VLOOKUP($B215,SCAN1_020125!$B:H,5,FALSE),"Not in Scan")</f>
        <v>1818736</v>
      </c>
      <c r="K215" s="25" t="str">
        <f>IFERROR(VLOOKUP($B215,SCAN2_021925!$B:G,3,FALSE),"Not in Scan")</f>
        <v>Not in Scan</v>
      </c>
      <c r="L215" s="25" t="str">
        <f>IFERROR(VLOOKUP($B215,SCAN2_021925!$B:H,4,FALSE),"Not in Scan")</f>
        <v>Not in Scan</v>
      </c>
      <c r="M215" s="25" t="str">
        <f>IFERROR(VLOOKUP($B215,SCAN2_021925!$B:I,5,FALSE),"Not in Scan")</f>
        <v>Not in Scan</v>
      </c>
      <c r="O215" s="25" t="str">
        <f>IFERROR(VLOOKUP($B215,SCAN_022325!$B:K,3,FALSE),"Not in Scan")</f>
        <v>Not in Scan</v>
      </c>
      <c r="P215" s="25" t="str">
        <f>IFERROR(VLOOKUP($B215,SCAN_022325!$B:L,4,FALSE),"Not in Scan")</f>
        <v>Not in Scan</v>
      </c>
      <c r="Q215" s="25" t="str">
        <f>IFERROR(VLOOKUP($B215,SCAN_022325!$B:M,5,FALSE),"Not in Scan")</f>
        <v>Not in Scan</v>
      </c>
      <c r="S215" s="25" t="str">
        <f>IFERROR(VLOOKUP($B215,SCAN_TBD4!$B:O,3,FALSE),"Not in Scan")</f>
        <v>Not in Scan</v>
      </c>
      <c r="T215" s="25" t="str">
        <f>IFERROR(VLOOKUP($B215,SCAN_TBD4!$B:P,4,FALSE),"Not in Scan")</f>
        <v>Not in Scan</v>
      </c>
      <c r="U215" s="25" t="str">
        <f>IFERROR(VLOOKUP($B215,SCAN_TBD4!$B:Q,5,FALSE),"Not in Scan")</f>
        <v>Not in Scan</v>
      </c>
      <c r="W215" s="25" t="str">
        <f>IFERROR(VLOOKUP($B215,SCAN_TBD5!$B:S,3,FALSE),"Not in Scan")</f>
        <v>Not in Scan</v>
      </c>
      <c r="X215" s="25" t="str">
        <f>IFERROR(VLOOKUP($B215,SCAN_TBD5!$B:T,4,FALSE),"Not in Scan")</f>
        <v>Not in Scan</v>
      </c>
      <c r="Y215" s="25" t="str">
        <f>IFERROR(VLOOKUP($B215,SCAN_TBD5!$B:U,5,FALSE),"Not in Scan")</f>
        <v>Not in Scan</v>
      </c>
      <c r="AA215" s="25" t="str">
        <f>IFERROR(VLOOKUP($B215,SCAN_TBD6!$B:W,3,FALSE),"Not in Scan")</f>
        <v>Not in Scan</v>
      </c>
      <c r="AB215" s="25" t="str">
        <f>IFERROR(VLOOKUP($B215,SCAN_TBD6!$B:X,4,FALSE),"Not in Scan")</f>
        <v>Not in Scan</v>
      </c>
      <c r="AC215" s="25" t="str">
        <f>IFERROR(VLOOKUP($B215,SCAN_TBD6!$B:Y,5,FALSE),"Not in Scan")</f>
        <v>Not in Scan</v>
      </c>
      <c r="AE215" s="25" t="str">
        <f>IFERROR(VLOOKUP($B215,SCAN_TBD7!$B:AA,3,FALSE),"Not in Scan")</f>
        <v>Not in Scan</v>
      </c>
      <c r="AF215" s="25" t="str">
        <f>IFERROR(VLOOKUP($B215,SCAN_TBD7!$B:AB,4,FALSE),"Not in Scan")</f>
        <v>Not in Scan</v>
      </c>
      <c r="AG215" s="25" t="str">
        <f>IFERROR(VLOOKUP($B215,SCAN_TBD7!$B:AC,5,FALSE),"Not in Scan")</f>
        <v>Not in Scan</v>
      </c>
      <c r="AI215" s="25" t="str">
        <f>IFERROR(VLOOKUP($B215,SCAN_TBD8!$B:AA,3,FALSE),"Not in Scan")</f>
        <v>Not in Scan</v>
      </c>
      <c r="AJ215" s="25" t="str">
        <f>IFERROR(VLOOKUP($B215,SCAN_TBD8!$B:AB,4,FALSE),"Not in Scan")</f>
        <v>Not in Scan</v>
      </c>
      <c r="AK215" s="25" t="str">
        <f>IFERROR(VLOOKUP($B215,SCAN_TBD8!$B:AC,5,FALSE),"Not in Scan")</f>
        <v>Not in Scan</v>
      </c>
      <c r="AM215" s="25">
        <f t="shared" ref="AM215:AO215" si="1705">G215-C215</f>
        <v>0</v>
      </c>
      <c r="AN215" s="25">
        <f t="shared" si="1705"/>
        <v>0</v>
      </c>
      <c r="AO215" s="25">
        <f t="shared" si="1705"/>
        <v>0</v>
      </c>
      <c r="AQ215" s="25" t="str">
        <f t="shared" ref="AQ215:AS215" si="1706">K215-G215</f>
        <v>#VALUE!</v>
      </c>
      <c r="AR215" s="25" t="str">
        <f t="shared" si="1706"/>
        <v>#VALUE!</v>
      </c>
      <c r="AS215" s="25" t="str">
        <f t="shared" si="1706"/>
        <v>#VALUE!</v>
      </c>
      <c r="AU215" s="25" t="str">
        <f t="shared" ref="AU215:AW215" si="1707">O215-K215</f>
        <v>#VALUE!</v>
      </c>
      <c r="AV215" s="25" t="str">
        <f t="shared" si="1707"/>
        <v>#VALUE!</v>
      </c>
      <c r="AW215" s="25" t="str">
        <f t="shared" si="1707"/>
        <v>#VALUE!</v>
      </c>
      <c r="AY215" s="25" t="str">
        <f t="shared" ref="AY215:BA215" si="1708">S215-O215</f>
        <v>#VALUE!</v>
      </c>
      <c r="AZ215" s="25" t="str">
        <f t="shared" si="1708"/>
        <v>#VALUE!</v>
      </c>
      <c r="BA215" s="25" t="str">
        <f t="shared" si="1708"/>
        <v>#VALUE!</v>
      </c>
      <c r="BC215" s="25" t="str">
        <f t="shared" ref="BC215:BE215" si="1709">W215-S215</f>
        <v>#VALUE!</v>
      </c>
      <c r="BD215" s="25" t="str">
        <f t="shared" si="1709"/>
        <v>#VALUE!</v>
      </c>
      <c r="BE215" s="25" t="str">
        <f t="shared" si="1709"/>
        <v>#VALUE!</v>
      </c>
      <c r="BG215" s="25" t="str">
        <f t="shared" ref="BG215:BI215" si="1710">AA215-W215</f>
        <v>#VALUE!</v>
      </c>
      <c r="BH215" s="25" t="str">
        <f t="shared" si="1710"/>
        <v>#VALUE!</v>
      </c>
      <c r="BI215" s="25" t="str">
        <f t="shared" si="1710"/>
        <v>#VALUE!</v>
      </c>
      <c r="BK215" s="25" t="str">
        <f t="shared" ref="BK215:BM215" si="1711">AE215-AA215</f>
        <v>#VALUE!</v>
      </c>
      <c r="BL215" s="25" t="str">
        <f t="shared" si="1711"/>
        <v>#VALUE!</v>
      </c>
      <c r="BM215" s="25" t="str">
        <f t="shared" si="1711"/>
        <v>#VALUE!</v>
      </c>
      <c r="BO215" s="25" t="str">
        <f t="shared" ref="BO215:BQ215" si="1712">AI215-AE215</f>
        <v>#VALUE!</v>
      </c>
      <c r="BP215" s="25" t="str">
        <f t="shared" si="1712"/>
        <v>#VALUE!</v>
      </c>
      <c r="BQ215" s="25" t="str">
        <f t="shared" si="1712"/>
        <v>#VALUE!</v>
      </c>
    </row>
    <row r="216" ht="15.0" customHeight="1">
      <c r="A216" s="23" t="s">
        <v>208</v>
      </c>
      <c r="B216" s="24">
        <v>5.1005711E7</v>
      </c>
      <c r="C216" s="25">
        <f>IFERROR(VLOOKUP($B216,BaselineKILLS!$B:F,3,FALSE),"Not in BL Scan")</f>
        <v>15202</v>
      </c>
      <c r="D216" s="25">
        <f>IFERROR(VLOOKUP($B216,BaselineKILLS!$B:F,4,FALSE),"Not in BL Scan")</f>
        <v>30504</v>
      </c>
      <c r="E216" s="25">
        <f>IFERROR(VLOOKUP($B216,BaselineKILLS!$B:G,5,FALSE),"Not in BL Scan")</f>
        <v>757192</v>
      </c>
      <c r="F216" s="25"/>
      <c r="G216" s="25">
        <f>IFERROR(VLOOKUP($B216,SCAN1_020125!$B:F,3,FALSE),"Not in Scan")</f>
        <v>15202</v>
      </c>
      <c r="H216" s="25">
        <f>IFERROR(VLOOKUP($B216,SCAN1_020125!$B:G,4,FALSE),"Not in Scan")</f>
        <v>30504</v>
      </c>
      <c r="I216" s="25">
        <f>IFERROR(VLOOKUP($B216,SCAN1_020125!$B:H,5,FALSE),"Not in Scan")</f>
        <v>757192</v>
      </c>
      <c r="K216" s="25">
        <f>IFERROR(VLOOKUP($B216,SCAN2_021925!$B:G,3,FALSE),"Not in Scan")</f>
        <v>15202</v>
      </c>
      <c r="L216" s="25">
        <f>IFERROR(VLOOKUP($B216,SCAN2_021925!$B:H,4,FALSE),"Not in Scan")</f>
        <v>30504</v>
      </c>
      <c r="M216" s="25">
        <f>IFERROR(VLOOKUP($B216,SCAN2_021925!$B:I,5,FALSE),"Not in Scan")</f>
        <v>757192</v>
      </c>
      <c r="O216" s="25" t="str">
        <f>IFERROR(VLOOKUP($B216,SCAN_022325!$B:K,3,FALSE),"Not in Scan")</f>
        <v>Not in Scan</v>
      </c>
      <c r="P216" s="25" t="str">
        <f>IFERROR(VLOOKUP($B216,SCAN_022325!$B:L,4,FALSE),"Not in Scan")</f>
        <v>Not in Scan</v>
      </c>
      <c r="Q216" s="25" t="str">
        <f>IFERROR(VLOOKUP($B216,SCAN_022325!$B:M,5,FALSE),"Not in Scan")</f>
        <v>Not in Scan</v>
      </c>
      <c r="S216" s="25" t="str">
        <f>IFERROR(VLOOKUP($B216,SCAN_TBD4!$B:O,3,FALSE),"Not in Scan")</f>
        <v>Not in Scan</v>
      </c>
      <c r="T216" s="25" t="str">
        <f>IFERROR(VLOOKUP($B216,SCAN_TBD4!$B:P,4,FALSE),"Not in Scan")</f>
        <v>Not in Scan</v>
      </c>
      <c r="U216" s="25" t="str">
        <f>IFERROR(VLOOKUP($B216,SCAN_TBD4!$B:Q,5,FALSE),"Not in Scan")</f>
        <v>Not in Scan</v>
      </c>
      <c r="W216" s="25" t="str">
        <f>IFERROR(VLOOKUP($B216,SCAN_TBD5!$B:S,3,FALSE),"Not in Scan")</f>
        <v>Not in Scan</v>
      </c>
      <c r="X216" s="25" t="str">
        <f>IFERROR(VLOOKUP($B216,SCAN_TBD5!$B:T,4,FALSE),"Not in Scan")</f>
        <v>Not in Scan</v>
      </c>
      <c r="Y216" s="25" t="str">
        <f>IFERROR(VLOOKUP($B216,SCAN_TBD5!$B:U,5,FALSE),"Not in Scan")</f>
        <v>Not in Scan</v>
      </c>
      <c r="AA216" s="25" t="str">
        <f>IFERROR(VLOOKUP($B216,SCAN_TBD6!$B:W,3,FALSE),"Not in Scan")</f>
        <v>Not in Scan</v>
      </c>
      <c r="AB216" s="25" t="str">
        <f>IFERROR(VLOOKUP($B216,SCAN_TBD6!$B:X,4,FALSE),"Not in Scan")</f>
        <v>Not in Scan</v>
      </c>
      <c r="AC216" s="25" t="str">
        <f>IFERROR(VLOOKUP($B216,SCAN_TBD6!$B:Y,5,FALSE),"Not in Scan")</f>
        <v>Not in Scan</v>
      </c>
      <c r="AE216" s="25" t="str">
        <f>IFERROR(VLOOKUP($B216,SCAN_TBD7!$B:AA,3,FALSE),"Not in Scan")</f>
        <v>Not in Scan</v>
      </c>
      <c r="AF216" s="25" t="str">
        <f>IFERROR(VLOOKUP($B216,SCAN_TBD7!$B:AB,4,FALSE),"Not in Scan")</f>
        <v>Not in Scan</v>
      </c>
      <c r="AG216" s="25" t="str">
        <f>IFERROR(VLOOKUP($B216,SCAN_TBD7!$B:AC,5,FALSE),"Not in Scan")</f>
        <v>Not in Scan</v>
      </c>
      <c r="AI216" s="25" t="str">
        <f>IFERROR(VLOOKUP($B216,SCAN_TBD8!$B:AA,3,FALSE),"Not in Scan")</f>
        <v>Not in Scan</v>
      </c>
      <c r="AJ216" s="25" t="str">
        <f>IFERROR(VLOOKUP($B216,SCAN_TBD8!$B:AB,4,FALSE),"Not in Scan")</f>
        <v>Not in Scan</v>
      </c>
      <c r="AK216" s="25" t="str">
        <f>IFERROR(VLOOKUP($B216,SCAN_TBD8!$B:AC,5,FALSE),"Not in Scan")</f>
        <v>Not in Scan</v>
      </c>
      <c r="AM216" s="25">
        <f t="shared" ref="AM216:AO216" si="1713">G216-C216</f>
        <v>0</v>
      </c>
      <c r="AN216" s="25">
        <f t="shared" si="1713"/>
        <v>0</v>
      </c>
      <c r="AO216" s="25">
        <f t="shared" si="1713"/>
        <v>0</v>
      </c>
      <c r="AQ216" s="25">
        <f t="shared" ref="AQ216:AS216" si="1714">K216-G216</f>
        <v>0</v>
      </c>
      <c r="AR216" s="25">
        <f t="shared" si="1714"/>
        <v>0</v>
      </c>
      <c r="AS216" s="25">
        <f t="shared" si="1714"/>
        <v>0</v>
      </c>
      <c r="AU216" s="25" t="str">
        <f t="shared" ref="AU216:AW216" si="1715">O216-K216</f>
        <v>#VALUE!</v>
      </c>
      <c r="AV216" s="25" t="str">
        <f t="shared" si="1715"/>
        <v>#VALUE!</v>
      </c>
      <c r="AW216" s="25" t="str">
        <f t="shared" si="1715"/>
        <v>#VALUE!</v>
      </c>
      <c r="AY216" s="25" t="str">
        <f t="shared" ref="AY216:BA216" si="1716">S216-O216</f>
        <v>#VALUE!</v>
      </c>
      <c r="AZ216" s="25" t="str">
        <f t="shared" si="1716"/>
        <v>#VALUE!</v>
      </c>
      <c r="BA216" s="25" t="str">
        <f t="shared" si="1716"/>
        <v>#VALUE!</v>
      </c>
      <c r="BC216" s="25" t="str">
        <f t="shared" ref="BC216:BE216" si="1717">W216-S216</f>
        <v>#VALUE!</v>
      </c>
      <c r="BD216" s="25" t="str">
        <f t="shared" si="1717"/>
        <v>#VALUE!</v>
      </c>
      <c r="BE216" s="25" t="str">
        <f t="shared" si="1717"/>
        <v>#VALUE!</v>
      </c>
      <c r="BG216" s="25" t="str">
        <f t="shared" ref="BG216:BI216" si="1718">AA216-W216</f>
        <v>#VALUE!</v>
      </c>
      <c r="BH216" s="25" t="str">
        <f t="shared" si="1718"/>
        <v>#VALUE!</v>
      </c>
      <c r="BI216" s="25" t="str">
        <f t="shared" si="1718"/>
        <v>#VALUE!</v>
      </c>
      <c r="BK216" s="25" t="str">
        <f t="shared" ref="BK216:BM216" si="1719">AE216-AA216</f>
        <v>#VALUE!</v>
      </c>
      <c r="BL216" s="25" t="str">
        <f t="shared" si="1719"/>
        <v>#VALUE!</v>
      </c>
      <c r="BM216" s="25" t="str">
        <f t="shared" si="1719"/>
        <v>#VALUE!</v>
      </c>
      <c r="BO216" s="25" t="str">
        <f t="shared" ref="BO216:BQ216" si="1720">AI216-AE216</f>
        <v>#VALUE!</v>
      </c>
      <c r="BP216" s="25" t="str">
        <f t="shared" si="1720"/>
        <v>#VALUE!</v>
      </c>
      <c r="BQ216" s="25" t="str">
        <f t="shared" si="1720"/>
        <v>#VALUE!</v>
      </c>
    </row>
    <row r="217" ht="15.0" customHeight="1">
      <c r="A217" s="23" t="s">
        <v>209</v>
      </c>
      <c r="B217" s="24">
        <v>8.7273687E7</v>
      </c>
      <c r="C217" s="25">
        <f>IFERROR(VLOOKUP($B217,BaselineKILLS!$B:F,3,FALSE),"Not in BL Scan")</f>
        <v>91725</v>
      </c>
      <c r="D217" s="25">
        <f>IFERROR(VLOOKUP($B217,BaselineKILLS!$B:F,4,FALSE),"Not in BL Scan")</f>
        <v>3459</v>
      </c>
      <c r="E217" s="25">
        <f>IFERROR(VLOOKUP($B217,BaselineKILLS!$B:G,5,FALSE),"Not in BL Scan")</f>
        <v>2662702</v>
      </c>
      <c r="F217" s="25"/>
      <c r="G217" s="25">
        <f>IFERROR(VLOOKUP($B217,SCAN1_020125!$B:F,3,FALSE),"Not in Scan")</f>
        <v>91725</v>
      </c>
      <c r="H217" s="25">
        <f>IFERROR(VLOOKUP($B217,SCAN1_020125!$B:G,4,FALSE),"Not in Scan")</f>
        <v>3459</v>
      </c>
      <c r="I217" s="25">
        <f>IFERROR(VLOOKUP($B217,SCAN1_020125!$B:H,5,FALSE),"Not in Scan")</f>
        <v>2662702</v>
      </c>
      <c r="K217" s="25">
        <f>IFERROR(VLOOKUP($B217,SCAN2_021925!$B:G,3,FALSE),"Not in Scan")</f>
        <v>91725</v>
      </c>
      <c r="L217" s="25">
        <f>IFERROR(VLOOKUP($B217,SCAN2_021925!$B:H,4,FALSE),"Not in Scan")</f>
        <v>3459</v>
      </c>
      <c r="M217" s="25">
        <f>IFERROR(VLOOKUP($B217,SCAN2_021925!$B:I,5,FALSE),"Not in Scan")</f>
        <v>2662702</v>
      </c>
      <c r="O217" s="25">
        <f>IFERROR(VLOOKUP($B217,SCAN_022325!$B:K,3,FALSE),"Not in Scan")</f>
        <v>91755</v>
      </c>
      <c r="P217" s="25">
        <f>IFERROR(VLOOKUP($B217,SCAN_022325!$B:L,4,FALSE),"Not in Scan")</f>
        <v>3459</v>
      </c>
      <c r="Q217" s="25">
        <f>IFERROR(VLOOKUP($B217,SCAN_022325!$B:M,5,FALSE),"Not in Scan")</f>
        <v>2662702</v>
      </c>
      <c r="S217" s="25" t="str">
        <f>IFERROR(VLOOKUP($B217,SCAN_TBD4!$B:O,3,FALSE),"Not in Scan")</f>
        <v>Not in Scan</v>
      </c>
      <c r="T217" s="25" t="str">
        <f>IFERROR(VLOOKUP($B217,SCAN_TBD4!$B:P,4,FALSE),"Not in Scan")</f>
        <v>Not in Scan</v>
      </c>
      <c r="U217" s="25" t="str">
        <f>IFERROR(VLOOKUP($B217,SCAN_TBD4!$B:Q,5,FALSE),"Not in Scan")</f>
        <v>Not in Scan</v>
      </c>
      <c r="W217" s="25" t="str">
        <f>IFERROR(VLOOKUP($B217,SCAN_TBD5!$B:S,3,FALSE),"Not in Scan")</f>
        <v>Not in Scan</v>
      </c>
      <c r="X217" s="25" t="str">
        <f>IFERROR(VLOOKUP($B217,SCAN_TBD5!$B:T,4,FALSE),"Not in Scan")</f>
        <v>Not in Scan</v>
      </c>
      <c r="Y217" s="25" t="str">
        <f>IFERROR(VLOOKUP($B217,SCAN_TBD5!$B:U,5,FALSE),"Not in Scan")</f>
        <v>Not in Scan</v>
      </c>
      <c r="AA217" s="25" t="str">
        <f>IFERROR(VLOOKUP($B217,SCAN_TBD6!$B:W,3,FALSE),"Not in Scan")</f>
        <v>Not in Scan</v>
      </c>
      <c r="AB217" s="25" t="str">
        <f>IFERROR(VLOOKUP($B217,SCAN_TBD6!$B:X,4,FALSE),"Not in Scan")</f>
        <v>Not in Scan</v>
      </c>
      <c r="AC217" s="25" t="str">
        <f>IFERROR(VLOOKUP($B217,SCAN_TBD6!$B:Y,5,FALSE),"Not in Scan")</f>
        <v>Not in Scan</v>
      </c>
      <c r="AE217" s="25" t="str">
        <f>IFERROR(VLOOKUP($B217,SCAN_TBD7!$B:AA,3,FALSE),"Not in Scan")</f>
        <v>Not in Scan</v>
      </c>
      <c r="AF217" s="25" t="str">
        <f>IFERROR(VLOOKUP($B217,SCAN_TBD7!$B:AB,4,FALSE),"Not in Scan")</f>
        <v>Not in Scan</v>
      </c>
      <c r="AG217" s="25" t="str">
        <f>IFERROR(VLOOKUP($B217,SCAN_TBD7!$B:AC,5,FALSE),"Not in Scan")</f>
        <v>Not in Scan</v>
      </c>
      <c r="AI217" s="25" t="str">
        <f>IFERROR(VLOOKUP($B217,SCAN_TBD8!$B:AA,3,FALSE),"Not in Scan")</f>
        <v>Not in Scan</v>
      </c>
      <c r="AJ217" s="25" t="str">
        <f>IFERROR(VLOOKUP($B217,SCAN_TBD8!$B:AB,4,FALSE),"Not in Scan")</f>
        <v>Not in Scan</v>
      </c>
      <c r="AK217" s="25" t="str">
        <f>IFERROR(VLOOKUP($B217,SCAN_TBD8!$B:AC,5,FALSE),"Not in Scan")</f>
        <v>Not in Scan</v>
      </c>
      <c r="AM217" s="25">
        <f t="shared" ref="AM217:AO217" si="1721">G217-C217</f>
        <v>0</v>
      </c>
      <c r="AN217" s="25">
        <f t="shared" si="1721"/>
        <v>0</v>
      </c>
      <c r="AO217" s="25">
        <f t="shared" si="1721"/>
        <v>0</v>
      </c>
      <c r="AQ217" s="25">
        <f t="shared" ref="AQ217:AS217" si="1722">K217-G217</f>
        <v>0</v>
      </c>
      <c r="AR217" s="25">
        <f t="shared" si="1722"/>
        <v>0</v>
      </c>
      <c r="AS217" s="25">
        <f t="shared" si="1722"/>
        <v>0</v>
      </c>
      <c r="AU217" s="25">
        <f t="shared" ref="AU217:AW217" si="1723">O217-K217</f>
        <v>30</v>
      </c>
      <c r="AV217" s="25">
        <f t="shared" si="1723"/>
        <v>0</v>
      </c>
      <c r="AW217" s="25">
        <f t="shared" si="1723"/>
        <v>0</v>
      </c>
      <c r="AY217" s="25" t="str">
        <f t="shared" ref="AY217:BA217" si="1724">S217-O217</f>
        <v>#VALUE!</v>
      </c>
      <c r="AZ217" s="25" t="str">
        <f t="shared" si="1724"/>
        <v>#VALUE!</v>
      </c>
      <c r="BA217" s="25" t="str">
        <f t="shared" si="1724"/>
        <v>#VALUE!</v>
      </c>
      <c r="BC217" s="25" t="str">
        <f t="shared" ref="BC217:BE217" si="1725">W217-S217</f>
        <v>#VALUE!</v>
      </c>
      <c r="BD217" s="25" t="str">
        <f t="shared" si="1725"/>
        <v>#VALUE!</v>
      </c>
      <c r="BE217" s="25" t="str">
        <f t="shared" si="1725"/>
        <v>#VALUE!</v>
      </c>
      <c r="BG217" s="25" t="str">
        <f t="shared" ref="BG217:BI217" si="1726">AA217-W217</f>
        <v>#VALUE!</v>
      </c>
      <c r="BH217" s="25" t="str">
        <f t="shared" si="1726"/>
        <v>#VALUE!</v>
      </c>
      <c r="BI217" s="25" t="str">
        <f t="shared" si="1726"/>
        <v>#VALUE!</v>
      </c>
      <c r="BK217" s="25" t="str">
        <f t="shared" ref="BK217:BM217" si="1727">AE217-AA217</f>
        <v>#VALUE!</v>
      </c>
      <c r="BL217" s="25" t="str">
        <f t="shared" si="1727"/>
        <v>#VALUE!</v>
      </c>
      <c r="BM217" s="25" t="str">
        <f t="shared" si="1727"/>
        <v>#VALUE!</v>
      </c>
      <c r="BO217" s="25" t="str">
        <f t="shared" ref="BO217:BQ217" si="1728">AI217-AE217</f>
        <v>#VALUE!</v>
      </c>
      <c r="BP217" s="25" t="str">
        <f t="shared" si="1728"/>
        <v>#VALUE!</v>
      </c>
      <c r="BQ217" s="25" t="str">
        <f t="shared" si="1728"/>
        <v>#VALUE!</v>
      </c>
    </row>
    <row r="218" ht="15.0" customHeight="1">
      <c r="A218" s="23" t="s">
        <v>210</v>
      </c>
      <c r="B218" s="24">
        <v>7.1182041E7</v>
      </c>
      <c r="C218" s="25">
        <f>IFERROR(VLOOKUP($B218,BaselineKILLS!$B:F,3,FALSE),"Not in BL Scan")</f>
        <v>395524</v>
      </c>
      <c r="D218" s="25">
        <f>IFERROR(VLOOKUP($B218,BaselineKILLS!$B:F,4,FALSE),"Not in BL Scan")</f>
        <v>291363</v>
      </c>
      <c r="E218" s="25">
        <f>IFERROR(VLOOKUP($B218,BaselineKILLS!$B:G,5,FALSE),"Not in BL Scan")</f>
        <v>4145039</v>
      </c>
      <c r="F218" s="25"/>
      <c r="G218" s="25">
        <f>IFERROR(VLOOKUP($B218,SCAN1_020125!$B:F,3,FALSE),"Not in Scan")</f>
        <v>395524</v>
      </c>
      <c r="H218" s="25">
        <f>IFERROR(VLOOKUP($B218,SCAN1_020125!$B:G,4,FALSE),"Not in Scan")</f>
        <v>291363</v>
      </c>
      <c r="I218" s="25">
        <f>IFERROR(VLOOKUP($B218,SCAN1_020125!$B:H,5,FALSE),"Not in Scan")</f>
        <v>4145039</v>
      </c>
      <c r="K218" s="25">
        <f>IFERROR(VLOOKUP($B218,SCAN2_021925!$B:G,3,FALSE),"Not in Scan")</f>
        <v>395524</v>
      </c>
      <c r="L218" s="25">
        <f>IFERROR(VLOOKUP($B218,SCAN2_021925!$B:H,4,FALSE),"Not in Scan")</f>
        <v>291363</v>
      </c>
      <c r="M218" s="25">
        <f>IFERROR(VLOOKUP($B218,SCAN2_021925!$B:I,5,FALSE),"Not in Scan")</f>
        <v>4145039</v>
      </c>
      <c r="O218" s="25">
        <f>IFERROR(VLOOKUP($B218,SCAN_022325!$B:K,3,FALSE),"Not in Scan")</f>
        <v>395524</v>
      </c>
      <c r="P218" s="25">
        <f>IFERROR(VLOOKUP($B218,SCAN_022325!$B:L,4,FALSE),"Not in Scan")</f>
        <v>291363</v>
      </c>
      <c r="Q218" s="25">
        <f>IFERROR(VLOOKUP($B218,SCAN_022325!$B:M,5,FALSE),"Not in Scan")</f>
        <v>4145039</v>
      </c>
      <c r="S218" s="25" t="str">
        <f>IFERROR(VLOOKUP($B218,SCAN_TBD4!$B:O,3,FALSE),"Not in Scan")</f>
        <v>Not in Scan</v>
      </c>
      <c r="T218" s="25" t="str">
        <f>IFERROR(VLOOKUP($B218,SCAN_TBD4!$B:P,4,FALSE),"Not in Scan")</f>
        <v>Not in Scan</v>
      </c>
      <c r="U218" s="25" t="str">
        <f>IFERROR(VLOOKUP($B218,SCAN_TBD4!$B:Q,5,FALSE),"Not in Scan")</f>
        <v>Not in Scan</v>
      </c>
      <c r="W218" s="25" t="str">
        <f>IFERROR(VLOOKUP($B218,SCAN_TBD5!$B:S,3,FALSE),"Not in Scan")</f>
        <v>Not in Scan</v>
      </c>
      <c r="X218" s="25" t="str">
        <f>IFERROR(VLOOKUP($B218,SCAN_TBD5!$B:T,4,FALSE),"Not in Scan")</f>
        <v>Not in Scan</v>
      </c>
      <c r="Y218" s="25" t="str">
        <f>IFERROR(VLOOKUP($B218,SCAN_TBD5!$B:U,5,FALSE),"Not in Scan")</f>
        <v>Not in Scan</v>
      </c>
      <c r="AA218" s="25" t="str">
        <f>IFERROR(VLOOKUP($B218,SCAN_TBD6!$B:W,3,FALSE),"Not in Scan")</f>
        <v>Not in Scan</v>
      </c>
      <c r="AB218" s="25" t="str">
        <f>IFERROR(VLOOKUP($B218,SCAN_TBD6!$B:X,4,FALSE),"Not in Scan")</f>
        <v>Not in Scan</v>
      </c>
      <c r="AC218" s="25" t="str">
        <f>IFERROR(VLOOKUP($B218,SCAN_TBD6!$B:Y,5,FALSE),"Not in Scan")</f>
        <v>Not in Scan</v>
      </c>
      <c r="AE218" s="25" t="str">
        <f>IFERROR(VLOOKUP($B218,SCAN_TBD7!$B:AA,3,FALSE),"Not in Scan")</f>
        <v>Not in Scan</v>
      </c>
      <c r="AF218" s="25" t="str">
        <f>IFERROR(VLOOKUP($B218,SCAN_TBD7!$B:AB,4,FALSE),"Not in Scan")</f>
        <v>Not in Scan</v>
      </c>
      <c r="AG218" s="25" t="str">
        <f>IFERROR(VLOOKUP($B218,SCAN_TBD7!$B:AC,5,FALSE),"Not in Scan")</f>
        <v>Not in Scan</v>
      </c>
      <c r="AI218" s="25" t="str">
        <f>IFERROR(VLOOKUP($B218,SCAN_TBD8!$B:AA,3,FALSE),"Not in Scan")</f>
        <v>Not in Scan</v>
      </c>
      <c r="AJ218" s="25" t="str">
        <f>IFERROR(VLOOKUP($B218,SCAN_TBD8!$B:AB,4,FALSE),"Not in Scan")</f>
        <v>Not in Scan</v>
      </c>
      <c r="AK218" s="25" t="str">
        <f>IFERROR(VLOOKUP($B218,SCAN_TBD8!$B:AC,5,FALSE),"Not in Scan")</f>
        <v>Not in Scan</v>
      </c>
      <c r="AM218" s="25">
        <f t="shared" ref="AM218:AO218" si="1729">G218-C218</f>
        <v>0</v>
      </c>
      <c r="AN218" s="25">
        <f t="shared" si="1729"/>
        <v>0</v>
      </c>
      <c r="AO218" s="25">
        <f t="shared" si="1729"/>
        <v>0</v>
      </c>
      <c r="AQ218" s="25">
        <f t="shared" ref="AQ218:AS218" si="1730">K218-G218</f>
        <v>0</v>
      </c>
      <c r="AR218" s="25">
        <f t="shared" si="1730"/>
        <v>0</v>
      </c>
      <c r="AS218" s="25">
        <f t="shared" si="1730"/>
        <v>0</v>
      </c>
      <c r="AU218" s="25">
        <f t="shared" ref="AU218:AW218" si="1731">O218-K218</f>
        <v>0</v>
      </c>
      <c r="AV218" s="25">
        <f t="shared" si="1731"/>
        <v>0</v>
      </c>
      <c r="AW218" s="25">
        <f t="shared" si="1731"/>
        <v>0</v>
      </c>
      <c r="AY218" s="25" t="str">
        <f t="shared" ref="AY218:BA218" si="1732">S218-O218</f>
        <v>#VALUE!</v>
      </c>
      <c r="AZ218" s="25" t="str">
        <f t="shared" si="1732"/>
        <v>#VALUE!</v>
      </c>
      <c r="BA218" s="25" t="str">
        <f t="shared" si="1732"/>
        <v>#VALUE!</v>
      </c>
      <c r="BC218" s="25" t="str">
        <f t="shared" ref="BC218:BE218" si="1733">W218-S218</f>
        <v>#VALUE!</v>
      </c>
      <c r="BD218" s="25" t="str">
        <f t="shared" si="1733"/>
        <v>#VALUE!</v>
      </c>
      <c r="BE218" s="25" t="str">
        <f t="shared" si="1733"/>
        <v>#VALUE!</v>
      </c>
      <c r="BG218" s="25" t="str">
        <f t="shared" ref="BG218:BI218" si="1734">AA218-W218</f>
        <v>#VALUE!</v>
      </c>
      <c r="BH218" s="25" t="str">
        <f t="shared" si="1734"/>
        <v>#VALUE!</v>
      </c>
      <c r="BI218" s="25" t="str">
        <f t="shared" si="1734"/>
        <v>#VALUE!</v>
      </c>
      <c r="BK218" s="25" t="str">
        <f t="shared" ref="BK218:BM218" si="1735">AE218-AA218</f>
        <v>#VALUE!</v>
      </c>
      <c r="BL218" s="25" t="str">
        <f t="shared" si="1735"/>
        <v>#VALUE!</v>
      </c>
      <c r="BM218" s="25" t="str">
        <f t="shared" si="1735"/>
        <v>#VALUE!</v>
      </c>
      <c r="BO218" s="25" t="str">
        <f t="shared" ref="BO218:BQ218" si="1736">AI218-AE218</f>
        <v>#VALUE!</v>
      </c>
      <c r="BP218" s="25" t="str">
        <f t="shared" si="1736"/>
        <v>#VALUE!</v>
      </c>
      <c r="BQ218" s="25" t="str">
        <f t="shared" si="1736"/>
        <v>#VALUE!</v>
      </c>
    </row>
    <row r="219" ht="15.0" customHeight="1">
      <c r="A219" s="23" t="s">
        <v>211</v>
      </c>
      <c r="B219" s="24">
        <v>1.71162935E8</v>
      </c>
      <c r="C219" s="25">
        <f>IFERROR(VLOOKUP($B219,BaselineKILLS!$B:F,3,FALSE),"Not in BL Scan")</f>
        <v>0</v>
      </c>
      <c r="D219" s="25">
        <f>IFERROR(VLOOKUP($B219,BaselineKILLS!$B:F,4,FALSE),"Not in BL Scan")</f>
        <v>534</v>
      </c>
      <c r="E219" s="25">
        <f>IFERROR(VLOOKUP($B219,BaselineKILLS!$B:G,5,FALSE),"Not in BL Scan")</f>
        <v>0</v>
      </c>
      <c r="F219" s="25"/>
      <c r="G219" s="25">
        <f>IFERROR(VLOOKUP($B219,SCAN1_020125!$B:F,3,FALSE),"Not in Scan")</f>
        <v>0</v>
      </c>
      <c r="H219" s="25">
        <f>IFERROR(VLOOKUP($B219,SCAN1_020125!$B:G,4,FALSE),"Not in Scan")</f>
        <v>534</v>
      </c>
      <c r="I219" s="25">
        <f>IFERROR(VLOOKUP($B219,SCAN1_020125!$B:H,5,FALSE),"Not in Scan")</f>
        <v>0</v>
      </c>
      <c r="K219" s="25">
        <f>IFERROR(VLOOKUP($B219,SCAN2_021925!$B:G,3,FALSE),"Not in Scan")</f>
        <v>0</v>
      </c>
      <c r="L219" s="25">
        <f>IFERROR(VLOOKUP($B219,SCAN2_021925!$B:H,4,FALSE),"Not in Scan")</f>
        <v>534</v>
      </c>
      <c r="M219" s="25">
        <f>IFERROR(VLOOKUP($B219,SCAN2_021925!$B:I,5,FALSE),"Not in Scan")</f>
        <v>0</v>
      </c>
      <c r="O219" s="25">
        <f>IFERROR(VLOOKUP($B219,SCAN_022325!$B:K,3,FALSE),"Not in Scan")</f>
        <v>0</v>
      </c>
      <c r="P219" s="25">
        <f>IFERROR(VLOOKUP($B219,SCAN_022325!$B:L,4,FALSE),"Not in Scan")</f>
        <v>534</v>
      </c>
      <c r="Q219" s="25">
        <f>IFERROR(VLOOKUP($B219,SCAN_022325!$B:M,5,FALSE),"Not in Scan")</f>
        <v>0</v>
      </c>
      <c r="S219" s="25" t="str">
        <f>IFERROR(VLOOKUP($B219,SCAN_TBD4!$B:O,3,FALSE),"Not in Scan")</f>
        <v>Not in Scan</v>
      </c>
      <c r="T219" s="25" t="str">
        <f>IFERROR(VLOOKUP($B219,SCAN_TBD4!$B:P,4,FALSE),"Not in Scan")</f>
        <v>Not in Scan</v>
      </c>
      <c r="U219" s="25" t="str">
        <f>IFERROR(VLOOKUP($B219,SCAN_TBD4!$B:Q,5,FALSE),"Not in Scan")</f>
        <v>Not in Scan</v>
      </c>
      <c r="W219" s="25" t="str">
        <f>IFERROR(VLOOKUP($B219,SCAN_TBD5!$B:S,3,FALSE),"Not in Scan")</f>
        <v>Not in Scan</v>
      </c>
      <c r="X219" s="25" t="str">
        <f>IFERROR(VLOOKUP($B219,SCAN_TBD5!$B:T,4,FALSE),"Not in Scan")</f>
        <v>Not in Scan</v>
      </c>
      <c r="Y219" s="25" t="str">
        <f>IFERROR(VLOOKUP($B219,SCAN_TBD5!$B:U,5,FALSE),"Not in Scan")</f>
        <v>Not in Scan</v>
      </c>
      <c r="AA219" s="25" t="str">
        <f>IFERROR(VLOOKUP($B219,SCAN_TBD6!$B:W,3,FALSE),"Not in Scan")</f>
        <v>Not in Scan</v>
      </c>
      <c r="AB219" s="25" t="str">
        <f>IFERROR(VLOOKUP($B219,SCAN_TBD6!$B:X,4,FALSE),"Not in Scan")</f>
        <v>Not in Scan</v>
      </c>
      <c r="AC219" s="25" t="str">
        <f>IFERROR(VLOOKUP($B219,SCAN_TBD6!$B:Y,5,FALSE),"Not in Scan")</f>
        <v>Not in Scan</v>
      </c>
      <c r="AE219" s="25" t="str">
        <f>IFERROR(VLOOKUP($B219,SCAN_TBD7!$B:AA,3,FALSE),"Not in Scan")</f>
        <v>Not in Scan</v>
      </c>
      <c r="AF219" s="25" t="str">
        <f>IFERROR(VLOOKUP($B219,SCAN_TBD7!$B:AB,4,FALSE),"Not in Scan")</f>
        <v>Not in Scan</v>
      </c>
      <c r="AG219" s="25" t="str">
        <f>IFERROR(VLOOKUP($B219,SCAN_TBD7!$B:AC,5,FALSE),"Not in Scan")</f>
        <v>Not in Scan</v>
      </c>
      <c r="AI219" s="25" t="str">
        <f>IFERROR(VLOOKUP($B219,SCAN_TBD8!$B:AA,3,FALSE),"Not in Scan")</f>
        <v>Not in Scan</v>
      </c>
      <c r="AJ219" s="25" t="str">
        <f>IFERROR(VLOOKUP($B219,SCAN_TBD8!$B:AB,4,FALSE),"Not in Scan")</f>
        <v>Not in Scan</v>
      </c>
      <c r="AK219" s="25" t="str">
        <f>IFERROR(VLOOKUP($B219,SCAN_TBD8!$B:AC,5,FALSE),"Not in Scan")</f>
        <v>Not in Scan</v>
      </c>
      <c r="AM219" s="25">
        <f t="shared" ref="AM219:AO219" si="1737">G219-C219</f>
        <v>0</v>
      </c>
      <c r="AN219" s="25">
        <f t="shared" si="1737"/>
        <v>0</v>
      </c>
      <c r="AO219" s="25">
        <f t="shared" si="1737"/>
        <v>0</v>
      </c>
      <c r="AQ219" s="25">
        <f t="shared" ref="AQ219:AS219" si="1738">K219-G219</f>
        <v>0</v>
      </c>
      <c r="AR219" s="25">
        <f t="shared" si="1738"/>
        <v>0</v>
      </c>
      <c r="AS219" s="25">
        <f t="shared" si="1738"/>
        <v>0</v>
      </c>
      <c r="AU219" s="25">
        <f t="shared" ref="AU219:AW219" si="1739">O219-K219</f>
        <v>0</v>
      </c>
      <c r="AV219" s="25">
        <f t="shared" si="1739"/>
        <v>0</v>
      </c>
      <c r="AW219" s="25">
        <f t="shared" si="1739"/>
        <v>0</v>
      </c>
      <c r="AY219" s="25" t="str">
        <f t="shared" ref="AY219:BA219" si="1740">S219-O219</f>
        <v>#VALUE!</v>
      </c>
      <c r="AZ219" s="25" t="str">
        <f t="shared" si="1740"/>
        <v>#VALUE!</v>
      </c>
      <c r="BA219" s="25" t="str">
        <f t="shared" si="1740"/>
        <v>#VALUE!</v>
      </c>
      <c r="BC219" s="25" t="str">
        <f t="shared" ref="BC219:BE219" si="1741">W219-S219</f>
        <v>#VALUE!</v>
      </c>
      <c r="BD219" s="25" t="str">
        <f t="shared" si="1741"/>
        <v>#VALUE!</v>
      </c>
      <c r="BE219" s="25" t="str">
        <f t="shared" si="1741"/>
        <v>#VALUE!</v>
      </c>
      <c r="BG219" s="25" t="str">
        <f t="shared" ref="BG219:BI219" si="1742">AA219-W219</f>
        <v>#VALUE!</v>
      </c>
      <c r="BH219" s="25" t="str">
        <f t="shared" si="1742"/>
        <v>#VALUE!</v>
      </c>
      <c r="BI219" s="25" t="str">
        <f t="shared" si="1742"/>
        <v>#VALUE!</v>
      </c>
      <c r="BK219" s="25" t="str">
        <f t="shared" ref="BK219:BM219" si="1743">AE219-AA219</f>
        <v>#VALUE!</v>
      </c>
      <c r="BL219" s="25" t="str">
        <f t="shared" si="1743"/>
        <v>#VALUE!</v>
      </c>
      <c r="BM219" s="25" t="str">
        <f t="shared" si="1743"/>
        <v>#VALUE!</v>
      </c>
      <c r="BO219" s="25" t="str">
        <f t="shared" ref="BO219:BQ219" si="1744">AI219-AE219</f>
        <v>#VALUE!</v>
      </c>
      <c r="BP219" s="25" t="str">
        <f t="shared" si="1744"/>
        <v>#VALUE!</v>
      </c>
      <c r="BQ219" s="25" t="str">
        <f t="shared" si="1744"/>
        <v>#VALUE!</v>
      </c>
    </row>
    <row r="220" ht="15.0" customHeight="1">
      <c r="A220" s="23" t="s">
        <v>212</v>
      </c>
      <c r="B220" s="24">
        <v>1.71162406E8</v>
      </c>
      <c r="C220" s="25">
        <f>IFERROR(VLOOKUP($B220,BaselineKILLS!$B:F,3,FALSE),"Not in BL Scan")</f>
        <v>23</v>
      </c>
      <c r="D220" s="25">
        <f>IFERROR(VLOOKUP($B220,BaselineKILLS!$B:F,4,FALSE),"Not in BL Scan")</f>
        <v>551</v>
      </c>
      <c r="E220" s="25">
        <f>IFERROR(VLOOKUP($B220,BaselineKILLS!$B:G,5,FALSE),"Not in BL Scan")</f>
        <v>10000</v>
      </c>
      <c r="F220" s="25"/>
      <c r="G220" s="25">
        <f>IFERROR(VLOOKUP($B220,SCAN1_020125!$B:F,3,FALSE),"Not in Scan")</f>
        <v>23</v>
      </c>
      <c r="H220" s="25">
        <f>IFERROR(VLOOKUP($B220,SCAN1_020125!$B:G,4,FALSE),"Not in Scan")</f>
        <v>551</v>
      </c>
      <c r="I220" s="25">
        <f>IFERROR(VLOOKUP($B220,SCAN1_020125!$B:H,5,FALSE),"Not in Scan")</f>
        <v>10000</v>
      </c>
      <c r="K220" s="25">
        <f>IFERROR(VLOOKUP($B220,SCAN2_021925!$B:G,3,FALSE),"Not in Scan")</f>
        <v>23</v>
      </c>
      <c r="L220" s="25">
        <f>IFERROR(VLOOKUP($B220,SCAN2_021925!$B:H,4,FALSE),"Not in Scan")</f>
        <v>551</v>
      </c>
      <c r="M220" s="25">
        <f>IFERROR(VLOOKUP($B220,SCAN2_021925!$B:I,5,FALSE),"Not in Scan")</f>
        <v>10000</v>
      </c>
      <c r="O220" s="25">
        <f>IFERROR(VLOOKUP($B220,SCAN_022325!$B:K,3,FALSE),"Not in Scan")</f>
        <v>23</v>
      </c>
      <c r="P220" s="25">
        <f>IFERROR(VLOOKUP($B220,SCAN_022325!$B:L,4,FALSE),"Not in Scan")</f>
        <v>551</v>
      </c>
      <c r="Q220" s="25">
        <f>IFERROR(VLOOKUP($B220,SCAN_022325!$B:M,5,FALSE),"Not in Scan")</f>
        <v>10000</v>
      </c>
      <c r="S220" s="25" t="str">
        <f>IFERROR(VLOOKUP($B220,SCAN_TBD4!$B:O,3,FALSE),"Not in Scan")</f>
        <v>Not in Scan</v>
      </c>
      <c r="T220" s="25" t="str">
        <f>IFERROR(VLOOKUP($B220,SCAN_TBD4!$B:P,4,FALSE),"Not in Scan")</f>
        <v>Not in Scan</v>
      </c>
      <c r="U220" s="25" t="str">
        <f>IFERROR(VLOOKUP($B220,SCAN_TBD4!$B:Q,5,FALSE),"Not in Scan")</f>
        <v>Not in Scan</v>
      </c>
      <c r="W220" s="25" t="str">
        <f>IFERROR(VLOOKUP($B220,SCAN_TBD5!$B:S,3,FALSE),"Not in Scan")</f>
        <v>Not in Scan</v>
      </c>
      <c r="X220" s="25" t="str">
        <f>IFERROR(VLOOKUP($B220,SCAN_TBD5!$B:T,4,FALSE),"Not in Scan")</f>
        <v>Not in Scan</v>
      </c>
      <c r="Y220" s="25" t="str">
        <f>IFERROR(VLOOKUP($B220,SCAN_TBD5!$B:U,5,FALSE),"Not in Scan")</f>
        <v>Not in Scan</v>
      </c>
      <c r="AA220" s="25" t="str">
        <f>IFERROR(VLOOKUP($B220,SCAN_TBD6!$B:W,3,FALSE),"Not in Scan")</f>
        <v>Not in Scan</v>
      </c>
      <c r="AB220" s="25" t="str">
        <f>IFERROR(VLOOKUP($B220,SCAN_TBD6!$B:X,4,FALSE),"Not in Scan")</f>
        <v>Not in Scan</v>
      </c>
      <c r="AC220" s="25" t="str">
        <f>IFERROR(VLOOKUP($B220,SCAN_TBD6!$B:Y,5,FALSE),"Not in Scan")</f>
        <v>Not in Scan</v>
      </c>
      <c r="AE220" s="25" t="str">
        <f>IFERROR(VLOOKUP($B220,SCAN_TBD7!$B:AA,3,FALSE),"Not in Scan")</f>
        <v>Not in Scan</v>
      </c>
      <c r="AF220" s="25" t="str">
        <f>IFERROR(VLOOKUP($B220,SCAN_TBD7!$B:AB,4,FALSE),"Not in Scan")</f>
        <v>Not in Scan</v>
      </c>
      <c r="AG220" s="25" t="str">
        <f>IFERROR(VLOOKUP($B220,SCAN_TBD7!$B:AC,5,FALSE),"Not in Scan")</f>
        <v>Not in Scan</v>
      </c>
      <c r="AI220" s="25" t="str">
        <f>IFERROR(VLOOKUP($B220,SCAN_TBD8!$B:AA,3,FALSE),"Not in Scan")</f>
        <v>Not in Scan</v>
      </c>
      <c r="AJ220" s="25" t="str">
        <f>IFERROR(VLOOKUP($B220,SCAN_TBD8!$B:AB,4,FALSE),"Not in Scan")</f>
        <v>Not in Scan</v>
      </c>
      <c r="AK220" s="25" t="str">
        <f>IFERROR(VLOOKUP($B220,SCAN_TBD8!$B:AC,5,FALSE),"Not in Scan")</f>
        <v>Not in Scan</v>
      </c>
      <c r="AM220" s="25">
        <f t="shared" ref="AM220:AO220" si="1745">G220-C220</f>
        <v>0</v>
      </c>
      <c r="AN220" s="25">
        <f t="shared" si="1745"/>
        <v>0</v>
      </c>
      <c r="AO220" s="25">
        <f t="shared" si="1745"/>
        <v>0</v>
      </c>
      <c r="AQ220" s="25">
        <f t="shared" ref="AQ220:AS220" si="1746">K220-G220</f>
        <v>0</v>
      </c>
      <c r="AR220" s="25">
        <f t="shared" si="1746"/>
        <v>0</v>
      </c>
      <c r="AS220" s="25">
        <f t="shared" si="1746"/>
        <v>0</v>
      </c>
      <c r="AU220" s="25">
        <f t="shared" ref="AU220:AW220" si="1747">O220-K220</f>
        <v>0</v>
      </c>
      <c r="AV220" s="25">
        <f t="shared" si="1747"/>
        <v>0</v>
      </c>
      <c r="AW220" s="25">
        <f t="shared" si="1747"/>
        <v>0</v>
      </c>
      <c r="AY220" s="25" t="str">
        <f t="shared" ref="AY220:BA220" si="1748">S220-O220</f>
        <v>#VALUE!</v>
      </c>
      <c r="AZ220" s="25" t="str">
        <f t="shared" si="1748"/>
        <v>#VALUE!</v>
      </c>
      <c r="BA220" s="25" t="str">
        <f t="shared" si="1748"/>
        <v>#VALUE!</v>
      </c>
      <c r="BC220" s="25" t="str">
        <f t="shared" ref="BC220:BE220" si="1749">W220-S220</f>
        <v>#VALUE!</v>
      </c>
      <c r="BD220" s="25" t="str">
        <f t="shared" si="1749"/>
        <v>#VALUE!</v>
      </c>
      <c r="BE220" s="25" t="str">
        <f t="shared" si="1749"/>
        <v>#VALUE!</v>
      </c>
      <c r="BG220" s="25" t="str">
        <f t="shared" ref="BG220:BI220" si="1750">AA220-W220</f>
        <v>#VALUE!</v>
      </c>
      <c r="BH220" s="25" t="str">
        <f t="shared" si="1750"/>
        <v>#VALUE!</v>
      </c>
      <c r="BI220" s="25" t="str">
        <f t="shared" si="1750"/>
        <v>#VALUE!</v>
      </c>
      <c r="BK220" s="25" t="str">
        <f t="shared" ref="BK220:BM220" si="1751">AE220-AA220</f>
        <v>#VALUE!</v>
      </c>
      <c r="BL220" s="25" t="str">
        <f t="shared" si="1751"/>
        <v>#VALUE!</v>
      </c>
      <c r="BM220" s="25" t="str">
        <f t="shared" si="1751"/>
        <v>#VALUE!</v>
      </c>
      <c r="BO220" s="25" t="str">
        <f t="shared" ref="BO220:BQ220" si="1752">AI220-AE220</f>
        <v>#VALUE!</v>
      </c>
      <c r="BP220" s="25" t="str">
        <f t="shared" si="1752"/>
        <v>#VALUE!</v>
      </c>
      <c r="BQ220" s="25" t="str">
        <f t="shared" si="1752"/>
        <v>#VALUE!</v>
      </c>
    </row>
    <row r="221" ht="15.0" customHeight="1">
      <c r="A221" s="23" t="s">
        <v>213</v>
      </c>
      <c r="B221" s="24">
        <v>4.3145101E7</v>
      </c>
      <c r="C221" s="25">
        <f>IFERROR(VLOOKUP($B221,BaselineKILLS!$B:F,3,FALSE),"Not in BL Scan")</f>
        <v>712518</v>
      </c>
      <c r="D221" s="25">
        <f>IFERROR(VLOOKUP($B221,BaselineKILLS!$B:F,4,FALSE),"Not in BL Scan")</f>
        <v>78717</v>
      </c>
      <c r="E221" s="25">
        <f>IFERROR(VLOOKUP($B221,BaselineKILLS!$B:G,5,FALSE),"Not in BL Scan")</f>
        <v>734618</v>
      </c>
      <c r="F221" s="25"/>
      <c r="G221" s="25">
        <f>IFERROR(VLOOKUP($B221,SCAN1_020125!$B:F,3,FALSE),"Not in Scan")</f>
        <v>712518</v>
      </c>
      <c r="H221" s="25">
        <f>IFERROR(VLOOKUP($B221,SCAN1_020125!$B:G,4,FALSE),"Not in Scan")</f>
        <v>78717</v>
      </c>
      <c r="I221" s="25">
        <f>IFERROR(VLOOKUP($B221,SCAN1_020125!$B:H,5,FALSE),"Not in Scan")</f>
        <v>734618</v>
      </c>
      <c r="K221" s="25">
        <f>IFERROR(VLOOKUP($B221,SCAN2_021925!$B:G,3,FALSE),"Not in Scan")</f>
        <v>712518</v>
      </c>
      <c r="L221" s="25">
        <f>IFERROR(VLOOKUP($B221,SCAN2_021925!$B:H,4,FALSE),"Not in Scan")</f>
        <v>78717</v>
      </c>
      <c r="M221" s="25">
        <f>IFERROR(VLOOKUP($B221,SCAN2_021925!$B:I,5,FALSE),"Not in Scan")</f>
        <v>734618</v>
      </c>
      <c r="O221" s="25">
        <f>IFERROR(VLOOKUP($B221,SCAN_022325!$B:K,3,FALSE),"Not in Scan")</f>
        <v>712518</v>
      </c>
      <c r="P221" s="25">
        <f>IFERROR(VLOOKUP($B221,SCAN_022325!$B:L,4,FALSE),"Not in Scan")</f>
        <v>78717</v>
      </c>
      <c r="Q221" s="25">
        <f>IFERROR(VLOOKUP($B221,SCAN_022325!$B:M,5,FALSE),"Not in Scan")</f>
        <v>734618</v>
      </c>
      <c r="S221" s="25" t="str">
        <f>IFERROR(VLOOKUP($B221,SCAN_TBD4!$B:O,3,FALSE),"Not in Scan")</f>
        <v>Not in Scan</v>
      </c>
      <c r="T221" s="25" t="str">
        <f>IFERROR(VLOOKUP($B221,SCAN_TBD4!$B:P,4,FALSE),"Not in Scan")</f>
        <v>Not in Scan</v>
      </c>
      <c r="U221" s="25" t="str">
        <f>IFERROR(VLOOKUP($B221,SCAN_TBD4!$B:Q,5,FALSE),"Not in Scan")</f>
        <v>Not in Scan</v>
      </c>
      <c r="W221" s="25" t="str">
        <f>IFERROR(VLOOKUP($B221,SCAN_TBD5!$B:S,3,FALSE),"Not in Scan")</f>
        <v>Not in Scan</v>
      </c>
      <c r="X221" s="25" t="str">
        <f>IFERROR(VLOOKUP($B221,SCAN_TBD5!$B:T,4,FALSE),"Not in Scan")</f>
        <v>Not in Scan</v>
      </c>
      <c r="Y221" s="25" t="str">
        <f>IFERROR(VLOOKUP($B221,SCAN_TBD5!$B:U,5,FALSE),"Not in Scan")</f>
        <v>Not in Scan</v>
      </c>
      <c r="AA221" s="25" t="str">
        <f>IFERROR(VLOOKUP($B221,SCAN_TBD6!$B:W,3,FALSE),"Not in Scan")</f>
        <v>Not in Scan</v>
      </c>
      <c r="AB221" s="25" t="str">
        <f>IFERROR(VLOOKUP($B221,SCAN_TBD6!$B:X,4,FALSE),"Not in Scan")</f>
        <v>Not in Scan</v>
      </c>
      <c r="AC221" s="25" t="str">
        <f>IFERROR(VLOOKUP($B221,SCAN_TBD6!$B:Y,5,FALSE),"Not in Scan")</f>
        <v>Not in Scan</v>
      </c>
      <c r="AE221" s="25" t="str">
        <f>IFERROR(VLOOKUP($B221,SCAN_TBD7!$B:AA,3,FALSE),"Not in Scan")</f>
        <v>Not in Scan</v>
      </c>
      <c r="AF221" s="25" t="str">
        <f>IFERROR(VLOOKUP($B221,SCAN_TBD7!$B:AB,4,FALSE),"Not in Scan")</f>
        <v>Not in Scan</v>
      </c>
      <c r="AG221" s="25" t="str">
        <f>IFERROR(VLOOKUP($B221,SCAN_TBD7!$B:AC,5,FALSE),"Not in Scan")</f>
        <v>Not in Scan</v>
      </c>
      <c r="AI221" s="25" t="str">
        <f>IFERROR(VLOOKUP($B221,SCAN_TBD8!$B:AA,3,FALSE),"Not in Scan")</f>
        <v>Not in Scan</v>
      </c>
      <c r="AJ221" s="25" t="str">
        <f>IFERROR(VLOOKUP($B221,SCAN_TBD8!$B:AB,4,FALSE),"Not in Scan")</f>
        <v>Not in Scan</v>
      </c>
      <c r="AK221" s="25" t="str">
        <f>IFERROR(VLOOKUP($B221,SCAN_TBD8!$B:AC,5,FALSE),"Not in Scan")</f>
        <v>Not in Scan</v>
      </c>
      <c r="AM221" s="25">
        <f t="shared" ref="AM221:AO221" si="1753">G221-C221</f>
        <v>0</v>
      </c>
      <c r="AN221" s="25">
        <f t="shared" si="1753"/>
        <v>0</v>
      </c>
      <c r="AO221" s="25">
        <f t="shared" si="1753"/>
        <v>0</v>
      </c>
      <c r="AQ221" s="25">
        <f t="shared" ref="AQ221:AS221" si="1754">K221-G221</f>
        <v>0</v>
      </c>
      <c r="AR221" s="25">
        <f t="shared" si="1754"/>
        <v>0</v>
      </c>
      <c r="AS221" s="25">
        <f t="shared" si="1754"/>
        <v>0</v>
      </c>
      <c r="AU221" s="25">
        <f t="shared" ref="AU221:AW221" si="1755">O221-K221</f>
        <v>0</v>
      </c>
      <c r="AV221" s="25">
        <f t="shared" si="1755"/>
        <v>0</v>
      </c>
      <c r="AW221" s="25">
        <f t="shared" si="1755"/>
        <v>0</v>
      </c>
      <c r="AY221" s="25" t="str">
        <f t="shared" ref="AY221:BA221" si="1756">S221-O221</f>
        <v>#VALUE!</v>
      </c>
      <c r="AZ221" s="25" t="str">
        <f t="shared" si="1756"/>
        <v>#VALUE!</v>
      </c>
      <c r="BA221" s="25" t="str">
        <f t="shared" si="1756"/>
        <v>#VALUE!</v>
      </c>
      <c r="BC221" s="25" t="str">
        <f t="shared" ref="BC221:BE221" si="1757">W221-S221</f>
        <v>#VALUE!</v>
      </c>
      <c r="BD221" s="25" t="str">
        <f t="shared" si="1757"/>
        <v>#VALUE!</v>
      </c>
      <c r="BE221" s="25" t="str">
        <f t="shared" si="1757"/>
        <v>#VALUE!</v>
      </c>
      <c r="BG221" s="25" t="str">
        <f t="shared" ref="BG221:BI221" si="1758">AA221-W221</f>
        <v>#VALUE!</v>
      </c>
      <c r="BH221" s="25" t="str">
        <f t="shared" si="1758"/>
        <v>#VALUE!</v>
      </c>
      <c r="BI221" s="25" t="str">
        <f t="shared" si="1758"/>
        <v>#VALUE!</v>
      </c>
      <c r="BK221" s="25" t="str">
        <f t="shared" ref="BK221:BM221" si="1759">AE221-AA221</f>
        <v>#VALUE!</v>
      </c>
      <c r="BL221" s="25" t="str">
        <f t="shared" si="1759"/>
        <v>#VALUE!</v>
      </c>
      <c r="BM221" s="25" t="str">
        <f t="shared" si="1759"/>
        <v>#VALUE!</v>
      </c>
      <c r="BO221" s="25" t="str">
        <f t="shared" ref="BO221:BQ221" si="1760">AI221-AE221</f>
        <v>#VALUE!</v>
      </c>
      <c r="BP221" s="25" t="str">
        <f t="shared" si="1760"/>
        <v>#VALUE!</v>
      </c>
      <c r="BQ221" s="25" t="str">
        <f t="shared" si="1760"/>
        <v>#VALUE!</v>
      </c>
    </row>
    <row r="222" ht="15.0" customHeight="1">
      <c r="A222" s="23" t="s">
        <v>214</v>
      </c>
      <c r="B222" s="24">
        <v>5.0945675E7</v>
      </c>
      <c r="C222" s="25">
        <f>IFERROR(VLOOKUP($B222,BaselineKILLS!$B:F,3,FALSE),"Not in BL Scan")</f>
        <v>97326</v>
      </c>
      <c r="D222" s="25">
        <f>IFERROR(VLOOKUP($B222,BaselineKILLS!$B:F,4,FALSE),"Not in BL Scan")</f>
        <v>56494</v>
      </c>
      <c r="E222" s="25">
        <f>IFERROR(VLOOKUP($B222,BaselineKILLS!$B:G,5,FALSE),"Not in BL Scan")</f>
        <v>2157643</v>
      </c>
      <c r="F222" s="25"/>
      <c r="G222" s="25">
        <f>IFERROR(VLOOKUP($B222,SCAN1_020125!$B:F,3,FALSE),"Not in Scan")</f>
        <v>97326</v>
      </c>
      <c r="H222" s="25">
        <f>IFERROR(VLOOKUP($B222,SCAN1_020125!$B:G,4,FALSE),"Not in Scan")</f>
        <v>56494</v>
      </c>
      <c r="I222" s="25">
        <f>IFERROR(VLOOKUP($B222,SCAN1_020125!$B:H,5,FALSE),"Not in Scan")</f>
        <v>2157643</v>
      </c>
      <c r="K222" s="25" t="str">
        <f>IFERROR(VLOOKUP($B222,SCAN2_021925!$B:G,3,FALSE),"Not in Scan")</f>
        <v>Not in Scan</v>
      </c>
      <c r="L222" s="25" t="str">
        <f>IFERROR(VLOOKUP($B222,SCAN2_021925!$B:H,4,FALSE),"Not in Scan")</f>
        <v>Not in Scan</v>
      </c>
      <c r="M222" s="25" t="str">
        <f>IFERROR(VLOOKUP($B222,SCAN2_021925!$B:I,5,FALSE),"Not in Scan")</f>
        <v>Not in Scan</v>
      </c>
      <c r="O222" s="25" t="str">
        <f>IFERROR(VLOOKUP($B222,SCAN_022325!$B:K,3,FALSE),"Not in Scan")</f>
        <v>Not in Scan</v>
      </c>
      <c r="P222" s="25" t="str">
        <f>IFERROR(VLOOKUP($B222,SCAN_022325!$B:L,4,FALSE),"Not in Scan")</f>
        <v>Not in Scan</v>
      </c>
      <c r="Q222" s="25" t="str">
        <f>IFERROR(VLOOKUP($B222,SCAN_022325!$B:M,5,FALSE),"Not in Scan")</f>
        <v>Not in Scan</v>
      </c>
      <c r="S222" s="25" t="str">
        <f>IFERROR(VLOOKUP($B222,SCAN_TBD4!$B:O,3,FALSE),"Not in Scan")</f>
        <v>Not in Scan</v>
      </c>
      <c r="T222" s="25" t="str">
        <f>IFERROR(VLOOKUP($B222,SCAN_TBD4!$B:P,4,FALSE),"Not in Scan")</f>
        <v>Not in Scan</v>
      </c>
      <c r="U222" s="25" t="str">
        <f>IFERROR(VLOOKUP($B222,SCAN_TBD4!$B:Q,5,FALSE),"Not in Scan")</f>
        <v>Not in Scan</v>
      </c>
      <c r="W222" s="25" t="str">
        <f>IFERROR(VLOOKUP($B222,SCAN_TBD5!$B:S,3,FALSE),"Not in Scan")</f>
        <v>Not in Scan</v>
      </c>
      <c r="X222" s="25" t="str">
        <f>IFERROR(VLOOKUP($B222,SCAN_TBD5!$B:T,4,FALSE),"Not in Scan")</f>
        <v>Not in Scan</v>
      </c>
      <c r="Y222" s="25" t="str">
        <f>IFERROR(VLOOKUP($B222,SCAN_TBD5!$B:U,5,FALSE),"Not in Scan")</f>
        <v>Not in Scan</v>
      </c>
      <c r="AA222" s="25" t="str">
        <f>IFERROR(VLOOKUP($B222,SCAN_TBD6!$B:W,3,FALSE),"Not in Scan")</f>
        <v>Not in Scan</v>
      </c>
      <c r="AB222" s="25" t="str">
        <f>IFERROR(VLOOKUP($B222,SCAN_TBD6!$B:X,4,FALSE),"Not in Scan")</f>
        <v>Not in Scan</v>
      </c>
      <c r="AC222" s="25" t="str">
        <f>IFERROR(VLOOKUP($B222,SCAN_TBD6!$B:Y,5,FALSE),"Not in Scan")</f>
        <v>Not in Scan</v>
      </c>
      <c r="AE222" s="25" t="str">
        <f>IFERROR(VLOOKUP($B222,SCAN_TBD7!$B:AA,3,FALSE),"Not in Scan")</f>
        <v>Not in Scan</v>
      </c>
      <c r="AF222" s="25" t="str">
        <f>IFERROR(VLOOKUP($B222,SCAN_TBD7!$B:AB,4,FALSE),"Not in Scan")</f>
        <v>Not in Scan</v>
      </c>
      <c r="AG222" s="25" t="str">
        <f>IFERROR(VLOOKUP($B222,SCAN_TBD7!$B:AC,5,FALSE),"Not in Scan")</f>
        <v>Not in Scan</v>
      </c>
      <c r="AI222" s="25" t="str">
        <f>IFERROR(VLOOKUP($B222,SCAN_TBD8!$B:AA,3,FALSE),"Not in Scan")</f>
        <v>Not in Scan</v>
      </c>
      <c r="AJ222" s="25" t="str">
        <f>IFERROR(VLOOKUP($B222,SCAN_TBD8!$B:AB,4,FALSE),"Not in Scan")</f>
        <v>Not in Scan</v>
      </c>
      <c r="AK222" s="25" t="str">
        <f>IFERROR(VLOOKUP($B222,SCAN_TBD8!$B:AC,5,FALSE),"Not in Scan")</f>
        <v>Not in Scan</v>
      </c>
      <c r="AM222" s="25">
        <f t="shared" ref="AM222:AO222" si="1761">G222-C222</f>
        <v>0</v>
      </c>
      <c r="AN222" s="25">
        <f t="shared" si="1761"/>
        <v>0</v>
      </c>
      <c r="AO222" s="25">
        <f t="shared" si="1761"/>
        <v>0</v>
      </c>
      <c r="AQ222" s="25" t="str">
        <f t="shared" ref="AQ222:AS222" si="1762">K222-G222</f>
        <v>#VALUE!</v>
      </c>
      <c r="AR222" s="25" t="str">
        <f t="shared" si="1762"/>
        <v>#VALUE!</v>
      </c>
      <c r="AS222" s="25" t="str">
        <f t="shared" si="1762"/>
        <v>#VALUE!</v>
      </c>
      <c r="AU222" s="25" t="str">
        <f t="shared" ref="AU222:AW222" si="1763">O222-K222</f>
        <v>#VALUE!</v>
      </c>
      <c r="AV222" s="25" t="str">
        <f t="shared" si="1763"/>
        <v>#VALUE!</v>
      </c>
      <c r="AW222" s="25" t="str">
        <f t="shared" si="1763"/>
        <v>#VALUE!</v>
      </c>
      <c r="AY222" s="25" t="str">
        <f t="shared" ref="AY222:BA222" si="1764">S222-O222</f>
        <v>#VALUE!</v>
      </c>
      <c r="AZ222" s="25" t="str">
        <f t="shared" si="1764"/>
        <v>#VALUE!</v>
      </c>
      <c r="BA222" s="25" t="str">
        <f t="shared" si="1764"/>
        <v>#VALUE!</v>
      </c>
      <c r="BC222" s="25" t="str">
        <f t="shared" ref="BC222:BE222" si="1765">W222-S222</f>
        <v>#VALUE!</v>
      </c>
      <c r="BD222" s="25" t="str">
        <f t="shared" si="1765"/>
        <v>#VALUE!</v>
      </c>
      <c r="BE222" s="25" t="str">
        <f t="shared" si="1765"/>
        <v>#VALUE!</v>
      </c>
      <c r="BG222" s="25" t="str">
        <f t="shared" ref="BG222:BI222" si="1766">AA222-W222</f>
        <v>#VALUE!</v>
      </c>
      <c r="BH222" s="25" t="str">
        <f t="shared" si="1766"/>
        <v>#VALUE!</v>
      </c>
      <c r="BI222" s="25" t="str">
        <f t="shared" si="1766"/>
        <v>#VALUE!</v>
      </c>
      <c r="BK222" s="25" t="str">
        <f t="shared" ref="BK222:BM222" si="1767">AE222-AA222</f>
        <v>#VALUE!</v>
      </c>
      <c r="BL222" s="25" t="str">
        <f t="shared" si="1767"/>
        <v>#VALUE!</v>
      </c>
      <c r="BM222" s="25" t="str">
        <f t="shared" si="1767"/>
        <v>#VALUE!</v>
      </c>
      <c r="BO222" s="25" t="str">
        <f t="shared" ref="BO222:BQ222" si="1768">AI222-AE222</f>
        <v>#VALUE!</v>
      </c>
      <c r="BP222" s="25" t="str">
        <f t="shared" si="1768"/>
        <v>#VALUE!</v>
      </c>
      <c r="BQ222" s="25" t="str">
        <f t="shared" si="1768"/>
        <v>#VALUE!</v>
      </c>
    </row>
    <row r="223" ht="15.0" customHeight="1">
      <c r="A223" s="23" t="s">
        <v>215</v>
      </c>
      <c r="B223" s="24">
        <v>5.8557434E7</v>
      </c>
      <c r="C223" s="25">
        <f>IFERROR(VLOOKUP($B223,BaselineKILLS!$B:F,3,FALSE),"Not in BL Scan")</f>
        <v>2122440</v>
      </c>
      <c r="D223" s="25">
        <f>IFERROR(VLOOKUP($B223,BaselineKILLS!$B:F,4,FALSE),"Not in BL Scan")</f>
        <v>1599510</v>
      </c>
      <c r="E223" s="25">
        <f>IFERROR(VLOOKUP($B223,BaselineKILLS!$B:G,5,FALSE),"Not in BL Scan")</f>
        <v>2376707</v>
      </c>
      <c r="F223" s="25"/>
      <c r="G223" s="25">
        <f>IFERROR(VLOOKUP($B223,SCAN1_020125!$B:F,3,FALSE),"Not in Scan")</f>
        <v>2159853</v>
      </c>
      <c r="H223" s="25">
        <f>IFERROR(VLOOKUP($B223,SCAN1_020125!$B:G,4,FALSE),"Not in Scan")</f>
        <v>1791393</v>
      </c>
      <c r="I223" s="25">
        <f>IFERROR(VLOOKUP($B223,SCAN1_020125!$B:H,5,FALSE),"Not in Scan")</f>
        <v>2451142</v>
      </c>
      <c r="K223" s="25">
        <f>IFERROR(VLOOKUP($B223,SCAN2_021925!$B:G,3,FALSE),"Not in Scan")</f>
        <v>2159853</v>
      </c>
      <c r="L223" s="25">
        <f>IFERROR(VLOOKUP($B223,SCAN2_021925!$B:H,4,FALSE),"Not in Scan")</f>
        <v>1791393</v>
      </c>
      <c r="M223" s="25">
        <f>IFERROR(VLOOKUP($B223,SCAN2_021925!$B:I,5,FALSE),"Not in Scan")</f>
        <v>2451142</v>
      </c>
      <c r="O223" s="25">
        <f>IFERROR(VLOOKUP($B223,SCAN_022325!$B:K,3,FALSE),"Not in Scan")</f>
        <v>2219889</v>
      </c>
      <c r="P223" s="25">
        <f>IFERROR(VLOOKUP($B223,SCAN_022325!$B:L,4,FALSE),"Not in Scan")</f>
        <v>1791448</v>
      </c>
      <c r="Q223" s="25">
        <f>IFERROR(VLOOKUP($B223,SCAN_022325!$B:M,5,FALSE),"Not in Scan")</f>
        <v>2462442</v>
      </c>
      <c r="S223" s="25" t="str">
        <f>IFERROR(VLOOKUP($B223,SCAN_TBD4!$B:O,3,FALSE),"Not in Scan")</f>
        <v>Not in Scan</v>
      </c>
      <c r="T223" s="25" t="str">
        <f>IFERROR(VLOOKUP($B223,SCAN_TBD4!$B:P,4,FALSE),"Not in Scan")</f>
        <v>Not in Scan</v>
      </c>
      <c r="U223" s="25" t="str">
        <f>IFERROR(VLOOKUP($B223,SCAN_TBD4!$B:Q,5,FALSE),"Not in Scan")</f>
        <v>Not in Scan</v>
      </c>
      <c r="W223" s="25" t="str">
        <f>IFERROR(VLOOKUP($B223,SCAN_TBD5!$B:S,3,FALSE),"Not in Scan")</f>
        <v>Not in Scan</v>
      </c>
      <c r="X223" s="25" t="str">
        <f>IFERROR(VLOOKUP($B223,SCAN_TBD5!$B:T,4,FALSE),"Not in Scan")</f>
        <v>Not in Scan</v>
      </c>
      <c r="Y223" s="25" t="str">
        <f>IFERROR(VLOOKUP($B223,SCAN_TBD5!$B:U,5,FALSE),"Not in Scan")</f>
        <v>Not in Scan</v>
      </c>
      <c r="AA223" s="25" t="str">
        <f>IFERROR(VLOOKUP($B223,SCAN_TBD6!$B:W,3,FALSE),"Not in Scan")</f>
        <v>Not in Scan</v>
      </c>
      <c r="AB223" s="25" t="str">
        <f>IFERROR(VLOOKUP($B223,SCAN_TBD6!$B:X,4,FALSE),"Not in Scan")</f>
        <v>Not in Scan</v>
      </c>
      <c r="AC223" s="25" t="str">
        <f>IFERROR(VLOOKUP($B223,SCAN_TBD6!$B:Y,5,FALSE),"Not in Scan")</f>
        <v>Not in Scan</v>
      </c>
      <c r="AE223" s="25" t="str">
        <f>IFERROR(VLOOKUP($B223,SCAN_TBD7!$B:AA,3,FALSE),"Not in Scan")</f>
        <v>Not in Scan</v>
      </c>
      <c r="AF223" s="25" t="str">
        <f>IFERROR(VLOOKUP($B223,SCAN_TBD7!$B:AB,4,FALSE),"Not in Scan")</f>
        <v>Not in Scan</v>
      </c>
      <c r="AG223" s="25" t="str">
        <f>IFERROR(VLOOKUP($B223,SCAN_TBD7!$B:AC,5,FALSE),"Not in Scan")</f>
        <v>Not in Scan</v>
      </c>
      <c r="AI223" s="25" t="str">
        <f>IFERROR(VLOOKUP($B223,SCAN_TBD8!$B:AA,3,FALSE),"Not in Scan")</f>
        <v>Not in Scan</v>
      </c>
      <c r="AJ223" s="25" t="str">
        <f>IFERROR(VLOOKUP($B223,SCAN_TBD8!$B:AB,4,FALSE),"Not in Scan")</f>
        <v>Not in Scan</v>
      </c>
      <c r="AK223" s="25" t="str">
        <f>IFERROR(VLOOKUP($B223,SCAN_TBD8!$B:AC,5,FALSE),"Not in Scan")</f>
        <v>Not in Scan</v>
      </c>
      <c r="AM223" s="25">
        <f t="shared" ref="AM223:AO223" si="1769">G223-C223</f>
        <v>37413</v>
      </c>
      <c r="AN223" s="25">
        <f t="shared" si="1769"/>
        <v>191883</v>
      </c>
      <c r="AO223" s="25">
        <f t="shared" si="1769"/>
        <v>74435</v>
      </c>
      <c r="AQ223" s="25">
        <f t="shared" ref="AQ223:AS223" si="1770">K223-G223</f>
        <v>0</v>
      </c>
      <c r="AR223" s="25">
        <f t="shared" si="1770"/>
        <v>0</v>
      </c>
      <c r="AS223" s="25">
        <f t="shared" si="1770"/>
        <v>0</v>
      </c>
      <c r="AU223" s="25">
        <f t="shared" ref="AU223:AW223" si="1771">O223-K223</f>
        <v>60036</v>
      </c>
      <c r="AV223" s="25">
        <f t="shared" si="1771"/>
        <v>55</v>
      </c>
      <c r="AW223" s="25">
        <f t="shared" si="1771"/>
        <v>11300</v>
      </c>
      <c r="AY223" s="25" t="str">
        <f t="shared" ref="AY223:BA223" si="1772">S223-O223</f>
        <v>#VALUE!</v>
      </c>
      <c r="AZ223" s="25" t="str">
        <f t="shared" si="1772"/>
        <v>#VALUE!</v>
      </c>
      <c r="BA223" s="25" t="str">
        <f t="shared" si="1772"/>
        <v>#VALUE!</v>
      </c>
      <c r="BC223" s="25" t="str">
        <f t="shared" ref="BC223:BE223" si="1773">W223-S223</f>
        <v>#VALUE!</v>
      </c>
      <c r="BD223" s="25" t="str">
        <f t="shared" si="1773"/>
        <v>#VALUE!</v>
      </c>
      <c r="BE223" s="25" t="str">
        <f t="shared" si="1773"/>
        <v>#VALUE!</v>
      </c>
      <c r="BG223" s="25" t="str">
        <f t="shared" ref="BG223:BI223" si="1774">AA223-W223</f>
        <v>#VALUE!</v>
      </c>
      <c r="BH223" s="25" t="str">
        <f t="shared" si="1774"/>
        <v>#VALUE!</v>
      </c>
      <c r="BI223" s="25" t="str">
        <f t="shared" si="1774"/>
        <v>#VALUE!</v>
      </c>
      <c r="BK223" s="25" t="str">
        <f t="shared" ref="BK223:BM223" si="1775">AE223-AA223</f>
        <v>#VALUE!</v>
      </c>
      <c r="BL223" s="25" t="str">
        <f t="shared" si="1775"/>
        <v>#VALUE!</v>
      </c>
      <c r="BM223" s="25" t="str">
        <f t="shared" si="1775"/>
        <v>#VALUE!</v>
      </c>
      <c r="BO223" s="25" t="str">
        <f t="shared" ref="BO223:BQ223" si="1776">AI223-AE223</f>
        <v>#VALUE!</v>
      </c>
      <c r="BP223" s="25" t="str">
        <f t="shared" si="1776"/>
        <v>#VALUE!</v>
      </c>
      <c r="BQ223" s="25" t="str">
        <f t="shared" si="1776"/>
        <v>#VALUE!</v>
      </c>
    </row>
    <row r="224" ht="15.0" customHeight="1">
      <c r="A224" s="23" t="s">
        <v>216</v>
      </c>
      <c r="B224" s="24">
        <v>6.6639234E7</v>
      </c>
      <c r="C224" s="25">
        <f>IFERROR(VLOOKUP($B224,BaselineKILLS!$B:F,3,FALSE),"Not in BL Scan")</f>
        <v>138315</v>
      </c>
      <c r="D224" s="25">
        <f>IFERROR(VLOOKUP($B224,BaselineKILLS!$B:F,4,FALSE),"Not in BL Scan")</f>
        <v>38815</v>
      </c>
      <c r="E224" s="25">
        <f>IFERROR(VLOOKUP($B224,BaselineKILLS!$B:G,5,FALSE),"Not in BL Scan")</f>
        <v>1908471</v>
      </c>
      <c r="F224" s="25"/>
      <c r="G224" s="25">
        <f>IFERROR(VLOOKUP($B224,SCAN1_020125!$B:F,3,FALSE),"Not in Scan")</f>
        <v>138315</v>
      </c>
      <c r="H224" s="25">
        <f>IFERROR(VLOOKUP($B224,SCAN1_020125!$B:G,4,FALSE),"Not in Scan")</f>
        <v>38815</v>
      </c>
      <c r="I224" s="25">
        <f>IFERROR(VLOOKUP($B224,SCAN1_020125!$B:H,5,FALSE),"Not in Scan")</f>
        <v>1908471</v>
      </c>
      <c r="K224" s="25">
        <f>IFERROR(VLOOKUP($B224,SCAN2_021925!$B:G,3,FALSE),"Not in Scan")</f>
        <v>138315</v>
      </c>
      <c r="L224" s="25">
        <f>IFERROR(VLOOKUP($B224,SCAN2_021925!$B:H,4,FALSE),"Not in Scan")</f>
        <v>38815</v>
      </c>
      <c r="M224" s="25">
        <f>IFERROR(VLOOKUP($B224,SCAN2_021925!$B:I,5,FALSE),"Not in Scan")</f>
        <v>1908471</v>
      </c>
      <c r="O224" s="25">
        <f>IFERROR(VLOOKUP($B224,SCAN_022325!$B:K,3,FALSE),"Not in Scan")</f>
        <v>138315</v>
      </c>
      <c r="P224" s="25">
        <f>IFERROR(VLOOKUP($B224,SCAN_022325!$B:L,4,FALSE),"Not in Scan")</f>
        <v>39908</v>
      </c>
      <c r="Q224" s="25">
        <f>IFERROR(VLOOKUP($B224,SCAN_022325!$B:M,5,FALSE),"Not in Scan")</f>
        <v>1908715</v>
      </c>
      <c r="S224" s="25" t="str">
        <f>IFERROR(VLOOKUP($B224,SCAN_TBD4!$B:O,3,FALSE),"Not in Scan")</f>
        <v>Not in Scan</v>
      </c>
      <c r="T224" s="25" t="str">
        <f>IFERROR(VLOOKUP($B224,SCAN_TBD4!$B:P,4,FALSE),"Not in Scan")</f>
        <v>Not in Scan</v>
      </c>
      <c r="U224" s="25" t="str">
        <f>IFERROR(VLOOKUP($B224,SCAN_TBD4!$B:Q,5,FALSE),"Not in Scan")</f>
        <v>Not in Scan</v>
      </c>
      <c r="W224" s="25" t="str">
        <f>IFERROR(VLOOKUP($B224,SCAN_TBD5!$B:S,3,FALSE),"Not in Scan")</f>
        <v>Not in Scan</v>
      </c>
      <c r="X224" s="25" t="str">
        <f>IFERROR(VLOOKUP($B224,SCAN_TBD5!$B:T,4,FALSE),"Not in Scan")</f>
        <v>Not in Scan</v>
      </c>
      <c r="Y224" s="25" t="str">
        <f>IFERROR(VLOOKUP($B224,SCAN_TBD5!$B:U,5,FALSE),"Not in Scan")</f>
        <v>Not in Scan</v>
      </c>
      <c r="AA224" s="25" t="str">
        <f>IFERROR(VLOOKUP($B224,SCAN_TBD6!$B:W,3,FALSE),"Not in Scan")</f>
        <v>Not in Scan</v>
      </c>
      <c r="AB224" s="25" t="str">
        <f>IFERROR(VLOOKUP($B224,SCAN_TBD6!$B:X,4,FALSE),"Not in Scan")</f>
        <v>Not in Scan</v>
      </c>
      <c r="AC224" s="25" t="str">
        <f>IFERROR(VLOOKUP($B224,SCAN_TBD6!$B:Y,5,FALSE),"Not in Scan")</f>
        <v>Not in Scan</v>
      </c>
      <c r="AE224" s="25" t="str">
        <f>IFERROR(VLOOKUP($B224,SCAN_TBD7!$B:AA,3,FALSE),"Not in Scan")</f>
        <v>Not in Scan</v>
      </c>
      <c r="AF224" s="25" t="str">
        <f>IFERROR(VLOOKUP($B224,SCAN_TBD7!$B:AB,4,FALSE),"Not in Scan")</f>
        <v>Not in Scan</v>
      </c>
      <c r="AG224" s="25" t="str">
        <f>IFERROR(VLOOKUP($B224,SCAN_TBD7!$B:AC,5,FALSE),"Not in Scan")</f>
        <v>Not in Scan</v>
      </c>
      <c r="AI224" s="25" t="str">
        <f>IFERROR(VLOOKUP($B224,SCAN_TBD8!$B:AA,3,FALSE),"Not in Scan")</f>
        <v>Not in Scan</v>
      </c>
      <c r="AJ224" s="25" t="str">
        <f>IFERROR(VLOOKUP($B224,SCAN_TBD8!$B:AB,4,FALSE),"Not in Scan")</f>
        <v>Not in Scan</v>
      </c>
      <c r="AK224" s="25" t="str">
        <f>IFERROR(VLOOKUP($B224,SCAN_TBD8!$B:AC,5,FALSE),"Not in Scan")</f>
        <v>Not in Scan</v>
      </c>
      <c r="AM224" s="25">
        <f t="shared" ref="AM224:AO224" si="1777">G224-C224</f>
        <v>0</v>
      </c>
      <c r="AN224" s="25">
        <f t="shared" si="1777"/>
        <v>0</v>
      </c>
      <c r="AO224" s="25">
        <f t="shared" si="1777"/>
        <v>0</v>
      </c>
      <c r="AQ224" s="25">
        <f t="shared" ref="AQ224:AS224" si="1778">K224-G224</f>
        <v>0</v>
      </c>
      <c r="AR224" s="25">
        <f t="shared" si="1778"/>
        <v>0</v>
      </c>
      <c r="AS224" s="25">
        <f t="shared" si="1778"/>
        <v>0</v>
      </c>
      <c r="AU224" s="25">
        <f t="shared" ref="AU224:AW224" si="1779">O224-K224</f>
        <v>0</v>
      </c>
      <c r="AV224" s="25">
        <f t="shared" si="1779"/>
        <v>1093</v>
      </c>
      <c r="AW224" s="25">
        <f t="shared" si="1779"/>
        <v>244</v>
      </c>
      <c r="AY224" s="25" t="str">
        <f t="shared" ref="AY224:BA224" si="1780">S224-O224</f>
        <v>#VALUE!</v>
      </c>
      <c r="AZ224" s="25" t="str">
        <f t="shared" si="1780"/>
        <v>#VALUE!</v>
      </c>
      <c r="BA224" s="25" t="str">
        <f t="shared" si="1780"/>
        <v>#VALUE!</v>
      </c>
      <c r="BC224" s="25" t="str">
        <f t="shared" ref="BC224:BE224" si="1781">W224-S224</f>
        <v>#VALUE!</v>
      </c>
      <c r="BD224" s="25" t="str">
        <f t="shared" si="1781"/>
        <v>#VALUE!</v>
      </c>
      <c r="BE224" s="25" t="str">
        <f t="shared" si="1781"/>
        <v>#VALUE!</v>
      </c>
      <c r="BG224" s="25" t="str">
        <f t="shared" ref="BG224:BI224" si="1782">AA224-W224</f>
        <v>#VALUE!</v>
      </c>
      <c r="BH224" s="25" t="str">
        <f t="shared" si="1782"/>
        <v>#VALUE!</v>
      </c>
      <c r="BI224" s="25" t="str">
        <f t="shared" si="1782"/>
        <v>#VALUE!</v>
      </c>
      <c r="BK224" s="25" t="str">
        <f t="shared" ref="BK224:BM224" si="1783">AE224-AA224</f>
        <v>#VALUE!</v>
      </c>
      <c r="BL224" s="25" t="str">
        <f t="shared" si="1783"/>
        <v>#VALUE!</v>
      </c>
      <c r="BM224" s="25" t="str">
        <f t="shared" si="1783"/>
        <v>#VALUE!</v>
      </c>
      <c r="BO224" s="25" t="str">
        <f t="shared" ref="BO224:BQ224" si="1784">AI224-AE224</f>
        <v>#VALUE!</v>
      </c>
      <c r="BP224" s="25" t="str">
        <f t="shared" si="1784"/>
        <v>#VALUE!</v>
      </c>
      <c r="BQ224" s="25" t="str">
        <f t="shared" si="1784"/>
        <v>#VALUE!</v>
      </c>
    </row>
    <row r="225" ht="15.0" customHeight="1">
      <c r="A225" s="23" t="s">
        <v>217</v>
      </c>
      <c r="B225" s="24">
        <v>1.12277459E8</v>
      </c>
      <c r="C225" s="25">
        <f>IFERROR(VLOOKUP($B225,BaselineKILLS!$B:F,3,FALSE),"Not in BL Scan")</f>
        <v>630831</v>
      </c>
      <c r="D225" s="25">
        <f>IFERROR(VLOOKUP($B225,BaselineKILLS!$B:F,4,FALSE),"Not in BL Scan")</f>
        <v>279825</v>
      </c>
      <c r="E225" s="25">
        <f>IFERROR(VLOOKUP($B225,BaselineKILLS!$B:G,5,FALSE),"Not in BL Scan")</f>
        <v>1483145</v>
      </c>
      <c r="F225" s="25"/>
      <c r="G225" s="25">
        <f>IFERROR(VLOOKUP($B225,SCAN1_020125!$B:F,3,FALSE),"Not in Scan")</f>
        <v>630831</v>
      </c>
      <c r="H225" s="25">
        <f>IFERROR(VLOOKUP($B225,SCAN1_020125!$B:G,4,FALSE),"Not in Scan")</f>
        <v>279825</v>
      </c>
      <c r="I225" s="25">
        <f>IFERROR(VLOOKUP($B225,SCAN1_020125!$B:H,5,FALSE),"Not in Scan")</f>
        <v>1483145</v>
      </c>
      <c r="K225" s="25">
        <f>IFERROR(VLOOKUP($B225,SCAN2_021925!$B:G,3,FALSE),"Not in Scan")</f>
        <v>630831</v>
      </c>
      <c r="L225" s="25">
        <f>IFERROR(VLOOKUP($B225,SCAN2_021925!$B:H,4,FALSE),"Not in Scan")</f>
        <v>279825</v>
      </c>
      <c r="M225" s="25">
        <f>IFERROR(VLOOKUP($B225,SCAN2_021925!$B:I,5,FALSE),"Not in Scan")</f>
        <v>1483145</v>
      </c>
      <c r="O225" s="25">
        <f>IFERROR(VLOOKUP($B225,SCAN_022325!$B:K,3,FALSE),"Not in Scan")</f>
        <v>630831</v>
      </c>
      <c r="P225" s="25">
        <f>IFERROR(VLOOKUP($B225,SCAN_022325!$B:L,4,FALSE),"Not in Scan")</f>
        <v>279825</v>
      </c>
      <c r="Q225" s="25">
        <f>IFERROR(VLOOKUP($B225,SCAN_022325!$B:M,5,FALSE),"Not in Scan")</f>
        <v>1483145</v>
      </c>
      <c r="S225" s="25" t="str">
        <f>IFERROR(VLOOKUP($B225,SCAN_TBD4!$B:O,3,FALSE),"Not in Scan")</f>
        <v>Not in Scan</v>
      </c>
      <c r="T225" s="25" t="str">
        <f>IFERROR(VLOOKUP($B225,SCAN_TBD4!$B:P,4,FALSE),"Not in Scan")</f>
        <v>Not in Scan</v>
      </c>
      <c r="U225" s="25" t="str">
        <f>IFERROR(VLOOKUP($B225,SCAN_TBD4!$B:Q,5,FALSE),"Not in Scan")</f>
        <v>Not in Scan</v>
      </c>
      <c r="W225" s="25" t="str">
        <f>IFERROR(VLOOKUP($B225,SCAN_TBD5!$B:S,3,FALSE),"Not in Scan")</f>
        <v>Not in Scan</v>
      </c>
      <c r="X225" s="25" t="str">
        <f>IFERROR(VLOOKUP($B225,SCAN_TBD5!$B:T,4,FALSE),"Not in Scan")</f>
        <v>Not in Scan</v>
      </c>
      <c r="Y225" s="25" t="str">
        <f>IFERROR(VLOOKUP($B225,SCAN_TBD5!$B:U,5,FALSE),"Not in Scan")</f>
        <v>Not in Scan</v>
      </c>
      <c r="AA225" s="25" t="str">
        <f>IFERROR(VLOOKUP($B225,SCAN_TBD6!$B:W,3,FALSE),"Not in Scan")</f>
        <v>Not in Scan</v>
      </c>
      <c r="AB225" s="25" t="str">
        <f>IFERROR(VLOOKUP($B225,SCAN_TBD6!$B:X,4,FALSE),"Not in Scan")</f>
        <v>Not in Scan</v>
      </c>
      <c r="AC225" s="25" t="str">
        <f>IFERROR(VLOOKUP($B225,SCAN_TBD6!$B:Y,5,FALSE),"Not in Scan")</f>
        <v>Not in Scan</v>
      </c>
      <c r="AE225" s="25" t="str">
        <f>IFERROR(VLOOKUP($B225,SCAN_TBD7!$B:AA,3,FALSE),"Not in Scan")</f>
        <v>Not in Scan</v>
      </c>
      <c r="AF225" s="25" t="str">
        <f>IFERROR(VLOOKUP($B225,SCAN_TBD7!$B:AB,4,FALSE),"Not in Scan")</f>
        <v>Not in Scan</v>
      </c>
      <c r="AG225" s="25" t="str">
        <f>IFERROR(VLOOKUP($B225,SCAN_TBD7!$B:AC,5,FALSE),"Not in Scan")</f>
        <v>Not in Scan</v>
      </c>
      <c r="AI225" s="25" t="str">
        <f>IFERROR(VLOOKUP($B225,SCAN_TBD8!$B:AA,3,FALSE),"Not in Scan")</f>
        <v>Not in Scan</v>
      </c>
      <c r="AJ225" s="25" t="str">
        <f>IFERROR(VLOOKUP($B225,SCAN_TBD8!$B:AB,4,FALSE),"Not in Scan")</f>
        <v>Not in Scan</v>
      </c>
      <c r="AK225" s="25" t="str">
        <f>IFERROR(VLOOKUP($B225,SCAN_TBD8!$B:AC,5,FALSE),"Not in Scan")</f>
        <v>Not in Scan</v>
      </c>
      <c r="AM225" s="25">
        <f t="shared" ref="AM225:AO225" si="1785">G225-C225</f>
        <v>0</v>
      </c>
      <c r="AN225" s="25">
        <f t="shared" si="1785"/>
        <v>0</v>
      </c>
      <c r="AO225" s="25">
        <f t="shared" si="1785"/>
        <v>0</v>
      </c>
      <c r="AQ225" s="25">
        <f t="shared" ref="AQ225:AS225" si="1786">K225-G225</f>
        <v>0</v>
      </c>
      <c r="AR225" s="25">
        <f t="shared" si="1786"/>
        <v>0</v>
      </c>
      <c r="AS225" s="25">
        <f t="shared" si="1786"/>
        <v>0</v>
      </c>
      <c r="AU225" s="25">
        <f t="shared" ref="AU225:AW225" si="1787">O225-K225</f>
        <v>0</v>
      </c>
      <c r="AV225" s="25">
        <f t="shared" si="1787"/>
        <v>0</v>
      </c>
      <c r="AW225" s="25">
        <f t="shared" si="1787"/>
        <v>0</v>
      </c>
      <c r="AY225" s="25" t="str">
        <f t="shared" ref="AY225:BA225" si="1788">S225-O225</f>
        <v>#VALUE!</v>
      </c>
      <c r="AZ225" s="25" t="str">
        <f t="shared" si="1788"/>
        <v>#VALUE!</v>
      </c>
      <c r="BA225" s="25" t="str">
        <f t="shared" si="1788"/>
        <v>#VALUE!</v>
      </c>
      <c r="BC225" s="25" t="str">
        <f t="shared" ref="BC225:BE225" si="1789">W225-S225</f>
        <v>#VALUE!</v>
      </c>
      <c r="BD225" s="25" t="str">
        <f t="shared" si="1789"/>
        <v>#VALUE!</v>
      </c>
      <c r="BE225" s="25" t="str">
        <f t="shared" si="1789"/>
        <v>#VALUE!</v>
      </c>
      <c r="BG225" s="25" t="str">
        <f t="shared" ref="BG225:BI225" si="1790">AA225-W225</f>
        <v>#VALUE!</v>
      </c>
      <c r="BH225" s="25" t="str">
        <f t="shared" si="1790"/>
        <v>#VALUE!</v>
      </c>
      <c r="BI225" s="25" t="str">
        <f t="shared" si="1790"/>
        <v>#VALUE!</v>
      </c>
      <c r="BK225" s="25" t="str">
        <f t="shared" ref="BK225:BM225" si="1791">AE225-AA225</f>
        <v>#VALUE!</v>
      </c>
      <c r="BL225" s="25" t="str">
        <f t="shared" si="1791"/>
        <v>#VALUE!</v>
      </c>
      <c r="BM225" s="25" t="str">
        <f t="shared" si="1791"/>
        <v>#VALUE!</v>
      </c>
      <c r="BO225" s="25" t="str">
        <f t="shared" ref="BO225:BQ225" si="1792">AI225-AE225</f>
        <v>#VALUE!</v>
      </c>
      <c r="BP225" s="25" t="str">
        <f t="shared" si="1792"/>
        <v>#VALUE!</v>
      </c>
      <c r="BQ225" s="25" t="str">
        <f t="shared" si="1792"/>
        <v>#VALUE!</v>
      </c>
    </row>
    <row r="226" ht="15.0" customHeight="1">
      <c r="A226" s="23" t="s">
        <v>218</v>
      </c>
      <c r="B226" s="24">
        <v>8.95298E7</v>
      </c>
      <c r="C226" s="25">
        <f>IFERROR(VLOOKUP($B226,BaselineKILLS!$B:F,3,FALSE),"Not in BL Scan")</f>
        <v>119280</v>
      </c>
      <c r="D226" s="25">
        <f>IFERROR(VLOOKUP($B226,BaselineKILLS!$B:F,4,FALSE),"Not in BL Scan")</f>
        <v>165542</v>
      </c>
      <c r="E226" s="25">
        <f>IFERROR(VLOOKUP($B226,BaselineKILLS!$B:G,5,FALSE),"Not in BL Scan")</f>
        <v>2284289</v>
      </c>
      <c r="F226" s="25"/>
      <c r="G226" s="25">
        <f>IFERROR(VLOOKUP($B226,SCAN1_020125!$B:F,3,FALSE),"Not in Scan")</f>
        <v>119280</v>
      </c>
      <c r="H226" s="25">
        <f>IFERROR(VLOOKUP($B226,SCAN1_020125!$B:G,4,FALSE),"Not in Scan")</f>
        <v>165542</v>
      </c>
      <c r="I226" s="25">
        <f>IFERROR(VLOOKUP($B226,SCAN1_020125!$B:H,5,FALSE),"Not in Scan")</f>
        <v>2284289</v>
      </c>
      <c r="K226" s="25">
        <f>IFERROR(VLOOKUP($B226,SCAN2_021925!$B:G,3,FALSE),"Not in Scan")</f>
        <v>119280</v>
      </c>
      <c r="L226" s="25">
        <f>IFERROR(VLOOKUP($B226,SCAN2_021925!$B:H,4,FALSE),"Not in Scan")</f>
        <v>165542</v>
      </c>
      <c r="M226" s="25">
        <f>IFERROR(VLOOKUP($B226,SCAN2_021925!$B:I,5,FALSE),"Not in Scan")</f>
        <v>2284289</v>
      </c>
      <c r="O226" s="25">
        <f>IFERROR(VLOOKUP($B226,SCAN_022325!$B:K,3,FALSE),"Not in Scan")</f>
        <v>119280</v>
      </c>
      <c r="P226" s="25">
        <f>IFERROR(VLOOKUP($B226,SCAN_022325!$B:L,4,FALSE),"Not in Scan")</f>
        <v>165542</v>
      </c>
      <c r="Q226" s="25">
        <f>IFERROR(VLOOKUP($B226,SCAN_022325!$B:M,5,FALSE),"Not in Scan")</f>
        <v>2284289</v>
      </c>
      <c r="S226" s="25" t="str">
        <f>IFERROR(VLOOKUP($B226,SCAN_TBD4!$B:O,3,FALSE),"Not in Scan")</f>
        <v>Not in Scan</v>
      </c>
      <c r="T226" s="25" t="str">
        <f>IFERROR(VLOOKUP($B226,SCAN_TBD4!$B:P,4,FALSE),"Not in Scan")</f>
        <v>Not in Scan</v>
      </c>
      <c r="U226" s="25" t="str">
        <f>IFERROR(VLOOKUP($B226,SCAN_TBD4!$B:Q,5,FALSE),"Not in Scan")</f>
        <v>Not in Scan</v>
      </c>
      <c r="W226" s="25" t="str">
        <f>IFERROR(VLOOKUP($B226,SCAN_TBD5!$B:S,3,FALSE),"Not in Scan")</f>
        <v>Not in Scan</v>
      </c>
      <c r="X226" s="25" t="str">
        <f>IFERROR(VLOOKUP($B226,SCAN_TBD5!$B:T,4,FALSE),"Not in Scan")</f>
        <v>Not in Scan</v>
      </c>
      <c r="Y226" s="25" t="str">
        <f>IFERROR(VLOOKUP($B226,SCAN_TBD5!$B:U,5,FALSE),"Not in Scan")</f>
        <v>Not in Scan</v>
      </c>
      <c r="AA226" s="25" t="str">
        <f>IFERROR(VLOOKUP($B226,SCAN_TBD6!$B:W,3,FALSE),"Not in Scan")</f>
        <v>Not in Scan</v>
      </c>
      <c r="AB226" s="25" t="str">
        <f>IFERROR(VLOOKUP($B226,SCAN_TBD6!$B:X,4,FALSE),"Not in Scan")</f>
        <v>Not in Scan</v>
      </c>
      <c r="AC226" s="25" t="str">
        <f>IFERROR(VLOOKUP($B226,SCAN_TBD6!$B:Y,5,FALSE),"Not in Scan")</f>
        <v>Not in Scan</v>
      </c>
      <c r="AE226" s="25" t="str">
        <f>IFERROR(VLOOKUP($B226,SCAN_TBD7!$B:AA,3,FALSE),"Not in Scan")</f>
        <v>Not in Scan</v>
      </c>
      <c r="AF226" s="25" t="str">
        <f>IFERROR(VLOOKUP($B226,SCAN_TBD7!$B:AB,4,FALSE),"Not in Scan")</f>
        <v>Not in Scan</v>
      </c>
      <c r="AG226" s="25" t="str">
        <f>IFERROR(VLOOKUP($B226,SCAN_TBD7!$B:AC,5,FALSE),"Not in Scan")</f>
        <v>Not in Scan</v>
      </c>
      <c r="AI226" s="25" t="str">
        <f>IFERROR(VLOOKUP($B226,SCAN_TBD8!$B:AA,3,FALSE),"Not in Scan")</f>
        <v>Not in Scan</v>
      </c>
      <c r="AJ226" s="25" t="str">
        <f>IFERROR(VLOOKUP($B226,SCAN_TBD8!$B:AB,4,FALSE),"Not in Scan")</f>
        <v>Not in Scan</v>
      </c>
      <c r="AK226" s="25" t="str">
        <f>IFERROR(VLOOKUP($B226,SCAN_TBD8!$B:AC,5,FALSE),"Not in Scan")</f>
        <v>Not in Scan</v>
      </c>
      <c r="AM226" s="25">
        <f t="shared" ref="AM226:AO226" si="1793">G226-C226</f>
        <v>0</v>
      </c>
      <c r="AN226" s="25">
        <f t="shared" si="1793"/>
        <v>0</v>
      </c>
      <c r="AO226" s="25">
        <f t="shared" si="1793"/>
        <v>0</v>
      </c>
      <c r="AQ226" s="25">
        <f t="shared" ref="AQ226:AS226" si="1794">K226-G226</f>
        <v>0</v>
      </c>
      <c r="AR226" s="25">
        <f t="shared" si="1794"/>
        <v>0</v>
      </c>
      <c r="AS226" s="25">
        <f t="shared" si="1794"/>
        <v>0</v>
      </c>
      <c r="AU226" s="25">
        <f t="shared" ref="AU226:AW226" si="1795">O226-K226</f>
        <v>0</v>
      </c>
      <c r="AV226" s="25">
        <f t="shared" si="1795"/>
        <v>0</v>
      </c>
      <c r="AW226" s="25">
        <f t="shared" si="1795"/>
        <v>0</v>
      </c>
      <c r="AY226" s="25" t="str">
        <f t="shared" ref="AY226:BA226" si="1796">S226-O226</f>
        <v>#VALUE!</v>
      </c>
      <c r="AZ226" s="25" t="str">
        <f t="shared" si="1796"/>
        <v>#VALUE!</v>
      </c>
      <c r="BA226" s="25" t="str">
        <f t="shared" si="1796"/>
        <v>#VALUE!</v>
      </c>
      <c r="BC226" s="25" t="str">
        <f t="shared" ref="BC226:BE226" si="1797">W226-S226</f>
        <v>#VALUE!</v>
      </c>
      <c r="BD226" s="25" t="str">
        <f t="shared" si="1797"/>
        <v>#VALUE!</v>
      </c>
      <c r="BE226" s="25" t="str">
        <f t="shared" si="1797"/>
        <v>#VALUE!</v>
      </c>
      <c r="BG226" s="25" t="str">
        <f t="shared" ref="BG226:BI226" si="1798">AA226-W226</f>
        <v>#VALUE!</v>
      </c>
      <c r="BH226" s="25" t="str">
        <f t="shared" si="1798"/>
        <v>#VALUE!</v>
      </c>
      <c r="BI226" s="25" t="str">
        <f t="shared" si="1798"/>
        <v>#VALUE!</v>
      </c>
      <c r="BK226" s="25" t="str">
        <f t="shared" ref="BK226:BM226" si="1799">AE226-AA226</f>
        <v>#VALUE!</v>
      </c>
      <c r="BL226" s="25" t="str">
        <f t="shared" si="1799"/>
        <v>#VALUE!</v>
      </c>
      <c r="BM226" s="25" t="str">
        <f t="shared" si="1799"/>
        <v>#VALUE!</v>
      </c>
      <c r="BO226" s="25" t="str">
        <f t="shared" ref="BO226:BQ226" si="1800">AI226-AE226</f>
        <v>#VALUE!</v>
      </c>
      <c r="BP226" s="25" t="str">
        <f t="shared" si="1800"/>
        <v>#VALUE!</v>
      </c>
      <c r="BQ226" s="25" t="str">
        <f t="shared" si="1800"/>
        <v>#VALUE!</v>
      </c>
    </row>
    <row r="227" ht="15.0" customHeight="1">
      <c r="A227" s="23" t="s">
        <v>219</v>
      </c>
      <c r="B227" s="24">
        <v>6.7792586E7</v>
      </c>
      <c r="C227" s="25">
        <f>IFERROR(VLOOKUP($B227,BaselineKILLS!$B:F,3,FALSE),"Not in BL Scan")</f>
        <v>486</v>
      </c>
      <c r="D227" s="25">
        <f>IFERROR(VLOOKUP($B227,BaselineKILLS!$B:F,4,FALSE),"Not in BL Scan")</f>
        <v>16494</v>
      </c>
      <c r="E227" s="25">
        <f>IFERROR(VLOOKUP($B227,BaselineKILLS!$B:G,5,FALSE),"Not in BL Scan")</f>
        <v>953356</v>
      </c>
      <c r="F227" s="25"/>
      <c r="G227" s="25">
        <f>IFERROR(VLOOKUP($B227,SCAN1_020125!$B:F,3,FALSE),"Not in Scan")</f>
        <v>486</v>
      </c>
      <c r="H227" s="25">
        <f>IFERROR(VLOOKUP($B227,SCAN1_020125!$B:G,4,FALSE),"Not in Scan")</f>
        <v>16494</v>
      </c>
      <c r="I227" s="25">
        <f>IFERROR(VLOOKUP($B227,SCAN1_020125!$B:H,5,FALSE),"Not in Scan")</f>
        <v>953356</v>
      </c>
      <c r="K227" s="25">
        <f>IFERROR(VLOOKUP($B227,SCAN2_021925!$B:G,3,FALSE),"Not in Scan")</f>
        <v>486</v>
      </c>
      <c r="L227" s="25">
        <f>IFERROR(VLOOKUP($B227,SCAN2_021925!$B:H,4,FALSE),"Not in Scan")</f>
        <v>16494</v>
      </c>
      <c r="M227" s="25">
        <f>IFERROR(VLOOKUP($B227,SCAN2_021925!$B:I,5,FALSE),"Not in Scan")</f>
        <v>953356</v>
      </c>
      <c r="O227" s="25">
        <f>IFERROR(VLOOKUP($B227,SCAN_022325!$B:K,3,FALSE),"Not in Scan")</f>
        <v>486</v>
      </c>
      <c r="P227" s="25">
        <f>IFERROR(VLOOKUP($B227,SCAN_022325!$B:L,4,FALSE),"Not in Scan")</f>
        <v>16494</v>
      </c>
      <c r="Q227" s="25">
        <f>IFERROR(VLOOKUP($B227,SCAN_022325!$B:M,5,FALSE),"Not in Scan")</f>
        <v>953356</v>
      </c>
      <c r="S227" s="25" t="str">
        <f>IFERROR(VLOOKUP($B227,SCAN_TBD4!$B:O,3,FALSE),"Not in Scan")</f>
        <v>Not in Scan</v>
      </c>
      <c r="T227" s="25" t="str">
        <f>IFERROR(VLOOKUP($B227,SCAN_TBD4!$B:P,4,FALSE),"Not in Scan")</f>
        <v>Not in Scan</v>
      </c>
      <c r="U227" s="25" t="str">
        <f>IFERROR(VLOOKUP($B227,SCAN_TBD4!$B:Q,5,FALSE),"Not in Scan")</f>
        <v>Not in Scan</v>
      </c>
      <c r="W227" s="25" t="str">
        <f>IFERROR(VLOOKUP($B227,SCAN_TBD5!$B:S,3,FALSE),"Not in Scan")</f>
        <v>Not in Scan</v>
      </c>
      <c r="X227" s="25" t="str">
        <f>IFERROR(VLOOKUP($B227,SCAN_TBD5!$B:T,4,FALSE),"Not in Scan")</f>
        <v>Not in Scan</v>
      </c>
      <c r="Y227" s="25" t="str">
        <f>IFERROR(VLOOKUP($B227,SCAN_TBD5!$B:U,5,FALSE),"Not in Scan")</f>
        <v>Not in Scan</v>
      </c>
      <c r="AA227" s="25" t="str">
        <f>IFERROR(VLOOKUP($B227,SCAN_TBD6!$B:W,3,FALSE),"Not in Scan")</f>
        <v>Not in Scan</v>
      </c>
      <c r="AB227" s="25" t="str">
        <f>IFERROR(VLOOKUP($B227,SCAN_TBD6!$B:X,4,FALSE),"Not in Scan")</f>
        <v>Not in Scan</v>
      </c>
      <c r="AC227" s="25" t="str">
        <f>IFERROR(VLOOKUP($B227,SCAN_TBD6!$B:Y,5,FALSE),"Not in Scan")</f>
        <v>Not in Scan</v>
      </c>
      <c r="AE227" s="25" t="str">
        <f>IFERROR(VLOOKUP($B227,SCAN_TBD7!$B:AA,3,FALSE),"Not in Scan")</f>
        <v>Not in Scan</v>
      </c>
      <c r="AF227" s="25" t="str">
        <f>IFERROR(VLOOKUP($B227,SCAN_TBD7!$B:AB,4,FALSE),"Not in Scan")</f>
        <v>Not in Scan</v>
      </c>
      <c r="AG227" s="25" t="str">
        <f>IFERROR(VLOOKUP($B227,SCAN_TBD7!$B:AC,5,FALSE),"Not in Scan")</f>
        <v>Not in Scan</v>
      </c>
      <c r="AI227" s="25" t="str">
        <f>IFERROR(VLOOKUP($B227,SCAN_TBD8!$B:AA,3,FALSE),"Not in Scan")</f>
        <v>Not in Scan</v>
      </c>
      <c r="AJ227" s="25" t="str">
        <f>IFERROR(VLOOKUP($B227,SCAN_TBD8!$B:AB,4,FALSE),"Not in Scan")</f>
        <v>Not in Scan</v>
      </c>
      <c r="AK227" s="25" t="str">
        <f>IFERROR(VLOOKUP($B227,SCAN_TBD8!$B:AC,5,FALSE),"Not in Scan")</f>
        <v>Not in Scan</v>
      </c>
      <c r="AM227" s="25">
        <f t="shared" ref="AM227:AO227" si="1801">G227-C227</f>
        <v>0</v>
      </c>
      <c r="AN227" s="25">
        <f t="shared" si="1801"/>
        <v>0</v>
      </c>
      <c r="AO227" s="25">
        <f t="shared" si="1801"/>
        <v>0</v>
      </c>
      <c r="AQ227" s="25">
        <f t="shared" ref="AQ227:AS227" si="1802">K227-G227</f>
        <v>0</v>
      </c>
      <c r="AR227" s="25">
        <f t="shared" si="1802"/>
        <v>0</v>
      </c>
      <c r="AS227" s="25">
        <f t="shared" si="1802"/>
        <v>0</v>
      </c>
      <c r="AU227" s="25">
        <f t="shared" ref="AU227:AW227" si="1803">O227-K227</f>
        <v>0</v>
      </c>
      <c r="AV227" s="25">
        <f t="shared" si="1803"/>
        <v>0</v>
      </c>
      <c r="AW227" s="25">
        <f t="shared" si="1803"/>
        <v>0</v>
      </c>
      <c r="AY227" s="25" t="str">
        <f t="shared" ref="AY227:BA227" si="1804">S227-O227</f>
        <v>#VALUE!</v>
      </c>
      <c r="AZ227" s="25" t="str">
        <f t="shared" si="1804"/>
        <v>#VALUE!</v>
      </c>
      <c r="BA227" s="25" t="str">
        <f t="shared" si="1804"/>
        <v>#VALUE!</v>
      </c>
      <c r="BC227" s="25" t="str">
        <f t="shared" ref="BC227:BE227" si="1805">W227-S227</f>
        <v>#VALUE!</v>
      </c>
      <c r="BD227" s="25" t="str">
        <f t="shared" si="1805"/>
        <v>#VALUE!</v>
      </c>
      <c r="BE227" s="25" t="str">
        <f t="shared" si="1805"/>
        <v>#VALUE!</v>
      </c>
      <c r="BG227" s="25" t="str">
        <f t="shared" ref="BG227:BI227" si="1806">AA227-W227</f>
        <v>#VALUE!</v>
      </c>
      <c r="BH227" s="25" t="str">
        <f t="shared" si="1806"/>
        <v>#VALUE!</v>
      </c>
      <c r="BI227" s="25" t="str">
        <f t="shared" si="1806"/>
        <v>#VALUE!</v>
      </c>
      <c r="BK227" s="25" t="str">
        <f t="shared" ref="BK227:BM227" si="1807">AE227-AA227</f>
        <v>#VALUE!</v>
      </c>
      <c r="BL227" s="25" t="str">
        <f t="shared" si="1807"/>
        <v>#VALUE!</v>
      </c>
      <c r="BM227" s="25" t="str">
        <f t="shared" si="1807"/>
        <v>#VALUE!</v>
      </c>
      <c r="BO227" s="25" t="str">
        <f t="shared" ref="BO227:BQ227" si="1808">AI227-AE227</f>
        <v>#VALUE!</v>
      </c>
      <c r="BP227" s="25" t="str">
        <f t="shared" si="1808"/>
        <v>#VALUE!</v>
      </c>
      <c r="BQ227" s="25" t="str">
        <f t="shared" si="1808"/>
        <v>#VALUE!</v>
      </c>
    </row>
    <row r="228" ht="15.0" customHeight="1">
      <c r="A228" s="28" t="s">
        <v>308</v>
      </c>
      <c r="B228" s="24">
        <v>5.5932046E7</v>
      </c>
      <c r="C228" s="25">
        <f>IFERROR(VLOOKUP($B228,BaselineKILLS!$B:F,3,FALSE),"Not in BL Scan")</f>
        <v>110950</v>
      </c>
      <c r="D228" s="25">
        <f>IFERROR(VLOOKUP($B228,BaselineKILLS!$B:F,4,FALSE),"Not in BL Scan")</f>
        <v>38865</v>
      </c>
      <c r="E228" s="25">
        <f>IFERROR(VLOOKUP($B228,BaselineKILLS!$B:G,5,FALSE),"Not in BL Scan")</f>
        <v>1984453</v>
      </c>
      <c r="F228" s="25"/>
      <c r="G228" s="25">
        <f>IFERROR(VLOOKUP($B228,SCAN1_020125!$B:F,3,FALSE),"Not in Scan")</f>
        <v>110950</v>
      </c>
      <c r="H228" s="25">
        <f>IFERROR(VLOOKUP($B228,SCAN1_020125!$B:G,4,FALSE),"Not in Scan")</f>
        <v>38865</v>
      </c>
      <c r="I228" s="25">
        <f>IFERROR(VLOOKUP($B228,SCAN1_020125!$B:H,5,FALSE),"Not in Scan")</f>
        <v>1984453</v>
      </c>
      <c r="K228" s="25" t="str">
        <f>IFERROR(VLOOKUP($B228,SCAN2_021925!$B:G,3,FALSE),"Not in Scan")</f>
        <v>Not in Scan</v>
      </c>
      <c r="L228" s="25" t="str">
        <f>IFERROR(VLOOKUP($B228,SCAN2_021925!$B:H,4,FALSE),"Not in Scan")</f>
        <v>Not in Scan</v>
      </c>
      <c r="M228" s="25" t="str">
        <f>IFERROR(VLOOKUP($B228,SCAN2_021925!$B:I,5,FALSE),"Not in Scan")</f>
        <v>Not in Scan</v>
      </c>
      <c r="O228" s="25" t="str">
        <f>IFERROR(VLOOKUP($B228,SCAN_022325!$B:K,3,FALSE),"Not in Scan")</f>
        <v>Not in Scan</v>
      </c>
      <c r="P228" s="25" t="str">
        <f>IFERROR(VLOOKUP($B228,SCAN_022325!$B:L,4,FALSE),"Not in Scan")</f>
        <v>Not in Scan</v>
      </c>
      <c r="Q228" s="25" t="str">
        <f>IFERROR(VLOOKUP($B228,SCAN_022325!$B:M,5,FALSE),"Not in Scan")</f>
        <v>Not in Scan</v>
      </c>
      <c r="S228" s="25" t="str">
        <f>IFERROR(VLOOKUP($B228,SCAN_TBD4!$B:O,3,FALSE),"Not in Scan")</f>
        <v>Not in Scan</v>
      </c>
      <c r="T228" s="25" t="str">
        <f>IFERROR(VLOOKUP($B228,SCAN_TBD4!$B:P,4,FALSE),"Not in Scan")</f>
        <v>Not in Scan</v>
      </c>
      <c r="U228" s="25" t="str">
        <f>IFERROR(VLOOKUP($B228,SCAN_TBD4!$B:Q,5,FALSE),"Not in Scan")</f>
        <v>Not in Scan</v>
      </c>
      <c r="W228" s="25" t="str">
        <f>IFERROR(VLOOKUP($B228,SCAN_TBD5!$B:S,3,FALSE),"Not in Scan")</f>
        <v>Not in Scan</v>
      </c>
      <c r="X228" s="25" t="str">
        <f>IFERROR(VLOOKUP($B228,SCAN_TBD5!$B:T,4,FALSE),"Not in Scan")</f>
        <v>Not in Scan</v>
      </c>
      <c r="Y228" s="25" t="str">
        <f>IFERROR(VLOOKUP($B228,SCAN_TBD5!$B:U,5,FALSE),"Not in Scan")</f>
        <v>Not in Scan</v>
      </c>
      <c r="AA228" s="25" t="str">
        <f>IFERROR(VLOOKUP($B228,SCAN_TBD6!$B:W,3,FALSE),"Not in Scan")</f>
        <v>Not in Scan</v>
      </c>
      <c r="AB228" s="25" t="str">
        <f>IFERROR(VLOOKUP($B228,SCAN_TBD6!$B:X,4,FALSE),"Not in Scan")</f>
        <v>Not in Scan</v>
      </c>
      <c r="AC228" s="25" t="str">
        <f>IFERROR(VLOOKUP($B228,SCAN_TBD6!$B:Y,5,FALSE),"Not in Scan")</f>
        <v>Not in Scan</v>
      </c>
      <c r="AE228" s="25" t="str">
        <f>IFERROR(VLOOKUP($B228,SCAN_TBD7!$B:AA,3,FALSE),"Not in Scan")</f>
        <v>Not in Scan</v>
      </c>
      <c r="AF228" s="25" t="str">
        <f>IFERROR(VLOOKUP($B228,SCAN_TBD7!$B:AB,4,FALSE),"Not in Scan")</f>
        <v>Not in Scan</v>
      </c>
      <c r="AG228" s="25" t="str">
        <f>IFERROR(VLOOKUP($B228,SCAN_TBD7!$B:AC,5,FALSE),"Not in Scan")</f>
        <v>Not in Scan</v>
      </c>
      <c r="AI228" s="25" t="str">
        <f>IFERROR(VLOOKUP($B228,SCAN_TBD8!$B:AA,3,FALSE),"Not in Scan")</f>
        <v>Not in Scan</v>
      </c>
      <c r="AJ228" s="25" t="str">
        <f>IFERROR(VLOOKUP($B228,SCAN_TBD8!$B:AB,4,FALSE),"Not in Scan")</f>
        <v>Not in Scan</v>
      </c>
      <c r="AK228" s="25" t="str">
        <f>IFERROR(VLOOKUP($B228,SCAN_TBD8!$B:AC,5,FALSE),"Not in Scan")</f>
        <v>Not in Scan</v>
      </c>
      <c r="AM228" s="25">
        <f t="shared" ref="AM228:AO228" si="1809">G228-C228</f>
        <v>0</v>
      </c>
      <c r="AN228" s="25">
        <f t="shared" si="1809"/>
        <v>0</v>
      </c>
      <c r="AO228" s="25">
        <f t="shared" si="1809"/>
        <v>0</v>
      </c>
      <c r="AQ228" s="25" t="str">
        <f t="shared" ref="AQ228:AS228" si="1810">K228-G228</f>
        <v>#VALUE!</v>
      </c>
      <c r="AR228" s="25" t="str">
        <f t="shared" si="1810"/>
        <v>#VALUE!</v>
      </c>
      <c r="AS228" s="25" t="str">
        <f t="shared" si="1810"/>
        <v>#VALUE!</v>
      </c>
      <c r="AU228" s="25" t="str">
        <f t="shared" ref="AU228:AW228" si="1811">O228-K228</f>
        <v>#VALUE!</v>
      </c>
      <c r="AV228" s="25" t="str">
        <f t="shared" si="1811"/>
        <v>#VALUE!</v>
      </c>
      <c r="AW228" s="25" t="str">
        <f t="shared" si="1811"/>
        <v>#VALUE!</v>
      </c>
      <c r="AY228" s="25" t="str">
        <f t="shared" ref="AY228:BA228" si="1812">S228-O228</f>
        <v>#VALUE!</v>
      </c>
      <c r="AZ228" s="25" t="str">
        <f t="shared" si="1812"/>
        <v>#VALUE!</v>
      </c>
      <c r="BA228" s="25" t="str">
        <f t="shared" si="1812"/>
        <v>#VALUE!</v>
      </c>
      <c r="BC228" s="25" t="str">
        <f t="shared" ref="BC228:BE228" si="1813">W228-S228</f>
        <v>#VALUE!</v>
      </c>
      <c r="BD228" s="25" t="str">
        <f t="shared" si="1813"/>
        <v>#VALUE!</v>
      </c>
      <c r="BE228" s="25" t="str">
        <f t="shared" si="1813"/>
        <v>#VALUE!</v>
      </c>
      <c r="BG228" s="25" t="str">
        <f t="shared" ref="BG228:BI228" si="1814">AA228-W228</f>
        <v>#VALUE!</v>
      </c>
      <c r="BH228" s="25" t="str">
        <f t="shared" si="1814"/>
        <v>#VALUE!</v>
      </c>
      <c r="BI228" s="25" t="str">
        <f t="shared" si="1814"/>
        <v>#VALUE!</v>
      </c>
      <c r="BK228" s="25" t="str">
        <f t="shared" ref="BK228:BM228" si="1815">AE228-AA228</f>
        <v>#VALUE!</v>
      </c>
      <c r="BL228" s="25" t="str">
        <f t="shared" si="1815"/>
        <v>#VALUE!</v>
      </c>
      <c r="BM228" s="25" t="str">
        <f t="shared" si="1815"/>
        <v>#VALUE!</v>
      </c>
      <c r="BO228" s="25" t="str">
        <f t="shared" ref="BO228:BQ228" si="1816">AI228-AE228</f>
        <v>#VALUE!</v>
      </c>
      <c r="BP228" s="25" t="str">
        <f t="shared" si="1816"/>
        <v>#VALUE!</v>
      </c>
      <c r="BQ228" s="25" t="str">
        <f t="shared" si="1816"/>
        <v>#VALUE!</v>
      </c>
    </row>
    <row r="229" ht="15.0" customHeight="1">
      <c r="A229" s="23" t="s">
        <v>220</v>
      </c>
      <c r="B229" s="24">
        <v>1.06397133E8</v>
      </c>
      <c r="C229" s="25">
        <f>IFERROR(VLOOKUP($B229,BaselineKILLS!$B:F,3,FALSE),"Not in BL Scan")</f>
        <v>15255</v>
      </c>
      <c r="D229" s="25">
        <f>IFERROR(VLOOKUP($B229,BaselineKILLS!$B:F,4,FALSE),"Not in BL Scan")</f>
        <v>27079</v>
      </c>
      <c r="E229" s="25">
        <f>IFERROR(VLOOKUP($B229,BaselineKILLS!$B:G,5,FALSE),"Not in BL Scan")</f>
        <v>3421760</v>
      </c>
      <c r="F229" s="25"/>
      <c r="G229" s="25">
        <f>IFERROR(VLOOKUP($B229,SCAN1_020125!$B:F,3,FALSE),"Not in Scan")</f>
        <v>15255</v>
      </c>
      <c r="H229" s="25">
        <f>IFERROR(VLOOKUP($B229,SCAN1_020125!$B:G,4,FALSE),"Not in Scan")</f>
        <v>27079</v>
      </c>
      <c r="I229" s="25">
        <f>IFERROR(VLOOKUP($B229,SCAN1_020125!$B:H,5,FALSE),"Not in Scan")</f>
        <v>3421760</v>
      </c>
      <c r="K229" s="25">
        <f>IFERROR(VLOOKUP($B229,SCAN2_021925!$B:G,3,FALSE),"Not in Scan")</f>
        <v>15255</v>
      </c>
      <c r="L229" s="25">
        <f>IFERROR(VLOOKUP($B229,SCAN2_021925!$B:H,4,FALSE),"Not in Scan")</f>
        <v>27079</v>
      </c>
      <c r="M229" s="25">
        <f>IFERROR(VLOOKUP($B229,SCAN2_021925!$B:I,5,FALSE),"Not in Scan")</f>
        <v>3421760</v>
      </c>
      <c r="O229" s="25">
        <f>IFERROR(VLOOKUP($B229,SCAN_022325!$B:K,3,FALSE),"Not in Scan")</f>
        <v>15255</v>
      </c>
      <c r="P229" s="25">
        <f>IFERROR(VLOOKUP($B229,SCAN_022325!$B:L,4,FALSE),"Not in Scan")</f>
        <v>27079</v>
      </c>
      <c r="Q229" s="25">
        <f>IFERROR(VLOOKUP($B229,SCAN_022325!$B:M,5,FALSE),"Not in Scan")</f>
        <v>3421760</v>
      </c>
      <c r="S229" s="25" t="str">
        <f>IFERROR(VLOOKUP($B229,SCAN_TBD4!$B:O,3,FALSE),"Not in Scan")</f>
        <v>Not in Scan</v>
      </c>
      <c r="T229" s="25" t="str">
        <f>IFERROR(VLOOKUP($B229,SCAN_TBD4!$B:P,4,FALSE),"Not in Scan")</f>
        <v>Not in Scan</v>
      </c>
      <c r="U229" s="25" t="str">
        <f>IFERROR(VLOOKUP($B229,SCAN_TBD4!$B:Q,5,FALSE),"Not in Scan")</f>
        <v>Not in Scan</v>
      </c>
      <c r="W229" s="25" t="str">
        <f>IFERROR(VLOOKUP($B229,SCAN_TBD5!$B:S,3,FALSE),"Not in Scan")</f>
        <v>Not in Scan</v>
      </c>
      <c r="X229" s="25" t="str">
        <f>IFERROR(VLOOKUP($B229,SCAN_TBD5!$B:T,4,FALSE),"Not in Scan")</f>
        <v>Not in Scan</v>
      </c>
      <c r="Y229" s="25" t="str">
        <f>IFERROR(VLOOKUP($B229,SCAN_TBD5!$B:U,5,FALSE),"Not in Scan")</f>
        <v>Not in Scan</v>
      </c>
      <c r="AA229" s="25" t="str">
        <f>IFERROR(VLOOKUP($B229,SCAN_TBD6!$B:W,3,FALSE),"Not in Scan")</f>
        <v>Not in Scan</v>
      </c>
      <c r="AB229" s="25" t="str">
        <f>IFERROR(VLOOKUP($B229,SCAN_TBD6!$B:X,4,FALSE),"Not in Scan")</f>
        <v>Not in Scan</v>
      </c>
      <c r="AC229" s="25" t="str">
        <f>IFERROR(VLOOKUP($B229,SCAN_TBD6!$B:Y,5,FALSE),"Not in Scan")</f>
        <v>Not in Scan</v>
      </c>
      <c r="AE229" s="25" t="str">
        <f>IFERROR(VLOOKUP($B229,SCAN_TBD7!$B:AA,3,FALSE),"Not in Scan")</f>
        <v>Not in Scan</v>
      </c>
      <c r="AF229" s="25" t="str">
        <f>IFERROR(VLOOKUP($B229,SCAN_TBD7!$B:AB,4,FALSE),"Not in Scan")</f>
        <v>Not in Scan</v>
      </c>
      <c r="AG229" s="25" t="str">
        <f>IFERROR(VLOOKUP($B229,SCAN_TBD7!$B:AC,5,FALSE),"Not in Scan")</f>
        <v>Not in Scan</v>
      </c>
      <c r="AI229" s="25" t="str">
        <f>IFERROR(VLOOKUP($B229,SCAN_TBD8!$B:AA,3,FALSE),"Not in Scan")</f>
        <v>Not in Scan</v>
      </c>
      <c r="AJ229" s="25" t="str">
        <f>IFERROR(VLOOKUP($B229,SCAN_TBD8!$B:AB,4,FALSE),"Not in Scan")</f>
        <v>Not in Scan</v>
      </c>
      <c r="AK229" s="25" t="str">
        <f>IFERROR(VLOOKUP($B229,SCAN_TBD8!$B:AC,5,FALSE),"Not in Scan")</f>
        <v>Not in Scan</v>
      </c>
      <c r="AM229" s="25">
        <f t="shared" ref="AM229:AO229" si="1817">G229-C229</f>
        <v>0</v>
      </c>
      <c r="AN229" s="25">
        <f t="shared" si="1817"/>
        <v>0</v>
      </c>
      <c r="AO229" s="25">
        <f t="shared" si="1817"/>
        <v>0</v>
      </c>
      <c r="AQ229" s="25">
        <f t="shared" ref="AQ229:AS229" si="1818">K229-G229</f>
        <v>0</v>
      </c>
      <c r="AR229" s="25">
        <f t="shared" si="1818"/>
        <v>0</v>
      </c>
      <c r="AS229" s="25">
        <f t="shared" si="1818"/>
        <v>0</v>
      </c>
      <c r="AU229" s="25">
        <f t="shared" ref="AU229:AW229" si="1819">O229-K229</f>
        <v>0</v>
      </c>
      <c r="AV229" s="25">
        <f t="shared" si="1819"/>
        <v>0</v>
      </c>
      <c r="AW229" s="25">
        <f t="shared" si="1819"/>
        <v>0</v>
      </c>
      <c r="AY229" s="25" t="str">
        <f t="shared" ref="AY229:BA229" si="1820">S229-O229</f>
        <v>#VALUE!</v>
      </c>
      <c r="AZ229" s="25" t="str">
        <f t="shared" si="1820"/>
        <v>#VALUE!</v>
      </c>
      <c r="BA229" s="25" t="str">
        <f t="shared" si="1820"/>
        <v>#VALUE!</v>
      </c>
      <c r="BC229" s="25" t="str">
        <f t="shared" ref="BC229:BE229" si="1821">W229-S229</f>
        <v>#VALUE!</v>
      </c>
      <c r="BD229" s="25" t="str">
        <f t="shared" si="1821"/>
        <v>#VALUE!</v>
      </c>
      <c r="BE229" s="25" t="str">
        <f t="shared" si="1821"/>
        <v>#VALUE!</v>
      </c>
      <c r="BG229" s="25" t="str">
        <f t="shared" ref="BG229:BI229" si="1822">AA229-W229</f>
        <v>#VALUE!</v>
      </c>
      <c r="BH229" s="25" t="str">
        <f t="shared" si="1822"/>
        <v>#VALUE!</v>
      </c>
      <c r="BI229" s="25" t="str">
        <f t="shared" si="1822"/>
        <v>#VALUE!</v>
      </c>
      <c r="BK229" s="25" t="str">
        <f t="shared" ref="BK229:BM229" si="1823">AE229-AA229</f>
        <v>#VALUE!</v>
      </c>
      <c r="BL229" s="25" t="str">
        <f t="shared" si="1823"/>
        <v>#VALUE!</v>
      </c>
      <c r="BM229" s="25" t="str">
        <f t="shared" si="1823"/>
        <v>#VALUE!</v>
      </c>
      <c r="BO229" s="25" t="str">
        <f t="shared" ref="BO229:BQ229" si="1824">AI229-AE229</f>
        <v>#VALUE!</v>
      </c>
      <c r="BP229" s="25" t="str">
        <f t="shared" si="1824"/>
        <v>#VALUE!</v>
      </c>
      <c r="BQ229" s="25" t="str">
        <f t="shared" si="1824"/>
        <v>#VALUE!</v>
      </c>
    </row>
    <row r="230" ht="15.0" customHeight="1">
      <c r="A230" s="23" t="s">
        <v>309</v>
      </c>
      <c r="B230" s="24">
        <v>8.8467752E7</v>
      </c>
      <c r="C230" s="25">
        <f>IFERROR(VLOOKUP($B230,BaselineKILLS!$B:F,3,FALSE),"Not in BL Scan")</f>
        <v>8970</v>
      </c>
      <c r="D230" s="25">
        <f>IFERROR(VLOOKUP($B230,BaselineKILLS!$B:F,4,FALSE),"Not in BL Scan")</f>
        <v>0</v>
      </c>
      <c r="E230" s="25">
        <f>IFERROR(VLOOKUP($B230,BaselineKILLS!$B:G,5,FALSE),"Not in BL Scan")</f>
        <v>7998</v>
      </c>
      <c r="F230" s="25"/>
      <c r="G230" s="25">
        <f>IFERROR(VLOOKUP($B230,SCAN1_020125!$B:F,3,FALSE),"Not in Scan")</f>
        <v>8970</v>
      </c>
      <c r="H230" s="25">
        <f>IFERROR(VLOOKUP($B230,SCAN1_020125!$B:G,4,FALSE),"Not in Scan")</f>
        <v>0</v>
      </c>
      <c r="I230" s="25">
        <f>IFERROR(VLOOKUP($B230,SCAN1_020125!$B:H,5,FALSE),"Not in Scan")</f>
        <v>7998</v>
      </c>
      <c r="K230" s="25">
        <f>IFERROR(VLOOKUP($B230,SCAN2_021925!$B:G,3,FALSE),"Not in Scan")</f>
        <v>8970</v>
      </c>
      <c r="L230" s="25">
        <f>IFERROR(VLOOKUP($B230,SCAN2_021925!$B:H,4,FALSE),"Not in Scan")</f>
        <v>0</v>
      </c>
      <c r="M230" s="25">
        <f>IFERROR(VLOOKUP($B230,SCAN2_021925!$B:I,5,FALSE),"Not in Scan")</f>
        <v>7998</v>
      </c>
      <c r="O230" s="25">
        <f>IFERROR(VLOOKUP($B230,SCAN_022325!$B:K,3,FALSE),"Not in Scan")</f>
        <v>8970</v>
      </c>
      <c r="P230" s="25">
        <f>IFERROR(VLOOKUP($B230,SCAN_022325!$B:L,4,FALSE),"Not in Scan")</f>
        <v>0</v>
      </c>
      <c r="Q230" s="25">
        <f>IFERROR(VLOOKUP($B230,SCAN_022325!$B:M,5,FALSE),"Not in Scan")</f>
        <v>7998</v>
      </c>
      <c r="S230" s="25" t="str">
        <f>IFERROR(VLOOKUP($B230,SCAN_TBD4!$B:O,3,FALSE),"Not in Scan")</f>
        <v>Not in Scan</v>
      </c>
      <c r="T230" s="25" t="str">
        <f>IFERROR(VLOOKUP($B230,SCAN_TBD4!$B:P,4,FALSE),"Not in Scan")</f>
        <v>Not in Scan</v>
      </c>
      <c r="U230" s="25" t="str">
        <f>IFERROR(VLOOKUP($B230,SCAN_TBD4!$B:Q,5,FALSE),"Not in Scan")</f>
        <v>Not in Scan</v>
      </c>
      <c r="W230" s="25" t="str">
        <f>IFERROR(VLOOKUP($B230,SCAN_TBD5!$B:S,3,FALSE),"Not in Scan")</f>
        <v>Not in Scan</v>
      </c>
      <c r="X230" s="25" t="str">
        <f>IFERROR(VLOOKUP($B230,SCAN_TBD5!$B:T,4,FALSE),"Not in Scan")</f>
        <v>Not in Scan</v>
      </c>
      <c r="Y230" s="25" t="str">
        <f>IFERROR(VLOOKUP($B230,SCAN_TBD5!$B:U,5,FALSE),"Not in Scan")</f>
        <v>Not in Scan</v>
      </c>
      <c r="AA230" s="25" t="str">
        <f>IFERROR(VLOOKUP($B230,SCAN_TBD6!$B:W,3,FALSE),"Not in Scan")</f>
        <v>Not in Scan</v>
      </c>
      <c r="AB230" s="25" t="str">
        <f>IFERROR(VLOOKUP($B230,SCAN_TBD6!$B:X,4,FALSE),"Not in Scan")</f>
        <v>Not in Scan</v>
      </c>
      <c r="AC230" s="25" t="str">
        <f>IFERROR(VLOOKUP($B230,SCAN_TBD6!$B:Y,5,FALSE),"Not in Scan")</f>
        <v>Not in Scan</v>
      </c>
      <c r="AE230" s="25" t="str">
        <f>IFERROR(VLOOKUP($B230,SCAN_TBD7!$B:AA,3,FALSE),"Not in Scan")</f>
        <v>Not in Scan</v>
      </c>
      <c r="AF230" s="25" t="str">
        <f>IFERROR(VLOOKUP($B230,SCAN_TBD7!$B:AB,4,FALSE),"Not in Scan")</f>
        <v>Not in Scan</v>
      </c>
      <c r="AG230" s="25" t="str">
        <f>IFERROR(VLOOKUP($B230,SCAN_TBD7!$B:AC,5,FALSE),"Not in Scan")</f>
        <v>Not in Scan</v>
      </c>
      <c r="AI230" s="25" t="str">
        <f>IFERROR(VLOOKUP($B230,SCAN_TBD8!$B:AA,3,FALSE),"Not in Scan")</f>
        <v>Not in Scan</v>
      </c>
      <c r="AJ230" s="25" t="str">
        <f>IFERROR(VLOOKUP($B230,SCAN_TBD8!$B:AB,4,FALSE),"Not in Scan")</f>
        <v>Not in Scan</v>
      </c>
      <c r="AK230" s="25" t="str">
        <f>IFERROR(VLOOKUP($B230,SCAN_TBD8!$B:AC,5,FALSE),"Not in Scan")</f>
        <v>Not in Scan</v>
      </c>
      <c r="AM230" s="25">
        <f t="shared" ref="AM230:AO230" si="1825">G230-C230</f>
        <v>0</v>
      </c>
      <c r="AN230" s="25">
        <f t="shared" si="1825"/>
        <v>0</v>
      </c>
      <c r="AO230" s="25">
        <f t="shared" si="1825"/>
        <v>0</v>
      </c>
      <c r="AQ230" s="25">
        <f t="shared" ref="AQ230:AS230" si="1826">K230-G230</f>
        <v>0</v>
      </c>
      <c r="AR230" s="25">
        <f t="shared" si="1826"/>
        <v>0</v>
      </c>
      <c r="AS230" s="25">
        <f t="shared" si="1826"/>
        <v>0</v>
      </c>
      <c r="AU230" s="25">
        <f t="shared" ref="AU230:AW230" si="1827">O230-K230</f>
        <v>0</v>
      </c>
      <c r="AV230" s="25">
        <f t="shared" si="1827"/>
        <v>0</v>
      </c>
      <c r="AW230" s="25">
        <f t="shared" si="1827"/>
        <v>0</v>
      </c>
      <c r="AY230" s="25" t="str">
        <f t="shared" ref="AY230:BA230" si="1828">S230-O230</f>
        <v>#VALUE!</v>
      </c>
      <c r="AZ230" s="25" t="str">
        <f t="shared" si="1828"/>
        <v>#VALUE!</v>
      </c>
      <c r="BA230" s="25" t="str">
        <f t="shared" si="1828"/>
        <v>#VALUE!</v>
      </c>
      <c r="BC230" s="25" t="str">
        <f t="shared" ref="BC230:BE230" si="1829">W230-S230</f>
        <v>#VALUE!</v>
      </c>
      <c r="BD230" s="25" t="str">
        <f t="shared" si="1829"/>
        <v>#VALUE!</v>
      </c>
      <c r="BE230" s="25" t="str">
        <f t="shared" si="1829"/>
        <v>#VALUE!</v>
      </c>
      <c r="BG230" s="25" t="str">
        <f t="shared" ref="BG230:BI230" si="1830">AA230-W230</f>
        <v>#VALUE!</v>
      </c>
      <c r="BH230" s="25" t="str">
        <f t="shared" si="1830"/>
        <v>#VALUE!</v>
      </c>
      <c r="BI230" s="25" t="str">
        <f t="shared" si="1830"/>
        <v>#VALUE!</v>
      </c>
      <c r="BK230" s="25" t="str">
        <f t="shared" ref="BK230:BM230" si="1831">AE230-AA230</f>
        <v>#VALUE!</v>
      </c>
      <c r="BL230" s="25" t="str">
        <f t="shared" si="1831"/>
        <v>#VALUE!</v>
      </c>
      <c r="BM230" s="25" t="str">
        <f t="shared" si="1831"/>
        <v>#VALUE!</v>
      </c>
      <c r="BO230" s="25" t="str">
        <f t="shared" ref="BO230:BQ230" si="1832">AI230-AE230</f>
        <v>#VALUE!</v>
      </c>
      <c r="BP230" s="25" t="str">
        <f t="shared" si="1832"/>
        <v>#VALUE!</v>
      </c>
      <c r="BQ230" s="25" t="str">
        <f t="shared" si="1832"/>
        <v>#VALUE!</v>
      </c>
    </row>
    <row r="231" ht="15.0" customHeight="1">
      <c r="A231" s="23" t="s">
        <v>221</v>
      </c>
      <c r="B231" s="24">
        <v>8.2578096E7</v>
      </c>
      <c r="C231" s="25">
        <f>IFERROR(VLOOKUP($B231,BaselineKILLS!$B:F,3,FALSE),"Not in BL Scan")</f>
        <v>126785</v>
      </c>
      <c r="D231" s="25">
        <f>IFERROR(VLOOKUP($B231,BaselineKILLS!$B:F,4,FALSE),"Not in BL Scan")</f>
        <v>38243</v>
      </c>
      <c r="E231" s="25">
        <f>IFERROR(VLOOKUP($B231,BaselineKILLS!$B:G,5,FALSE),"Not in BL Scan")</f>
        <v>286728</v>
      </c>
      <c r="F231" s="25"/>
      <c r="G231" s="25">
        <f>IFERROR(VLOOKUP($B231,SCAN1_020125!$B:F,3,FALSE),"Not in Scan")</f>
        <v>126785</v>
      </c>
      <c r="H231" s="25">
        <f>IFERROR(VLOOKUP($B231,SCAN1_020125!$B:G,4,FALSE),"Not in Scan")</f>
        <v>38243</v>
      </c>
      <c r="I231" s="25">
        <f>IFERROR(VLOOKUP($B231,SCAN1_020125!$B:H,5,FALSE),"Not in Scan")</f>
        <v>286728</v>
      </c>
      <c r="K231" s="25">
        <f>IFERROR(VLOOKUP($B231,SCAN2_021925!$B:G,3,FALSE),"Not in Scan")</f>
        <v>126785</v>
      </c>
      <c r="L231" s="25">
        <f>IFERROR(VLOOKUP($B231,SCAN2_021925!$B:H,4,FALSE),"Not in Scan")</f>
        <v>38243</v>
      </c>
      <c r="M231" s="25">
        <f>IFERROR(VLOOKUP($B231,SCAN2_021925!$B:I,5,FALSE),"Not in Scan")</f>
        <v>286728</v>
      </c>
      <c r="O231" s="25">
        <f>IFERROR(VLOOKUP($B231,SCAN_022325!$B:K,3,FALSE),"Not in Scan")</f>
        <v>126785</v>
      </c>
      <c r="P231" s="25">
        <f>IFERROR(VLOOKUP($B231,SCAN_022325!$B:L,4,FALSE),"Not in Scan")</f>
        <v>38243</v>
      </c>
      <c r="Q231" s="25">
        <f>IFERROR(VLOOKUP($B231,SCAN_022325!$B:M,5,FALSE),"Not in Scan")</f>
        <v>286728</v>
      </c>
      <c r="S231" s="25" t="str">
        <f>IFERROR(VLOOKUP($B231,SCAN_TBD4!$B:O,3,FALSE),"Not in Scan")</f>
        <v>Not in Scan</v>
      </c>
      <c r="T231" s="25" t="str">
        <f>IFERROR(VLOOKUP($B231,SCAN_TBD4!$B:P,4,FALSE),"Not in Scan")</f>
        <v>Not in Scan</v>
      </c>
      <c r="U231" s="25" t="str">
        <f>IFERROR(VLOOKUP($B231,SCAN_TBD4!$B:Q,5,FALSE),"Not in Scan")</f>
        <v>Not in Scan</v>
      </c>
      <c r="W231" s="25" t="str">
        <f>IFERROR(VLOOKUP($B231,SCAN_TBD5!$B:S,3,FALSE),"Not in Scan")</f>
        <v>Not in Scan</v>
      </c>
      <c r="X231" s="25" t="str">
        <f>IFERROR(VLOOKUP($B231,SCAN_TBD5!$B:T,4,FALSE),"Not in Scan")</f>
        <v>Not in Scan</v>
      </c>
      <c r="Y231" s="25" t="str">
        <f>IFERROR(VLOOKUP($B231,SCAN_TBD5!$B:U,5,FALSE),"Not in Scan")</f>
        <v>Not in Scan</v>
      </c>
      <c r="AA231" s="25" t="str">
        <f>IFERROR(VLOOKUP($B231,SCAN_TBD6!$B:W,3,FALSE),"Not in Scan")</f>
        <v>Not in Scan</v>
      </c>
      <c r="AB231" s="25" t="str">
        <f>IFERROR(VLOOKUP($B231,SCAN_TBD6!$B:X,4,FALSE),"Not in Scan")</f>
        <v>Not in Scan</v>
      </c>
      <c r="AC231" s="25" t="str">
        <f>IFERROR(VLOOKUP($B231,SCAN_TBD6!$B:Y,5,FALSE),"Not in Scan")</f>
        <v>Not in Scan</v>
      </c>
      <c r="AE231" s="25" t="str">
        <f>IFERROR(VLOOKUP($B231,SCAN_TBD7!$B:AA,3,FALSE),"Not in Scan")</f>
        <v>Not in Scan</v>
      </c>
      <c r="AF231" s="25" t="str">
        <f>IFERROR(VLOOKUP($B231,SCAN_TBD7!$B:AB,4,FALSE),"Not in Scan")</f>
        <v>Not in Scan</v>
      </c>
      <c r="AG231" s="25" t="str">
        <f>IFERROR(VLOOKUP($B231,SCAN_TBD7!$B:AC,5,FALSE),"Not in Scan")</f>
        <v>Not in Scan</v>
      </c>
      <c r="AI231" s="25" t="str">
        <f>IFERROR(VLOOKUP($B231,SCAN_TBD8!$B:AA,3,FALSE),"Not in Scan")</f>
        <v>Not in Scan</v>
      </c>
      <c r="AJ231" s="25" t="str">
        <f>IFERROR(VLOOKUP($B231,SCAN_TBD8!$B:AB,4,FALSE),"Not in Scan")</f>
        <v>Not in Scan</v>
      </c>
      <c r="AK231" s="25" t="str">
        <f>IFERROR(VLOOKUP($B231,SCAN_TBD8!$B:AC,5,FALSE),"Not in Scan")</f>
        <v>Not in Scan</v>
      </c>
      <c r="AM231" s="25">
        <f t="shared" ref="AM231:AO231" si="1833">G231-C231</f>
        <v>0</v>
      </c>
      <c r="AN231" s="25">
        <f t="shared" si="1833"/>
        <v>0</v>
      </c>
      <c r="AO231" s="25">
        <f t="shared" si="1833"/>
        <v>0</v>
      </c>
      <c r="AQ231" s="25">
        <f t="shared" ref="AQ231:AS231" si="1834">K231-G231</f>
        <v>0</v>
      </c>
      <c r="AR231" s="25">
        <f t="shared" si="1834"/>
        <v>0</v>
      </c>
      <c r="AS231" s="25">
        <f t="shared" si="1834"/>
        <v>0</v>
      </c>
      <c r="AU231" s="25">
        <f t="shared" ref="AU231:AW231" si="1835">O231-K231</f>
        <v>0</v>
      </c>
      <c r="AV231" s="25">
        <f t="shared" si="1835"/>
        <v>0</v>
      </c>
      <c r="AW231" s="25">
        <f t="shared" si="1835"/>
        <v>0</v>
      </c>
      <c r="AY231" s="25" t="str">
        <f t="shared" ref="AY231:BA231" si="1836">S231-O231</f>
        <v>#VALUE!</v>
      </c>
      <c r="AZ231" s="25" t="str">
        <f t="shared" si="1836"/>
        <v>#VALUE!</v>
      </c>
      <c r="BA231" s="25" t="str">
        <f t="shared" si="1836"/>
        <v>#VALUE!</v>
      </c>
      <c r="BC231" s="25" t="str">
        <f t="shared" ref="BC231:BE231" si="1837">W231-S231</f>
        <v>#VALUE!</v>
      </c>
      <c r="BD231" s="25" t="str">
        <f t="shared" si="1837"/>
        <v>#VALUE!</v>
      </c>
      <c r="BE231" s="25" t="str">
        <f t="shared" si="1837"/>
        <v>#VALUE!</v>
      </c>
      <c r="BG231" s="25" t="str">
        <f t="shared" ref="BG231:BI231" si="1838">AA231-W231</f>
        <v>#VALUE!</v>
      </c>
      <c r="BH231" s="25" t="str">
        <f t="shared" si="1838"/>
        <v>#VALUE!</v>
      </c>
      <c r="BI231" s="25" t="str">
        <f t="shared" si="1838"/>
        <v>#VALUE!</v>
      </c>
      <c r="BK231" s="25" t="str">
        <f t="shared" ref="BK231:BM231" si="1839">AE231-AA231</f>
        <v>#VALUE!</v>
      </c>
      <c r="BL231" s="25" t="str">
        <f t="shared" si="1839"/>
        <v>#VALUE!</v>
      </c>
      <c r="BM231" s="25" t="str">
        <f t="shared" si="1839"/>
        <v>#VALUE!</v>
      </c>
      <c r="BO231" s="25" t="str">
        <f t="shared" ref="BO231:BQ231" si="1840">AI231-AE231</f>
        <v>#VALUE!</v>
      </c>
      <c r="BP231" s="25" t="str">
        <f t="shared" si="1840"/>
        <v>#VALUE!</v>
      </c>
      <c r="BQ231" s="25" t="str">
        <f t="shared" si="1840"/>
        <v>#VALUE!</v>
      </c>
    </row>
    <row r="232" ht="15.0" customHeight="1">
      <c r="A232" s="23" t="s">
        <v>222</v>
      </c>
      <c r="B232" s="24">
        <v>1.71179326E8</v>
      </c>
      <c r="C232" s="25">
        <f>IFERROR(VLOOKUP($B232,BaselineKILLS!$B:F,3,FALSE),"Not in BL Scan")</f>
        <v>0</v>
      </c>
      <c r="D232" s="25">
        <f>IFERROR(VLOOKUP($B232,BaselineKILLS!$B:F,4,FALSE),"Not in BL Scan")</f>
        <v>0</v>
      </c>
      <c r="E232" s="25">
        <f>IFERROR(VLOOKUP($B232,BaselineKILLS!$B:G,5,FALSE),"Not in BL Scan")</f>
        <v>0</v>
      </c>
      <c r="F232" s="25"/>
      <c r="G232" s="25">
        <f>IFERROR(VLOOKUP($B232,SCAN1_020125!$B:F,3,FALSE),"Not in Scan")</f>
        <v>0</v>
      </c>
      <c r="H232" s="25">
        <f>IFERROR(VLOOKUP($B232,SCAN1_020125!$B:G,4,FALSE),"Not in Scan")</f>
        <v>0</v>
      </c>
      <c r="I232" s="25">
        <f>IFERROR(VLOOKUP($B232,SCAN1_020125!$B:H,5,FALSE),"Not in Scan")</f>
        <v>0</v>
      </c>
      <c r="K232" s="25">
        <f>IFERROR(VLOOKUP($B232,SCAN2_021925!$B:G,3,FALSE),"Not in Scan")</f>
        <v>0</v>
      </c>
      <c r="L232" s="25">
        <f>IFERROR(VLOOKUP($B232,SCAN2_021925!$B:H,4,FALSE),"Not in Scan")</f>
        <v>0</v>
      </c>
      <c r="M232" s="25">
        <f>IFERROR(VLOOKUP($B232,SCAN2_021925!$B:I,5,FALSE),"Not in Scan")</f>
        <v>0</v>
      </c>
      <c r="O232" s="25">
        <f>IFERROR(VLOOKUP($B232,SCAN_022325!$B:K,3,FALSE),"Not in Scan")</f>
        <v>0</v>
      </c>
      <c r="P232" s="25">
        <f>IFERROR(VLOOKUP($B232,SCAN_022325!$B:L,4,FALSE),"Not in Scan")</f>
        <v>0</v>
      </c>
      <c r="Q232" s="25">
        <f>IFERROR(VLOOKUP($B232,SCAN_022325!$B:M,5,FALSE),"Not in Scan")</f>
        <v>0</v>
      </c>
      <c r="S232" s="25" t="str">
        <f>IFERROR(VLOOKUP($B232,SCAN_TBD4!$B:O,3,FALSE),"Not in Scan")</f>
        <v>Not in Scan</v>
      </c>
      <c r="T232" s="25" t="str">
        <f>IFERROR(VLOOKUP($B232,SCAN_TBD4!$B:P,4,FALSE),"Not in Scan")</f>
        <v>Not in Scan</v>
      </c>
      <c r="U232" s="25" t="str">
        <f>IFERROR(VLOOKUP($B232,SCAN_TBD4!$B:Q,5,FALSE),"Not in Scan")</f>
        <v>Not in Scan</v>
      </c>
      <c r="W232" s="25" t="str">
        <f>IFERROR(VLOOKUP($B232,SCAN_TBD5!$B:S,3,FALSE),"Not in Scan")</f>
        <v>Not in Scan</v>
      </c>
      <c r="X232" s="25" t="str">
        <f>IFERROR(VLOOKUP($B232,SCAN_TBD5!$B:T,4,FALSE),"Not in Scan")</f>
        <v>Not in Scan</v>
      </c>
      <c r="Y232" s="25" t="str">
        <f>IFERROR(VLOOKUP($B232,SCAN_TBD5!$B:U,5,FALSE),"Not in Scan")</f>
        <v>Not in Scan</v>
      </c>
      <c r="AA232" s="25" t="str">
        <f>IFERROR(VLOOKUP($B232,SCAN_TBD6!$B:W,3,FALSE),"Not in Scan")</f>
        <v>Not in Scan</v>
      </c>
      <c r="AB232" s="25" t="str">
        <f>IFERROR(VLOOKUP($B232,SCAN_TBD6!$B:X,4,FALSE),"Not in Scan")</f>
        <v>Not in Scan</v>
      </c>
      <c r="AC232" s="25" t="str">
        <f>IFERROR(VLOOKUP($B232,SCAN_TBD6!$B:Y,5,FALSE),"Not in Scan")</f>
        <v>Not in Scan</v>
      </c>
      <c r="AE232" s="25" t="str">
        <f>IFERROR(VLOOKUP($B232,SCAN_TBD7!$B:AA,3,FALSE),"Not in Scan")</f>
        <v>Not in Scan</v>
      </c>
      <c r="AF232" s="25" t="str">
        <f>IFERROR(VLOOKUP($B232,SCAN_TBD7!$B:AB,4,FALSE),"Not in Scan")</f>
        <v>Not in Scan</v>
      </c>
      <c r="AG232" s="25" t="str">
        <f>IFERROR(VLOOKUP($B232,SCAN_TBD7!$B:AC,5,FALSE),"Not in Scan")</f>
        <v>Not in Scan</v>
      </c>
      <c r="AI232" s="25" t="str">
        <f>IFERROR(VLOOKUP($B232,SCAN_TBD8!$B:AA,3,FALSE),"Not in Scan")</f>
        <v>Not in Scan</v>
      </c>
      <c r="AJ232" s="25" t="str">
        <f>IFERROR(VLOOKUP($B232,SCAN_TBD8!$B:AB,4,FALSE),"Not in Scan")</f>
        <v>Not in Scan</v>
      </c>
      <c r="AK232" s="25" t="str">
        <f>IFERROR(VLOOKUP($B232,SCAN_TBD8!$B:AC,5,FALSE),"Not in Scan")</f>
        <v>Not in Scan</v>
      </c>
      <c r="AM232" s="25">
        <f t="shared" ref="AM232:AO232" si="1841">G232-C232</f>
        <v>0</v>
      </c>
      <c r="AN232" s="25">
        <f t="shared" si="1841"/>
        <v>0</v>
      </c>
      <c r="AO232" s="25">
        <f t="shared" si="1841"/>
        <v>0</v>
      </c>
      <c r="AQ232" s="25">
        <f t="shared" ref="AQ232:AS232" si="1842">K232-G232</f>
        <v>0</v>
      </c>
      <c r="AR232" s="25">
        <f t="shared" si="1842"/>
        <v>0</v>
      </c>
      <c r="AS232" s="25">
        <f t="shared" si="1842"/>
        <v>0</v>
      </c>
      <c r="AU232" s="25">
        <f t="shared" ref="AU232:AW232" si="1843">O232-K232</f>
        <v>0</v>
      </c>
      <c r="AV232" s="25">
        <f t="shared" si="1843"/>
        <v>0</v>
      </c>
      <c r="AW232" s="25">
        <f t="shared" si="1843"/>
        <v>0</v>
      </c>
      <c r="AY232" s="25" t="str">
        <f t="shared" ref="AY232:BA232" si="1844">S232-O232</f>
        <v>#VALUE!</v>
      </c>
      <c r="AZ232" s="25" t="str">
        <f t="shared" si="1844"/>
        <v>#VALUE!</v>
      </c>
      <c r="BA232" s="25" t="str">
        <f t="shared" si="1844"/>
        <v>#VALUE!</v>
      </c>
      <c r="BC232" s="25" t="str">
        <f t="shared" ref="BC232:BE232" si="1845">W232-S232</f>
        <v>#VALUE!</v>
      </c>
      <c r="BD232" s="25" t="str">
        <f t="shared" si="1845"/>
        <v>#VALUE!</v>
      </c>
      <c r="BE232" s="25" t="str">
        <f t="shared" si="1845"/>
        <v>#VALUE!</v>
      </c>
      <c r="BG232" s="25" t="str">
        <f t="shared" ref="BG232:BI232" si="1846">AA232-W232</f>
        <v>#VALUE!</v>
      </c>
      <c r="BH232" s="25" t="str">
        <f t="shared" si="1846"/>
        <v>#VALUE!</v>
      </c>
      <c r="BI232" s="25" t="str">
        <f t="shared" si="1846"/>
        <v>#VALUE!</v>
      </c>
      <c r="BK232" s="25" t="str">
        <f t="shared" ref="BK232:BM232" si="1847">AE232-AA232</f>
        <v>#VALUE!</v>
      </c>
      <c r="BL232" s="25" t="str">
        <f t="shared" si="1847"/>
        <v>#VALUE!</v>
      </c>
      <c r="BM232" s="25" t="str">
        <f t="shared" si="1847"/>
        <v>#VALUE!</v>
      </c>
      <c r="BO232" s="25" t="str">
        <f t="shared" ref="BO232:BQ232" si="1848">AI232-AE232</f>
        <v>#VALUE!</v>
      </c>
      <c r="BP232" s="25" t="str">
        <f t="shared" si="1848"/>
        <v>#VALUE!</v>
      </c>
      <c r="BQ232" s="25" t="str">
        <f t="shared" si="1848"/>
        <v>#VALUE!</v>
      </c>
    </row>
    <row r="233" ht="15.0" customHeight="1">
      <c r="A233" s="23" t="s">
        <v>223</v>
      </c>
      <c r="B233" s="24">
        <v>1.09209916E8</v>
      </c>
      <c r="C233" s="25">
        <f>IFERROR(VLOOKUP($B233,BaselineKILLS!$B:F,3,FALSE),"Not in BL Scan")</f>
        <v>172503</v>
      </c>
      <c r="D233" s="25">
        <f>IFERROR(VLOOKUP($B233,BaselineKILLS!$B:F,4,FALSE),"Not in BL Scan")</f>
        <v>88390</v>
      </c>
      <c r="E233" s="25">
        <f>IFERROR(VLOOKUP($B233,BaselineKILLS!$B:G,5,FALSE),"Not in BL Scan")</f>
        <v>314149</v>
      </c>
      <c r="F233" s="25"/>
      <c r="G233" s="25">
        <f>IFERROR(VLOOKUP($B233,SCAN1_020125!$B:F,3,FALSE),"Not in Scan")</f>
        <v>172503</v>
      </c>
      <c r="H233" s="25">
        <f>IFERROR(VLOOKUP($B233,SCAN1_020125!$B:G,4,FALSE),"Not in Scan")</f>
        <v>88390</v>
      </c>
      <c r="I233" s="25">
        <f>IFERROR(VLOOKUP($B233,SCAN1_020125!$B:H,5,FALSE),"Not in Scan")</f>
        <v>314149</v>
      </c>
      <c r="K233" s="25">
        <f>IFERROR(VLOOKUP($B233,SCAN2_021925!$B:G,3,FALSE),"Not in Scan")</f>
        <v>172503</v>
      </c>
      <c r="L233" s="25">
        <f>IFERROR(VLOOKUP($B233,SCAN2_021925!$B:H,4,FALSE),"Not in Scan")</f>
        <v>88390</v>
      </c>
      <c r="M233" s="25">
        <f>IFERROR(VLOOKUP($B233,SCAN2_021925!$B:I,5,FALSE),"Not in Scan")</f>
        <v>314149</v>
      </c>
      <c r="O233" s="25">
        <f>IFERROR(VLOOKUP($B233,SCAN_022325!$B:K,3,FALSE),"Not in Scan")</f>
        <v>172503</v>
      </c>
      <c r="P233" s="25">
        <f>IFERROR(VLOOKUP($B233,SCAN_022325!$B:L,4,FALSE),"Not in Scan")</f>
        <v>88390</v>
      </c>
      <c r="Q233" s="25">
        <f>IFERROR(VLOOKUP($B233,SCAN_022325!$B:M,5,FALSE),"Not in Scan")</f>
        <v>314149</v>
      </c>
      <c r="S233" s="25" t="str">
        <f>IFERROR(VLOOKUP($B233,SCAN_TBD4!$B:O,3,FALSE),"Not in Scan")</f>
        <v>Not in Scan</v>
      </c>
      <c r="T233" s="25" t="str">
        <f>IFERROR(VLOOKUP($B233,SCAN_TBD4!$B:P,4,FALSE),"Not in Scan")</f>
        <v>Not in Scan</v>
      </c>
      <c r="U233" s="25" t="str">
        <f>IFERROR(VLOOKUP($B233,SCAN_TBD4!$B:Q,5,FALSE),"Not in Scan")</f>
        <v>Not in Scan</v>
      </c>
      <c r="W233" s="25" t="str">
        <f>IFERROR(VLOOKUP($B233,SCAN_TBD5!$B:S,3,FALSE),"Not in Scan")</f>
        <v>Not in Scan</v>
      </c>
      <c r="X233" s="25" t="str">
        <f>IFERROR(VLOOKUP($B233,SCAN_TBD5!$B:T,4,FALSE),"Not in Scan")</f>
        <v>Not in Scan</v>
      </c>
      <c r="Y233" s="25" t="str">
        <f>IFERROR(VLOOKUP($B233,SCAN_TBD5!$B:U,5,FALSE),"Not in Scan")</f>
        <v>Not in Scan</v>
      </c>
      <c r="AA233" s="25" t="str">
        <f>IFERROR(VLOOKUP($B233,SCAN_TBD6!$B:W,3,FALSE),"Not in Scan")</f>
        <v>Not in Scan</v>
      </c>
      <c r="AB233" s="25" t="str">
        <f>IFERROR(VLOOKUP($B233,SCAN_TBD6!$B:X,4,FALSE),"Not in Scan")</f>
        <v>Not in Scan</v>
      </c>
      <c r="AC233" s="25" t="str">
        <f>IFERROR(VLOOKUP($B233,SCAN_TBD6!$B:Y,5,FALSE),"Not in Scan")</f>
        <v>Not in Scan</v>
      </c>
      <c r="AE233" s="25" t="str">
        <f>IFERROR(VLOOKUP($B233,SCAN_TBD7!$B:AA,3,FALSE),"Not in Scan")</f>
        <v>Not in Scan</v>
      </c>
      <c r="AF233" s="25" t="str">
        <f>IFERROR(VLOOKUP($B233,SCAN_TBD7!$B:AB,4,FALSE),"Not in Scan")</f>
        <v>Not in Scan</v>
      </c>
      <c r="AG233" s="25" t="str">
        <f>IFERROR(VLOOKUP($B233,SCAN_TBD7!$B:AC,5,FALSE),"Not in Scan")</f>
        <v>Not in Scan</v>
      </c>
      <c r="AI233" s="25" t="str">
        <f>IFERROR(VLOOKUP($B233,SCAN_TBD8!$B:AA,3,FALSE),"Not in Scan")</f>
        <v>Not in Scan</v>
      </c>
      <c r="AJ233" s="25" t="str">
        <f>IFERROR(VLOOKUP($B233,SCAN_TBD8!$B:AB,4,FALSE),"Not in Scan")</f>
        <v>Not in Scan</v>
      </c>
      <c r="AK233" s="25" t="str">
        <f>IFERROR(VLOOKUP($B233,SCAN_TBD8!$B:AC,5,FALSE),"Not in Scan")</f>
        <v>Not in Scan</v>
      </c>
      <c r="AM233" s="25">
        <f t="shared" ref="AM233:AO233" si="1849">G233-C233</f>
        <v>0</v>
      </c>
      <c r="AN233" s="25">
        <f t="shared" si="1849"/>
        <v>0</v>
      </c>
      <c r="AO233" s="25">
        <f t="shared" si="1849"/>
        <v>0</v>
      </c>
      <c r="AQ233" s="25">
        <f t="shared" ref="AQ233:AS233" si="1850">K233-G233</f>
        <v>0</v>
      </c>
      <c r="AR233" s="25">
        <f t="shared" si="1850"/>
        <v>0</v>
      </c>
      <c r="AS233" s="25">
        <f t="shared" si="1850"/>
        <v>0</v>
      </c>
      <c r="AU233" s="25">
        <f t="shared" ref="AU233:AW233" si="1851">O233-K233</f>
        <v>0</v>
      </c>
      <c r="AV233" s="25">
        <f t="shared" si="1851"/>
        <v>0</v>
      </c>
      <c r="AW233" s="25">
        <f t="shared" si="1851"/>
        <v>0</v>
      </c>
      <c r="AY233" s="25" t="str">
        <f t="shared" ref="AY233:BA233" si="1852">S233-O233</f>
        <v>#VALUE!</v>
      </c>
      <c r="AZ233" s="25" t="str">
        <f t="shared" si="1852"/>
        <v>#VALUE!</v>
      </c>
      <c r="BA233" s="25" t="str">
        <f t="shared" si="1852"/>
        <v>#VALUE!</v>
      </c>
      <c r="BC233" s="25" t="str">
        <f t="shared" ref="BC233:BE233" si="1853">W233-S233</f>
        <v>#VALUE!</v>
      </c>
      <c r="BD233" s="25" t="str">
        <f t="shared" si="1853"/>
        <v>#VALUE!</v>
      </c>
      <c r="BE233" s="25" t="str">
        <f t="shared" si="1853"/>
        <v>#VALUE!</v>
      </c>
      <c r="BG233" s="25" t="str">
        <f t="shared" ref="BG233:BI233" si="1854">AA233-W233</f>
        <v>#VALUE!</v>
      </c>
      <c r="BH233" s="25" t="str">
        <f t="shared" si="1854"/>
        <v>#VALUE!</v>
      </c>
      <c r="BI233" s="25" t="str">
        <f t="shared" si="1854"/>
        <v>#VALUE!</v>
      </c>
      <c r="BK233" s="25" t="str">
        <f t="shared" ref="BK233:BM233" si="1855">AE233-AA233</f>
        <v>#VALUE!</v>
      </c>
      <c r="BL233" s="25" t="str">
        <f t="shared" si="1855"/>
        <v>#VALUE!</v>
      </c>
      <c r="BM233" s="25" t="str">
        <f t="shared" si="1855"/>
        <v>#VALUE!</v>
      </c>
      <c r="BO233" s="25" t="str">
        <f t="shared" ref="BO233:BQ233" si="1856">AI233-AE233</f>
        <v>#VALUE!</v>
      </c>
      <c r="BP233" s="25" t="str">
        <f t="shared" si="1856"/>
        <v>#VALUE!</v>
      </c>
      <c r="BQ233" s="25" t="str">
        <f t="shared" si="1856"/>
        <v>#VALUE!</v>
      </c>
    </row>
    <row r="234" ht="15.0" customHeight="1">
      <c r="A234" s="23" t="s">
        <v>224</v>
      </c>
      <c r="B234" s="24">
        <v>8.5973793E7</v>
      </c>
      <c r="C234" s="25">
        <f>IFERROR(VLOOKUP($B234,BaselineKILLS!$B:F,3,FALSE),"Not in BL Scan")</f>
        <v>37430</v>
      </c>
      <c r="D234" s="25">
        <f>IFERROR(VLOOKUP($B234,BaselineKILLS!$B:F,4,FALSE),"Not in BL Scan")</f>
        <v>8819</v>
      </c>
      <c r="E234" s="25">
        <f>IFERROR(VLOOKUP($B234,BaselineKILLS!$B:G,5,FALSE),"Not in BL Scan")</f>
        <v>3437615</v>
      </c>
      <c r="F234" s="25"/>
      <c r="G234" s="25">
        <f>IFERROR(VLOOKUP($B234,SCAN1_020125!$B:F,3,FALSE),"Not in Scan")</f>
        <v>37430</v>
      </c>
      <c r="H234" s="25">
        <f>IFERROR(VLOOKUP($B234,SCAN1_020125!$B:G,4,FALSE),"Not in Scan")</f>
        <v>8819</v>
      </c>
      <c r="I234" s="25">
        <f>IFERROR(VLOOKUP($B234,SCAN1_020125!$B:H,5,FALSE),"Not in Scan")</f>
        <v>3437615</v>
      </c>
      <c r="K234" s="25" t="str">
        <f>IFERROR(VLOOKUP($B234,SCAN2_021925!$B:G,3,FALSE),"Not in Scan")</f>
        <v>Not in Scan</v>
      </c>
      <c r="L234" s="25" t="str">
        <f>IFERROR(VLOOKUP($B234,SCAN2_021925!$B:H,4,FALSE),"Not in Scan")</f>
        <v>Not in Scan</v>
      </c>
      <c r="M234" s="25" t="str">
        <f>IFERROR(VLOOKUP($B234,SCAN2_021925!$B:I,5,FALSE),"Not in Scan")</f>
        <v>Not in Scan</v>
      </c>
      <c r="O234" s="25" t="str">
        <f>IFERROR(VLOOKUP($B234,SCAN_022325!$B:K,3,FALSE),"Not in Scan")</f>
        <v>Not in Scan</v>
      </c>
      <c r="P234" s="25" t="str">
        <f>IFERROR(VLOOKUP($B234,SCAN_022325!$B:L,4,FALSE),"Not in Scan")</f>
        <v>Not in Scan</v>
      </c>
      <c r="Q234" s="25" t="str">
        <f>IFERROR(VLOOKUP($B234,SCAN_022325!$B:M,5,FALSE),"Not in Scan")</f>
        <v>Not in Scan</v>
      </c>
      <c r="S234" s="25" t="str">
        <f>IFERROR(VLOOKUP($B234,SCAN_TBD4!$B:O,3,FALSE),"Not in Scan")</f>
        <v>Not in Scan</v>
      </c>
      <c r="T234" s="25" t="str">
        <f>IFERROR(VLOOKUP($B234,SCAN_TBD4!$B:P,4,FALSE),"Not in Scan")</f>
        <v>Not in Scan</v>
      </c>
      <c r="U234" s="25" t="str">
        <f>IFERROR(VLOOKUP($B234,SCAN_TBD4!$B:Q,5,FALSE),"Not in Scan")</f>
        <v>Not in Scan</v>
      </c>
      <c r="W234" s="25" t="str">
        <f>IFERROR(VLOOKUP($B234,SCAN_TBD5!$B:S,3,FALSE),"Not in Scan")</f>
        <v>Not in Scan</v>
      </c>
      <c r="X234" s="25" t="str">
        <f>IFERROR(VLOOKUP($B234,SCAN_TBD5!$B:T,4,FALSE),"Not in Scan")</f>
        <v>Not in Scan</v>
      </c>
      <c r="Y234" s="25" t="str">
        <f>IFERROR(VLOOKUP($B234,SCAN_TBD5!$B:U,5,FALSE),"Not in Scan")</f>
        <v>Not in Scan</v>
      </c>
      <c r="AA234" s="25" t="str">
        <f>IFERROR(VLOOKUP($B234,SCAN_TBD6!$B:W,3,FALSE),"Not in Scan")</f>
        <v>Not in Scan</v>
      </c>
      <c r="AB234" s="25" t="str">
        <f>IFERROR(VLOOKUP($B234,SCAN_TBD6!$B:X,4,FALSE),"Not in Scan")</f>
        <v>Not in Scan</v>
      </c>
      <c r="AC234" s="25" t="str">
        <f>IFERROR(VLOOKUP($B234,SCAN_TBD6!$B:Y,5,FALSE),"Not in Scan")</f>
        <v>Not in Scan</v>
      </c>
      <c r="AE234" s="25" t="str">
        <f>IFERROR(VLOOKUP($B234,SCAN_TBD7!$B:AA,3,FALSE),"Not in Scan")</f>
        <v>Not in Scan</v>
      </c>
      <c r="AF234" s="25" t="str">
        <f>IFERROR(VLOOKUP($B234,SCAN_TBD7!$B:AB,4,FALSE),"Not in Scan")</f>
        <v>Not in Scan</v>
      </c>
      <c r="AG234" s="25" t="str">
        <f>IFERROR(VLOOKUP($B234,SCAN_TBD7!$B:AC,5,FALSE),"Not in Scan")</f>
        <v>Not in Scan</v>
      </c>
      <c r="AI234" s="25" t="str">
        <f>IFERROR(VLOOKUP($B234,SCAN_TBD8!$B:AA,3,FALSE),"Not in Scan")</f>
        <v>Not in Scan</v>
      </c>
      <c r="AJ234" s="25" t="str">
        <f>IFERROR(VLOOKUP($B234,SCAN_TBD8!$B:AB,4,FALSE),"Not in Scan")</f>
        <v>Not in Scan</v>
      </c>
      <c r="AK234" s="25" t="str">
        <f>IFERROR(VLOOKUP($B234,SCAN_TBD8!$B:AC,5,FALSE),"Not in Scan")</f>
        <v>Not in Scan</v>
      </c>
      <c r="AM234" s="25">
        <f t="shared" ref="AM234:AO234" si="1857">G234-C234</f>
        <v>0</v>
      </c>
      <c r="AN234" s="25">
        <f t="shared" si="1857"/>
        <v>0</v>
      </c>
      <c r="AO234" s="25">
        <f t="shared" si="1857"/>
        <v>0</v>
      </c>
      <c r="AQ234" s="25" t="str">
        <f t="shared" ref="AQ234:AS234" si="1858">K234-G234</f>
        <v>#VALUE!</v>
      </c>
      <c r="AR234" s="25" t="str">
        <f t="shared" si="1858"/>
        <v>#VALUE!</v>
      </c>
      <c r="AS234" s="25" t="str">
        <f t="shared" si="1858"/>
        <v>#VALUE!</v>
      </c>
      <c r="AU234" s="25" t="str">
        <f t="shared" ref="AU234:AW234" si="1859">O234-K234</f>
        <v>#VALUE!</v>
      </c>
      <c r="AV234" s="25" t="str">
        <f t="shared" si="1859"/>
        <v>#VALUE!</v>
      </c>
      <c r="AW234" s="25" t="str">
        <f t="shared" si="1859"/>
        <v>#VALUE!</v>
      </c>
      <c r="AY234" s="25" t="str">
        <f t="shared" ref="AY234:BA234" si="1860">S234-O234</f>
        <v>#VALUE!</v>
      </c>
      <c r="AZ234" s="25" t="str">
        <f t="shared" si="1860"/>
        <v>#VALUE!</v>
      </c>
      <c r="BA234" s="25" t="str">
        <f t="shared" si="1860"/>
        <v>#VALUE!</v>
      </c>
      <c r="BC234" s="25" t="str">
        <f t="shared" ref="BC234:BE234" si="1861">W234-S234</f>
        <v>#VALUE!</v>
      </c>
      <c r="BD234" s="25" t="str">
        <f t="shared" si="1861"/>
        <v>#VALUE!</v>
      </c>
      <c r="BE234" s="25" t="str">
        <f t="shared" si="1861"/>
        <v>#VALUE!</v>
      </c>
      <c r="BG234" s="25" t="str">
        <f t="shared" ref="BG234:BI234" si="1862">AA234-W234</f>
        <v>#VALUE!</v>
      </c>
      <c r="BH234" s="25" t="str">
        <f t="shared" si="1862"/>
        <v>#VALUE!</v>
      </c>
      <c r="BI234" s="25" t="str">
        <f t="shared" si="1862"/>
        <v>#VALUE!</v>
      </c>
      <c r="BK234" s="25" t="str">
        <f t="shared" ref="BK234:BM234" si="1863">AE234-AA234</f>
        <v>#VALUE!</v>
      </c>
      <c r="BL234" s="25" t="str">
        <f t="shared" si="1863"/>
        <v>#VALUE!</v>
      </c>
      <c r="BM234" s="25" t="str">
        <f t="shared" si="1863"/>
        <v>#VALUE!</v>
      </c>
      <c r="BO234" s="25" t="str">
        <f t="shared" ref="BO234:BQ234" si="1864">AI234-AE234</f>
        <v>#VALUE!</v>
      </c>
      <c r="BP234" s="25" t="str">
        <f t="shared" si="1864"/>
        <v>#VALUE!</v>
      </c>
      <c r="BQ234" s="25" t="str">
        <f t="shared" si="1864"/>
        <v>#VALUE!</v>
      </c>
    </row>
    <row r="235" ht="15.0" customHeight="1">
      <c r="A235" s="23" t="s">
        <v>225</v>
      </c>
      <c r="B235" s="24">
        <v>1.09209659E8</v>
      </c>
      <c r="C235" s="25">
        <f>IFERROR(VLOOKUP($B235,BaselineKILLS!$B:F,3,FALSE),"Not in BL Scan")</f>
        <v>120599</v>
      </c>
      <c r="D235" s="25">
        <f>IFERROR(VLOOKUP($B235,BaselineKILLS!$B:F,4,FALSE),"Not in BL Scan")</f>
        <v>23723</v>
      </c>
      <c r="E235" s="25">
        <f>IFERROR(VLOOKUP($B235,BaselineKILLS!$B:G,5,FALSE),"Not in BL Scan")</f>
        <v>286484</v>
      </c>
      <c r="F235" s="25"/>
      <c r="G235" s="25">
        <f>IFERROR(VLOOKUP($B235,SCAN1_020125!$B:F,3,FALSE),"Not in Scan")</f>
        <v>120599</v>
      </c>
      <c r="H235" s="25">
        <f>IFERROR(VLOOKUP($B235,SCAN1_020125!$B:G,4,FALSE),"Not in Scan")</f>
        <v>23723</v>
      </c>
      <c r="I235" s="25">
        <f>IFERROR(VLOOKUP($B235,SCAN1_020125!$B:H,5,FALSE),"Not in Scan")</f>
        <v>286484</v>
      </c>
      <c r="K235" s="25">
        <f>IFERROR(VLOOKUP($B235,SCAN2_021925!$B:G,3,FALSE),"Not in Scan")</f>
        <v>120599</v>
      </c>
      <c r="L235" s="25">
        <f>IFERROR(VLOOKUP($B235,SCAN2_021925!$B:H,4,FALSE),"Not in Scan")</f>
        <v>23723</v>
      </c>
      <c r="M235" s="25">
        <f>IFERROR(VLOOKUP($B235,SCAN2_021925!$B:I,5,FALSE),"Not in Scan")</f>
        <v>286484</v>
      </c>
      <c r="O235" s="25">
        <f>IFERROR(VLOOKUP($B235,SCAN_022325!$B:K,3,FALSE),"Not in Scan")</f>
        <v>120599</v>
      </c>
      <c r="P235" s="25">
        <f>IFERROR(VLOOKUP($B235,SCAN_022325!$B:L,4,FALSE),"Not in Scan")</f>
        <v>23723</v>
      </c>
      <c r="Q235" s="25">
        <f>IFERROR(VLOOKUP($B235,SCAN_022325!$B:M,5,FALSE),"Not in Scan")</f>
        <v>286484</v>
      </c>
      <c r="S235" s="25" t="str">
        <f>IFERROR(VLOOKUP($B235,SCAN_TBD4!$B:O,3,FALSE),"Not in Scan")</f>
        <v>Not in Scan</v>
      </c>
      <c r="T235" s="25" t="str">
        <f>IFERROR(VLOOKUP($B235,SCAN_TBD4!$B:P,4,FALSE),"Not in Scan")</f>
        <v>Not in Scan</v>
      </c>
      <c r="U235" s="25" t="str">
        <f>IFERROR(VLOOKUP($B235,SCAN_TBD4!$B:Q,5,FALSE),"Not in Scan")</f>
        <v>Not in Scan</v>
      </c>
      <c r="W235" s="25" t="str">
        <f>IFERROR(VLOOKUP($B235,SCAN_TBD5!$B:S,3,FALSE),"Not in Scan")</f>
        <v>Not in Scan</v>
      </c>
      <c r="X235" s="25" t="str">
        <f>IFERROR(VLOOKUP($B235,SCAN_TBD5!$B:T,4,FALSE),"Not in Scan")</f>
        <v>Not in Scan</v>
      </c>
      <c r="Y235" s="25" t="str">
        <f>IFERROR(VLOOKUP($B235,SCAN_TBD5!$B:U,5,FALSE),"Not in Scan")</f>
        <v>Not in Scan</v>
      </c>
      <c r="AA235" s="25" t="str">
        <f>IFERROR(VLOOKUP($B235,SCAN_TBD6!$B:W,3,FALSE),"Not in Scan")</f>
        <v>Not in Scan</v>
      </c>
      <c r="AB235" s="25" t="str">
        <f>IFERROR(VLOOKUP($B235,SCAN_TBD6!$B:X,4,FALSE),"Not in Scan")</f>
        <v>Not in Scan</v>
      </c>
      <c r="AC235" s="25" t="str">
        <f>IFERROR(VLOOKUP($B235,SCAN_TBD6!$B:Y,5,FALSE),"Not in Scan")</f>
        <v>Not in Scan</v>
      </c>
      <c r="AE235" s="25" t="str">
        <f>IFERROR(VLOOKUP($B235,SCAN_TBD7!$B:AA,3,FALSE),"Not in Scan")</f>
        <v>Not in Scan</v>
      </c>
      <c r="AF235" s="25" t="str">
        <f>IFERROR(VLOOKUP($B235,SCAN_TBD7!$B:AB,4,FALSE),"Not in Scan")</f>
        <v>Not in Scan</v>
      </c>
      <c r="AG235" s="25" t="str">
        <f>IFERROR(VLOOKUP($B235,SCAN_TBD7!$B:AC,5,FALSE),"Not in Scan")</f>
        <v>Not in Scan</v>
      </c>
      <c r="AI235" s="25" t="str">
        <f>IFERROR(VLOOKUP($B235,SCAN_TBD8!$B:AA,3,FALSE),"Not in Scan")</f>
        <v>Not in Scan</v>
      </c>
      <c r="AJ235" s="25" t="str">
        <f>IFERROR(VLOOKUP($B235,SCAN_TBD8!$B:AB,4,FALSE),"Not in Scan")</f>
        <v>Not in Scan</v>
      </c>
      <c r="AK235" s="25" t="str">
        <f>IFERROR(VLOOKUP($B235,SCAN_TBD8!$B:AC,5,FALSE),"Not in Scan")</f>
        <v>Not in Scan</v>
      </c>
      <c r="AM235" s="25">
        <f t="shared" ref="AM235:AO235" si="1865">G235-C235</f>
        <v>0</v>
      </c>
      <c r="AN235" s="25">
        <f t="shared" si="1865"/>
        <v>0</v>
      </c>
      <c r="AO235" s="25">
        <f t="shared" si="1865"/>
        <v>0</v>
      </c>
      <c r="AQ235" s="25">
        <f t="shared" ref="AQ235:AS235" si="1866">K235-G235</f>
        <v>0</v>
      </c>
      <c r="AR235" s="25">
        <f t="shared" si="1866"/>
        <v>0</v>
      </c>
      <c r="AS235" s="25">
        <f t="shared" si="1866"/>
        <v>0</v>
      </c>
      <c r="AU235" s="25">
        <f t="shared" ref="AU235:AW235" si="1867">O235-K235</f>
        <v>0</v>
      </c>
      <c r="AV235" s="25">
        <f t="shared" si="1867"/>
        <v>0</v>
      </c>
      <c r="AW235" s="25">
        <f t="shared" si="1867"/>
        <v>0</v>
      </c>
      <c r="AY235" s="25" t="str">
        <f t="shared" ref="AY235:BA235" si="1868">S235-O235</f>
        <v>#VALUE!</v>
      </c>
      <c r="AZ235" s="25" t="str">
        <f t="shared" si="1868"/>
        <v>#VALUE!</v>
      </c>
      <c r="BA235" s="25" t="str">
        <f t="shared" si="1868"/>
        <v>#VALUE!</v>
      </c>
      <c r="BC235" s="25" t="str">
        <f t="shared" ref="BC235:BE235" si="1869">W235-S235</f>
        <v>#VALUE!</v>
      </c>
      <c r="BD235" s="25" t="str">
        <f t="shared" si="1869"/>
        <v>#VALUE!</v>
      </c>
      <c r="BE235" s="25" t="str">
        <f t="shared" si="1869"/>
        <v>#VALUE!</v>
      </c>
      <c r="BG235" s="25" t="str">
        <f t="shared" ref="BG235:BI235" si="1870">AA235-W235</f>
        <v>#VALUE!</v>
      </c>
      <c r="BH235" s="25" t="str">
        <f t="shared" si="1870"/>
        <v>#VALUE!</v>
      </c>
      <c r="BI235" s="25" t="str">
        <f t="shared" si="1870"/>
        <v>#VALUE!</v>
      </c>
      <c r="BK235" s="25" t="str">
        <f t="shared" ref="BK235:BM235" si="1871">AE235-AA235</f>
        <v>#VALUE!</v>
      </c>
      <c r="BL235" s="25" t="str">
        <f t="shared" si="1871"/>
        <v>#VALUE!</v>
      </c>
      <c r="BM235" s="25" t="str">
        <f t="shared" si="1871"/>
        <v>#VALUE!</v>
      </c>
      <c r="BO235" s="25" t="str">
        <f t="shared" ref="BO235:BQ235" si="1872">AI235-AE235</f>
        <v>#VALUE!</v>
      </c>
      <c r="BP235" s="25" t="str">
        <f t="shared" si="1872"/>
        <v>#VALUE!</v>
      </c>
      <c r="BQ235" s="25" t="str">
        <f t="shared" si="1872"/>
        <v>#VALUE!</v>
      </c>
    </row>
    <row r="236" ht="15.0" customHeight="1">
      <c r="A236" s="23" t="s">
        <v>226</v>
      </c>
      <c r="B236" s="24">
        <v>7.1912596E7</v>
      </c>
      <c r="C236" s="25">
        <f>IFERROR(VLOOKUP($B236,BaselineKILLS!$B:F,3,FALSE),"Not in BL Scan")</f>
        <v>1275623</v>
      </c>
      <c r="D236" s="25">
        <f>IFERROR(VLOOKUP($B236,BaselineKILLS!$B:F,4,FALSE),"Not in BL Scan")</f>
        <v>58809</v>
      </c>
      <c r="E236" s="25">
        <f>IFERROR(VLOOKUP($B236,BaselineKILLS!$B:G,5,FALSE),"Not in BL Scan")</f>
        <v>6255867</v>
      </c>
      <c r="F236" s="25"/>
      <c r="G236" s="25">
        <f>IFERROR(VLOOKUP($B236,SCAN1_020125!$B:F,3,FALSE),"Not in Scan")</f>
        <v>1275623</v>
      </c>
      <c r="H236" s="25">
        <f>IFERROR(VLOOKUP($B236,SCAN1_020125!$B:G,4,FALSE),"Not in Scan")</f>
        <v>58809</v>
      </c>
      <c r="I236" s="25">
        <f>IFERROR(VLOOKUP($B236,SCAN1_020125!$B:H,5,FALSE),"Not in Scan")</f>
        <v>6255867</v>
      </c>
      <c r="K236" s="25" t="str">
        <f>IFERROR(VLOOKUP($B236,SCAN2_021925!$B:G,3,FALSE),"Not in Scan")</f>
        <v>Not in Scan</v>
      </c>
      <c r="L236" s="25" t="str">
        <f>IFERROR(VLOOKUP($B236,SCAN2_021925!$B:H,4,FALSE),"Not in Scan")</f>
        <v>Not in Scan</v>
      </c>
      <c r="M236" s="25" t="str">
        <f>IFERROR(VLOOKUP($B236,SCAN2_021925!$B:I,5,FALSE),"Not in Scan")</f>
        <v>Not in Scan</v>
      </c>
      <c r="O236" s="25" t="str">
        <f>IFERROR(VLOOKUP($B236,SCAN_022325!$B:K,3,FALSE),"Not in Scan")</f>
        <v>Not in Scan</v>
      </c>
      <c r="P236" s="25" t="str">
        <f>IFERROR(VLOOKUP($B236,SCAN_022325!$B:L,4,FALSE),"Not in Scan")</f>
        <v>Not in Scan</v>
      </c>
      <c r="Q236" s="25" t="str">
        <f>IFERROR(VLOOKUP($B236,SCAN_022325!$B:M,5,FALSE),"Not in Scan")</f>
        <v>Not in Scan</v>
      </c>
      <c r="S236" s="25" t="str">
        <f>IFERROR(VLOOKUP($B236,SCAN_TBD4!$B:O,3,FALSE),"Not in Scan")</f>
        <v>Not in Scan</v>
      </c>
      <c r="T236" s="25" t="str">
        <f>IFERROR(VLOOKUP($B236,SCAN_TBD4!$B:P,4,FALSE),"Not in Scan")</f>
        <v>Not in Scan</v>
      </c>
      <c r="U236" s="25" t="str">
        <f>IFERROR(VLOOKUP($B236,SCAN_TBD4!$B:Q,5,FALSE),"Not in Scan")</f>
        <v>Not in Scan</v>
      </c>
      <c r="W236" s="25" t="str">
        <f>IFERROR(VLOOKUP($B236,SCAN_TBD5!$B:S,3,FALSE),"Not in Scan")</f>
        <v>Not in Scan</v>
      </c>
      <c r="X236" s="25" t="str">
        <f>IFERROR(VLOOKUP($B236,SCAN_TBD5!$B:T,4,FALSE),"Not in Scan")</f>
        <v>Not in Scan</v>
      </c>
      <c r="Y236" s="25" t="str">
        <f>IFERROR(VLOOKUP($B236,SCAN_TBD5!$B:U,5,FALSE),"Not in Scan")</f>
        <v>Not in Scan</v>
      </c>
      <c r="AA236" s="25" t="str">
        <f>IFERROR(VLOOKUP($B236,SCAN_TBD6!$B:W,3,FALSE),"Not in Scan")</f>
        <v>Not in Scan</v>
      </c>
      <c r="AB236" s="25" t="str">
        <f>IFERROR(VLOOKUP($B236,SCAN_TBD6!$B:X,4,FALSE),"Not in Scan")</f>
        <v>Not in Scan</v>
      </c>
      <c r="AC236" s="25" t="str">
        <f>IFERROR(VLOOKUP($B236,SCAN_TBD6!$B:Y,5,FALSE),"Not in Scan")</f>
        <v>Not in Scan</v>
      </c>
      <c r="AE236" s="25" t="str">
        <f>IFERROR(VLOOKUP($B236,SCAN_TBD7!$B:AA,3,FALSE),"Not in Scan")</f>
        <v>Not in Scan</v>
      </c>
      <c r="AF236" s="25" t="str">
        <f>IFERROR(VLOOKUP($B236,SCAN_TBD7!$B:AB,4,FALSE),"Not in Scan")</f>
        <v>Not in Scan</v>
      </c>
      <c r="AG236" s="25" t="str">
        <f>IFERROR(VLOOKUP($B236,SCAN_TBD7!$B:AC,5,FALSE),"Not in Scan")</f>
        <v>Not in Scan</v>
      </c>
      <c r="AI236" s="25" t="str">
        <f>IFERROR(VLOOKUP($B236,SCAN_TBD8!$B:AA,3,FALSE),"Not in Scan")</f>
        <v>Not in Scan</v>
      </c>
      <c r="AJ236" s="25" t="str">
        <f>IFERROR(VLOOKUP($B236,SCAN_TBD8!$B:AB,4,FALSE),"Not in Scan")</f>
        <v>Not in Scan</v>
      </c>
      <c r="AK236" s="25" t="str">
        <f>IFERROR(VLOOKUP($B236,SCAN_TBD8!$B:AC,5,FALSE),"Not in Scan")</f>
        <v>Not in Scan</v>
      </c>
      <c r="AM236" s="25">
        <f t="shared" ref="AM236:AO236" si="1873">G236-C236</f>
        <v>0</v>
      </c>
      <c r="AN236" s="25">
        <f t="shared" si="1873"/>
        <v>0</v>
      </c>
      <c r="AO236" s="25">
        <f t="shared" si="1873"/>
        <v>0</v>
      </c>
      <c r="AQ236" s="25" t="str">
        <f t="shared" ref="AQ236:AS236" si="1874">K236-G236</f>
        <v>#VALUE!</v>
      </c>
      <c r="AR236" s="25" t="str">
        <f t="shared" si="1874"/>
        <v>#VALUE!</v>
      </c>
      <c r="AS236" s="25" t="str">
        <f t="shared" si="1874"/>
        <v>#VALUE!</v>
      </c>
      <c r="AU236" s="25" t="str">
        <f t="shared" ref="AU236:AW236" si="1875">O236-K236</f>
        <v>#VALUE!</v>
      </c>
      <c r="AV236" s="25" t="str">
        <f t="shared" si="1875"/>
        <v>#VALUE!</v>
      </c>
      <c r="AW236" s="25" t="str">
        <f t="shared" si="1875"/>
        <v>#VALUE!</v>
      </c>
      <c r="AY236" s="25" t="str">
        <f t="shared" ref="AY236:BA236" si="1876">S236-O236</f>
        <v>#VALUE!</v>
      </c>
      <c r="AZ236" s="25" t="str">
        <f t="shared" si="1876"/>
        <v>#VALUE!</v>
      </c>
      <c r="BA236" s="25" t="str">
        <f t="shared" si="1876"/>
        <v>#VALUE!</v>
      </c>
      <c r="BC236" s="25" t="str">
        <f t="shared" ref="BC236:BE236" si="1877">W236-S236</f>
        <v>#VALUE!</v>
      </c>
      <c r="BD236" s="25" t="str">
        <f t="shared" si="1877"/>
        <v>#VALUE!</v>
      </c>
      <c r="BE236" s="25" t="str">
        <f t="shared" si="1877"/>
        <v>#VALUE!</v>
      </c>
      <c r="BG236" s="25" t="str">
        <f t="shared" ref="BG236:BI236" si="1878">AA236-W236</f>
        <v>#VALUE!</v>
      </c>
      <c r="BH236" s="25" t="str">
        <f t="shared" si="1878"/>
        <v>#VALUE!</v>
      </c>
      <c r="BI236" s="25" t="str">
        <f t="shared" si="1878"/>
        <v>#VALUE!</v>
      </c>
      <c r="BK236" s="25" t="str">
        <f t="shared" ref="BK236:BM236" si="1879">AE236-AA236</f>
        <v>#VALUE!</v>
      </c>
      <c r="BL236" s="25" t="str">
        <f t="shared" si="1879"/>
        <v>#VALUE!</v>
      </c>
      <c r="BM236" s="25" t="str">
        <f t="shared" si="1879"/>
        <v>#VALUE!</v>
      </c>
      <c r="BO236" s="25" t="str">
        <f t="shared" ref="BO236:BQ236" si="1880">AI236-AE236</f>
        <v>#VALUE!</v>
      </c>
      <c r="BP236" s="25" t="str">
        <f t="shared" si="1880"/>
        <v>#VALUE!</v>
      </c>
      <c r="BQ236" s="25" t="str">
        <f t="shared" si="1880"/>
        <v>#VALUE!</v>
      </c>
    </row>
    <row r="237" ht="15.0" customHeight="1">
      <c r="A237" s="23" t="s">
        <v>227</v>
      </c>
      <c r="B237" s="24">
        <v>7.7556179E7</v>
      </c>
      <c r="C237" s="25">
        <f>IFERROR(VLOOKUP($B237,BaselineKILLS!$B:F,3,FALSE),"Not in BL Scan")</f>
        <v>127030</v>
      </c>
      <c r="D237" s="25">
        <f>IFERROR(VLOOKUP($B237,BaselineKILLS!$B:F,4,FALSE),"Not in BL Scan")</f>
        <v>1722</v>
      </c>
      <c r="E237" s="25">
        <f>IFERROR(VLOOKUP($B237,BaselineKILLS!$B:G,5,FALSE),"Not in BL Scan")</f>
        <v>287076</v>
      </c>
      <c r="F237" s="25"/>
      <c r="G237" s="25">
        <f>IFERROR(VLOOKUP($B237,SCAN1_020125!$B:F,3,FALSE),"Not in Scan")</f>
        <v>127030</v>
      </c>
      <c r="H237" s="25">
        <f>IFERROR(VLOOKUP($B237,SCAN1_020125!$B:G,4,FALSE),"Not in Scan")</f>
        <v>1722</v>
      </c>
      <c r="I237" s="25">
        <f>IFERROR(VLOOKUP($B237,SCAN1_020125!$B:H,5,FALSE),"Not in Scan")</f>
        <v>287076</v>
      </c>
      <c r="K237" s="25">
        <f>IFERROR(VLOOKUP($B237,SCAN2_021925!$B:G,3,FALSE),"Not in Scan")</f>
        <v>127030</v>
      </c>
      <c r="L237" s="25">
        <f>IFERROR(VLOOKUP($B237,SCAN2_021925!$B:H,4,FALSE),"Not in Scan")</f>
        <v>1722</v>
      </c>
      <c r="M237" s="25">
        <f>IFERROR(VLOOKUP($B237,SCAN2_021925!$B:I,5,FALSE),"Not in Scan")</f>
        <v>287076</v>
      </c>
      <c r="O237" s="25">
        <f>IFERROR(VLOOKUP($B237,SCAN_022325!$B:K,3,FALSE),"Not in Scan")</f>
        <v>127030</v>
      </c>
      <c r="P237" s="25">
        <f>IFERROR(VLOOKUP($B237,SCAN_022325!$B:L,4,FALSE),"Not in Scan")</f>
        <v>1722</v>
      </c>
      <c r="Q237" s="25">
        <f>IFERROR(VLOOKUP($B237,SCAN_022325!$B:M,5,FALSE),"Not in Scan")</f>
        <v>287076</v>
      </c>
      <c r="S237" s="25" t="str">
        <f>IFERROR(VLOOKUP($B237,SCAN_TBD4!$B:O,3,FALSE),"Not in Scan")</f>
        <v>Not in Scan</v>
      </c>
      <c r="T237" s="25" t="str">
        <f>IFERROR(VLOOKUP($B237,SCAN_TBD4!$B:P,4,FALSE),"Not in Scan")</f>
        <v>Not in Scan</v>
      </c>
      <c r="U237" s="25" t="str">
        <f>IFERROR(VLOOKUP($B237,SCAN_TBD4!$B:Q,5,FALSE),"Not in Scan")</f>
        <v>Not in Scan</v>
      </c>
      <c r="W237" s="25" t="str">
        <f>IFERROR(VLOOKUP($B237,SCAN_TBD5!$B:S,3,FALSE),"Not in Scan")</f>
        <v>Not in Scan</v>
      </c>
      <c r="X237" s="25" t="str">
        <f>IFERROR(VLOOKUP($B237,SCAN_TBD5!$B:T,4,FALSE),"Not in Scan")</f>
        <v>Not in Scan</v>
      </c>
      <c r="Y237" s="25" t="str">
        <f>IFERROR(VLOOKUP($B237,SCAN_TBD5!$B:U,5,FALSE),"Not in Scan")</f>
        <v>Not in Scan</v>
      </c>
      <c r="AA237" s="25" t="str">
        <f>IFERROR(VLOOKUP($B237,SCAN_TBD6!$B:W,3,FALSE),"Not in Scan")</f>
        <v>Not in Scan</v>
      </c>
      <c r="AB237" s="25" t="str">
        <f>IFERROR(VLOOKUP($B237,SCAN_TBD6!$B:X,4,FALSE),"Not in Scan")</f>
        <v>Not in Scan</v>
      </c>
      <c r="AC237" s="25" t="str">
        <f>IFERROR(VLOOKUP($B237,SCAN_TBD6!$B:Y,5,FALSE),"Not in Scan")</f>
        <v>Not in Scan</v>
      </c>
      <c r="AE237" s="25" t="str">
        <f>IFERROR(VLOOKUP($B237,SCAN_TBD7!$B:AA,3,FALSE),"Not in Scan")</f>
        <v>Not in Scan</v>
      </c>
      <c r="AF237" s="25" t="str">
        <f>IFERROR(VLOOKUP($B237,SCAN_TBD7!$B:AB,4,FALSE),"Not in Scan")</f>
        <v>Not in Scan</v>
      </c>
      <c r="AG237" s="25" t="str">
        <f>IFERROR(VLOOKUP($B237,SCAN_TBD7!$B:AC,5,FALSE),"Not in Scan")</f>
        <v>Not in Scan</v>
      </c>
      <c r="AI237" s="25" t="str">
        <f>IFERROR(VLOOKUP($B237,SCAN_TBD8!$B:AA,3,FALSE),"Not in Scan")</f>
        <v>Not in Scan</v>
      </c>
      <c r="AJ237" s="25" t="str">
        <f>IFERROR(VLOOKUP($B237,SCAN_TBD8!$B:AB,4,FALSE),"Not in Scan")</f>
        <v>Not in Scan</v>
      </c>
      <c r="AK237" s="25" t="str">
        <f>IFERROR(VLOOKUP($B237,SCAN_TBD8!$B:AC,5,FALSE),"Not in Scan")</f>
        <v>Not in Scan</v>
      </c>
      <c r="AM237" s="25">
        <f t="shared" ref="AM237:AO237" si="1881">G237-C237</f>
        <v>0</v>
      </c>
      <c r="AN237" s="25">
        <f t="shared" si="1881"/>
        <v>0</v>
      </c>
      <c r="AO237" s="25">
        <f t="shared" si="1881"/>
        <v>0</v>
      </c>
      <c r="AQ237" s="25">
        <f t="shared" ref="AQ237:AS237" si="1882">K237-G237</f>
        <v>0</v>
      </c>
      <c r="AR237" s="25">
        <f t="shared" si="1882"/>
        <v>0</v>
      </c>
      <c r="AS237" s="25">
        <f t="shared" si="1882"/>
        <v>0</v>
      </c>
      <c r="AU237" s="25">
        <f t="shared" ref="AU237:AW237" si="1883">O237-K237</f>
        <v>0</v>
      </c>
      <c r="AV237" s="25">
        <f t="shared" si="1883"/>
        <v>0</v>
      </c>
      <c r="AW237" s="25">
        <f t="shared" si="1883"/>
        <v>0</v>
      </c>
      <c r="AY237" s="25" t="str">
        <f t="shared" ref="AY237:BA237" si="1884">S237-O237</f>
        <v>#VALUE!</v>
      </c>
      <c r="AZ237" s="25" t="str">
        <f t="shared" si="1884"/>
        <v>#VALUE!</v>
      </c>
      <c r="BA237" s="25" t="str">
        <f t="shared" si="1884"/>
        <v>#VALUE!</v>
      </c>
      <c r="BC237" s="25" t="str">
        <f t="shared" ref="BC237:BE237" si="1885">W237-S237</f>
        <v>#VALUE!</v>
      </c>
      <c r="BD237" s="25" t="str">
        <f t="shared" si="1885"/>
        <v>#VALUE!</v>
      </c>
      <c r="BE237" s="25" t="str">
        <f t="shared" si="1885"/>
        <v>#VALUE!</v>
      </c>
      <c r="BG237" s="25" t="str">
        <f t="shared" ref="BG237:BI237" si="1886">AA237-W237</f>
        <v>#VALUE!</v>
      </c>
      <c r="BH237" s="25" t="str">
        <f t="shared" si="1886"/>
        <v>#VALUE!</v>
      </c>
      <c r="BI237" s="25" t="str">
        <f t="shared" si="1886"/>
        <v>#VALUE!</v>
      </c>
      <c r="BK237" s="25" t="str">
        <f t="shared" ref="BK237:BM237" si="1887">AE237-AA237</f>
        <v>#VALUE!</v>
      </c>
      <c r="BL237" s="25" t="str">
        <f t="shared" si="1887"/>
        <v>#VALUE!</v>
      </c>
      <c r="BM237" s="25" t="str">
        <f t="shared" si="1887"/>
        <v>#VALUE!</v>
      </c>
      <c r="BO237" s="25" t="str">
        <f t="shared" ref="BO237:BQ237" si="1888">AI237-AE237</f>
        <v>#VALUE!</v>
      </c>
      <c r="BP237" s="25" t="str">
        <f t="shared" si="1888"/>
        <v>#VALUE!</v>
      </c>
      <c r="BQ237" s="25" t="str">
        <f t="shared" si="1888"/>
        <v>#VALUE!</v>
      </c>
    </row>
    <row r="238" ht="15.0" customHeight="1">
      <c r="A238" s="23" t="s">
        <v>228</v>
      </c>
      <c r="B238" s="24">
        <v>6.1792648E7</v>
      </c>
      <c r="C238" s="25">
        <f>IFERROR(VLOOKUP($B238,BaselineKILLS!$B:F,3,FALSE),"Not in BL Scan")</f>
        <v>1077392</v>
      </c>
      <c r="D238" s="25">
        <f>IFERROR(VLOOKUP($B238,BaselineKILLS!$B:F,4,FALSE),"Not in BL Scan")</f>
        <v>587837</v>
      </c>
      <c r="E238" s="25">
        <f>IFERROR(VLOOKUP($B238,BaselineKILLS!$B:G,5,FALSE),"Not in BL Scan")</f>
        <v>1078578</v>
      </c>
      <c r="F238" s="25"/>
      <c r="G238" s="25">
        <f>IFERROR(VLOOKUP($B238,SCAN1_020125!$B:F,3,FALSE),"Not in Scan")</f>
        <v>1077392</v>
      </c>
      <c r="H238" s="25">
        <f>IFERROR(VLOOKUP($B238,SCAN1_020125!$B:G,4,FALSE),"Not in Scan")</f>
        <v>587837</v>
      </c>
      <c r="I238" s="25">
        <f>IFERROR(VLOOKUP($B238,SCAN1_020125!$B:H,5,FALSE),"Not in Scan")</f>
        <v>1078578</v>
      </c>
      <c r="K238" s="25">
        <f>IFERROR(VLOOKUP($B238,SCAN2_021925!$B:G,3,FALSE),"Not in Scan")</f>
        <v>1077392</v>
      </c>
      <c r="L238" s="25">
        <f>IFERROR(VLOOKUP($B238,SCAN2_021925!$B:H,4,FALSE),"Not in Scan")</f>
        <v>587837</v>
      </c>
      <c r="M238" s="25">
        <f>IFERROR(VLOOKUP($B238,SCAN2_021925!$B:I,5,FALSE),"Not in Scan")</f>
        <v>1078578</v>
      </c>
      <c r="O238" s="25">
        <f>IFERROR(VLOOKUP($B238,SCAN_022325!$B:K,3,FALSE),"Not in Scan")</f>
        <v>1086264</v>
      </c>
      <c r="P238" s="25">
        <f>IFERROR(VLOOKUP($B238,SCAN_022325!$B:L,4,FALSE),"Not in Scan")</f>
        <v>623298</v>
      </c>
      <c r="Q238" s="25">
        <f>IFERROR(VLOOKUP($B238,SCAN_022325!$B:M,5,FALSE),"Not in Scan")</f>
        <v>1088317</v>
      </c>
      <c r="S238" s="25" t="str">
        <f>IFERROR(VLOOKUP($B238,SCAN_TBD4!$B:O,3,FALSE),"Not in Scan")</f>
        <v>Not in Scan</v>
      </c>
      <c r="T238" s="25" t="str">
        <f>IFERROR(VLOOKUP($B238,SCAN_TBD4!$B:P,4,FALSE),"Not in Scan")</f>
        <v>Not in Scan</v>
      </c>
      <c r="U238" s="25" t="str">
        <f>IFERROR(VLOOKUP($B238,SCAN_TBD4!$B:Q,5,FALSE),"Not in Scan")</f>
        <v>Not in Scan</v>
      </c>
      <c r="W238" s="25" t="str">
        <f>IFERROR(VLOOKUP($B238,SCAN_TBD5!$B:S,3,FALSE),"Not in Scan")</f>
        <v>Not in Scan</v>
      </c>
      <c r="X238" s="25" t="str">
        <f>IFERROR(VLOOKUP($B238,SCAN_TBD5!$B:T,4,FALSE),"Not in Scan")</f>
        <v>Not in Scan</v>
      </c>
      <c r="Y238" s="25" t="str">
        <f>IFERROR(VLOOKUP($B238,SCAN_TBD5!$B:U,5,FALSE),"Not in Scan")</f>
        <v>Not in Scan</v>
      </c>
      <c r="AA238" s="25" t="str">
        <f>IFERROR(VLOOKUP($B238,SCAN_TBD6!$B:W,3,FALSE),"Not in Scan")</f>
        <v>Not in Scan</v>
      </c>
      <c r="AB238" s="25" t="str">
        <f>IFERROR(VLOOKUP($B238,SCAN_TBD6!$B:X,4,FALSE),"Not in Scan")</f>
        <v>Not in Scan</v>
      </c>
      <c r="AC238" s="25" t="str">
        <f>IFERROR(VLOOKUP($B238,SCAN_TBD6!$B:Y,5,FALSE),"Not in Scan")</f>
        <v>Not in Scan</v>
      </c>
      <c r="AE238" s="25" t="str">
        <f>IFERROR(VLOOKUP($B238,SCAN_TBD7!$B:AA,3,FALSE),"Not in Scan")</f>
        <v>Not in Scan</v>
      </c>
      <c r="AF238" s="25" t="str">
        <f>IFERROR(VLOOKUP($B238,SCAN_TBD7!$B:AB,4,FALSE),"Not in Scan")</f>
        <v>Not in Scan</v>
      </c>
      <c r="AG238" s="25" t="str">
        <f>IFERROR(VLOOKUP($B238,SCAN_TBD7!$B:AC,5,FALSE),"Not in Scan")</f>
        <v>Not in Scan</v>
      </c>
      <c r="AI238" s="25" t="str">
        <f>IFERROR(VLOOKUP($B238,SCAN_TBD8!$B:AA,3,FALSE),"Not in Scan")</f>
        <v>Not in Scan</v>
      </c>
      <c r="AJ238" s="25" t="str">
        <f>IFERROR(VLOOKUP($B238,SCAN_TBD8!$B:AB,4,FALSE),"Not in Scan")</f>
        <v>Not in Scan</v>
      </c>
      <c r="AK238" s="25" t="str">
        <f>IFERROR(VLOOKUP($B238,SCAN_TBD8!$B:AC,5,FALSE),"Not in Scan")</f>
        <v>Not in Scan</v>
      </c>
      <c r="AM238" s="25">
        <f t="shared" ref="AM238:AO238" si="1889">G238-C238</f>
        <v>0</v>
      </c>
      <c r="AN238" s="25">
        <f t="shared" si="1889"/>
        <v>0</v>
      </c>
      <c r="AO238" s="25">
        <f t="shared" si="1889"/>
        <v>0</v>
      </c>
      <c r="AQ238" s="25">
        <f t="shared" ref="AQ238:AS238" si="1890">K238-G238</f>
        <v>0</v>
      </c>
      <c r="AR238" s="25">
        <f t="shared" si="1890"/>
        <v>0</v>
      </c>
      <c r="AS238" s="25">
        <f t="shared" si="1890"/>
        <v>0</v>
      </c>
      <c r="AU238" s="25">
        <f t="shared" ref="AU238:AW238" si="1891">O238-K238</f>
        <v>8872</v>
      </c>
      <c r="AV238" s="25">
        <f t="shared" si="1891"/>
        <v>35461</v>
      </c>
      <c r="AW238" s="25">
        <f t="shared" si="1891"/>
        <v>9739</v>
      </c>
      <c r="AY238" s="25" t="str">
        <f t="shared" ref="AY238:BA238" si="1892">S238-O238</f>
        <v>#VALUE!</v>
      </c>
      <c r="AZ238" s="25" t="str">
        <f t="shared" si="1892"/>
        <v>#VALUE!</v>
      </c>
      <c r="BA238" s="25" t="str">
        <f t="shared" si="1892"/>
        <v>#VALUE!</v>
      </c>
      <c r="BC238" s="25" t="str">
        <f t="shared" ref="BC238:BE238" si="1893">W238-S238</f>
        <v>#VALUE!</v>
      </c>
      <c r="BD238" s="25" t="str">
        <f t="shared" si="1893"/>
        <v>#VALUE!</v>
      </c>
      <c r="BE238" s="25" t="str">
        <f t="shared" si="1893"/>
        <v>#VALUE!</v>
      </c>
      <c r="BG238" s="25" t="str">
        <f t="shared" ref="BG238:BI238" si="1894">AA238-W238</f>
        <v>#VALUE!</v>
      </c>
      <c r="BH238" s="25" t="str">
        <f t="shared" si="1894"/>
        <v>#VALUE!</v>
      </c>
      <c r="BI238" s="25" t="str">
        <f t="shared" si="1894"/>
        <v>#VALUE!</v>
      </c>
      <c r="BK238" s="25" t="str">
        <f t="shared" ref="BK238:BM238" si="1895">AE238-AA238</f>
        <v>#VALUE!</v>
      </c>
      <c r="BL238" s="25" t="str">
        <f t="shared" si="1895"/>
        <v>#VALUE!</v>
      </c>
      <c r="BM238" s="25" t="str">
        <f t="shared" si="1895"/>
        <v>#VALUE!</v>
      </c>
      <c r="BO238" s="25" t="str">
        <f t="shared" ref="BO238:BQ238" si="1896">AI238-AE238</f>
        <v>#VALUE!</v>
      </c>
      <c r="BP238" s="25" t="str">
        <f t="shared" si="1896"/>
        <v>#VALUE!</v>
      </c>
      <c r="BQ238" s="25" t="str">
        <f t="shared" si="1896"/>
        <v>#VALUE!</v>
      </c>
    </row>
    <row r="239" ht="15.0" customHeight="1">
      <c r="A239" s="23" t="s">
        <v>229</v>
      </c>
      <c r="B239" s="24">
        <v>1.50821782E8</v>
      </c>
      <c r="C239" s="25">
        <f>IFERROR(VLOOKUP($B239,BaselineKILLS!$B:F,3,FALSE),"Not in BL Scan")</f>
        <v>126126</v>
      </c>
      <c r="D239" s="25">
        <f>IFERROR(VLOOKUP($B239,BaselineKILLS!$B:F,4,FALSE),"Not in BL Scan")</f>
        <v>6930</v>
      </c>
      <c r="E239" s="25">
        <f>IFERROR(VLOOKUP($B239,BaselineKILLS!$B:G,5,FALSE),"Not in BL Scan")</f>
        <v>299599</v>
      </c>
      <c r="F239" s="25"/>
      <c r="G239" s="25">
        <f>IFERROR(VLOOKUP($B239,SCAN1_020125!$B:F,3,FALSE),"Not in Scan")</f>
        <v>126126</v>
      </c>
      <c r="H239" s="25">
        <f>IFERROR(VLOOKUP($B239,SCAN1_020125!$B:G,4,FALSE),"Not in Scan")</f>
        <v>6930</v>
      </c>
      <c r="I239" s="25">
        <f>IFERROR(VLOOKUP($B239,SCAN1_020125!$B:H,5,FALSE),"Not in Scan")</f>
        <v>299599</v>
      </c>
      <c r="K239" s="25">
        <f>IFERROR(VLOOKUP($B239,SCAN2_021925!$B:G,3,FALSE),"Not in Scan")</f>
        <v>126126</v>
      </c>
      <c r="L239" s="25">
        <f>IFERROR(VLOOKUP($B239,SCAN2_021925!$B:H,4,FALSE),"Not in Scan")</f>
        <v>6930</v>
      </c>
      <c r="M239" s="25">
        <f>IFERROR(VLOOKUP($B239,SCAN2_021925!$B:I,5,FALSE),"Not in Scan")</f>
        <v>299599</v>
      </c>
      <c r="O239" s="25">
        <f>IFERROR(VLOOKUP($B239,SCAN_022325!$B:K,3,FALSE),"Not in Scan")</f>
        <v>126126</v>
      </c>
      <c r="P239" s="25">
        <f>IFERROR(VLOOKUP($B239,SCAN_022325!$B:L,4,FALSE),"Not in Scan")</f>
        <v>6930</v>
      </c>
      <c r="Q239" s="25">
        <f>IFERROR(VLOOKUP($B239,SCAN_022325!$B:M,5,FALSE),"Not in Scan")</f>
        <v>299599</v>
      </c>
      <c r="S239" s="25" t="str">
        <f>IFERROR(VLOOKUP($B239,SCAN_TBD4!$B:O,3,FALSE),"Not in Scan")</f>
        <v>Not in Scan</v>
      </c>
      <c r="T239" s="25" t="str">
        <f>IFERROR(VLOOKUP($B239,SCAN_TBD4!$B:P,4,FALSE),"Not in Scan")</f>
        <v>Not in Scan</v>
      </c>
      <c r="U239" s="25" t="str">
        <f>IFERROR(VLOOKUP($B239,SCAN_TBD4!$B:Q,5,FALSE),"Not in Scan")</f>
        <v>Not in Scan</v>
      </c>
      <c r="W239" s="25" t="str">
        <f>IFERROR(VLOOKUP($B239,SCAN_TBD5!$B:S,3,FALSE),"Not in Scan")</f>
        <v>Not in Scan</v>
      </c>
      <c r="X239" s="25" t="str">
        <f>IFERROR(VLOOKUP($B239,SCAN_TBD5!$B:T,4,FALSE),"Not in Scan")</f>
        <v>Not in Scan</v>
      </c>
      <c r="Y239" s="25" t="str">
        <f>IFERROR(VLOOKUP($B239,SCAN_TBD5!$B:U,5,FALSE),"Not in Scan")</f>
        <v>Not in Scan</v>
      </c>
      <c r="AA239" s="25" t="str">
        <f>IFERROR(VLOOKUP($B239,SCAN_TBD6!$B:W,3,FALSE),"Not in Scan")</f>
        <v>Not in Scan</v>
      </c>
      <c r="AB239" s="25" t="str">
        <f>IFERROR(VLOOKUP($B239,SCAN_TBD6!$B:X,4,FALSE),"Not in Scan")</f>
        <v>Not in Scan</v>
      </c>
      <c r="AC239" s="25" t="str">
        <f>IFERROR(VLOOKUP($B239,SCAN_TBD6!$B:Y,5,FALSE),"Not in Scan")</f>
        <v>Not in Scan</v>
      </c>
      <c r="AE239" s="25" t="str">
        <f>IFERROR(VLOOKUP($B239,SCAN_TBD7!$B:AA,3,FALSE),"Not in Scan")</f>
        <v>Not in Scan</v>
      </c>
      <c r="AF239" s="25" t="str">
        <f>IFERROR(VLOOKUP($B239,SCAN_TBD7!$B:AB,4,FALSE),"Not in Scan")</f>
        <v>Not in Scan</v>
      </c>
      <c r="AG239" s="25" t="str">
        <f>IFERROR(VLOOKUP($B239,SCAN_TBD7!$B:AC,5,FALSE),"Not in Scan")</f>
        <v>Not in Scan</v>
      </c>
      <c r="AI239" s="25" t="str">
        <f>IFERROR(VLOOKUP($B239,SCAN_TBD8!$B:AA,3,FALSE),"Not in Scan")</f>
        <v>Not in Scan</v>
      </c>
      <c r="AJ239" s="25" t="str">
        <f>IFERROR(VLOOKUP($B239,SCAN_TBD8!$B:AB,4,FALSE),"Not in Scan")</f>
        <v>Not in Scan</v>
      </c>
      <c r="AK239" s="25" t="str">
        <f>IFERROR(VLOOKUP($B239,SCAN_TBD8!$B:AC,5,FALSE),"Not in Scan")</f>
        <v>Not in Scan</v>
      </c>
      <c r="AM239" s="25">
        <f t="shared" ref="AM239:AO239" si="1897">G239-C239</f>
        <v>0</v>
      </c>
      <c r="AN239" s="25">
        <f t="shared" si="1897"/>
        <v>0</v>
      </c>
      <c r="AO239" s="25">
        <f t="shared" si="1897"/>
        <v>0</v>
      </c>
      <c r="AQ239" s="25">
        <f t="shared" ref="AQ239:AS239" si="1898">K239-G239</f>
        <v>0</v>
      </c>
      <c r="AR239" s="25">
        <f t="shared" si="1898"/>
        <v>0</v>
      </c>
      <c r="AS239" s="25">
        <f t="shared" si="1898"/>
        <v>0</v>
      </c>
      <c r="AU239" s="25">
        <f t="shared" ref="AU239:AW239" si="1899">O239-K239</f>
        <v>0</v>
      </c>
      <c r="AV239" s="25">
        <f t="shared" si="1899"/>
        <v>0</v>
      </c>
      <c r="AW239" s="25">
        <f t="shared" si="1899"/>
        <v>0</v>
      </c>
      <c r="AY239" s="25" t="str">
        <f t="shared" ref="AY239:BA239" si="1900">S239-O239</f>
        <v>#VALUE!</v>
      </c>
      <c r="AZ239" s="25" t="str">
        <f t="shared" si="1900"/>
        <v>#VALUE!</v>
      </c>
      <c r="BA239" s="25" t="str">
        <f t="shared" si="1900"/>
        <v>#VALUE!</v>
      </c>
      <c r="BC239" s="25" t="str">
        <f t="shared" ref="BC239:BE239" si="1901">W239-S239</f>
        <v>#VALUE!</v>
      </c>
      <c r="BD239" s="25" t="str">
        <f t="shared" si="1901"/>
        <v>#VALUE!</v>
      </c>
      <c r="BE239" s="25" t="str">
        <f t="shared" si="1901"/>
        <v>#VALUE!</v>
      </c>
      <c r="BG239" s="25" t="str">
        <f t="shared" ref="BG239:BI239" si="1902">AA239-W239</f>
        <v>#VALUE!</v>
      </c>
      <c r="BH239" s="25" t="str">
        <f t="shared" si="1902"/>
        <v>#VALUE!</v>
      </c>
      <c r="BI239" s="25" t="str">
        <f t="shared" si="1902"/>
        <v>#VALUE!</v>
      </c>
      <c r="BK239" s="25" t="str">
        <f t="shared" ref="BK239:BM239" si="1903">AE239-AA239</f>
        <v>#VALUE!</v>
      </c>
      <c r="BL239" s="25" t="str">
        <f t="shared" si="1903"/>
        <v>#VALUE!</v>
      </c>
      <c r="BM239" s="25" t="str">
        <f t="shared" si="1903"/>
        <v>#VALUE!</v>
      </c>
      <c r="BO239" s="25" t="str">
        <f t="shared" ref="BO239:BQ239" si="1904">AI239-AE239</f>
        <v>#VALUE!</v>
      </c>
      <c r="BP239" s="25" t="str">
        <f t="shared" si="1904"/>
        <v>#VALUE!</v>
      </c>
      <c r="BQ239" s="25" t="str">
        <f t="shared" si="1904"/>
        <v>#VALUE!</v>
      </c>
    </row>
    <row r="240" ht="15.0" customHeight="1">
      <c r="A240" s="23" t="s">
        <v>230</v>
      </c>
      <c r="B240" s="24">
        <v>1.1074236E8</v>
      </c>
      <c r="C240" s="25">
        <f>IFERROR(VLOOKUP($B240,BaselineKILLS!$B:F,3,FALSE),"Not in BL Scan")</f>
        <v>72832</v>
      </c>
      <c r="D240" s="25">
        <f>IFERROR(VLOOKUP($B240,BaselineKILLS!$B:F,4,FALSE),"Not in BL Scan")</f>
        <v>1705</v>
      </c>
      <c r="E240" s="25">
        <f>IFERROR(VLOOKUP($B240,BaselineKILLS!$B:G,5,FALSE),"Not in BL Scan")</f>
        <v>284055</v>
      </c>
      <c r="F240" s="25"/>
      <c r="G240" s="25">
        <f>IFERROR(VLOOKUP($B240,SCAN1_020125!$B:F,3,FALSE),"Not in Scan")</f>
        <v>72832</v>
      </c>
      <c r="H240" s="25">
        <f>IFERROR(VLOOKUP($B240,SCAN1_020125!$B:G,4,FALSE),"Not in Scan")</f>
        <v>1705</v>
      </c>
      <c r="I240" s="25">
        <f>IFERROR(VLOOKUP($B240,SCAN1_020125!$B:H,5,FALSE),"Not in Scan")</f>
        <v>284055</v>
      </c>
      <c r="K240" s="25">
        <f>IFERROR(VLOOKUP($B240,SCAN2_021925!$B:G,3,FALSE),"Not in Scan")</f>
        <v>72832</v>
      </c>
      <c r="L240" s="25">
        <f>IFERROR(VLOOKUP($B240,SCAN2_021925!$B:H,4,FALSE),"Not in Scan")</f>
        <v>1705</v>
      </c>
      <c r="M240" s="25">
        <f>IFERROR(VLOOKUP($B240,SCAN2_021925!$B:I,5,FALSE),"Not in Scan")</f>
        <v>284055</v>
      </c>
      <c r="O240" s="25">
        <f>IFERROR(VLOOKUP($B240,SCAN_022325!$B:K,3,FALSE),"Not in Scan")</f>
        <v>72832</v>
      </c>
      <c r="P240" s="25">
        <f>IFERROR(VLOOKUP($B240,SCAN_022325!$B:L,4,FALSE),"Not in Scan")</f>
        <v>1705</v>
      </c>
      <c r="Q240" s="25">
        <f>IFERROR(VLOOKUP($B240,SCAN_022325!$B:M,5,FALSE),"Not in Scan")</f>
        <v>284055</v>
      </c>
      <c r="S240" s="25" t="str">
        <f>IFERROR(VLOOKUP($B240,SCAN_TBD4!$B:O,3,FALSE),"Not in Scan")</f>
        <v>Not in Scan</v>
      </c>
      <c r="T240" s="25" t="str">
        <f>IFERROR(VLOOKUP($B240,SCAN_TBD4!$B:P,4,FALSE),"Not in Scan")</f>
        <v>Not in Scan</v>
      </c>
      <c r="U240" s="25" t="str">
        <f>IFERROR(VLOOKUP($B240,SCAN_TBD4!$B:Q,5,FALSE),"Not in Scan")</f>
        <v>Not in Scan</v>
      </c>
      <c r="W240" s="25" t="str">
        <f>IFERROR(VLOOKUP($B240,SCAN_TBD5!$B:S,3,FALSE),"Not in Scan")</f>
        <v>Not in Scan</v>
      </c>
      <c r="X240" s="25" t="str">
        <f>IFERROR(VLOOKUP($B240,SCAN_TBD5!$B:T,4,FALSE),"Not in Scan")</f>
        <v>Not in Scan</v>
      </c>
      <c r="Y240" s="25" t="str">
        <f>IFERROR(VLOOKUP($B240,SCAN_TBD5!$B:U,5,FALSE),"Not in Scan")</f>
        <v>Not in Scan</v>
      </c>
      <c r="AA240" s="25" t="str">
        <f>IFERROR(VLOOKUP($B240,SCAN_TBD6!$B:W,3,FALSE),"Not in Scan")</f>
        <v>Not in Scan</v>
      </c>
      <c r="AB240" s="25" t="str">
        <f>IFERROR(VLOOKUP($B240,SCAN_TBD6!$B:X,4,FALSE),"Not in Scan")</f>
        <v>Not in Scan</v>
      </c>
      <c r="AC240" s="25" t="str">
        <f>IFERROR(VLOOKUP($B240,SCAN_TBD6!$B:Y,5,FALSE),"Not in Scan")</f>
        <v>Not in Scan</v>
      </c>
      <c r="AE240" s="25" t="str">
        <f>IFERROR(VLOOKUP($B240,SCAN_TBD7!$B:AA,3,FALSE),"Not in Scan")</f>
        <v>Not in Scan</v>
      </c>
      <c r="AF240" s="25" t="str">
        <f>IFERROR(VLOOKUP($B240,SCAN_TBD7!$B:AB,4,FALSE),"Not in Scan")</f>
        <v>Not in Scan</v>
      </c>
      <c r="AG240" s="25" t="str">
        <f>IFERROR(VLOOKUP($B240,SCAN_TBD7!$B:AC,5,FALSE),"Not in Scan")</f>
        <v>Not in Scan</v>
      </c>
      <c r="AI240" s="25" t="str">
        <f>IFERROR(VLOOKUP($B240,SCAN_TBD8!$B:AA,3,FALSE),"Not in Scan")</f>
        <v>Not in Scan</v>
      </c>
      <c r="AJ240" s="25" t="str">
        <f>IFERROR(VLOOKUP($B240,SCAN_TBD8!$B:AB,4,FALSE),"Not in Scan")</f>
        <v>Not in Scan</v>
      </c>
      <c r="AK240" s="25" t="str">
        <f>IFERROR(VLOOKUP($B240,SCAN_TBD8!$B:AC,5,FALSE),"Not in Scan")</f>
        <v>Not in Scan</v>
      </c>
      <c r="AM240" s="25">
        <f t="shared" ref="AM240:AO240" si="1905">G240-C240</f>
        <v>0</v>
      </c>
      <c r="AN240" s="25">
        <f t="shared" si="1905"/>
        <v>0</v>
      </c>
      <c r="AO240" s="25">
        <f t="shared" si="1905"/>
        <v>0</v>
      </c>
      <c r="AQ240" s="25">
        <f t="shared" ref="AQ240:AS240" si="1906">K240-G240</f>
        <v>0</v>
      </c>
      <c r="AR240" s="25">
        <f t="shared" si="1906"/>
        <v>0</v>
      </c>
      <c r="AS240" s="25">
        <f t="shared" si="1906"/>
        <v>0</v>
      </c>
      <c r="AU240" s="25">
        <f t="shared" ref="AU240:AW240" si="1907">O240-K240</f>
        <v>0</v>
      </c>
      <c r="AV240" s="25">
        <f t="shared" si="1907"/>
        <v>0</v>
      </c>
      <c r="AW240" s="25">
        <f t="shared" si="1907"/>
        <v>0</v>
      </c>
      <c r="AY240" s="25" t="str">
        <f t="shared" ref="AY240:BA240" si="1908">S240-O240</f>
        <v>#VALUE!</v>
      </c>
      <c r="AZ240" s="25" t="str">
        <f t="shared" si="1908"/>
        <v>#VALUE!</v>
      </c>
      <c r="BA240" s="25" t="str">
        <f t="shared" si="1908"/>
        <v>#VALUE!</v>
      </c>
      <c r="BC240" s="25" t="str">
        <f t="shared" ref="BC240:BE240" si="1909">W240-S240</f>
        <v>#VALUE!</v>
      </c>
      <c r="BD240" s="25" t="str">
        <f t="shared" si="1909"/>
        <v>#VALUE!</v>
      </c>
      <c r="BE240" s="25" t="str">
        <f t="shared" si="1909"/>
        <v>#VALUE!</v>
      </c>
      <c r="BG240" s="25" t="str">
        <f t="shared" ref="BG240:BI240" si="1910">AA240-W240</f>
        <v>#VALUE!</v>
      </c>
      <c r="BH240" s="25" t="str">
        <f t="shared" si="1910"/>
        <v>#VALUE!</v>
      </c>
      <c r="BI240" s="25" t="str">
        <f t="shared" si="1910"/>
        <v>#VALUE!</v>
      </c>
      <c r="BK240" s="25" t="str">
        <f t="shared" ref="BK240:BM240" si="1911">AE240-AA240</f>
        <v>#VALUE!</v>
      </c>
      <c r="BL240" s="25" t="str">
        <f t="shared" si="1911"/>
        <v>#VALUE!</v>
      </c>
      <c r="BM240" s="25" t="str">
        <f t="shared" si="1911"/>
        <v>#VALUE!</v>
      </c>
      <c r="BO240" s="25" t="str">
        <f t="shared" ref="BO240:BQ240" si="1912">AI240-AE240</f>
        <v>#VALUE!</v>
      </c>
      <c r="BP240" s="25" t="str">
        <f t="shared" si="1912"/>
        <v>#VALUE!</v>
      </c>
      <c r="BQ240" s="25" t="str">
        <f t="shared" si="1912"/>
        <v>#VALUE!</v>
      </c>
    </row>
    <row r="241" ht="15.0" customHeight="1">
      <c r="A241" s="23" t="s">
        <v>231</v>
      </c>
      <c r="B241" s="24">
        <v>1.57995643E8</v>
      </c>
      <c r="C241" s="25">
        <f>IFERROR(VLOOKUP($B241,BaselineKILLS!$B:F,3,FALSE),"Not in BL Scan")</f>
        <v>68747</v>
      </c>
      <c r="D241" s="25">
        <f>IFERROR(VLOOKUP($B241,BaselineKILLS!$B:F,4,FALSE),"Not in BL Scan")</f>
        <v>210</v>
      </c>
      <c r="E241" s="25">
        <f>IFERROR(VLOOKUP($B241,BaselineKILLS!$B:G,5,FALSE),"Not in BL Scan")</f>
        <v>283828</v>
      </c>
      <c r="F241" s="25"/>
      <c r="G241" s="25">
        <f>IFERROR(VLOOKUP($B241,SCAN1_020125!$B:F,3,FALSE),"Not in Scan")</f>
        <v>68747</v>
      </c>
      <c r="H241" s="25">
        <f>IFERROR(VLOOKUP($B241,SCAN1_020125!$B:G,4,FALSE),"Not in Scan")</f>
        <v>210</v>
      </c>
      <c r="I241" s="25">
        <f>IFERROR(VLOOKUP($B241,SCAN1_020125!$B:H,5,FALSE),"Not in Scan")</f>
        <v>283828</v>
      </c>
      <c r="K241" s="25">
        <f>IFERROR(VLOOKUP($B241,SCAN2_021925!$B:G,3,FALSE),"Not in Scan")</f>
        <v>68747</v>
      </c>
      <c r="L241" s="25">
        <f>IFERROR(VLOOKUP($B241,SCAN2_021925!$B:H,4,FALSE),"Not in Scan")</f>
        <v>210</v>
      </c>
      <c r="M241" s="25">
        <f>IFERROR(VLOOKUP($B241,SCAN2_021925!$B:I,5,FALSE),"Not in Scan")</f>
        <v>283828</v>
      </c>
      <c r="O241" s="25">
        <f>IFERROR(VLOOKUP($B241,SCAN_022325!$B:K,3,FALSE),"Not in Scan")</f>
        <v>68747</v>
      </c>
      <c r="P241" s="25">
        <f>IFERROR(VLOOKUP($B241,SCAN_022325!$B:L,4,FALSE),"Not in Scan")</f>
        <v>210</v>
      </c>
      <c r="Q241" s="25">
        <f>IFERROR(VLOOKUP($B241,SCAN_022325!$B:M,5,FALSE),"Not in Scan")</f>
        <v>283828</v>
      </c>
      <c r="S241" s="25" t="str">
        <f>IFERROR(VLOOKUP($B241,SCAN_TBD4!$B:O,3,FALSE),"Not in Scan")</f>
        <v>Not in Scan</v>
      </c>
      <c r="T241" s="25" t="str">
        <f>IFERROR(VLOOKUP($B241,SCAN_TBD4!$B:P,4,FALSE),"Not in Scan")</f>
        <v>Not in Scan</v>
      </c>
      <c r="U241" s="25" t="str">
        <f>IFERROR(VLOOKUP($B241,SCAN_TBD4!$B:Q,5,FALSE),"Not in Scan")</f>
        <v>Not in Scan</v>
      </c>
      <c r="W241" s="25" t="str">
        <f>IFERROR(VLOOKUP($B241,SCAN_TBD5!$B:S,3,FALSE),"Not in Scan")</f>
        <v>Not in Scan</v>
      </c>
      <c r="X241" s="25" t="str">
        <f>IFERROR(VLOOKUP($B241,SCAN_TBD5!$B:T,4,FALSE),"Not in Scan")</f>
        <v>Not in Scan</v>
      </c>
      <c r="Y241" s="25" t="str">
        <f>IFERROR(VLOOKUP($B241,SCAN_TBD5!$B:U,5,FALSE),"Not in Scan")</f>
        <v>Not in Scan</v>
      </c>
      <c r="AA241" s="25" t="str">
        <f>IFERROR(VLOOKUP($B241,SCAN_TBD6!$B:W,3,FALSE),"Not in Scan")</f>
        <v>Not in Scan</v>
      </c>
      <c r="AB241" s="25" t="str">
        <f>IFERROR(VLOOKUP($B241,SCAN_TBD6!$B:X,4,FALSE),"Not in Scan")</f>
        <v>Not in Scan</v>
      </c>
      <c r="AC241" s="25" t="str">
        <f>IFERROR(VLOOKUP($B241,SCAN_TBD6!$B:Y,5,FALSE),"Not in Scan")</f>
        <v>Not in Scan</v>
      </c>
      <c r="AE241" s="25" t="str">
        <f>IFERROR(VLOOKUP($B241,SCAN_TBD7!$B:AA,3,FALSE),"Not in Scan")</f>
        <v>Not in Scan</v>
      </c>
      <c r="AF241" s="25" t="str">
        <f>IFERROR(VLOOKUP($B241,SCAN_TBD7!$B:AB,4,FALSE),"Not in Scan")</f>
        <v>Not in Scan</v>
      </c>
      <c r="AG241" s="25" t="str">
        <f>IFERROR(VLOOKUP($B241,SCAN_TBD7!$B:AC,5,FALSE),"Not in Scan")</f>
        <v>Not in Scan</v>
      </c>
      <c r="AI241" s="25" t="str">
        <f>IFERROR(VLOOKUP($B241,SCAN_TBD8!$B:AA,3,FALSE),"Not in Scan")</f>
        <v>Not in Scan</v>
      </c>
      <c r="AJ241" s="25" t="str">
        <f>IFERROR(VLOOKUP($B241,SCAN_TBD8!$B:AB,4,FALSE),"Not in Scan")</f>
        <v>Not in Scan</v>
      </c>
      <c r="AK241" s="25" t="str">
        <f>IFERROR(VLOOKUP($B241,SCAN_TBD8!$B:AC,5,FALSE),"Not in Scan")</f>
        <v>Not in Scan</v>
      </c>
      <c r="AM241" s="25">
        <f t="shared" ref="AM241:AO241" si="1913">G241-C241</f>
        <v>0</v>
      </c>
      <c r="AN241" s="25">
        <f t="shared" si="1913"/>
        <v>0</v>
      </c>
      <c r="AO241" s="25">
        <f t="shared" si="1913"/>
        <v>0</v>
      </c>
      <c r="AQ241" s="25">
        <f t="shared" ref="AQ241:AS241" si="1914">K241-G241</f>
        <v>0</v>
      </c>
      <c r="AR241" s="25">
        <f t="shared" si="1914"/>
        <v>0</v>
      </c>
      <c r="AS241" s="25">
        <f t="shared" si="1914"/>
        <v>0</v>
      </c>
      <c r="AU241" s="25">
        <f t="shared" ref="AU241:AW241" si="1915">O241-K241</f>
        <v>0</v>
      </c>
      <c r="AV241" s="25">
        <f t="shared" si="1915"/>
        <v>0</v>
      </c>
      <c r="AW241" s="25">
        <f t="shared" si="1915"/>
        <v>0</v>
      </c>
      <c r="AY241" s="25" t="str">
        <f t="shared" ref="AY241:BA241" si="1916">S241-O241</f>
        <v>#VALUE!</v>
      </c>
      <c r="AZ241" s="25" t="str">
        <f t="shared" si="1916"/>
        <v>#VALUE!</v>
      </c>
      <c r="BA241" s="25" t="str">
        <f t="shared" si="1916"/>
        <v>#VALUE!</v>
      </c>
      <c r="BC241" s="25" t="str">
        <f t="shared" ref="BC241:BE241" si="1917">W241-S241</f>
        <v>#VALUE!</v>
      </c>
      <c r="BD241" s="25" t="str">
        <f t="shared" si="1917"/>
        <v>#VALUE!</v>
      </c>
      <c r="BE241" s="25" t="str">
        <f t="shared" si="1917"/>
        <v>#VALUE!</v>
      </c>
      <c r="BG241" s="25" t="str">
        <f t="shared" ref="BG241:BI241" si="1918">AA241-W241</f>
        <v>#VALUE!</v>
      </c>
      <c r="BH241" s="25" t="str">
        <f t="shared" si="1918"/>
        <v>#VALUE!</v>
      </c>
      <c r="BI241" s="25" t="str">
        <f t="shared" si="1918"/>
        <v>#VALUE!</v>
      </c>
      <c r="BK241" s="25" t="str">
        <f t="shared" ref="BK241:BM241" si="1919">AE241-AA241</f>
        <v>#VALUE!</v>
      </c>
      <c r="BL241" s="25" t="str">
        <f t="shared" si="1919"/>
        <v>#VALUE!</v>
      </c>
      <c r="BM241" s="25" t="str">
        <f t="shared" si="1919"/>
        <v>#VALUE!</v>
      </c>
      <c r="BO241" s="25" t="str">
        <f t="shared" ref="BO241:BQ241" si="1920">AI241-AE241</f>
        <v>#VALUE!</v>
      </c>
      <c r="BP241" s="25" t="str">
        <f t="shared" si="1920"/>
        <v>#VALUE!</v>
      </c>
      <c r="BQ241" s="25" t="str">
        <f t="shared" si="1920"/>
        <v>#VALUE!</v>
      </c>
    </row>
    <row r="242" ht="15.0" customHeight="1">
      <c r="A242" s="23" t="s">
        <v>232</v>
      </c>
      <c r="B242" s="24">
        <v>1.43228851E8</v>
      </c>
      <c r="C242" s="25">
        <f>IFERROR(VLOOKUP($B242,BaselineKILLS!$B:F,3,FALSE),"Not in BL Scan")</f>
        <v>152161</v>
      </c>
      <c r="D242" s="25">
        <f>IFERROR(VLOOKUP($B242,BaselineKILLS!$B:F,4,FALSE),"Not in BL Scan")</f>
        <v>100239</v>
      </c>
      <c r="E242" s="25">
        <f>IFERROR(VLOOKUP($B242,BaselineKILLS!$B:G,5,FALSE),"Not in BL Scan")</f>
        <v>329146</v>
      </c>
      <c r="F242" s="25"/>
      <c r="G242" s="25">
        <f>IFERROR(VLOOKUP($B242,SCAN1_020125!$B:F,3,FALSE),"Not in Scan")</f>
        <v>152161</v>
      </c>
      <c r="H242" s="25">
        <f>IFERROR(VLOOKUP($B242,SCAN1_020125!$B:G,4,FALSE),"Not in Scan")</f>
        <v>100239</v>
      </c>
      <c r="I242" s="25">
        <f>IFERROR(VLOOKUP($B242,SCAN1_020125!$B:H,5,FALSE),"Not in Scan")</f>
        <v>329146</v>
      </c>
      <c r="K242" s="25">
        <f>IFERROR(VLOOKUP($B242,SCAN2_021925!$B:G,3,FALSE),"Not in Scan")</f>
        <v>152161</v>
      </c>
      <c r="L242" s="25">
        <f>IFERROR(VLOOKUP($B242,SCAN2_021925!$B:H,4,FALSE),"Not in Scan")</f>
        <v>100239</v>
      </c>
      <c r="M242" s="25">
        <f>IFERROR(VLOOKUP($B242,SCAN2_021925!$B:I,5,FALSE),"Not in Scan")</f>
        <v>329146</v>
      </c>
      <c r="O242" s="25">
        <f>IFERROR(VLOOKUP($B242,SCAN_022325!$B:K,3,FALSE),"Not in Scan")</f>
        <v>152161</v>
      </c>
      <c r="P242" s="25">
        <f>IFERROR(VLOOKUP($B242,SCAN_022325!$B:L,4,FALSE),"Not in Scan")</f>
        <v>100239</v>
      </c>
      <c r="Q242" s="25">
        <f>IFERROR(VLOOKUP($B242,SCAN_022325!$B:M,5,FALSE),"Not in Scan")</f>
        <v>329146</v>
      </c>
      <c r="S242" s="25" t="str">
        <f>IFERROR(VLOOKUP($B242,SCAN_TBD4!$B:O,3,FALSE),"Not in Scan")</f>
        <v>Not in Scan</v>
      </c>
      <c r="T242" s="25" t="str">
        <f>IFERROR(VLOOKUP($B242,SCAN_TBD4!$B:P,4,FALSE),"Not in Scan")</f>
        <v>Not in Scan</v>
      </c>
      <c r="U242" s="25" t="str">
        <f>IFERROR(VLOOKUP($B242,SCAN_TBD4!$B:Q,5,FALSE),"Not in Scan")</f>
        <v>Not in Scan</v>
      </c>
      <c r="W242" s="25" t="str">
        <f>IFERROR(VLOOKUP($B242,SCAN_TBD5!$B:S,3,FALSE),"Not in Scan")</f>
        <v>Not in Scan</v>
      </c>
      <c r="X242" s="25" t="str">
        <f>IFERROR(VLOOKUP($B242,SCAN_TBD5!$B:T,4,FALSE),"Not in Scan")</f>
        <v>Not in Scan</v>
      </c>
      <c r="Y242" s="25" t="str">
        <f>IFERROR(VLOOKUP($B242,SCAN_TBD5!$B:U,5,FALSE),"Not in Scan")</f>
        <v>Not in Scan</v>
      </c>
      <c r="AA242" s="25" t="str">
        <f>IFERROR(VLOOKUP($B242,SCAN_TBD6!$B:W,3,FALSE),"Not in Scan")</f>
        <v>Not in Scan</v>
      </c>
      <c r="AB242" s="25" t="str">
        <f>IFERROR(VLOOKUP($B242,SCAN_TBD6!$B:X,4,FALSE),"Not in Scan")</f>
        <v>Not in Scan</v>
      </c>
      <c r="AC242" s="25" t="str">
        <f>IFERROR(VLOOKUP($B242,SCAN_TBD6!$B:Y,5,FALSE),"Not in Scan")</f>
        <v>Not in Scan</v>
      </c>
      <c r="AE242" s="25" t="str">
        <f>IFERROR(VLOOKUP($B242,SCAN_TBD7!$B:AA,3,FALSE),"Not in Scan")</f>
        <v>Not in Scan</v>
      </c>
      <c r="AF242" s="25" t="str">
        <f>IFERROR(VLOOKUP($B242,SCAN_TBD7!$B:AB,4,FALSE),"Not in Scan")</f>
        <v>Not in Scan</v>
      </c>
      <c r="AG242" s="25" t="str">
        <f>IFERROR(VLOOKUP($B242,SCAN_TBD7!$B:AC,5,FALSE),"Not in Scan")</f>
        <v>Not in Scan</v>
      </c>
      <c r="AI242" s="25" t="str">
        <f>IFERROR(VLOOKUP($B242,SCAN_TBD8!$B:AA,3,FALSE),"Not in Scan")</f>
        <v>Not in Scan</v>
      </c>
      <c r="AJ242" s="25" t="str">
        <f>IFERROR(VLOOKUP($B242,SCAN_TBD8!$B:AB,4,FALSE),"Not in Scan")</f>
        <v>Not in Scan</v>
      </c>
      <c r="AK242" s="25" t="str">
        <f>IFERROR(VLOOKUP($B242,SCAN_TBD8!$B:AC,5,FALSE),"Not in Scan")</f>
        <v>Not in Scan</v>
      </c>
      <c r="AM242" s="25">
        <f t="shared" ref="AM242:AO242" si="1921">G242-C242</f>
        <v>0</v>
      </c>
      <c r="AN242" s="25">
        <f t="shared" si="1921"/>
        <v>0</v>
      </c>
      <c r="AO242" s="25">
        <f t="shared" si="1921"/>
        <v>0</v>
      </c>
      <c r="AQ242" s="25">
        <f t="shared" ref="AQ242:AS242" si="1922">K242-G242</f>
        <v>0</v>
      </c>
      <c r="AR242" s="25">
        <f t="shared" si="1922"/>
        <v>0</v>
      </c>
      <c r="AS242" s="25">
        <f t="shared" si="1922"/>
        <v>0</v>
      </c>
      <c r="AU242" s="25">
        <f t="shared" ref="AU242:AW242" si="1923">O242-K242</f>
        <v>0</v>
      </c>
      <c r="AV242" s="25">
        <f t="shared" si="1923"/>
        <v>0</v>
      </c>
      <c r="AW242" s="25">
        <f t="shared" si="1923"/>
        <v>0</v>
      </c>
      <c r="AY242" s="25" t="str">
        <f t="shared" ref="AY242:BA242" si="1924">S242-O242</f>
        <v>#VALUE!</v>
      </c>
      <c r="AZ242" s="25" t="str">
        <f t="shared" si="1924"/>
        <v>#VALUE!</v>
      </c>
      <c r="BA242" s="25" t="str">
        <f t="shared" si="1924"/>
        <v>#VALUE!</v>
      </c>
      <c r="BC242" s="25" t="str">
        <f t="shared" ref="BC242:BE242" si="1925">W242-S242</f>
        <v>#VALUE!</v>
      </c>
      <c r="BD242" s="25" t="str">
        <f t="shared" si="1925"/>
        <v>#VALUE!</v>
      </c>
      <c r="BE242" s="25" t="str">
        <f t="shared" si="1925"/>
        <v>#VALUE!</v>
      </c>
      <c r="BG242" s="25" t="str">
        <f t="shared" ref="BG242:BI242" si="1926">AA242-W242</f>
        <v>#VALUE!</v>
      </c>
      <c r="BH242" s="25" t="str">
        <f t="shared" si="1926"/>
        <v>#VALUE!</v>
      </c>
      <c r="BI242" s="25" t="str">
        <f t="shared" si="1926"/>
        <v>#VALUE!</v>
      </c>
      <c r="BK242" s="25" t="str">
        <f t="shared" ref="BK242:BM242" si="1927">AE242-AA242</f>
        <v>#VALUE!</v>
      </c>
      <c r="BL242" s="25" t="str">
        <f t="shared" si="1927"/>
        <v>#VALUE!</v>
      </c>
      <c r="BM242" s="25" t="str">
        <f t="shared" si="1927"/>
        <v>#VALUE!</v>
      </c>
      <c r="BO242" s="25" t="str">
        <f t="shared" ref="BO242:BQ242" si="1928">AI242-AE242</f>
        <v>#VALUE!</v>
      </c>
      <c r="BP242" s="25" t="str">
        <f t="shared" si="1928"/>
        <v>#VALUE!</v>
      </c>
      <c r="BQ242" s="25" t="str">
        <f t="shared" si="1928"/>
        <v>#VALUE!</v>
      </c>
    </row>
    <row r="243" ht="15.0" customHeight="1">
      <c r="A243" s="23" t="s">
        <v>233</v>
      </c>
      <c r="B243" s="24">
        <v>1.37498899E8</v>
      </c>
      <c r="C243" s="25">
        <f>IFERROR(VLOOKUP($B243,BaselineKILLS!$B:F,3,FALSE),"Not in BL Scan")</f>
        <v>259874</v>
      </c>
      <c r="D243" s="25">
        <f>IFERROR(VLOOKUP($B243,BaselineKILLS!$B:F,4,FALSE),"Not in BL Scan")</f>
        <v>326515</v>
      </c>
      <c r="E243" s="25">
        <f>IFERROR(VLOOKUP($B243,BaselineKILLS!$B:G,5,FALSE),"Not in BL Scan")</f>
        <v>269512</v>
      </c>
      <c r="F243" s="25"/>
      <c r="G243" s="25">
        <f>IFERROR(VLOOKUP($B243,SCAN1_020125!$B:F,3,FALSE),"Not in Scan")</f>
        <v>259874</v>
      </c>
      <c r="H243" s="25">
        <f>IFERROR(VLOOKUP($B243,SCAN1_020125!$B:G,4,FALSE),"Not in Scan")</f>
        <v>326527</v>
      </c>
      <c r="I243" s="25">
        <f>IFERROR(VLOOKUP($B243,SCAN1_020125!$B:H,5,FALSE),"Not in Scan")</f>
        <v>269512</v>
      </c>
      <c r="K243" s="25">
        <f>IFERROR(VLOOKUP($B243,SCAN2_021925!$B:G,3,FALSE),"Not in Scan")</f>
        <v>260378</v>
      </c>
      <c r="L243" s="25">
        <f>IFERROR(VLOOKUP($B243,SCAN2_021925!$B:H,4,FALSE),"Not in Scan")</f>
        <v>326529</v>
      </c>
      <c r="M243" s="25">
        <f>IFERROR(VLOOKUP($B243,SCAN2_021925!$B:I,5,FALSE),"Not in Scan")</f>
        <v>269512</v>
      </c>
      <c r="O243" s="25">
        <f>IFERROR(VLOOKUP($B243,SCAN_022325!$B:K,3,FALSE),"Not in Scan")</f>
        <v>260378</v>
      </c>
      <c r="P243" s="25">
        <f>IFERROR(VLOOKUP($B243,SCAN_022325!$B:L,4,FALSE),"Not in Scan")</f>
        <v>326529</v>
      </c>
      <c r="Q243" s="25">
        <f>IFERROR(VLOOKUP($B243,SCAN_022325!$B:M,5,FALSE),"Not in Scan")</f>
        <v>269512</v>
      </c>
      <c r="S243" s="25" t="str">
        <f>IFERROR(VLOOKUP($B243,SCAN_TBD4!$B:O,3,FALSE),"Not in Scan")</f>
        <v>Not in Scan</v>
      </c>
      <c r="T243" s="25" t="str">
        <f>IFERROR(VLOOKUP($B243,SCAN_TBD4!$B:P,4,FALSE),"Not in Scan")</f>
        <v>Not in Scan</v>
      </c>
      <c r="U243" s="25" t="str">
        <f>IFERROR(VLOOKUP($B243,SCAN_TBD4!$B:Q,5,FALSE),"Not in Scan")</f>
        <v>Not in Scan</v>
      </c>
      <c r="W243" s="25" t="str">
        <f>IFERROR(VLOOKUP($B243,SCAN_TBD5!$B:S,3,FALSE),"Not in Scan")</f>
        <v>Not in Scan</v>
      </c>
      <c r="X243" s="25" t="str">
        <f>IFERROR(VLOOKUP($B243,SCAN_TBD5!$B:T,4,FALSE),"Not in Scan")</f>
        <v>Not in Scan</v>
      </c>
      <c r="Y243" s="25" t="str">
        <f>IFERROR(VLOOKUP($B243,SCAN_TBD5!$B:U,5,FALSE),"Not in Scan")</f>
        <v>Not in Scan</v>
      </c>
      <c r="AA243" s="25" t="str">
        <f>IFERROR(VLOOKUP($B243,SCAN_TBD6!$B:W,3,FALSE),"Not in Scan")</f>
        <v>Not in Scan</v>
      </c>
      <c r="AB243" s="25" t="str">
        <f>IFERROR(VLOOKUP($B243,SCAN_TBD6!$B:X,4,FALSE),"Not in Scan")</f>
        <v>Not in Scan</v>
      </c>
      <c r="AC243" s="25" t="str">
        <f>IFERROR(VLOOKUP($B243,SCAN_TBD6!$B:Y,5,FALSE),"Not in Scan")</f>
        <v>Not in Scan</v>
      </c>
      <c r="AE243" s="25" t="str">
        <f>IFERROR(VLOOKUP($B243,SCAN_TBD7!$B:AA,3,FALSE),"Not in Scan")</f>
        <v>Not in Scan</v>
      </c>
      <c r="AF243" s="25" t="str">
        <f>IFERROR(VLOOKUP($B243,SCAN_TBD7!$B:AB,4,FALSE),"Not in Scan")</f>
        <v>Not in Scan</v>
      </c>
      <c r="AG243" s="25" t="str">
        <f>IFERROR(VLOOKUP($B243,SCAN_TBD7!$B:AC,5,FALSE),"Not in Scan")</f>
        <v>Not in Scan</v>
      </c>
      <c r="AI243" s="25" t="str">
        <f>IFERROR(VLOOKUP($B243,SCAN_TBD8!$B:AA,3,FALSE),"Not in Scan")</f>
        <v>Not in Scan</v>
      </c>
      <c r="AJ243" s="25" t="str">
        <f>IFERROR(VLOOKUP($B243,SCAN_TBD8!$B:AB,4,FALSE),"Not in Scan")</f>
        <v>Not in Scan</v>
      </c>
      <c r="AK243" s="25" t="str">
        <f>IFERROR(VLOOKUP($B243,SCAN_TBD8!$B:AC,5,FALSE),"Not in Scan")</f>
        <v>Not in Scan</v>
      </c>
      <c r="AM243" s="25">
        <f t="shared" ref="AM243:AO243" si="1929">G243-C243</f>
        <v>0</v>
      </c>
      <c r="AN243" s="25">
        <f t="shared" si="1929"/>
        <v>12</v>
      </c>
      <c r="AO243" s="25">
        <f t="shared" si="1929"/>
        <v>0</v>
      </c>
      <c r="AQ243" s="25">
        <f t="shared" ref="AQ243:AS243" si="1930">K243-G243</f>
        <v>504</v>
      </c>
      <c r="AR243" s="25">
        <f t="shared" si="1930"/>
        <v>2</v>
      </c>
      <c r="AS243" s="25">
        <f t="shared" si="1930"/>
        <v>0</v>
      </c>
      <c r="AU243" s="25">
        <f t="shared" ref="AU243:AW243" si="1931">O243-K243</f>
        <v>0</v>
      </c>
      <c r="AV243" s="25">
        <f t="shared" si="1931"/>
        <v>0</v>
      </c>
      <c r="AW243" s="25">
        <f t="shared" si="1931"/>
        <v>0</v>
      </c>
      <c r="AY243" s="25" t="str">
        <f t="shared" ref="AY243:BA243" si="1932">S243-O243</f>
        <v>#VALUE!</v>
      </c>
      <c r="AZ243" s="25" t="str">
        <f t="shared" si="1932"/>
        <v>#VALUE!</v>
      </c>
      <c r="BA243" s="25" t="str">
        <f t="shared" si="1932"/>
        <v>#VALUE!</v>
      </c>
      <c r="BC243" s="25" t="str">
        <f t="shared" ref="BC243:BE243" si="1933">W243-S243</f>
        <v>#VALUE!</v>
      </c>
      <c r="BD243" s="25" t="str">
        <f t="shared" si="1933"/>
        <v>#VALUE!</v>
      </c>
      <c r="BE243" s="25" t="str">
        <f t="shared" si="1933"/>
        <v>#VALUE!</v>
      </c>
      <c r="BG243" s="25" t="str">
        <f t="shared" ref="BG243:BI243" si="1934">AA243-W243</f>
        <v>#VALUE!</v>
      </c>
      <c r="BH243" s="25" t="str">
        <f t="shared" si="1934"/>
        <v>#VALUE!</v>
      </c>
      <c r="BI243" s="25" t="str">
        <f t="shared" si="1934"/>
        <v>#VALUE!</v>
      </c>
      <c r="BK243" s="25" t="str">
        <f t="shared" ref="BK243:BM243" si="1935">AE243-AA243</f>
        <v>#VALUE!</v>
      </c>
      <c r="BL243" s="25" t="str">
        <f t="shared" si="1935"/>
        <v>#VALUE!</v>
      </c>
      <c r="BM243" s="25" t="str">
        <f t="shared" si="1935"/>
        <v>#VALUE!</v>
      </c>
      <c r="BO243" s="25" t="str">
        <f t="shared" ref="BO243:BQ243" si="1936">AI243-AE243</f>
        <v>#VALUE!</v>
      </c>
      <c r="BP243" s="25" t="str">
        <f t="shared" si="1936"/>
        <v>#VALUE!</v>
      </c>
      <c r="BQ243" s="25" t="str">
        <f t="shared" si="1936"/>
        <v>#VALUE!</v>
      </c>
    </row>
    <row r="244" ht="15.0" customHeight="1">
      <c r="A244" s="23" t="s">
        <v>234</v>
      </c>
      <c r="B244" s="24">
        <v>9.1471719E7</v>
      </c>
      <c r="C244" s="25">
        <f>IFERROR(VLOOKUP($B244,BaselineKILLS!$B:F,3,FALSE),"Not in BL Scan")</f>
        <v>157156</v>
      </c>
      <c r="D244" s="25">
        <f>IFERROR(VLOOKUP($B244,BaselineKILLS!$B:F,4,FALSE),"Not in BL Scan")</f>
        <v>3866</v>
      </c>
      <c r="E244" s="25">
        <f>IFERROR(VLOOKUP($B244,BaselineKILLS!$B:G,5,FALSE),"Not in BL Scan")</f>
        <v>3786006</v>
      </c>
      <c r="F244" s="25"/>
      <c r="G244" s="25">
        <f>IFERROR(VLOOKUP($B244,SCAN1_020125!$B:F,3,FALSE),"Not in Scan")</f>
        <v>157156</v>
      </c>
      <c r="H244" s="25">
        <f>IFERROR(VLOOKUP($B244,SCAN1_020125!$B:G,4,FALSE),"Not in Scan")</f>
        <v>3866</v>
      </c>
      <c r="I244" s="25">
        <f>IFERROR(VLOOKUP($B244,SCAN1_020125!$B:H,5,FALSE),"Not in Scan")</f>
        <v>3786006</v>
      </c>
      <c r="K244" s="25" t="str">
        <f>IFERROR(VLOOKUP($B244,SCAN2_021925!$B:G,3,FALSE),"Not in Scan")</f>
        <v>Not in Scan</v>
      </c>
      <c r="L244" s="25" t="str">
        <f>IFERROR(VLOOKUP($B244,SCAN2_021925!$B:H,4,FALSE),"Not in Scan")</f>
        <v>Not in Scan</v>
      </c>
      <c r="M244" s="25" t="str">
        <f>IFERROR(VLOOKUP($B244,SCAN2_021925!$B:I,5,FALSE),"Not in Scan")</f>
        <v>Not in Scan</v>
      </c>
      <c r="O244" s="25" t="str">
        <f>IFERROR(VLOOKUP($B244,SCAN_022325!$B:K,3,FALSE),"Not in Scan")</f>
        <v>Not in Scan</v>
      </c>
      <c r="P244" s="25" t="str">
        <f>IFERROR(VLOOKUP($B244,SCAN_022325!$B:L,4,FALSE),"Not in Scan")</f>
        <v>Not in Scan</v>
      </c>
      <c r="Q244" s="25" t="str">
        <f>IFERROR(VLOOKUP($B244,SCAN_022325!$B:M,5,FALSE),"Not in Scan")</f>
        <v>Not in Scan</v>
      </c>
      <c r="S244" s="25" t="str">
        <f>IFERROR(VLOOKUP($B244,SCAN_TBD4!$B:O,3,FALSE),"Not in Scan")</f>
        <v>Not in Scan</v>
      </c>
      <c r="T244" s="25" t="str">
        <f>IFERROR(VLOOKUP($B244,SCAN_TBD4!$B:P,4,FALSE),"Not in Scan")</f>
        <v>Not in Scan</v>
      </c>
      <c r="U244" s="25" t="str">
        <f>IFERROR(VLOOKUP($B244,SCAN_TBD4!$B:Q,5,FALSE),"Not in Scan")</f>
        <v>Not in Scan</v>
      </c>
      <c r="W244" s="25" t="str">
        <f>IFERROR(VLOOKUP($B244,SCAN_TBD5!$B:S,3,FALSE),"Not in Scan")</f>
        <v>Not in Scan</v>
      </c>
      <c r="X244" s="25" t="str">
        <f>IFERROR(VLOOKUP($B244,SCAN_TBD5!$B:T,4,FALSE),"Not in Scan")</f>
        <v>Not in Scan</v>
      </c>
      <c r="Y244" s="25" t="str">
        <f>IFERROR(VLOOKUP($B244,SCAN_TBD5!$B:U,5,FALSE),"Not in Scan")</f>
        <v>Not in Scan</v>
      </c>
      <c r="AA244" s="25" t="str">
        <f>IFERROR(VLOOKUP($B244,SCAN_TBD6!$B:W,3,FALSE),"Not in Scan")</f>
        <v>Not in Scan</v>
      </c>
      <c r="AB244" s="25" t="str">
        <f>IFERROR(VLOOKUP($B244,SCAN_TBD6!$B:X,4,FALSE),"Not in Scan")</f>
        <v>Not in Scan</v>
      </c>
      <c r="AC244" s="25" t="str">
        <f>IFERROR(VLOOKUP($B244,SCAN_TBD6!$B:Y,5,FALSE),"Not in Scan")</f>
        <v>Not in Scan</v>
      </c>
      <c r="AE244" s="25" t="str">
        <f>IFERROR(VLOOKUP($B244,SCAN_TBD7!$B:AA,3,FALSE),"Not in Scan")</f>
        <v>Not in Scan</v>
      </c>
      <c r="AF244" s="25" t="str">
        <f>IFERROR(VLOOKUP($B244,SCAN_TBD7!$B:AB,4,FALSE),"Not in Scan")</f>
        <v>Not in Scan</v>
      </c>
      <c r="AG244" s="25" t="str">
        <f>IFERROR(VLOOKUP($B244,SCAN_TBD7!$B:AC,5,FALSE),"Not in Scan")</f>
        <v>Not in Scan</v>
      </c>
      <c r="AI244" s="25" t="str">
        <f>IFERROR(VLOOKUP($B244,SCAN_TBD8!$B:AA,3,FALSE),"Not in Scan")</f>
        <v>Not in Scan</v>
      </c>
      <c r="AJ244" s="25" t="str">
        <f>IFERROR(VLOOKUP($B244,SCAN_TBD8!$B:AB,4,FALSE),"Not in Scan")</f>
        <v>Not in Scan</v>
      </c>
      <c r="AK244" s="25" t="str">
        <f>IFERROR(VLOOKUP($B244,SCAN_TBD8!$B:AC,5,FALSE),"Not in Scan")</f>
        <v>Not in Scan</v>
      </c>
      <c r="AM244" s="25">
        <f t="shared" ref="AM244:AO244" si="1937">G244-C244</f>
        <v>0</v>
      </c>
      <c r="AN244" s="25">
        <f t="shared" si="1937"/>
        <v>0</v>
      </c>
      <c r="AO244" s="25">
        <f t="shared" si="1937"/>
        <v>0</v>
      </c>
      <c r="AQ244" s="25" t="str">
        <f t="shared" ref="AQ244:AS244" si="1938">K244-G244</f>
        <v>#VALUE!</v>
      </c>
      <c r="AR244" s="25" t="str">
        <f t="shared" si="1938"/>
        <v>#VALUE!</v>
      </c>
      <c r="AS244" s="25" t="str">
        <f t="shared" si="1938"/>
        <v>#VALUE!</v>
      </c>
      <c r="AU244" s="25" t="str">
        <f t="shared" ref="AU244:AW244" si="1939">O244-K244</f>
        <v>#VALUE!</v>
      </c>
      <c r="AV244" s="25" t="str">
        <f t="shared" si="1939"/>
        <v>#VALUE!</v>
      </c>
      <c r="AW244" s="25" t="str">
        <f t="shared" si="1939"/>
        <v>#VALUE!</v>
      </c>
      <c r="AY244" s="25" t="str">
        <f t="shared" ref="AY244:BA244" si="1940">S244-O244</f>
        <v>#VALUE!</v>
      </c>
      <c r="AZ244" s="25" t="str">
        <f t="shared" si="1940"/>
        <v>#VALUE!</v>
      </c>
      <c r="BA244" s="25" t="str">
        <f t="shared" si="1940"/>
        <v>#VALUE!</v>
      </c>
      <c r="BC244" s="25" t="str">
        <f t="shared" ref="BC244:BE244" si="1941">W244-S244</f>
        <v>#VALUE!</v>
      </c>
      <c r="BD244" s="25" t="str">
        <f t="shared" si="1941"/>
        <v>#VALUE!</v>
      </c>
      <c r="BE244" s="25" t="str">
        <f t="shared" si="1941"/>
        <v>#VALUE!</v>
      </c>
      <c r="BG244" s="25" t="str">
        <f t="shared" ref="BG244:BI244" si="1942">AA244-W244</f>
        <v>#VALUE!</v>
      </c>
      <c r="BH244" s="25" t="str">
        <f t="shared" si="1942"/>
        <v>#VALUE!</v>
      </c>
      <c r="BI244" s="25" t="str">
        <f t="shared" si="1942"/>
        <v>#VALUE!</v>
      </c>
      <c r="BK244" s="25" t="str">
        <f t="shared" ref="BK244:BM244" si="1943">AE244-AA244</f>
        <v>#VALUE!</v>
      </c>
      <c r="BL244" s="25" t="str">
        <f t="shared" si="1943"/>
        <v>#VALUE!</v>
      </c>
      <c r="BM244" s="25" t="str">
        <f t="shared" si="1943"/>
        <v>#VALUE!</v>
      </c>
      <c r="BO244" s="25" t="str">
        <f t="shared" ref="BO244:BQ244" si="1944">AI244-AE244</f>
        <v>#VALUE!</v>
      </c>
      <c r="BP244" s="25" t="str">
        <f t="shared" si="1944"/>
        <v>#VALUE!</v>
      </c>
      <c r="BQ244" s="25" t="str">
        <f t="shared" si="1944"/>
        <v>#VALUE!</v>
      </c>
    </row>
    <row r="245" ht="15.0" customHeight="1">
      <c r="A245" s="23" t="s">
        <v>235</v>
      </c>
      <c r="B245" s="24">
        <v>9.93711E7</v>
      </c>
      <c r="C245" s="25">
        <f>IFERROR(VLOOKUP($B245,BaselineKILLS!$B:F,3,FALSE),"Not in BL Scan")</f>
        <v>1318</v>
      </c>
      <c r="D245" s="25">
        <f>IFERROR(VLOOKUP($B245,BaselineKILLS!$B:F,4,FALSE),"Not in BL Scan")</f>
        <v>2527</v>
      </c>
      <c r="E245" s="25">
        <f>IFERROR(VLOOKUP($B245,BaselineKILLS!$B:G,5,FALSE),"Not in BL Scan")</f>
        <v>0</v>
      </c>
      <c r="F245" s="25"/>
      <c r="G245" s="25">
        <f>IFERROR(VLOOKUP($B245,SCAN1_020125!$B:F,3,FALSE),"Not in Scan")</f>
        <v>1318</v>
      </c>
      <c r="H245" s="25">
        <f>IFERROR(VLOOKUP($B245,SCAN1_020125!$B:G,4,FALSE),"Not in Scan")</f>
        <v>2527</v>
      </c>
      <c r="I245" s="25">
        <f>IFERROR(VLOOKUP($B245,SCAN1_020125!$B:H,5,FALSE),"Not in Scan")</f>
        <v>0</v>
      </c>
      <c r="K245" s="25">
        <f>IFERROR(VLOOKUP($B245,SCAN2_021925!$B:G,3,FALSE),"Not in Scan")</f>
        <v>1318</v>
      </c>
      <c r="L245" s="25">
        <f>IFERROR(VLOOKUP($B245,SCAN2_021925!$B:H,4,FALSE),"Not in Scan")</f>
        <v>2527</v>
      </c>
      <c r="M245" s="25">
        <f>IFERROR(VLOOKUP($B245,SCAN2_021925!$B:I,5,FALSE),"Not in Scan")</f>
        <v>0</v>
      </c>
      <c r="O245" s="25">
        <f>IFERROR(VLOOKUP($B245,SCAN_022325!$B:K,3,FALSE),"Not in Scan")</f>
        <v>1318</v>
      </c>
      <c r="P245" s="25">
        <f>IFERROR(VLOOKUP($B245,SCAN_022325!$B:L,4,FALSE),"Not in Scan")</f>
        <v>2527</v>
      </c>
      <c r="Q245" s="25">
        <f>IFERROR(VLOOKUP($B245,SCAN_022325!$B:M,5,FALSE),"Not in Scan")</f>
        <v>0</v>
      </c>
      <c r="S245" s="25" t="str">
        <f>IFERROR(VLOOKUP($B245,SCAN_TBD4!$B:O,3,FALSE),"Not in Scan")</f>
        <v>Not in Scan</v>
      </c>
      <c r="T245" s="25" t="str">
        <f>IFERROR(VLOOKUP($B245,SCAN_TBD4!$B:P,4,FALSE),"Not in Scan")</f>
        <v>Not in Scan</v>
      </c>
      <c r="U245" s="25" t="str">
        <f>IFERROR(VLOOKUP($B245,SCAN_TBD4!$B:Q,5,FALSE),"Not in Scan")</f>
        <v>Not in Scan</v>
      </c>
      <c r="W245" s="25" t="str">
        <f>IFERROR(VLOOKUP($B245,SCAN_TBD5!$B:S,3,FALSE),"Not in Scan")</f>
        <v>Not in Scan</v>
      </c>
      <c r="X245" s="25" t="str">
        <f>IFERROR(VLOOKUP($B245,SCAN_TBD5!$B:T,4,FALSE),"Not in Scan")</f>
        <v>Not in Scan</v>
      </c>
      <c r="Y245" s="25" t="str">
        <f>IFERROR(VLOOKUP($B245,SCAN_TBD5!$B:U,5,FALSE),"Not in Scan")</f>
        <v>Not in Scan</v>
      </c>
      <c r="AA245" s="25" t="str">
        <f>IFERROR(VLOOKUP($B245,SCAN_TBD6!$B:W,3,FALSE),"Not in Scan")</f>
        <v>Not in Scan</v>
      </c>
      <c r="AB245" s="25" t="str">
        <f>IFERROR(VLOOKUP($B245,SCAN_TBD6!$B:X,4,FALSE),"Not in Scan")</f>
        <v>Not in Scan</v>
      </c>
      <c r="AC245" s="25" t="str">
        <f>IFERROR(VLOOKUP($B245,SCAN_TBD6!$B:Y,5,FALSE),"Not in Scan")</f>
        <v>Not in Scan</v>
      </c>
      <c r="AE245" s="25" t="str">
        <f>IFERROR(VLOOKUP($B245,SCAN_TBD7!$B:AA,3,FALSE),"Not in Scan")</f>
        <v>Not in Scan</v>
      </c>
      <c r="AF245" s="25" t="str">
        <f>IFERROR(VLOOKUP($B245,SCAN_TBD7!$B:AB,4,FALSE),"Not in Scan")</f>
        <v>Not in Scan</v>
      </c>
      <c r="AG245" s="25" t="str">
        <f>IFERROR(VLOOKUP($B245,SCAN_TBD7!$B:AC,5,FALSE),"Not in Scan")</f>
        <v>Not in Scan</v>
      </c>
      <c r="AI245" s="25" t="str">
        <f>IFERROR(VLOOKUP($B245,SCAN_TBD8!$B:AA,3,FALSE),"Not in Scan")</f>
        <v>Not in Scan</v>
      </c>
      <c r="AJ245" s="25" t="str">
        <f>IFERROR(VLOOKUP($B245,SCAN_TBD8!$B:AB,4,FALSE),"Not in Scan")</f>
        <v>Not in Scan</v>
      </c>
      <c r="AK245" s="25" t="str">
        <f>IFERROR(VLOOKUP($B245,SCAN_TBD8!$B:AC,5,FALSE),"Not in Scan")</f>
        <v>Not in Scan</v>
      </c>
      <c r="AM245" s="25">
        <f t="shared" ref="AM245:AO245" si="1945">G245-C245</f>
        <v>0</v>
      </c>
      <c r="AN245" s="25">
        <f t="shared" si="1945"/>
        <v>0</v>
      </c>
      <c r="AO245" s="25">
        <f t="shared" si="1945"/>
        <v>0</v>
      </c>
      <c r="AQ245" s="25">
        <f t="shared" ref="AQ245:AS245" si="1946">K245-G245</f>
        <v>0</v>
      </c>
      <c r="AR245" s="25">
        <f t="shared" si="1946"/>
        <v>0</v>
      </c>
      <c r="AS245" s="25">
        <f t="shared" si="1946"/>
        <v>0</v>
      </c>
      <c r="AU245" s="25">
        <f t="shared" ref="AU245:AW245" si="1947">O245-K245</f>
        <v>0</v>
      </c>
      <c r="AV245" s="25">
        <f t="shared" si="1947"/>
        <v>0</v>
      </c>
      <c r="AW245" s="25">
        <f t="shared" si="1947"/>
        <v>0</v>
      </c>
      <c r="AY245" s="25" t="str">
        <f t="shared" ref="AY245:BA245" si="1948">S245-O245</f>
        <v>#VALUE!</v>
      </c>
      <c r="AZ245" s="25" t="str">
        <f t="shared" si="1948"/>
        <v>#VALUE!</v>
      </c>
      <c r="BA245" s="25" t="str">
        <f t="shared" si="1948"/>
        <v>#VALUE!</v>
      </c>
      <c r="BC245" s="25" t="str">
        <f t="shared" ref="BC245:BE245" si="1949">W245-S245</f>
        <v>#VALUE!</v>
      </c>
      <c r="BD245" s="25" t="str">
        <f t="shared" si="1949"/>
        <v>#VALUE!</v>
      </c>
      <c r="BE245" s="25" t="str">
        <f t="shared" si="1949"/>
        <v>#VALUE!</v>
      </c>
      <c r="BG245" s="25" t="str">
        <f t="shared" ref="BG245:BI245" si="1950">AA245-W245</f>
        <v>#VALUE!</v>
      </c>
      <c r="BH245" s="25" t="str">
        <f t="shared" si="1950"/>
        <v>#VALUE!</v>
      </c>
      <c r="BI245" s="25" t="str">
        <f t="shared" si="1950"/>
        <v>#VALUE!</v>
      </c>
      <c r="BK245" s="25" t="str">
        <f t="shared" ref="BK245:BM245" si="1951">AE245-AA245</f>
        <v>#VALUE!</v>
      </c>
      <c r="BL245" s="25" t="str">
        <f t="shared" si="1951"/>
        <v>#VALUE!</v>
      </c>
      <c r="BM245" s="25" t="str">
        <f t="shared" si="1951"/>
        <v>#VALUE!</v>
      </c>
      <c r="BO245" s="25" t="str">
        <f t="shared" ref="BO245:BQ245" si="1952">AI245-AE245</f>
        <v>#VALUE!</v>
      </c>
      <c r="BP245" s="25" t="str">
        <f t="shared" si="1952"/>
        <v>#VALUE!</v>
      </c>
      <c r="BQ245" s="25" t="str">
        <f t="shared" si="1952"/>
        <v>#VALUE!</v>
      </c>
    </row>
    <row r="246" ht="15.0" customHeight="1">
      <c r="A246" s="23" t="s">
        <v>236</v>
      </c>
      <c r="B246" s="24">
        <v>1.50680957E8</v>
      </c>
      <c r="C246" s="25">
        <f>IFERROR(VLOOKUP($B246,BaselineKILLS!$B:F,3,FALSE),"Not in BL Scan")</f>
        <v>0</v>
      </c>
      <c r="D246" s="25">
        <f>IFERROR(VLOOKUP($B246,BaselineKILLS!$B:F,4,FALSE),"Not in BL Scan")</f>
        <v>0</v>
      </c>
      <c r="E246" s="25">
        <f>IFERROR(VLOOKUP($B246,BaselineKILLS!$B:G,5,FALSE),"Not in BL Scan")</f>
        <v>0</v>
      </c>
      <c r="F246" s="25"/>
      <c r="G246" s="25">
        <f>IFERROR(VLOOKUP($B246,SCAN1_020125!$B:F,3,FALSE),"Not in Scan")</f>
        <v>0</v>
      </c>
      <c r="H246" s="25">
        <f>IFERROR(VLOOKUP($B246,SCAN1_020125!$B:G,4,FALSE),"Not in Scan")</f>
        <v>0</v>
      </c>
      <c r="I246" s="25">
        <f>IFERROR(VLOOKUP($B246,SCAN1_020125!$B:H,5,FALSE),"Not in Scan")</f>
        <v>0</v>
      </c>
      <c r="K246" s="25">
        <f>IFERROR(VLOOKUP($B246,SCAN2_021925!$B:G,3,FALSE),"Not in Scan")</f>
        <v>0</v>
      </c>
      <c r="L246" s="25">
        <f>IFERROR(VLOOKUP($B246,SCAN2_021925!$B:H,4,FALSE),"Not in Scan")</f>
        <v>0</v>
      </c>
      <c r="M246" s="25">
        <f>IFERROR(VLOOKUP($B246,SCAN2_021925!$B:I,5,FALSE),"Not in Scan")</f>
        <v>0</v>
      </c>
      <c r="O246" s="25">
        <f>IFERROR(VLOOKUP($B246,SCAN_022325!$B:K,3,FALSE),"Not in Scan")</f>
        <v>0</v>
      </c>
      <c r="P246" s="25">
        <f>IFERROR(VLOOKUP($B246,SCAN_022325!$B:L,4,FALSE),"Not in Scan")</f>
        <v>0</v>
      </c>
      <c r="Q246" s="25">
        <f>IFERROR(VLOOKUP($B246,SCAN_022325!$B:M,5,FALSE),"Not in Scan")</f>
        <v>0</v>
      </c>
      <c r="S246" s="25" t="str">
        <f>IFERROR(VLOOKUP($B246,SCAN_TBD4!$B:O,3,FALSE),"Not in Scan")</f>
        <v>Not in Scan</v>
      </c>
      <c r="T246" s="25" t="str">
        <f>IFERROR(VLOOKUP($B246,SCAN_TBD4!$B:P,4,FALSE),"Not in Scan")</f>
        <v>Not in Scan</v>
      </c>
      <c r="U246" s="25" t="str">
        <f>IFERROR(VLOOKUP($B246,SCAN_TBD4!$B:Q,5,FALSE),"Not in Scan")</f>
        <v>Not in Scan</v>
      </c>
      <c r="W246" s="25" t="str">
        <f>IFERROR(VLOOKUP($B246,SCAN_TBD5!$B:S,3,FALSE),"Not in Scan")</f>
        <v>Not in Scan</v>
      </c>
      <c r="X246" s="25" t="str">
        <f>IFERROR(VLOOKUP($B246,SCAN_TBD5!$B:T,4,FALSE),"Not in Scan")</f>
        <v>Not in Scan</v>
      </c>
      <c r="Y246" s="25" t="str">
        <f>IFERROR(VLOOKUP($B246,SCAN_TBD5!$B:U,5,FALSE),"Not in Scan")</f>
        <v>Not in Scan</v>
      </c>
      <c r="AA246" s="25" t="str">
        <f>IFERROR(VLOOKUP($B246,SCAN_TBD6!$B:W,3,FALSE),"Not in Scan")</f>
        <v>Not in Scan</v>
      </c>
      <c r="AB246" s="25" t="str">
        <f>IFERROR(VLOOKUP($B246,SCAN_TBD6!$B:X,4,FALSE),"Not in Scan")</f>
        <v>Not in Scan</v>
      </c>
      <c r="AC246" s="25" t="str">
        <f>IFERROR(VLOOKUP($B246,SCAN_TBD6!$B:Y,5,FALSE),"Not in Scan")</f>
        <v>Not in Scan</v>
      </c>
      <c r="AE246" s="25" t="str">
        <f>IFERROR(VLOOKUP($B246,SCAN_TBD7!$B:AA,3,FALSE),"Not in Scan")</f>
        <v>Not in Scan</v>
      </c>
      <c r="AF246" s="25" t="str">
        <f>IFERROR(VLOOKUP($B246,SCAN_TBD7!$B:AB,4,FALSE),"Not in Scan")</f>
        <v>Not in Scan</v>
      </c>
      <c r="AG246" s="25" t="str">
        <f>IFERROR(VLOOKUP($B246,SCAN_TBD7!$B:AC,5,FALSE),"Not in Scan")</f>
        <v>Not in Scan</v>
      </c>
      <c r="AI246" s="25" t="str">
        <f>IFERROR(VLOOKUP($B246,SCAN_TBD8!$B:AA,3,FALSE),"Not in Scan")</f>
        <v>Not in Scan</v>
      </c>
      <c r="AJ246" s="25" t="str">
        <f>IFERROR(VLOOKUP($B246,SCAN_TBD8!$B:AB,4,FALSE),"Not in Scan")</f>
        <v>Not in Scan</v>
      </c>
      <c r="AK246" s="25" t="str">
        <f>IFERROR(VLOOKUP($B246,SCAN_TBD8!$B:AC,5,FALSE),"Not in Scan")</f>
        <v>Not in Scan</v>
      </c>
      <c r="AM246" s="25">
        <f t="shared" ref="AM246:AO246" si="1953">G246-C246</f>
        <v>0</v>
      </c>
      <c r="AN246" s="25">
        <f t="shared" si="1953"/>
        <v>0</v>
      </c>
      <c r="AO246" s="25">
        <f t="shared" si="1953"/>
        <v>0</v>
      </c>
      <c r="AQ246" s="25">
        <f t="shared" ref="AQ246:AS246" si="1954">K246-G246</f>
        <v>0</v>
      </c>
      <c r="AR246" s="25">
        <f t="shared" si="1954"/>
        <v>0</v>
      </c>
      <c r="AS246" s="25">
        <f t="shared" si="1954"/>
        <v>0</v>
      </c>
      <c r="AU246" s="25">
        <f t="shared" ref="AU246:AW246" si="1955">O246-K246</f>
        <v>0</v>
      </c>
      <c r="AV246" s="25">
        <f t="shared" si="1955"/>
        <v>0</v>
      </c>
      <c r="AW246" s="25">
        <f t="shared" si="1955"/>
        <v>0</v>
      </c>
      <c r="AY246" s="25" t="str">
        <f t="shared" ref="AY246:BA246" si="1956">S246-O246</f>
        <v>#VALUE!</v>
      </c>
      <c r="AZ246" s="25" t="str">
        <f t="shared" si="1956"/>
        <v>#VALUE!</v>
      </c>
      <c r="BA246" s="25" t="str">
        <f t="shared" si="1956"/>
        <v>#VALUE!</v>
      </c>
      <c r="BC246" s="25" t="str">
        <f t="shared" ref="BC246:BE246" si="1957">W246-S246</f>
        <v>#VALUE!</v>
      </c>
      <c r="BD246" s="25" t="str">
        <f t="shared" si="1957"/>
        <v>#VALUE!</v>
      </c>
      <c r="BE246" s="25" t="str">
        <f t="shared" si="1957"/>
        <v>#VALUE!</v>
      </c>
      <c r="BG246" s="25" t="str">
        <f t="shared" ref="BG246:BI246" si="1958">AA246-W246</f>
        <v>#VALUE!</v>
      </c>
      <c r="BH246" s="25" t="str">
        <f t="shared" si="1958"/>
        <v>#VALUE!</v>
      </c>
      <c r="BI246" s="25" t="str">
        <f t="shared" si="1958"/>
        <v>#VALUE!</v>
      </c>
      <c r="BK246" s="25" t="str">
        <f t="shared" ref="BK246:BM246" si="1959">AE246-AA246</f>
        <v>#VALUE!</v>
      </c>
      <c r="BL246" s="25" t="str">
        <f t="shared" si="1959"/>
        <v>#VALUE!</v>
      </c>
      <c r="BM246" s="25" t="str">
        <f t="shared" si="1959"/>
        <v>#VALUE!</v>
      </c>
      <c r="BO246" s="25" t="str">
        <f t="shared" ref="BO246:BQ246" si="1960">AI246-AE246</f>
        <v>#VALUE!</v>
      </c>
      <c r="BP246" s="25" t="str">
        <f t="shared" si="1960"/>
        <v>#VALUE!</v>
      </c>
      <c r="BQ246" s="25" t="str">
        <f t="shared" si="1960"/>
        <v>#VALUE!</v>
      </c>
    </row>
    <row r="247" ht="15.0" customHeight="1">
      <c r="A247" s="23" t="s">
        <v>237</v>
      </c>
      <c r="B247" s="24">
        <v>1.32152698E8</v>
      </c>
      <c r="C247" s="25">
        <f>IFERROR(VLOOKUP($B247,BaselineKILLS!$B:F,3,FALSE),"Not in BL Scan")</f>
        <v>304555</v>
      </c>
      <c r="D247" s="25">
        <f>IFERROR(VLOOKUP($B247,BaselineKILLS!$B:F,4,FALSE),"Not in BL Scan")</f>
        <v>8738</v>
      </c>
      <c r="E247" s="25">
        <f>IFERROR(VLOOKUP($B247,BaselineKILLS!$B:G,5,FALSE),"Not in BL Scan")</f>
        <v>1299260</v>
      </c>
      <c r="F247" s="25"/>
      <c r="G247" s="25">
        <f>IFERROR(VLOOKUP($B247,SCAN1_020125!$B:F,3,FALSE),"Not in Scan")</f>
        <v>304555</v>
      </c>
      <c r="H247" s="25">
        <f>IFERROR(VLOOKUP($B247,SCAN1_020125!$B:G,4,FALSE),"Not in Scan")</f>
        <v>8738</v>
      </c>
      <c r="I247" s="25">
        <f>IFERROR(VLOOKUP($B247,SCAN1_020125!$B:H,5,FALSE),"Not in Scan")</f>
        <v>1299260</v>
      </c>
      <c r="K247" s="25">
        <f>IFERROR(VLOOKUP($B247,SCAN2_021925!$B:G,3,FALSE),"Not in Scan")</f>
        <v>304555</v>
      </c>
      <c r="L247" s="25">
        <f>IFERROR(VLOOKUP($B247,SCAN2_021925!$B:H,4,FALSE),"Not in Scan")</f>
        <v>8738</v>
      </c>
      <c r="M247" s="25">
        <f>IFERROR(VLOOKUP($B247,SCAN2_021925!$B:I,5,FALSE),"Not in Scan")</f>
        <v>1299260</v>
      </c>
      <c r="O247" s="25">
        <f>IFERROR(VLOOKUP($B247,SCAN_022325!$B:K,3,FALSE),"Not in Scan")</f>
        <v>304555</v>
      </c>
      <c r="P247" s="25">
        <f>IFERROR(VLOOKUP($B247,SCAN_022325!$B:L,4,FALSE),"Not in Scan")</f>
        <v>8738</v>
      </c>
      <c r="Q247" s="25">
        <f>IFERROR(VLOOKUP($B247,SCAN_022325!$B:M,5,FALSE),"Not in Scan")</f>
        <v>1299260</v>
      </c>
      <c r="S247" s="25" t="str">
        <f>IFERROR(VLOOKUP($B247,SCAN_TBD4!$B:O,3,FALSE),"Not in Scan")</f>
        <v>Not in Scan</v>
      </c>
      <c r="T247" s="25" t="str">
        <f>IFERROR(VLOOKUP($B247,SCAN_TBD4!$B:P,4,FALSE),"Not in Scan")</f>
        <v>Not in Scan</v>
      </c>
      <c r="U247" s="25" t="str">
        <f>IFERROR(VLOOKUP($B247,SCAN_TBD4!$B:Q,5,FALSE),"Not in Scan")</f>
        <v>Not in Scan</v>
      </c>
      <c r="W247" s="25" t="str">
        <f>IFERROR(VLOOKUP($B247,SCAN_TBD5!$B:S,3,FALSE),"Not in Scan")</f>
        <v>Not in Scan</v>
      </c>
      <c r="X247" s="25" t="str">
        <f>IFERROR(VLOOKUP($B247,SCAN_TBD5!$B:T,4,FALSE),"Not in Scan")</f>
        <v>Not in Scan</v>
      </c>
      <c r="Y247" s="25" t="str">
        <f>IFERROR(VLOOKUP($B247,SCAN_TBD5!$B:U,5,FALSE),"Not in Scan")</f>
        <v>Not in Scan</v>
      </c>
      <c r="AA247" s="25" t="str">
        <f>IFERROR(VLOOKUP($B247,SCAN_TBD6!$B:W,3,FALSE),"Not in Scan")</f>
        <v>Not in Scan</v>
      </c>
      <c r="AB247" s="25" t="str">
        <f>IFERROR(VLOOKUP($B247,SCAN_TBD6!$B:X,4,FALSE),"Not in Scan")</f>
        <v>Not in Scan</v>
      </c>
      <c r="AC247" s="25" t="str">
        <f>IFERROR(VLOOKUP($B247,SCAN_TBD6!$B:Y,5,FALSE),"Not in Scan")</f>
        <v>Not in Scan</v>
      </c>
      <c r="AE247" s="25" t="str">
        <f>IFERROR(VLOOKUP($B247,SCAN_TBD7!$B:AA,3,FALSE),"Not in Scan")</f>
        <v>Not in Scan</v>
      </c>
      <c r="AF247" s="25" t="str">
        <f>IFERROR(VLOOKUP($B247,SCAN_TBD7!$B:AB,4,FALSE),"Not in Scan")</f>
        <v>Not in Scan</v>
      </c>
      <c r="AG247" s="25" t="str">
        <f>IFERROR(VLOOKUP($B247,SCAN_TBD7!$B:AC,5,FALSE),"Not in Scan")</f>
        <v>Not in Scan</v>
      </c>
      <c r="AI247" s="25" t="str">
        <f>IFERROR(VLOOKUP($B247,SCAN_TBD8!$B:AA,3,FALSE),"Not in Scan")</f>
        <v>Not in Scan</v>
      </c>
      <c r="AJ247" s="25" t="str">
        <f>IFERROR(VLOOKUP($B247,SCAN_TBD8!$B:AB,4,FALSE),"Not in Scan")</f>
        <v>Not in Scan</v>
      </c>
      <c r="AK247" s="25" t="str">
        <f>IFERROR(VLOOKUP($B247,SCAN_TBD8!$B:AC,5,FALSE),"Not in Scan")</f>
        <v>Not in Scan</v>
      </c>
      <c r="AM247" s="25">
        <f t="shared" ref="AM247:AO247" si="1961">G247-C247</f>
        <v>0</v>
      </c>
      <c r="AN247" s="25">
        <f t="shared" si="1961"/>
        <v>0</v>
      </c>
      <c r="AO247" s="25">
        <f t="shared" si="1961"/>
        <v>0</v>
      </c>
      <c r="AQ247" s="25">
        <f t="shared" ref="AQ247:AS247" si="1962">K247-G247</f>
        <v>0</v>
      </c>
      <c r="AR247" s="25">
        <f t="shared" si="1962"/>
        <v>0</v>
      </c>
      <c r="AS247" s="25">
        <f t="shared" si="1962"/>
        <v>0</v>
      </c>
      <c r="AU247" s="25">
        <f t="shared" ref="AU247:AW247" si="1963">O247-K247</f>
        <v>0</v>
      </c>
      <c r="AV247" s="25">
        <f t="shared" si="1963"/>
        <v>0</v>
      </c>
      <c r="AW247" s="25">
        <f t="shared" si="1963"/>
        <v>0</v>
      </c>
      <c r="AY247" s="25" t="str">
        <f t="shared" ref="AY247:BA247" si="1964">S247-O247</f>
        <v>#VALUE!</v>
      </c>
      <c r="AZ247" s="25" t="str">
        <f t="shared" si="1964"/>
        <v>#VALUE!</v>
      </c>
      <c r="BA247" s="25" t="str">
        <f t="shared" si="1964"/>
        <v>#VALUE!</v>
      </c>
      <c r="BC247" s="25" t="str">
        <f t="shared" ref="BC247:BE247" si="1965">W247-S247</f>
        <v>#VALUE!</v>
      </c>
      <c r="BD247" s="25" t="str">
        <f t="shared" si="1965"/>
        <v>#VALUE!</v>
      </c>
      <c r="BE247" s="25" t="str">
        <f t="shared" si="1965"/>
        <v>#VALUE!</v>
      </c>
      <c r="BG247" s="25" t="str">
        <f t="shared" ref="BG247:BI247" si="1966">AA247-W247</f>
        <v>#VALUE!</v>
      </c>
      <c r="BH247" s="25" t="str">
        <f t="shared" si="1966"/>
        <v>#VALUE!</v>
      </c>
      <c r="BI247" s="25" t="str">
        <f t="shared" si="1966"/>
        <v>#VALUE!</v>
      </c>
      <c r="BK247" s="25" t="str">
        <f t="shared" ref="BK247:BM247" si="1967">AE247-AA247</f>
        <v>#VALUE!</v>
      </c>
      <c r="BL247" s="25" t="str">
        <f t="shared" si="1967"/>
        <v>#VALUE!</v>
      </c>
      <c r="BM247" s="25" t="str">
        <f t="shared" si="1967"/>
        <v>#VALUE!</v>
      </c>
      <c r="BO247" s="25" t="str">
        <f t="shared" ref="BO247:BQ247" si="1968">AI247-AE247</f>
        <v>#VALUE!</v>
      </c>
      <c r="BP247" s="25" t="str">
        <f t="shared" si="1968"/>
        <v>#VALUE!</v>
      </c>
      <c r="BQ247" s="25" t="str">
        <f t="shared" si="1968"/>
        <v>#VALUE!</v>
      </c>
    </row>
    <row r="248" ht="15.0" customHeight="1">
      <c r="A248" s="23" t="s">
        <v>238</v>
      </c>
      <c r="B248" s="24">
        <v>2.2496548E7</v>
      </c>
      <c r="C248" s="25">
        <f>IFERROR(VLOOKUP($B248,BaselineKILLS!$B:F,3,FALSE),"Not in BL Scan")</f>
        <v>6190</v>
      </c>
      <c r="D248" s="25">
        <f>IFERROR(VLOOKUP($B248,BaselineKILLS!$B:F,4,FALSE),"Not in BL Scan")</f>
        <v>38142</v>
      </c>
      <c r="E248" s="25">
        <f>IFERROR(VLOOKUP($B248,BaselineKILLS!$B:G,5,FALSE),"Not in BL Scan")</f>
        <v>544048</v>
      </c>
      <c r="F248" s="25"/>
      <c r="G248" s="25">
        <f>IFERROR(VLOOKUP($B248,SCAN1_020125!$B:F,3,FALSE),"Not in Scan")</f>
        <v>6190</v>
      </c>
      <c r="H248" s="25">
        <f>IFERROR(VLOOKUP($B248,SCAN1_020125!$B:G,4,FALSE),"Not in Scan")</f>
        <v>38142</v>
      </c>
      <c r="I248" s="25">
        <f>IFERROR(VLOOKUP($B248,SCAN1_020125!$B:H,5,FALSE),"Not in Scan")</f>
        <v>544048</v>
      </c>
      <c r="K248" s="25">
        <f>IFERROR(VLOOKUP($B248,SCAN2_021925!$B:G,3,FALSE),"Not in Scan")</f>
        <v>6190</v>
      </c>
      <c r="L248" s="25">
        <f>IFERROR(VLOOKUP($B248,SCAN2_021925!$B:H,4,FALSE),"Not in Scan")</f>
        <v>38142</v>
      </c>
      <c r="M248" s="25">
        <f>IFERROR(VLOOKUP($B248,SCAN2_021925!$B:I,5,FALSE),"Not in Scan")</f>
        <v>544048</v>
      </c>
      <c r="O248" s="25">
        <f>IFERROR(VLOOKUP($B248,SCAN_022325!$B:K,3,FALSE),"Not in Scan")</f>
        <v>6190</v>
      </c>
      <c r="P248" s="25">
        <f>IFERROR(VLOOKUP($B248,SCAN_022325!$B:L,4,FALSE),"Not in Scan")</f>
        <v>38142</v>
      </c>
      <c r="Q248" s="25">
        <f>IFERROR(VLOOKUP($B248,SCAN_022325!$B:M,5,FALSE),"Not in Scan")</f>
        <v>544048</v>
      </c>
      <c r="S248" s="25" t="str">
        <f>IFERROR(VLOOKUP($B248,SCAN_TBD4!$B:O,3,FALSE),"Not in Scan")</f>
        <v>Not in Scan</v>
      </c>
      <c r="T248" s="25" t="str">
        <f>IFERROR(VLOOKUP($B248,SCAN_TBD4!$B:P,4,FALSE),"Not in Scan")</f>
        <v>Not in Scan</v>
      </c>
      <c r="U248" s="25" t="str">
        <f>IFERROR(VLOOKUP($B248,SCAN_TBD4!$B:Q,5,FALSE),"Not in Scan")</f>
        <v>Not in Scan</v>
      </c>
      <c r="W248" s="25" t="str">
        <f>IFERROR(VLOOKUP($B248,SCAN_TBD5!$B:S,3,FALSE),"Not in Scan")</f>
        <v>Not in Scan</v>
      </c>
      <c r="X248" s="25" t="str">
        <f>IFERROR(VLOOKUP($B248,SCAN_TBD5!$B:T,4,FALSE),"Not in Scan")</f>
        <v>Not in Scan</v>
      </c>
      <c r="Y248" s="25" t="str">
        <f>IFERROR(VLOOKUP($B248,SCAN_TBD5!$B:U,5,FALSE),"Not in Scan")</f>
        <v>Not in Scan</v>
      </c>
      <c r="AA248" s="25" t="str">
        <f>IFERROR(VLOOKUP($B248,SCAN_TBD6!$B:W,3,FALSE),"Not in Scan")</f>
        <v>Not in Scan</v>
      </c>
      <c r="AB248" s="25" t="str">
        <f>IFERROR(VLOOKUP($B248,SCAN_TBD6!$B:X,4,FALSE),"Not in Scan")</f>
        <v>Not in Scan</v>
      </c>
      <c r="AC248" s="25" t="str">
        <f>IFERROR(VLOOKUP($B248,SCAN_TBD6!$B:Y,5,FALSE),"Not in Scan")</f>
        <v>Not in Scan</v>
      </c>
      <c r="AE248" s="25" t="str">
        <f>IFERROR(VLOOKUP($B248,SCAN_TBD7!$B:AA,3,FALSE),"Not in Scan")</f>
        <v>Not in Scan</v>
      </c>
      <c r="AF248" s="25" t="str">
        <f>IFERROR(VLOOKUP($B248,SCAN_TBD7!$B:AB,4,FALSE),"Not in Scan")</f>
        <v>Not in Scan</v>
      </c>
      <c r="AG248" s="25" t="str">
        <f>IFERROR(VLOOKUP($B248,SCAN_TBD7!$B:AC,5,FALSE),"Not in Scan")</f>
        <v>Not in Scan</v>
      </c>
      <c r="AI248" s="25" t="str">
        <f>IFERROR(VLOOKUP($B248,SCAN_TBD8!$B:AA,3,FALSE),"Not in Scan")</f>
        <v>Not in Scan</v>
      </c>
      <c r="AJ248" s="25" t="str">
        <f>IFERROR(VLOOKUP($B248,SCAN_TBD8!$B:AB,4,FALSE),"Not in Scan")</f>
        <v>Not in Scan</v>
      </c>
      <c r="AK248" s="25" t="str">
        <f>IFERROR(VLOOKUP($B248,SCAN_TBD8!$B:AC,5,FALSE),"Not in Scan")</f>
        <v>Not in Scan</v>
      </c>
      <c r="AM248" s="25">
        <f t="shared" ref="AM248:AO248" si="1969">G248-C248</f>
        <v>0</v>
      </c>
      <c r="AN248" s="25">
        <f t="shared" si="1969"/>
        <v>0</v>
      </c>
      <c r="AO248" s="25">
        <f t="shared" si="1969"/>
        <v>0</v>
      </c>
      <c r="AQ248" s="25">
        <f t="shared" ref="AQ248:AS248" si="1970">K248-G248</f>
        <v>0</v>
      </c>
      <c r="AR248" s="25">
        <f t="shared" si="1970"/>
        <v>0</v>
      </c>
      <c r="AS248" s="25">
        <f t="shared" si="1970"/>
        <v>0</v>
      </c>
      <c r="AU248" s="25">
        <f t="shared" ref="AU248:AW248" si="1971">O248-K248</f>
        <v>0</v>
      </c>
      <c r="AV248" s="25">
        <f t="shared" si="1971"/>
        <v>0</v>
      </c>
      <c r="AW248" s="25">
        <f t="shared" si="1971"/>
        <v>0</v>
      </c>
      <c r="AY248" s="25" t="str">
        <f t="shared" ref="AY248:BA248" si="1972">S248-O248</f>
        <v>#VALUE!</v>
      </c>
      <c r="AZ248" s="25" t="str">
        <f t="shared" si="1972"/>
        <v>#VALUE!</v>
      </c>
      <c r="BA248" s="25" t="str">
        <f t="shared" si="1972"/>
        <v>#VALUE!</v>
      </c>
      <c r="BC248" s="25" t="str">
        <f t="shared" ref="BC248:BE248" si="1973">W248-S248</f>
        <v>#VALUE!</v>
      </c>
      <c r="BD248" s="25" t="str">
        <f t="shared" si="1973"/>
        <v>#VALUE!</v>
      </c>
      <c r="BE248" s="25" t="str">
        <f t="shared" si="1973"/>
        <v>#VALUE!</v>
      </c>
      <c r="BG248" s="25" t="str">
        <f t="shared" ref="BG248:BI248" si="1974">AA248-W248</f>
        <v>#VALUE!</v>
      </c>
      <c r="BH248" s="25" t="str">
        <f t="shared" si="1974"/>
        <v>#VALUE!</v>
      </c>
      <c r="BI248" s="25" t="str">
        <f t="shared" si="1974"/>
        <v>#VALUE!</v>
      </c>
      <c r="BK248" s="25" t="str">
        <f t="shared" ref="BK248:BM248" si="1975">AE248-AA248</f>
        <v>#VALUE!</v>
      </c>
      <c r="BL248" s="25" t="str">
        <f t="shared" si="1975"/>
        <v>#VALUE!</v>
      </c>
      <c r="BM248" s="25" t="str">
        <f t="shared" si="1975"/>
        <v>#VALUE!</v>
      </c>
      <c r="BO248" s="25" t="str">
        <f t="shared" ref="BO248:BQ248" si="1976">AI248-AE248</f>
        <v>#VALUE!</v>
      </c>
      <c r="BP248" s="25" t="str">
        <f t="shared" si="1976"/>
        <v>#VALUE!</v>
      </c>
      <c r="BQ248" s="25" t="str">
        <f t="shared" si="1976"/>
        <v>#VALUE!</v>
      </c>
    </row>
    <row r="249" ht="15.0" customHeight="1">
      <c r="A249" s="23" t="s">
        <v>239</v>
      </c>
      <c r="B249" s="24">
        <v>1.17058016E8</v>
      </c>
      <c r="C249" s="25">
        <f>IFERROR(VLOOKUP($B249,BaselineKILLS!$B:F,3,FALSE),"Not in BL Scan")</f>
        <v>154630</v>
      </c>
      <c r="D249" s="25">
        <f>IFERROR(VLOOKUP($B249,BaselineKILLS!$B:F,4,FALSE),"Not in BL Scan")</f>
        <v>173777</v>
      </c>
      <c r="E249" s="25">
        <f>IFERROR(VLOOKUP($B249,BaselineKILLS!$B:G,5,FALSE),"Not in BL Scan")</f>
        <v>114981</v>
      </c>
      <c r="F249" s="25"/>
      <c r="G249" s="25">
        <f>IFERROR(VLOOKUP($B249,SCAN1_020125!$B:F,3,FALSE),"Not in Scan")</f>
        <v>154630</v>
      </c>
      <c r="H249" s="25">
        <f>IFERROR(VLOOKUP($B249,SCAN1_020125!$B:G,4,FALSE),"Not in Scan")</f>
        <v>173777</v>
      </c>
      <c r="I249" s="25">
        <f>IFERROR(VLOOKUP($B249,SCAN1_020125!$B:H,5,FALSE),"Not in Scan")</f>
        <v>114981</v>
      </c>
      <c r="K249" s="25">
        <f>IFERROR(VLOOKUP($B249,SCAN2_021925!$B:G,3,FALSE),"Not in Scan")</f>
        <v>154630</v>
      </c>
      <c r="L249" s="25">
        <f>IFERROR(VLOOKUP($B249,SCAN2_021925!$B:H,4,FALSE),"Not in Scan")</f>
        <v>173777</v>
      </c>
      <c r="M249" s="25">
        <f>IFERROR(VLOOKUP($B249,SCAN2_021925!$B:I,5,FALSE),"Not in Scan")</f>
        <v>114981</v>
      </c>
      <c r="O249" s="25">
        <f>IFERROR(VLOOKUP($B249,SCAN_022325!$B:K,3,FALSE),"Not in Scan")</f>
        <v>154630</v>
      </c>
      <c r="P249" s="25">
        <f>IFERROR(VLOOKUP($B249,SCAN_022325!$B:L,4,FALSE),"Not in Scan")</f>
        <v>173777</v>
      </c>
      <c r="Q249" s="25">
        <f>IFERROR(VLOOKUP($B249,SCAN_022325!$B:M,5,FALSE),"Not in Scan")</f>
        <v>114981</v>
      </c>
      <c r="S249" s="25" t="str">
        <f>IFERROR(VLOOKUP($B249,SCAN_TBD4!$B:O,3,FALSE),"Not in Scan")</f>
        <v>Not in Scan</v>
      </c>
      <c r="T249" s="25" t="str">
        <f>IFERROR(VLOOKUP($B249,SCAN_TBD4!$B:P,4,FALSE),"Not in Scan")</f>
        <v>Not in Scan</v>
      </c>
      <c r="U249" s="25" t="str">
        <f>IFERROR(VLOOKUP($B249,SCAN_TBD4!$B:Q,5,FALSE),"Not in Scan")</f>
        <v>Not in Scan</v>
      </c>
      <c r="W249" s="25" t="str">
        <f>IFERROR(VLOOKUP($B249,SCAN_TBD5!$B:S,3,FALSE),"Not in Scan")</f>
        <v>Not in Scan</v>
      </c>
      <c r="X249" s="25" t="str">
        <f>IFERROR(VLOOKUP($B249,SCAN_TBD5!$B:T,4,FALSE),"Not in Scan")</f>
        <v>Not in Scan</v>
      </c>
      <c r="Y249" s="25" t="str">
        <f>IFERROR(VLOOKUP($B249,SCAN_TBD5!$B:U,5,FALSE),"Not in Scan")</f>
        <v>Not in Scan</v>
      </c>
      <c r="AA249" s="25" t="str">
        <f>IFERROR(VLOOKUP($B249,SCAN_TBD6!$B:W,3,FALSE),"Not in Scan")</f>
        <v>Not in Scan</v>
      </c>
      <c r="AB249" s="25" t="str">
        <f>IFERROR(VLOOKUP($B249,SCAN_TBD6!$B:X,4,FALSE),"Not in Scan")</f>
        <v>Not in Scan</v>
      </c>
      <c r="AC249" s="25" t="str">
        <f>IFERROR(VLOOKUP($B249,SCAN_TBD6!$B:Y,5,FALSE),"Not in Scan")</f>
        <v>Not in Scan</v>
      </c>
      <c r="AE249" s="25" t="str">
        <f>IFERROR(VLOOKUP($B249,SCAN_TBD7!$B:AA,3,FALSE),"Not in Scan")</f>
        <v>Not in Scan</v>
      </c>
      <c r="AF249" s="25" t="str">
        <f>IFERROR(VLOOKUP($B249,SCAN_TBD7!$B:AB,4,FALSE),"Not in Scan")</f>
        <v>Not in Scan</v>
      </c>
      <c r="AG249" s="25" t="str">
        <f>IFERROR(VLOOKUP($B249,SCAN_TBD7!$B:AC,5,FALSE),"Not in Scan")</f>
        <v>Not in Scan</v>
      </c>
      <c r="AI249" s="25" t="str">
        <f>IFERROR(VLOOKUP($B249,SCAN_TBD8!$B:AA,3,FALSE),"Not in Scan")</f>
        <v>Not in Scan</v>
      </c>
      <c r="AJ249" s="25" t="str">
        <f>IFERROR(VLOOKUP($B249,SCAN_TBD8!$B:AB,4,FALSE),"Not in Scan")</f>
        <v>Not in Scan</v>
      </c>
      <c r="AK249" s="25" t="str">
        <f>IFERROR(VLOOKUP($B249,SCAN_TBD8!$B:AC,5,FALSE),"Not in Scan")</f>
        <v>Not in Scan</v>
      </c>
      <c r="AM249" s="25">
        <f t="shared" ref="AM249:AO249" si="1977">G249-C249</f>
        <v>0</v>
      </c>
      <c r="AN249" s="25">
        <f t="shared" si="1977"/>
        <v>0</v>
      </c>
      <c r="AO249" s="25">
        <f t="shared" si="1977"/>
        <v>0</v>
      </c>
      <c r="AQ249" s="25">
        <f t="shared" ref="AQ249:AS249" si="1978">K249-G249</f>
        <v>0</v>
      </c>
      <c r="AR249" s="25">
        <f t="shared" si="1978"/>
        <v>0</v>
      </c>
      <c r="AS249" s="25">
        <f t="shared" si="1978"/>
        <v>0</v>
      </c>
      <c r="AU249" s="25">
        <f t="shared" ref="AU249:AW249" si="1979">O249-K249</f>
        <v>0</v>
      </c>
      <c r="AV249" s="25">
        <f t="shared" si="1979"/>
        <v>0</v>
      </c>
      <c r="AW249" s="25">
        <f t="shared" si="1979"/>
        <v>0</v>
      </c>
      <c r="AY249" s="25" t="str">
        <f t="shared" ref="AY249:BA249" si="1980">S249-O249</f>
        <v>#VALUE!</v>
      </c>
      <c r="AZ249" s="25" t="str">
        <f t="shared" si="1980"/>
        <v>#VALUE!</v>
      </c>
      <c r="BA249" s="25" t="str">
        <f t="shared" si="1980"/>
        <v>#VALUE!</v>
      </c>
      <c r="BC249" s="25" t="str">
        <f t="shared" ref="BC249:BE249" si="1981">W249-S249</f>
        <v>#VALUE!</v>
      </c>
      <c r="BD249" s="25" t="str">
        <f t="shared" si="1981"/>
        <v>#VALUE!</v>
      </c>
      <c r="BE249" s="25" t="str">
        <f t="shared" si="1981"/>
        <v>#VALUE!</v>
      </c>
      <c r="BG249" s="25" t="str">
        <f t="shared" ref="BG249:BI249" si="1982">AA249-W249</f>
        <v>#VALUE!</v>
      </c>
      <c r="BH249" s="25" t="str">
        <f t="shared" si="1982"/>
        <v>#VALUE!</v>
      </c>
      <c r="BI249" s="25" t="str">
        <f t="shared" si="1982"/>
        <v>#VALUE!</v>
      </c>
      <c r="BK249" s="25" t="str">
        <f t="shared" ref="BK249:BM249" si="1983">AE249-AA249</f>
        <v>#VALUE!</v>
      </c>
      <c r="BL249" s="25" t="str">
        <f t="shared" si="1983"/>
        <v>#VALUE!</v>
      </c>
      <c r="BM249" s="25" t="str">
        <f t="shared" si="1983"/>
        <v>#VALUE!</v>
      </c>
      <c r="BO249" s="25" t="str">
        <f t="shared" ref="BO249:BQ249" si="1984">AI249-AE249</f>
        <v>#VALUE!</v>
      </c>
      <c r="BP249" s="25" t="str">
        <f t="shared" si="1984"/>
        <v>#VALUE!</v>
      </c>
      <c r="BQ249" s="25" t="str">
        <f t="shared" si="1984"/>
        <v>#VALUE!</v>
      </c>
    </row>
    <row r="250" ht="15.0" customHeight="1">
      <c r="A250" s="23" t="s">
        <v>240</v>
      </c>
      <c r="B250" s="24">
        <v>2.2047812E7</v>
      </c>
      <c r="C250" s="25">
        <f>IFERROR(VLOOKUP($B250,BaselineKILLS!$B:F,3,FALSE),"Not in BL Scan")</f>
        <v>112125</v>
      </c>
      <c r="D250" s="25">
        <f>IFERROR(VLOOKUP($B250,BaselineKILLS!$B:F,4,FALSE),"Not in BL Scan")</f>
        <v>0</v>
      </c>
      <c r="E250" s="25">
        <f>IFERROR(VLOOKUP($B250,BaselineKILLS!$B:G,5,FALSE),"Not in BL Scan")</f>
        <v>492684</v>
      </c>
      <c r="F250" s="25"/>
      <c r="G250" s="25">
        <f>IFERROR(VLOOKUP($B250,SCAN1_020125!$B:F,3,FALSE),"Not in Scan")</f>
        <v>112125</v>
      </c>
      <c r="H250" s="25">
        <f>IFERROR(VLOOKUP($B250,SCAN1_020125!$B:G,4,FALSE),"Not in Scan")</f>
        <v>0</v>
      </c>
      <c r="I250" s="25">
        <f>IFERROR(VLOOKUP($B250,SCAN1_020125!$B:H,5,FALSE),"Not in Scan")</f>
        <v>492684</v>
      </c>
      <c r="K250" s="25">
        <f>IFERROR(VLOOKUP($B250,SCAN2_021925!$B:G,3,FALSE),"Not in Scan")</f>
        <v>112125</v>
      </c>
      <c r="L250" s="25">
        <f>IFERROR(VLOOKUP($B250,SCAN2_021925!$B:H,4,FALSE),"Not in Scan")</f>
        <v>0</v>
      </c>
      <c r="M250" s="25">
        <f>IFERROR(VLOOKUP($B250,SCAN2_021925!$B:I,5,FALSE),"Not in Scan")</f>
        <v>492684</v>
      </c>
      <c r="O250" s="25">
        <f>IFERROR(VLOOKUP($B250,SCAN_022325!$B:K,3,FALSE),"Not in Scan")</f>
        <v>112125</v>
      </c>
      <c r="P250" s="25">
        <f>IFERROR(VLOOKUP($B250,SCAN_022325!$B:L,4,FALSE),"Not in Scan")</f>
        <v>0</v>
      </c>
      <c r="Q250" s="25">
        <f>IFERROR(VLOOKUP($B250,SCAN_022325!$B:M,5,FALSE),"Not in Scan")</f>
        <v>492684</v>
      </c>
      <c r="S250" s="25" t="str">
        <f>IFERROR(VLOOKUP($B250,SCAN_TBD4!$B:O,3,FALSE),"Not in Scan")</f>
        <v>Not in Scan</v>
      </c>
      <c r="T250" s="25" t="str">
        <f>IFERROR(VLOOKUP($B250,SCAN_TBD4!$B:P,4,FALSE),"Not in Scan")</f>
        <v>Not in Scan</v>
      </c>
      <c r="U250" s="25" t="str">
        <f>IFERROR(VLOOKUP($B250,SCAN_TBD4!$B:Q,5,FALSE),"Not in Scan")</f>
        <v>Not in Scan</v>
      </c>
      <c r="W250" s="25" t="str">
        <f>IFERROR(VLOOKUP($B250,SCAN_TBD5!$B:S,3,FALSE),"Not in Scan")</f>
        <v>Not in Scan</v>
      </c>
      <c r="X250" s="25" t="str">
        <f>IFERROR(VLOOKUP($B250,SCAN_TBD5!$B:T,4,FALSE),"Not in Scan")</f>
        <v>Not in Scan</v>
      </c>
      <c r="Y250" s="25" t="str">
        <f>IFERROR(VLOOKUP($B250,SCAN_TBD5!$B:U,5,FALSE),"Not in Scan")</f>
        <v>Not in Scan</v>
      </c>
      <c r="AA250" s="25" t="str">
        <f>IFERROR(VLOOKUP($B250,SCAN_TBD6!$B:W,3,FALSE),"Not in Scan")</f>
        <v>Not in Scan</v>
      </c>
      <c r="AB250" s="25" t="str">
        <f>IFERROR(VLOOKUP($B250,SCAN_TBD6!$B:X,4,FALSE),"Not in Scan")</f>
        <v>Not in Scan</v>
      </c>
      <c r="AC250" s="25" t="str">
        <f>IFERROR(VLOOKUP($B250,SCAN_TBD6!$B:Y,5,FALSE),"Not in Scan")</f>
        <v>Not in Scan</v>
      </c>
      <c r="AE250" s="25" t="str">
        <f>IFERROR(VLOOKUP($B250,SCAN_TBD7!$B:AA,3,FALSE),"Not in Scan")</f>
        <v>Not in Scan</v>
      </c>
      <c r="AF250" s="25" t="str">
        <f>IFERROR(VLOOKUP($B250,SCAN_TBD7!$B:AB,4,FALSE),"Not in Scan")</f>
        <v>Not in Scan</v>
      </c>
      <c r="AG250" s="25" t="str">
        <f>IFERROR(VLOOKUP($B250,SCAN_TBD7!$B:AC,5,FALSE),"Not in Scan")</f>
        <v>Not in Scan</v>
      </c>
      <c r="AI250" s="25" t="str">
        <f>IFERROR(VLOOKUP($B250,SCAN_TBD8!$B:AA,3,FALSE),"Not in Scan")</f>
        <v>Not in Scan</v>
      </c>
      <c r="AJ250" s="25" t="str">
        <f>IFERROR(VLOOKUP($B250,SCAN_TBD8!$B:AB,4,FALSE),"Not in Scan")</f>
        <v>Not in Scan</v>
      </c>
      <c r="AK250" s="25" t="str">
        <f>IFERROR(VLOOKUP($B250,SCAN_TBD8!$B:AC,5,FALSE),"Not in Scan")</f>
        <v>Not in Scan</v>
      </c>
      <c r="AM250" s="25">
        <f t="shared" ref="AM250:AO250" si="1985">G250-C250</f>
        <v>0</v>
      </c>
      <c r="AN250" s="25">
        <f t="shared" si="1985"/>
        <v>0</v>
      </c>
      <c r="AO250" s="25">
        <f t="shared" si="1985"/>
        <v>0</v>
      </c>
      <c r="AQ250" s="25">
        <f t="shared" ref="AQ250:AS250" si="1986">K250-G250</f>
        <v>0</v>
      </c>
      <c r="AR250" s="25">
        <f t="shared" si="1986"/>
        <v>0</v>
      </c>
      <c r="AS250" s="25">
        <f t="shared" si="1986"/>
        <v>0</v>
      </c>
      <c r="AU250" s="25">
        <f t="shared" ref="AU250:AW250" si="1987">O250-K250</f>
        <v>0</v>
      </c>
      <c r="AV250" s="25">
        <f t="shared" si="1987"/>
        <v>0</v>
      </c>
      <c r="AW250" s="25">
        <f t="shared" si="1987"/>
        <v>0</v>
      </c>
      <c r="AY250" s="25" t="str">
        <f t="shared" ref="AY250:BA250" si="1988">S250-O250</f>
        <v>#VALUE!</v>
      </c>
      <c r="AZ250" s="25" t="str">
        <f t="shared" si="1988"/>
        <v>#VALUE!</v>
      </c>
      <c r="BA250" s="25" t="str">
        <f t="shared" si="1988"/>
        <v>#VALUE!</v>
      </c>
      <c r="BC250" s="25" t="str">
        <f t="shared" ref="BC250:BE250" si="1989">W250-S250</f>
        <v>#VALUE!</v>
      </c>
      <c r="BD250" s="25" t="str">
        <f t="shared" si="1989"/>
        <v>#VALUE!</v>
      </c>
      <c r="BE250" s="25" t="str">
        <f t="shared" si="1989"/>
        <v>#VALUE!</v>
      </c>
      <c r="BG250" s="25" t="str">
        <f t="shared" ref="BG250:BI250" si="1990">AA250-W250</f>
        <v>#VALUE!</v>
      </c>
      <c r="BH250" s="25" t="str">
        <f t="shared" si="1990"/>
        <v>#VALUE!</v>
      </c>
      <c r="BI250" s="25" t="str">
        <f t="shared" si="1990"/>
        <v>#VALUE!</v>
      </c>
      <c r="BK250" s="25" t="str">
        <f t="shared" ref="BK250:BM250" si="1991">AE250-AA250</f>
        <v>#VALUE!</v>
      </c>
      <c r="BL250" s="25" t="str">
        <f t="shared" si="1991"/>
        <v>#VALUE!</v>
      </c>
      <c r="BM250" s="25" t="str">
        <f t="shared" si="1991"/>
        <v>#VALUE!</v>
      </c>
      <c r="BO250" s="25" t="str">
        <f t="shared" ref="BO250:BQ250" si="1992">AI250-AE250</f>
        <v>#VALUE!</v>
      </c>
      <c r="BP250" s="25" t="str">
        <f t="shared" si="1992"/>
        <v>#VALUE!</v>
      </c>
      <c r="BQ250" s="25" t="str">
        <f t="shared" si="1992"/>
        <v>#VALUE!</v>
      </c>
    </row>
    <row r="251" ht="15.0" customHeight="1">
      <c r="A251" s="23" t="s">
        <v>241</v>
      </c>
      <c r="B251" s="24">
        <v>1.4577734E8</v>
      </c>
      <c r="C251" s="25">
        <f>IFERROR(VLOOKUP($B251,BaselineKILLS!$B:F,3,FALSE),"Not in BL Scan")</f>
        <v>5210</v>
      </c>
      <c r="D251" s="25">
        <f>IFERROR(VLOOKUP($B251,BaselineKILLS!$B:F,4,FALSE),"Not in BL Scan")</f>
        <v>1104</v>
      </c>
      <c r="E251" s="25">
        <f>IFERROR(VLOOKUP($B251,BaselineKILLS!$B:G,5,FALSE),"Not in BL Scan")</f>
        <v>43409</v>
      </c>
      <c r="F251" s="25"/>
      <c r="G251" s="25">
        <f>IFERROR(VLOOKUP($B251,SCAN1_020125!$B:F,3,FALSE),"Not in Scan")</f>
        <v>5210</v>
      </c>
      <c r="H251" s="25">
        <f>IFERROR(VLOOKUP($B251,SCAN1_020125!$B:G,4,FALSE),"Not in Scan")</f>
        <v>1104</v>
      </c>
      <c r="I251" s="25">
        <f>IFERROR(VLOOKUP($B251,SCAN1_020125!$B:H,5,FALSE),"Not in Scan")</f>
        <v>43409</v>
      </c>
      <c r="K251" s="25">
        <f>IFERROR(VLOOKUP($B251,SCAN2_021925!$B:G,3,FALSE),"Not in Scan")</f>
        <v>5210</v>
      </c>
      <c r="L251" s="25">
        <f>IFERROR(VLOOKUP($B251,SCAN2_021925!$B:H,4,FALSE),"Not in Scan")</f>
        <v>1104</v>
      </c>
      <c r="M251" s="25">
        <f>IFERROR(VLOOKUP($B251,SCAN2_021925!$B:I,5,FALSE),"Not in Scan")</f>
        <v>43409</v>
      </c>
      <c r="O251" s="25">
        <f>IFERROR(VLOOKUP($B251,SCAN_022325!$B:K,3,FALSE),"Not in Scan")</f>
        <v>5210</v>
      </c>
      <c r="P251" s="25">
        <f>IFERROR(VLOOKUP($B251,SCAN_022325!$B:L,4,FALSE),"Not in Scan")</f>
        <v>1104</v>
      </c>
      <c r="Q251" s="25">
        <f>IFERROR(VLOOKUP($B251,SCAN_022325!$B:M,5,FALSE),"Not in Scan")</f>
        <v>43409</v>
      </c>
      <c r="S251" s="25" t="str">
        <f>IFERROR(VLOOKUP($B251,SCAN_TBD4!$B:O,3,FALSE),"Not in Scan")</f>
        <v>Not in Scan</v>
      </c>
      <c r="T251" s="25" t="str">
        <f>IFERROR(VLOOKUP($B251,SCAN_TBD4!$B:P,4,FALSE),"Not in Scan")</f>
        <v>Not in Scan</v>
      </c>
      <c r="U251" s="25" t="str">
        <f>IFERROR(VLOOKUP($B251,SCAN_TBD4!$B:Q,5,FALSE),"Not in Scan")</f>
        <v>Not in Scan</v>
      </c>
      <c r="W251" s="25" t="str">
        <f>IFERROR(VLOOKUP($B251,SCAN_TBD5!$B:S,3,FALSE),"Not in Scan")</f>
        <v>Not in Scan</v>
      </c>
      <c r="X251" s="25" t="str">
        <f>IFERROR(VLOOKUP($B251,SCAN_TBD5!$B:T,4,FALSE),"Not in Scan")</f>
        <v>Not in Scan</v>
      </c>
      <c r="Y251" s="25" t="str">
        <f>IFERROR(VLOOKUP($B251,SCAN_TBD5!$B:U,5,FALSE),"Not in Scan")</f>
        <v>Not in Scan</v>
      </c>
      <c r="AA251" s="25" t="str">
        <f>IFERROR(VLOOKUP($B251,SCAN_TBD6!$B:W,3,FALSE),"Not in Scan")</f>
        <v>Not in Scan</v>
      </c>
      <c r="AB251" s="25" t="str">
        <f>IFERROR(VLOOKUP($B251,SCAN_TBD6!$B:X,4,FALSE),"Not in Scan")</f>
        <v>Not in Scan</v>
      </c>
      <c r="AC251" s="25" t="str">
        <f>IFERROR(VLOOKUP($B251,SCAN_TBD6!$B:Y,5,FALSE),"Not in Scan")</f>
        <v>Not in Scan</v>
      </c>
      <c r="AE251" s="25" t="str">
        <f>IFERROR(VLOOKUP($B251,SCAN_TBD7!$B:AA,3,FALSE),"Not in Scan")</f>
        <v>Not in Scan</v>
      </c>
      <c r="AF251" s="25" t="str">
        <f>IFERROR(VLOOKUP($B251,SCAN_TBD7!$B:AB,4,FALSE),"Not in Scan")</f>
        <v>Not in Scan</v>
      </c>
      <c r="AG251" s="25" t="str">
        <f>IFERROR(VLOOKUP($B251,SCAN_TBD7!$B:AC,5,FALSE),"Not in Scan")</f>
        <v>Not in Scan</v>
      </c>
      <c r="AI251" s="25" t="str">
        <f>IFERROR(VLOOKUP($B251,SCAN_TBD8!$B:AA,3,FALSE),"Not in Scan")</f>
        <v>Not in Scan</v>
      </c>
      <c r="AJ251" s="25" t="str">
        <f>IFERROR(VLOOKUP($B251,SCAN_TBD8!$B:AB,4,FALSE),"Not in Scan")</f>
        <v>Not in Scan</v>
      </c>
      <c r="AK251" s="25" t="str">
        <f>IFERROR(VLOOKUP($B251,SCAN_TBD8!$B:AC,5,FALSE),"Not in Scan")</f>
        <v>Not in Scan</v>
      </c>
      <c r="AM251" s="25">
        <f t="shared" ref="AM251:AO251" si="1993">G251-C251</f>
        <v>0</v>
      </c>
      <c r="AN251" s="25">
        <f t="shared" si="1993"/>
        <v>0</v>
      </c>
      <c r="AO251" s="25">
        <f t="shared" si="1993"/>
        <v>0</v>
      </c>
      <c r="AQ251" s="25">
        <f t="shared" ref="AQ251:AS251" si="1994">K251-G251</f>
        <v>0</v>
      </c>
      <c r="AR251" s="25">
        <f t="shared" si="1994"/>
        <v>0</v>
      </c>
      <c r="AS251" s="25">
        <f t="shared" si="1994"/>
        <v>0</v>
      </c>
      <c r="AU251" s="25">
        <f t="shared" ref="AU251:AW251" si="1995">O251-K251</f>
        <v>0</v>
      </c>
      <c r="AV251" s="25">
        <f t="shared" si="1995"/>
        <v>0</v>
      </c>
      <c r="AW251" s="25">
        <f t="shared" si="1995"/>
        <v>0</v>
      </c>
      <c r="AY251" s="25" t="str">
        <f t="shared" ref="AY251:BA251" si="1996">S251-O251</f>
        <v>#VALUE!</v>
      </c>
      <c r="AZ251" s="25" t="str">
        <f t="shared" si="1996"/>
        <v>#VALUE!</v>
      </c>
      <c r="BA251" s="25" t="str">
        <f t="shared" si="1996"/>
        <v>#VALUE!</v>
      </c>
      <c r="BC251" s="25" t="str">
        <f t="shared" ref="BC251:BE251" si="1997">W251-S251</f>
        <v>#VALUE!</v>
      </c>
      <c r="BD251" s="25" t="str">
        <f t="shared" si="1997"/>
        <v>#VALUE!</v>
      </c>
      <c r="BE251" s="25" t="str">
        <f t="shared" si="1997"/>
        <v>#VALUE!</v>
      </c>
      <c r="BG251" s="25" t="str">
        <f t="shared" ref="BG251:BI251" si="1998">AA251-W251</f>
        <v>#VALUE!</v>
      </c>
      <c r="BH251" s="25" t="str">
        <f t="shared" si="1998"/>
        <v>#VALUE!</v>
      </c>
      <c r="BI251" s="25" t="str">
        <f t="shared" si="1998"/>
        <v>#VALUE!</v>
      </c>
      <c r="BK251" s="25" t="str">
        <f t="shared" ref="BK251:BM251" si="1999">AE251-AA251</f>
        <v>#VALUE!</v>
      </c>
      <c r="BL251" s="25" t="str">
        <f t="shared" si="1999"/>
        <v>#VALUE!</v>
      </c>
      <c r="BM251" s="25" t="str">
        <f t="shared" si="1999"/>
        <v>#VALUE!</v>
      </c>
      <c r="BO251" s="25" t="str">
        <f t="shared" ref="BO251:BQ251" si="2000">AI251-AE251</f>
        <v>#VALUE!</v>
      </c>
      <c r="BP251" s="25" t="str">
        <f t="shared" si="2000"/>
        <v>#VALUE!</v>
      </c>
      <c r="BQ251" s="25" t="str">
        <f t="shared" si="2000"/>
        <v>#VALUE!</v>
      </c>
    </row>
    <row r="252" ht="15.0" customHeight="1">
      <c r="A252" s="23" t="s">
        <v>242</v>
      </c>
      <c r="B252" s="24">
        <v>3.949986E7</v>
      </c>
      <c r="C252" s="25">
        <f>IFERROR(VLOOKUP($B252,BaselineKILLS!$B:F,3,FALSE),"Not in BL Scan")</f>
        <v>69229</v>
      </c>
      <c r="D252" s="25">
        <f>IFERROR(VLOOKUP($B252,BaselineKILLS!$B:F,4,FALSE),"Not in BL Scan")</f>
        <v>37697</v>
      </c>
      <c r="E252" s="25">
        <f>IFERROR(VLOOKUP($B252,BaselineKILLS!$B:G,5,FALSE),"Not in BL Scan")</f>
        <v>330232</v>
      </c>
      <c r="F252" s="25"/>
      <c r="G252" s="25">
        <f>IFERROR(VLOOKUP($B252,SCAN1_020125!$B:F,3,FALSE),"Not in Scan")</f>
        <v>69229</v>
      </c>
      <c r="H252" s="25">
        <f>IFERROR(VLOOKUP($B252,SCAN1_020125!$B:G,4,FALSE),"Not in Scan")</f>
        <v>37697</v>
      </c>
      <c r="I252" s="25">
        <f>IFERROR(VLOOKUP($B252,SCAN1_020125!$B:H,5,FALSE),"Not in Scan")</f>
        <v>330232</v>
      </c>
      <c r="K252" s="25">
        <f>IFERROR(VLOOKUP($B252,SCAN2_021925!$B:G,3,FALSE),"Not in Scan")</f>
        <v>69229</v>
      </c>
      <c r="L252" s="25">
        <f>IFERROR(VLOOKUP($B252,SCAN2_021925!$B:H,4,FALSE),"Not in Scan")</f>
        <v>37697</v>
      </c>
      <c r="M252" s="25">
        <f>IFERROR(VLOOKUP($B252,SCAN2_021925!$B:I,5,FALSE),"Not in Scan")</f>
        <v>330232</v>
      </c>
      <c r="O252" s="25">
        <f>IFERROR(VLOOKUP($B252,SCAN_022325!$B:K,3,FALSE),"Not in Scan")</f>
        <v>69229</v>
      </c>
      <c r="P252" s="25">
        <f>IFERROR(VLOOKUP($B252,SCAN_022325!$B:L,4,FALSE),"Not in Scan")</f>
        <v>38994</v>
      </c>
      <c r="Q252" s="25">
        <f>IFERROR(VLOOKUP($B252,SCAN_022325!$B:M,5,FALSE),"Not in Scan")</f>
        <v>330522</v>
      </c>
      <c r="S252" s="25" t="str">
        <f>IFERROR(VLOOKUP($B252,SCAN_TBD4!$B:O,3,FALSE),"Not in Scan")</f>
        <v>Not in Scan</v>
      </c>
      <c r="T252" s="25" t="str">
        <f>IFERROR(VLOOKUP($B252,SCAN_TBD4!$B:P,4,FALSE),"Not in Scan")</f>
        <v>Not in Scan</v>
      </c>
      <c r="U252" s="25" t="str">
        <f>IFERROR(VLOOKUP($B252,SCAN_TBD4!$B:Q,5,FALSE),"Not in Scan")</f>
        <v>Not in Scan</v>
      </c>
      <c r="W252" s="25" t="str">
        <f>IFERROR(VLOOKUP($B252,SCAN_TBD5!$B:S,3,FALSE),"Not in Scan")</f>
        <v>Not in Scan</v>
      </c>
      <c r="X252" s="25" t="str">
        <f>IFERROR(VLOOKUP($B252,SCAN_TBD5!$B:T,4,FALSE),"Not in Scan")</f>
        <v>Not in Scan</v>
      </c>
      <c r="Y252" s="25" t="str">
        <f>IFERROR(VLOOKUP($B252,SCAN_TBD5!$B:U,5,FALSE),"Not in Scan")</f>
        <v>Not in Scan</v>
      </c>
      <c r="AA252" s="25" t="str">
        <f>IFERROR(VLOOKUP($B252,SCAN_TBD6!$B:W,3,FALSE),"Not in Scan")</f>
        <v>Not in Scan</v>
      </c>
      <c r="AB252" s="25" t="str">
        <f>IFERROR(VLOOKUP($B252,SCAN_TBD6!$B:X,4,FALSE),"Not in Scan")</f>
        <v>Not in Scan</v>
      </c>
      <c r="AC252" s="25" t="str">
        <f>IFERROR(VLOOKUP($B252,SCAN_TBD6!$B:Y,5,FALSE),"Not in Scan")</f>
        <v>Not in Scan</v>
      </c>
      <c r="AE252" s="25" t="str">
        <f>IFERROR(VLOOKUP($B252,SCAN_TBD7!$B:AA,3,FALSE),"Not in Scan")</f>
        <v>Not in Scan</v>
      </c>
      <c r="AF252" s="25" t="str">
        <f>IFERROR(VLOOKUP($B252,SCAN_TBD7!$B:AB,4,FALSE),"Not in Scan")</f>
        <v>Not in Scan</v>
      </c>
      <c r="AG252" s="25" t="str">
        <f>IFERROR(VLOOKUP($B252,SCAN_TBD7!$B:AC,5,FALSE),"Not in Scan")</f>
        <v>Not in Scan</v>
      </c>
      <c r="AI252" s="25" t="str">
        <f>IFERROR(VLOOKUP($B252,SCAN_TBD8!$B:AA,3,FALSE),"Not in Scan")</f>
        <v>Not in Scan</v>
      </c>
      <c r="AJ252" s="25" t="str">
        <f>IFERROR(VLOOKUP($B252,SCAN_TBD8!$B:AB,4,FALSE),"Not in Scan")</f>
        <v>Not in Scan</v>
      </c>
      <c r="AK252" s="25" t="str">
        <f>IFERROR(VLOOKUP($B252,SCAN_TBD8!$B:AC,5,FALSE),"Not in Scan")</f>
        <v>Not in Scan</v>
      </c>
      <c r="AM252" s="25">
        <f t="shared" ref="AM252:AO252" si="2001">G252-C252</f>
        <v>0</v>
      </c>
      <c r="AN252" s="25">
        <f t="shared" si="2001"/>
        <v>0</v>
      </c>
      <c r="AO252" s="25">
        <f t="shared" si="2001"/>
        <v>0</v>
      </c>
      <c r="AQ252" s="25">
        <f t="shared" ref="AQ252:AS252" si="2002">K252-G252</f>
        <v>0</v>
      </c>
      <c r="AR252" s="25">
        <f t="shared" si="2002"/>
        <v>0</v>
      </c>
      <c r="AS252" s="25">
        <f t="shared" si="2002"/>
        <v>0</v>
      </c>
      <c r="AU252" s="25">
        <f t="shared" ref="AU252:AW252" si="2003">O252-K252</f>
        <v>0</v>
      </c>
      <c r="AV252" s="25">
        <f t="shared" si="2003"/>
        <v>1297</v>
      </c>
      <c r="AW252" s="25">
        <f t="shared" si="2003"/>
        <v>290</v>
      </c>
      <c r="AY252" s="25" t="str">
        <f t="shared" ref="AY252:BA252" si="2004">S252-O252</f>
        <v>#VALUE!</v>
      </c>
      <c r="AZ252" s="25" t="str">
        <f t="shared" si="2004"/>
        <v>#VALUE!</v>
      </c>
      <c r="BA252" s="25" t="str">
        <f t="shared" si="2004"/>
        <v>#VALUE!</v>
      </c>
      <c r="BC252" s="25" t="str">
        <f t="shared" ref="BC252:BE252" si="2005">W252-S252</f>
        <v>#VALUE!</v>
      </c>
      <c r="BD252" s="25" t="str">
        <f t="shared" si="2005"/>
        <v>#VALUE!</v>
      </c>
      <c r="BE252" s="25" t="str">
        <f t="shared" si="2005"/>
        <v>#VALUE!</v>
      </c>
      <c r="BG252" s="25" t="str">
        <f t="shared" ref="BG252:BI252" si="2006">AA252-W252</f>
        <v>#VALUE!</v>
      </c>
      <c r="BH252" s="25" t="str">
        <f t="shared" si="2006"/>
        <v>#VALUE!</v>
      </c>
      <c r="BI252" s="25" t="str">
        <f t="shared" si="2006"/>
        <v>#VALUE!</v>
      </c>
      <c r="BK252" s="25" t="str">
        <f t="shared" ref="BK252:BM252" si="2007">AE252-AA252</f>
        <v>#VALUE!</v>
      </c>
      <c r="BL252" s="25" t="str">
        <f t="shared" si="2007"/>
        <v>#VALUE!</v>
      </c>
      <c r="BM252" s="25" t="str">
        <f t="shared" si="2007"/>
        <v>#VALUE!</v>
      </c>
      <c r="BO252" s="25" t="str">
        <f t="shared" ref="BO252:BQ252" si="2008">AI252-AE252</f>
        <v>#VALUE!</v>
      </c>
      <c r="BP252" s="25" t="str">
        <f t="shared" si="2008"/>
        <v>#VALUE!</v>
      </c>
      <c r="BQ252" s="25" t="str">
        <f t="shared" si="2008"/>
        <v>#VALUE!</v>
      </c>
    </row>
    <row r="253" ht="15.0" customHeight="1">
      <c r="A253" s="23" t="s">
        <v>243</v>
      </c>
      <c r="B253" s="24">
        <v>5.4653005E7</v>
      </c>
      <c r="C253" s="25">
        <f>IFERROR(VLOOKUP($B253,BaselineKILLS!$B:F,3,FALSE),"Not in BL Scan")</f>
        <v>52678</v>
      </c>
      <c r="D253" s="25">
        <f>IFERROR(VLOOKUP($B253,BaselineKILLS!$B:F,4,FALSE),"Not in BL Scan")</f>
        <v>33913</v>
      </c>
      <c r="E253" s="25">
        <f>IFERROR(VLOOKUP($B253,BaselineKILLS!$B:G,5,FALSE),"Not in BL Scan")</f>
        <v>1582310</v>
      </c>
      <c r="F253" s="25"/>
      <c r="G253" s="25">
        <f>IFERROR(VLOOKUP($B253,SCAN1_020125!$B:F,3,FALSE),"Not in Scan")</f>
        <v>52678</v>
      </c>
      <c r="H253" s="25">
        <f>IFERROR(VLOOKUP($B253,SCAN1_020125!$B:G,4,FALSE),"Not in Scan")</f>
        <v>33913</v>
      </c>
      <c r="I253" s="25">
        <f>IFERROR(VLOOKUP($B253,SCAN1_020125!$B:H,5,FALSE),"Not in Scan")</f>
        <v>1582310</v>
      </c>
      <c r="K253" s="25">
        <f>IFERROR(VLOOKUP($B253,SCAN2_021925!$B:G,3,FALSE),"Not in Scan")</f>
        <v>52678</v>
      </c>
      <c r="L253" s="25">
        <f>IFERROR(VLOOKUP($B253,SCAN2_021925!$B:H,4,FALSE),"Not in Scan")</f>
        <v>33913</v>
      </c>
      <c r="M253" s="25">
        <f>IFERROR(VLOOKUP($B253,SCAN2_021925!$B:I,5,FALSE),"Not in Scan")</f>
        <v>1582310</v>
      </c>
      <c r="O253" s="25">
        <f>IFERROR(VLOOKUP($B253,SCAN_022325!$B:K,3,FALSE),"Not in Scan")</f>
        <v>52678</v>
      </c>
      <c r="P253" s="25">
        <f>IFERROR(VLOOKUP($B253,SCAN_022325!$B:L,4,FALSE),"Not in Scan")</f>
        <v>33913</v>
      </c>
      <c r="Q253" s="25">
        <f>IFERROR(VLOOKUP($B253,SCAN_022325!$B:M,5,FALSE),"Not in Scan")</f>
        <v>1582310</v>
      </c>
      <c r="S253" s="25" t="str">
        <f>IFERROR(VLOOKUP($B253,SCAN_TBD4!$B:O,3,FALSE),"Not in Scan")</f>
        <v>Not in Scan</v>
      </c>
      <c r="T253" s="25" t="str">
        <f>IFERROR(VLOOKUP($B253,SCAN_TBD4!$B:P,4,FALSE),"Not in Scan")</f>
        <v>Not in Scan</v>
      </c>
      <c r="U253" s="25" t="str">
        <f>IFERROR(VLOOKUP($B253,SCAN_TBD4!$B:Q,5,FALSE),"Not in Scan")</f>
        <v>Not in Scan</v>
      </c>
      <c r="W253" s="25" t="str">
        <f>IFERROR(VLOOKUP($B253,SCAN_TBD5!$B:S,3,FALSE),"Not in Scan")</f>
        <v>Not in Scan</v>
      </c>
      <c r="X253" s="25" t="str">
        <f>IFERROR(VLOOKUP($B253,SCAN_TBD5!$B:T,4,FALSE),"Not in Scan")</f>
        <v>Not in Scan</v>
      </c>
      <c r="Y253" s="25" t="str">
        <f>IFERROR(VLOOKUP($B253,SCAN_TBD5!$B:U,5,FALSE),"Not in Scan")</f>
        <v>Not in Scan</v>
      </c>
      <c r="AA253" s="25" t="str">
        <f>IFERROR(VLOOKUP($B253,SCAN_TBD6!$B:W,3,FALSE),"Not in Scan")</f>
        <v>Not in Scan</v>
      </c>
      <c r="AB253" s="25" t="str">
        <f>IFERROR(VLOOKUP($B253,SCAN_TBD6!$B:X,4,FALSE),"Not in Scan")</f>
        <v>Not in Scan</v>
      </c>
      <c r="AC253" s="25" t="str">
        <f>IFERROR(VLOOKUP($B253,SCAN_TBD6!$B:Y,5,FALSE),"Not in Scan")</f>
        <v>Not in Scan</v>
      </c>
      <c r="AE253" s="25" t="str">
        <f>IFERROR(VLOOKUP($B253,SCAN_TBD7!$B:AA,3,FALSE),"Not in Scan")</f>
        <v>Not in Scan</v>
      </c>
      <c r="AF253" s="25" t="str">
        <f>IFERROR(VLOOKUP($B253,SCAN_TBD7!$B:AB,4,FALSE),"Not in Scan")</f>
        <v>Not in Scan</v>
      </c>
      <c r="AG253" s="25" t="str">
        <f>IFERROR(VLOOKUP($B253,SCAN_TBD7!$B:AC,5,FALSE),"Not in Scan")</f>
        <v>Not in Scan</v>
      </c>
      <c r="AI253" s="25" t="str">
        <f>IFERROR(VLOOKUP($B253,SCAN_TBD8!$B:AA,3,FALSE),"Not in Scan")</f>
        <v>Not in Scan</v>
      </c>
      <c r="AJ253" s="25" t="str">
        <f>IFERROR(VLOOKUP($B253,SCAN_TBD8!$B:AB,4,FALSE),"Not in Scan")</f>
        <v>Not in Scan</v>
      </c>
      <c r="AK253" s="25" t="str">
        <f>IFERROR(VLOOKUP($B253,SCAN_TBD8!$B:AC,5,FALSE),"Not in Scan")</f>
        <v>Not in Scan</v>
      </c>
      <c r="AM253" s="25">
        <f t="shared" ref="AM253:AO253" si="2009">G253-C253</f>
        <v>0</v>
      </c>
      <c r="AN253" s="25">
        <f t="shared" si="2009"/>
        <v>0</v>
      </c>
      <c r="AO253" s="25">
        <f t="shared" si="2009"/>
        <v>0</v>
      </c>
      <c r="AQ253" s="25">
        <f t="shared" ref="AQ253:AS253" si="2010">K253-G253</f>
        <v>0</v>
      </c>
      <c r="AR253" s="25">
        <f t="shared" si="2010"/>
        <v>0</v>
      </c>
      <c r="AS253" s="25">
        <f t="shared" si="2010"/>
        <v>0</v>
      </c>
      <c r="AU253" s="25">
        <f t="shared" ref="AU253:AW253" si="2011">O253-K253</f>
        <v>0</v>
      </c>
      <c r="AV253" s="25">
        <f t="shared" si="2011"/>
        <v>0</v>
      </c>
      <c r="AW253" s="25">
        <f t="shared" si="2011"/>
        <v>0</v>
      </c>
      <c r="AY253" s="25" t="str">
        <f t="shared" ref="AY253:BA253" si="2012">S253-O253</f>
        <v>#VALUE!</v>
      </c>
      <c r="AZ253" s="25" t="str">
        <f t="shared" si="2012"/>
        <v>#VALUE!</v>
      </c>
      <c r="BA253" s="25" t="str">
        <f t="shared" si="2012"/>
        <v>#VALUE!</v>
      </c>
      <c r="BC253" s="25" t="str">
        <f t="shared" ref="BC253:BE253" si="2013">W253-S253</f>
        <v>#VALUE!</v>
      </c>
      <c r="BD253" s="25" t="str">
        <f t="shared" si="2013"/>
        <v>#VALUE!</v>
      </c>
      <c r="BE253" s="25" t="str">
        <f t="shared" si="2013"/>
        <v>#VALUE!</v>
      </c>
      <c r="BG253" s="25" t="str">
        <f t="shared" ref="BG253:BI253" si="2014">AA253-W253</f>
        <v>#VALUE!</v>
      </c>
      <c r="BH253" s="25" t="str">
        <f t="shared" si="2014"/>
        <v>#VALUE!</v>
      </c>
      <c r="BI253" s="25" t="str">
        <f t="shared" si="2014"/>
        <v>#VALUE!</v>
      </c>
      <c r="BK253" s="25" t="str">
        <f t="shared" ref="BK253:BM253" si="2015">AE253-AA253</f>
        <v>#VALUE!</v>
      </c>
      <c r="BL253" s="25" t="str">
        <f t="shared" si="2015"/>
        <v>#VALUE!</v>
      </c>
      <c r="BM253" s="25" t="str">
        <f t="shared" si="2015"/>
        <v>#VALUE!</v>
      </c>
      <c r="BO253" s="25" t="str">
        <f t="shared" ref="BO253:BQ253" si="2016">AI253-AE253</f>
        <v>#VALUE!</v>
      </c>
      <c r="BP253" s="25" t="str">
        <f t="shared" si="2016"/>
        <v>#VALUE!</v>
      </c>
      <c r="BQ253" s="25" t="str">
        <f t="shared" si="2016"/>
        <v>#VALUE!</v>
      </c>
    </row>
    <row r="254" ht="15.0" customHeight="1">
      <c r="A254" s="23" t="s">
        <v>244</v>
      </c>
      <c r="B254" s="24">
        <v>1.39713066E8</v>
      </c>
      <c r="C254" s="25">
        <f>IFERROR(VLOOKUP($B254,BaselineKILLS!$B:F,3,FALSE),"Not in BL Scan")</f>
        <v>1718</v>
      </c>
      <c r="D254" s="25">
        <f>IFERROR(VLOOKUP($B254,BaselineKILLS!$B:F,4,FALSE),"Not in BL Scan")</f>
        <v>1395</v>
      </c>
      <c r="E254" s="25">
        <f>IFERROR(VLOOKUP($B254,BaselineKILLS!$B:G,5,FALSE),"Not in BL Scan")</f>
        <v>31753</v>
      </c>
      <c r="F254" s="25"/>
      <c r="G254" s="25">
        <f>IFERROR(VLOOKUP($B254,SCAN1_020125!$B:F,3,FALSE),"Not in Scan")</f>
        <v>1718</v>
      </c>
      <c r="H254" s="25">
        <f>IFERROR(VLOOKUP($B254,SCAN1_020125!$B:G,4,FALSE),"Not in Scan")</f>
        <v>1395</v>
      </c>
      <c r="I254" s="25">
        <f>IFERROR(VLOOKUP($B254,SCAN1_020125!$B:H,5,FALSE),"Not in Scan")</f>
        <v>31753</v>
      </c>
      <c r="K254" s="25">
        <f>IFERROR(VLOOKUP($B254,SCAN2_021925!$B:G,3,FALSE),"Not in Scan")</f>
        <v>1718</v>
      </c>
      <c r="L254" s="25">
        <f>IFERROR(VLOOKUP($B254,SCAN2_021925!$B:H,4,FALSE),"Not in Scan")</f>
        <v>1395</v>
      </c>
      <c r="M254" s="25">
        <f>IFERROR(VLOOKUP($B254,SCAN2_021925!$B:I,5,FALSE),"Not in Scan")</f>
        <v>31753</v>
      </c>
      <c r="O254" s="25">
        <f>IFERROR(VLOOKUP($B254,SCAN_022325!$B:K,3,FALSE),"Not in Scan")</f>
        <v>1718</v>
      </c>
      <c r="P254" s="25">
        <f>IFERROR(VLOOKUP($B254,SCAN_022325!$B:L,4,FALSE),"Not in Scan")</f>
        <v>1395</v>
      </c>
      <c r="Q254" s="25">
        <f>IFERROR(VLOOKUP($B254,SCAN_022325!$B:M,5,FALSE),"Not in Scan")</f>
        <v>31753</v>
      </c>
      <c r="S254" s="25" t="str">
        <f>IFERROR(VLOOKUP($B254,SCAN_TBD4!$B:O,3,FALSE),"Not in Scan")</f>
        <v>Not in Scan</v>
      </c>
      <c r="T254" s="25" t="str">
        <f>IFERROR(VLOOKUP($B254,SCAN_TBD4!$B:P,4,FALSE),"Not in Scan")</f>
        <v>Not in Scan</v>
      </c>
      <c r="U254" s="25" t="str">
        <f>IFERROR(VLOOKUP($B254,SCAN_TBD4!$B:Q,5,FALSE),"Not in Scan")</f>
        <v>Not in Scan</v>
      </c>
      <c r="W254" s="25" t="str">
        <f>IFERROR(VLOOKUP($B254,SCAN_TBD5!$B:S,3,FALSE),"Not in Scan")</f>
        <v>Not in Scan</v>
      </c>
      <c r="X254" s="25" t="str">
        <f>IFERROR(VLOOKUP($B254,SCAN_TBD5!$B:T,4,FALSE),"Not in Scan")</f>
        <v>Not in Scan</v>
      </c>
      <c r="Y254" s="25" t="str">
        <f>IFERROR(VLOOKUP($B254,SCAN_TBD5!$B:U,5,FALSE),"Not in Scan")</f>
        <v>Not in Scan</v>
      </c>
      <c r="AA254" s="25" t="str">
        <f>IFERROR(VLOOKUP($B254,SCAN_TBD6!$B:W,3,FALSE),"Not in Scan")</f>
        <v>Not in Scan</v>
      </c>
      <c r="AB254" s="25" t="str">
        <f>IFERROR(VLOOKUP($B254,SCAN_TBD6!$B:X,4,FALSE),"Not in Scan")</f>
        <v>Not in Scan</v>
      </c>
      <c r="AC254" s="25" t="str">
        <f>IFERROR(VLOOKUP($B254,SCAN_TBD6!$B:Y,5,FALSE),"Not in Scan")</f>
        <v>Not in Scan</v>
      </c>
      <c r="AE254" s="25" t="str">
        <f>IFERROR(VLOOKUP($B254,SCAN_TBD7!$B:AA,3,FALSE),"Not in Scan")</f>
        <v>Not in Scan</v>
      </c>
      <c r="AF254" s="25" t="str">
        <f>IFERROR(VLOOKUP($B254,SCAN_TBD7!$B:AB,4,FALSE),"Not in Scan")</f>
        <v>Not in Scan</v>
      </c>
      <c r="AG254" s="25" t="str">
        <f>IFERROR(VLOOKUP($B254,SCAN_TBD7!$B:AC,5,FALSE),"Not in Scan")</f>
        <v>Not in Scan</v>
      </c>
      <c r="AI254" s="25" t="str">
        <f>IFERROR(VLOOKUP($B254,SCAN_TBD8!$B:AA,3,FALSE),"Not in Scan")</f>
        <v>Not in Scan</v>
      </c>
      <c r="AJ254" s="25" t="str">
        <f>IFERROR(VLOOKUP($B254,SCAN_TBD8!$B:AB,4,FALSE),"Not in Scan")</f>
        <v>Not in Scan</v>
      </c>
      <c r="AK254" s="25" t="str">
        <f>IFERROR(VLOOKUP($B254,SCAN_TBD8!$B:AC,5,FALSE),"Not in Scan")</f>
        <v>Not in Scan</v>
      </c>
      <c r="AM254" s="25">
        <f t="shared" ref="AM254:AO254" si="2017">G254-C254</f>
        <v>0</v>
      </c>
      <c r="AN254" s="25">
        <f t="shared" si="2017"/>
        <v>0</v>
      </c>
      <c r="AO254" s="25">
        <f t="shared" si="2017"/>
        <v>0</v>
      </c>
      <c r="AQ254" s="25">
        <f t="shared" ref="AQ254:AS254" si="2018">K254-G254</f>
        <v>0</v>
      </c>
      <c r="AR254" s="25">
        <f t="shared" si="2018"/>
        <v>0</v>
      </c>
      <c r="AS254" s="25">
        <f t="shared" si="2018"/>
        <v>0</v>
      </c>
      <c r="AU254" s="25">
        <f t="shared" ref="AU254:AW254" si="2019">O254-K254</f>
        <v>0</v>
      </c>
      <c r="AV254" s="25">
        <f t="shared" si="2019"/>
        <v>0</v>
      </c>
      <c r="AW254" s="25">
        <f t="shared" si="2019"/>
        <v>0</v>
      </c>
      <c r="AY254" s="25" t="str">
        <f t="shared" ref="AY254:BA254" si="2020">S254-O254</f>
        <v>#VALUE!</v>
      </c>
      <c r="AZ254" s="25" t="str">
        <f t="shared" si="2020"/>
        <v>#VALUE!</v>
      </c>
      <c r="BA254" s="25" t="str">
        <f t="shared" si="2020"/>
        <v>#VALUE!</v>
      </c>
      <c r="BC254" s="25" t="str">
        <f t="shared" ref="BC254:BE254" si="2021">W254-S254</f>
        <v>#VALUE!</v>
      </c>
      <c r="BD254" s="25" t="str">
        <f t="shared" si="2021"/>
        <v>#VALUE!</v>
      </c>
      <c r="BE254" s="25" t="str">
        <f t="shared" si="2021"/>
        <v>#VALUE!</v>
      </c>
      <c r="BG254" s="25" t="str">
        <f t="shared" ref="BG254:BI254" si="2022">AA254-W254</f>
        <v>#VALUE!</v>
      </c>
      <c r="BH254" s="25" t="str">
        <f t="shared" si="2022"/>
        <v>#VALUE!</v>
      </c>
      <c r="BI254" s="25" t="str">
        <f t="shared" si="2022"/>
        <v>#VALUE!</v>
      </c>
      <c r="BK254" s="25" t="str">
        <f t="shared" ref="BK254:BM254" si="2023">AE254-AA254</f>
        <v>#VALUE!</v>
      </c>
      <c r="BL254" s="25" t="str">
        <f t="shared" si="2023"/>
        <v>#VALUE!</v>
      </c>
      <c r="BM254" s="25" t="str">
        <f t="shared" si="2023"/>
        <v>#VALUE!</v>
      </c>
      <c r="BO254" s="25" t="str">
        <f t="shared" ref="BO254:BQ254" si="2024">AI254-AE254</f>
        <v>#VALUE!</v>
      </c>
      <c r="BP254" s="25" t="str">
        <f t="shared" si="2024"/>
        <v>#VALUE!</v>
      </c>
      <c r="BQ254" s="25" t="str">
        <f t="shared" si="2024"/>
        <v>#VALUE!</v>
      </c>
    </row>
    <row r="255" ht="15.0" customHeight="1">
      <c r="A255" s="23" t="s">
        <v>245</v>
      </c>
      <c r="B255" s="24">
        <v>7.0902036E7</v>
      </c>
      <c r="C255" s="25">
        <f>IFERROR(VLOOKUP($B255,BaselineKILLS!$B:F,3,FALSE),"Not in BL Scan")</f>
        <v>0</v>
      </c>
      <c r="D255" s="25">
        <f>IFERROR(VLOOKUP($B255,BaselineKILLS!$B:F,4,FALSE),"Not in BL Scan")</f>
        <v>0</v>
      </c>
      <c r="E255" s="25">
        <f>IFERROR(VLOOKUP($B255,BaselineKILLS!$B:G,5,FALSE),"Not in BL Scan")</f>
        <v>0</v>
      </c>
      <c r="F255" s="25"/>
      <c r="G255" s="25">
        <f>IFERROR(VLOOKUP($B255,SCAN1_020125!$B:F,3,FALSE),"Not in Scan")</f>
        <v>0</v>
      </c>
      <c r="H255" s="25">
        <f>IFERROR(VLOOKUP($B255,SCAN1_020125!$B:G,4,FALSE),"Not in Scan")</f>
        <v>0</v>
      </c>
      <c r="I255" s="25">
        <f>IFERROR(VLOOKUP($B255,SCAN1_020125!$B:H,5,FALSE),"Not in Scan")</f>
        <v>0</v>
      </c>
      <c r="K255" s="25">
        <f>IFERROR(VLOOKUP($B255,SCAN2_021925!$B:G,3,FALSE),"Not in Scan")</f>
        <v>0</v>
      </c>
      <c r="L255" s="25">
        <f>IFERROR(VLOOKUP($B255,SCAN2_021925!$B:H,4,FALSE),"Not in Scan")</f>
        <v>0</v>
      </c>
      <c r="M255" s="25">
        <f>IFERROR(VLOOKUP($B255,SCAN2_021925!$B:I,5,FALSE),"Not in Scan")</f>
        <v>0</v>
      </c>
      <c r="O255" s="25">
        <f>IFERROR(VLOOKUP($B255,SCAN_022325!$B:K,3,FALSE),"Not in Scan")</f>
        <v>0</v>
      </c>
      <c r="P255" s="25">
        <f>IFERROR(VLOOKUP($B255,SCAN_022325!$B:L,4,FALSE),"Not in Scan")</f>
        <v>0</v>
      </c>
      <c r="Q255" s="25">
        <f>IFERROR(VLOOKUP($B255,SCAN_022325!$B:M,5,FALSE),"Not in Scan")</f>
        <v>0</v>
      </c>
      <c r="S255" s="25" t="str">
        <f>IFERROR(VLOOKUP($B255,SCAN_TBD4!$B:O,3,FALSE),"Not in Scan")</f>
        <v>Not in Scan</v>
      </c>
      <c r="T255" s="25" t="str">
        <f>IFERROR(VLOOKUP($B255,SCAN_TBD4!$B:P,4,FALSE),"Not in Scan")</f>
        <v>Not in Scan</v>
      </c>
      <c r="U255" s="25" t="str">
        <f>IFERROR(VLOOKUP($B255,SCAN_TBD4!$B:Q,5,FALSE),"Not in Scan")</f>
        <v>Not in Scan</v>
      </c>
      <c r="W255" s="25" t="str">
        <f>IFERROR(VLOOKUP($B255,SCAN_TBD5!$B:S,3,FALSE),"Not in Scan")</f>
        <v>Not in Scan</v>
      </c>
      <c r="X255" s="25" t="str">
        <f>IFERROR(VLOOKUP($B255,SCAN_TBD5!$B:T,4,FALSE),"Not in Scan")</f>
        <v>Not in Scan</v>
      </c>
      <c r="Y255" s="25" t="str">
        <f>IFERROR(VLOOKUP($B255,SCAN_TBD5!$B:U,5,FALSE),"Not in Scan")</f>
        <v>Not in Scan</v>
      </c>
      <c r="AA255" s="25" t="str">
        <f>IFERROR(VLOOKUP($B255,SCAN_TBD6!$B:W,3,FALSE),"Not in Scan")</f>
        <v>Not in Scan</v>
      </c>
      <c r="AB255" s="25" t="str">
        <f>IFERROR(VLOOKUP($B255,SCAN_TBD6!$B:X,4,FALSE),"Not in Scan")</f>
        <v>Not in Scan</v>
      </c>
      <c r="AC255" s="25" t="str">
        <f>IFERROR(VLOOKUP($B255,SCAN_TBD6!$B:Y,5,FALSE),"Not in Scan")</f>
        <v>Not in Scan</v>
      </c>
      <c r="AE255" s="25" t="str">
        <f>IFERROR(VLOOKUP($B255,SCAN_TBD7!$B:AA,3,FALSE),"Not in Scan")</f>
        <v>Not in Scan</v>
      </c>
      <c r="AF255" s="25" t="str">
        <f>IFERROR(VLOOKUP($B255,SCAN_TBD7!$B:AB,4,FALSE),"Not in Scan")</f>
        <v>Not in Scan</v>
      </c>
      <c r="AG255" s="25" t="str">
        <f>IFERROR(VLOOKUP($B255,SCAN_TBD7!$B:AC,5,FALSE),"Not in Scan")</f>
        <v>Not in Scan</v>
      </c>
      <c r="AI255" s="25" t="str">
        <f>IFERROR(VLOOKUP($B255,SCAN_TBD8!$B:AA,3,FALSE),"Not in Scan")</f>
        <v>Not in Scan</v>
      </c>
      <c r="AJ255" s="25" t="str">
        <f>IFERROR(VLOOKUP($B255,SCAN_TBD8!$B:AB,4,FALSE),"Not in Scan")</f>
        <v>Not in Scan</v>
      </c>
      <c r="AK255" s="25" t="str">
        <f>IFERROR(VLOOKUP($B255,SCAN_TBD8!$B:AC,5,FALSE),"Not in Scan")</f>
        <v>Not in Scan</v>
      </c>
      <c r="AM255" s="25">
        <f t="shared" ref="AM255:AO255" si="2025">G255-C255</f>
        <v>0</v>
      </c>
      <c r="AN255" s="25">
        <f t="shared" si="2025"/>
        <v>0</v>
      </c>
      <c r="AO255" s="25">
        <f t="shared" si="2025"/>
        <v>0</v>
      </c>
      <c r="AQ255" s="25">
        <f t="shared" ref="AQ255:AS255" si="2026">K255-G255</f>
        <v>0</v>
      </c>
      <c r="AR255" s="25">
        <f t="shared" si="2026"/>
        <v>0</v>
      </c>
      <c r="AS255" s="25">
        <f t="shared" si="2026"/>
        <v>0</v>
      </c>
      <c r="AU255" s="25">
        <f t="shared" ref="AU255:AW255" si="2027">O255-K255</f>
        <v>0</v>
      </c>
      <c r="AV255" s="25">
        <f t="shared" si="2027"/>
        <v>0</v>
      </c>
      <c r="AW255" s="25">
        <f t="shared" si="2027"/>
        <v>0</v>
      </c>
      <c r="AY255" s="25" t="str">
        <f t="shared" ref="AY255:BA255" si="2028">S255-O255</f>
        <v>#VALUE!</v>
      </c>
      <c r="AZ255" s="25" t="str">
        <f t="shared" si="2028"/>
        <v>#VALUE!</v>
      </c>
      <c r="BA255" s="25" t="str">
        <f t="shared" si="2028"/>
        <v>#VALUE!</v>
      </c>
      <c r="BC255" s="25" t="str">
        <f t="shared" ref="BC255:BE255" si="2029">W255-S255</f>
        <v>#VALUE!</v>
      </c>
      <c r="BD255" s="25" t="str">
        <f t="shared" si="2029"/>
        <v>#VALUE!</v>
      </c>
      <c r="BE255" s="25" t="str">
        <f t="shared" si="2029"/>
        <v>#VALUE!</v>
      </c>
      <c r="BG255" s="25" t="str">
        <f t="shared" ref="BG255:BI255" si="2030">AA255-W255</f>
        <v>#VALUE!</v>
      </c>
      <c r="BH255" s="25" t="str">
        <f t="shared" si="2030"/>
        <v>#VALUE!</v>
      </c>
      <c r="BI255" s="25" t="str">
        <f t="shared" si="2030"/>
        <v>#VALUE!</v>
      </c>
      <c r="BK255" s="25" t="str">
        <f t="shared" ref="BK255:BM255" si="2031">AE255-AA255</f>
        <v>#VALUE!</v>
      </c>
      <c r="BL255" s="25" t="str">
        <f t="shared" si="2031"/>
        <v>#VALUE!</v>
      </c>
      <c r="BM255" s="25" t="str">
        <f t="shared" si="2031"/>
        <v>#VALUE!</v>
      </c>
      <c r="BO255" s="25" t="str">
        <f t="shared" ref="BO255:BQ255" si="2032">AI255-AE255</f>
        <v>#VALUE!</v>
      </c>
      <c r="BP255" s="25" t="str">
        <f t="shared" si="2032"/>
        <v>#VALUE!</v>
      </c>
      <c r="BQ255" s="25" t="str">
        <f t="shared" si="2032"/>
        <v>#VALUE!</v>
      </c>
    </row>
    <row r="256" ht="15.0" customHeight="1">
      <c r="A256" s="23" t="s">
        <v>246</v>
      </c>
      <c r="B256" s="24">
        <v>1.9327076E7</v>
      </c>
      <c r="C256" s="25">
        <f>IFERROR(VLOOKUP($B256,BaselineKILLS!$B:F,3,FALSE),"Not in BL Scan")</f>
        <v>137065</v>
      </c>
      <c r="D256" s="25">
        <f>IFERROR(VLOOKUP($B256,BaselineKILLS!$B:F,4,FALSE),"Not in BL Scan")</f>
        <v>29294</v>
      </c>
      <c r="E256" s="25">
        <f>IFERROR(VLOOKUP($B256,BaselineKILLS!$B:G,5,FALSE),"Not in BL Scan")</f>
        <v>779441</v>
      </c>
      <c r="F256" s="25"/>
      <c r="G256" s="25">
        <f>IFERROR(VLOOKUP($B256,SCAN1_020125!$B:F,3,FALSE),"Not in Scan")</f>
        <v>137065</v>
      </c>
      <c r="H256" s="25">
        <f>IFERROR(VLOOKUP($B256,SCAN1_020125!$B:G,4,FALSE),"Not in Scan")</f>
        <v>29294</v>
      </c>
      <c r="I256" s="25">
        <f>IFERROR(VLOOKUP($B256,SCAN1_020125!$B:H,5,FALSE),"Not in Scan")</f>
        <v>779441</v>
      </c>
      <c r="K256" s="25">
        <f>IFERROR(VLOOKUP($B256,SCAN2_021925!$B:G,3,FALSE),"Not in Scan")</f>
        <v>137065</v>
      </c>
      <c r="L256" s="25">
        <f>IFERROR(VLOOKUP($B256,SCAN2_021925!$B:H,4,FALSE),"Not in Scan")</f>
        <v>29294</v>
      </c>
      <c r="M256" s="25">
        <f>IFERROR(VLOOKUP($B256,SCAN2_021925!$B:I,5,FALSE),"Not in Scan")</f>
        <v>779441</v>
      </c>
      <c r="O256" s="25">
        <f>IFERROR(VLOOKUP($B256,SCAN_022325!$B:K,3,FALSE),"Not in Scan")</f>
        <v>137065</v>
      </c>
      <c r="P256" s="25">
        <f>IFERROR(VLOOKUP($B256,SCAN_022325!$B:L,4,FALSE),"Not in Scan")</f>
        <v>29294</v>
      </c>
      <c r="Q256" s="25">
        <f>IFERROR(VLOOKUP($B256,SCAN_022325!$B:M,5,FALSE),"Not in Scan")</f>
        <v>779441</v>
      </c>
      <c r="S256" s="25" t="str">
        <f>IFERROR(VLOOKUP($B256,SCAN_TBD4!$B:O,3,FALSE),"Not in Scan")</f>
        <v>Not in Scan</v>
      </c>
      <c r="T256" s="25" t="str">
        <f>IFERROR(VLOOKUP($B256,SCAN_TBD4!$B:P,4,FALSE),"Not in Scan")</f>
        <v>Not in Scan</v>
      </c>
      <c r="U256" s="25" t="str">
        <f>IFERROR(VLOOKUP($B256,SCAN_TBD4!$B:Q,5,FALSE),"Not in Scan")</f>
        <v>Not in Scan</v>
      </c>
      <c r="W256" s="25" t="str">
        <f>IFERROR(VLOOKUP($B256,SCAN_TBD5!$B:S,3,FALSE),"Not in Scan")</f>
        <v>Not in Scan</v>
      </c>
      <c r="X256" s="25" t="str">
        <f>IFERROR(VLOOKUP($B256,SCAN_TBD5!$B:T,4,FALSE),"Not in Scan")</f>
        <v>Not in Scan</v>
      </c>
      <c r="Y256" s="25" t="str">
        <f>IFERROR(VLOOKUP($B256,SCAN_TBD5!$B:U,5,FALSE),"Not in Scan")</f>
        <v>Not in Scan</v>
      </c>
      <c r="AA256" s="25" t="str">
        <f>IFERROR(VLOOKUP($B256,SCAN_TBD6!$B:W,3,FALSE),"Not in Scan")</f>
        <v>Not in Scan</v>
      </c>
      <c r="AB256" s="25" t="str">
        <f>IFERROR(VLOOKUP($B256,SCAN_TBD6!$B:X,4,FALSE),"Not in Scan")</f>
        <v>Not in Scan</v>
      </c>
      <c r="AC256" s="25" t="str">
        <f>IFERROR(VLOOKUP($B256,SCAN_TBD6!$B:Y,5,FALSE),"Not in Scan")</f>
        <v>Not in Scan</v>
      </c>
      <c r="AE256" s="25" t="str">
        <f>IFERROR(VLOOKUP($B256,SCAN_TBD7!$B:AA,3,FALSE),"Not in Scan")</f>
        <v>Not in Scan</v>
      </c>
      <c r="AF256" s="25" t="str">
        <f>IFERROR(VLOOKUP($B256,SCAN_TBD7!$B:AB,4,FALSE),"Not in Scan")</f>
        <v>Not in Scan</v>
      </c>
      <c r="AG256" s="25" t="str">
        <f>IFERROR(VLOOKUP($B256,SCAN_TBD7!$B:AC,5,FALSE),"Not in Scan")</f>
        <v>Not in Scan</v>
      </c>
      <c r="AI256" s="25" t="str">
        <f>IFERROR(VLOOKUP($B256,SCAN_TBD8!$B:AA,3,FALSE),"Not in Scan")</f>
        <v>Not in Scan</v>
      </c>
      <c r="AJ256" s="25" t="str">
        <f>IFERROR(VLOOKUP($B256,SCAN_TBD8!$B:AB,4,FALSE),"Not in Scan")</f>
        <v>Not in Scan</v>
      </c>
      <c r="AK256" s="25" t="str">
        <f>IFERROR(VLOOKUP($B256,SCAN_TBD8!$B:AC,5,FALSE),"Not in Scan")</f>
        <v>Not in Scan</v>
      </c>
      <c r="AM256" s="25">
        <f t="shared" ref="AM256:AO256" si="2033">G256-C256</f>
        <v>0</v>
      </c>
      <c r="AN256" s="25">
        <f t="shared" si="2033"/>
        <v>0</v>
      </c>
      <c r="AO256" s="25">
        <f t="shared" si="2033"/>
        <v>0</v>
      </c>
      <c r="AQ256" s="25">
        <f t="shared" ref="AQ256:AS256" si="2034">K256-G256</f>
        <v>0</v>
      </c>
      <c r="AR256" s="25">
        <f t="shared" si="2034"/>
        <v>0</v>
      </c>
      <c r="AS256" s="25">
        <f t="shared" si="2034"/>
        <v>0</v>
      </c>
      <c r="AU256" s="25">
        <f t="shared" ref="AU256:AW256" si="2035">O256-K256</f>
        <v>0</v>
      </c>
      <c r="AV256" s="25">
        <f t="shared" si="2035"/>
        <v>0</v>
      </c>
      <c r="AW256" s="25">
        <f t="shared" si="2035"/>
        <v>0</v>
      </c>
      <c r="AY256" s="25" t="str">
        <f t="shared" ref="AY256:BA256" si="2036">S256-O256</f>
        <v>#VALUE!</v>
      </c>
      <c r="AZ256" s="25" t="str">
        <f t="shared" si="2036"/>
        <v>#VALUE!</v>
      </c>
      <c r="BA256" s="25" t="str">
        <f t="shared" si="2036"/>
        <v>#VALUE!</v>
      </c>
      <c r="BC256" s="25" t="str">
        <f t="shared" ref="BC256:BE256" si="2037">W256-S256</f>
        <v>#VALUE!</v>
      </c>
      <c r="BD256" s="25" t="str">
        <f t="shared" si="2037"/>
        <v>#VALUE!</v>
      </c>
      <c r="BE256" s="25" t="str">
        <f t="shared" si="2037"/>
        <v>#VALUE!</v>
      </c>
      <c r="BG256" s="25" t="str">
        <f t="shared" ref="BG256:BI256" si="2038">AA256-W256</f>
        <v>#VALUE!</v>
      </c>
      <c r="BH256" s="25" t="str">
        <f t="shared" si="2038"/>
        <v>#VALUE!</v>
      </c>
      <c r="BI256" s="25" t="str">
        <f t="shared" si="2038"/>
        <v>#VALUE!</v>
      </c>
      <c r="BK256" s="25" t="str">
        <f t="shared" ref="BK256:BM256" si="2039">AE256-AA256</f>
        <v>#VALUE!</v>
      </c>
      <c r="BL256" s="25" t="str">
        <f t="shared" si="2039"/>
        <v>#VALUE!</v>
      </c>
      <c r="BM256" s="25" t="str">
        <f t="shared" si="2039"/>
        <v>#VALUE!</v>
      </c>
      <c r="BO256" s="25" t="str">
        <f t="shared" ref="BO256:BQ256" si="2040">AI256-AE256</f>
        <v>#VALUE!</v>
      </c>
      <c r="BP256" s="25" t="str">
        <f t="shared" si="2040"/>
        <v>#VALUE!</v>
      </c>
      <c r="BQ256" s="25" t="str">
        <f t="shared" si="2040"/>
        <v>#VALUE!</v>
      </c>
    </row>
    <row r="257" ht="15.0" customHeight="1">
      <c r="A257" s="23" t="s">
        <v>247</v>
      </c>
      <c r="B257" s="24">
        <v>5.1161064E7</v>
      </c>
      <c r="C257" s="25">
        <f>IFERROR(VLOOKUP($B257,BaselineKILLS!$B:F,3,FALSE),"Not in BL Scan")</f>
        <v>414142</v>
      </c>
      <c r="D257" s="25">
        <f>IFERROR(VLOOKUP($B257,BaselineKILLS!$B:F,4,FALSE),"Not in BL Scan")</f>
        <v>24260</v>
      </c>
      <c r="E257" s="25">
        <f>IFERROR(VLOOKUP($B257,BaselineKILLS!$B:G,5,FALSE),"Not in BL Scan")</f>
        <v>974033</v>
      </c>
      <c r="F257" s="25"/>
      <c r="G257" s="25">
        <f>IFERROR(VLOOKUP($B257,SCAN1_020125!$B:F,3,FALSE),"Not in Scan")</f>
        <v>414142</v>
      </c>
      <c r="H257" s="25">
        <f>IFERROR(VLOOKUP($B257,SCAN1_020125!$B:G,4,FALSE),"Not in Scan")</f>
        <v>24260</v>
      </c>
      <c r="I257" s="25">
        <f>IFERROR(VLOOKUP($B257,SCAN1_020125!$B:H,5,FALSE),"Not in Scan")</f>
        <v>974033</v>
      </c>
      <c r="K257" s="25">
        <f>IFERROR(VLOOKUP($B257,SCAN2_021925!$B:G,3,FALSE),"Not in Scan")</f>
        <v>414142</v>
      </c>
      <c r="L257" s="25">
        <f>IFERROR(VLOOKUP($B257,SCAN2_021925!$B:H,4,FALSE),"Not in Scan")</f>
        <v>24260</v>
      </c>
      <c r="M257" s="25">
        <f>IFERROR(VLOOKUP($B257,SCAN2_021925!$B:I,5,FALSE),"Not in Scan")</f>
        <v>974033</v>
      </c>
      <c r="O257" s="25">
        <f>IFERROR(VLOOKUP($B257,SCAN_022325!$B:K,3,FALSE),"Not in Scan")</f>
        <v>414142</v>
      </c>
      <c r="P257" s="25">
        <f>IFERROR(VLOOKUP($B257,SCAN_022325!$B:L,4,FALSE),"Not in Scan")</f>
        <v>24260</v>
      </c>
      <c r="Q257" s="25">
        <f>IFERROR(VLOOKUP($B257,SCAN_022325!$B:M,5,FALSE),"Not in Scan")</f>
        <v>974033</v>
      </c>
      <c r="S257" s="25" t="str">
        <f>IFERROR(VLOOKUP($B257,SCAN_TBD4!$B:O,3,FALSE),"Not in Scan")</f>
        <v>Not in Scan</v>
      </c>
      <c r="T257" s="25" t="str">
        <f>IFERROR(VLOOKUP($B257,SCAN_TBD4!$B:P,4,FALSE),"Not in Scan")</f>
        <v>Not in Scan</v>
      </c>
      <c r="U257" s="25" t="str">
        <f>IFERROR(VLOOKUP($B257,SCAN_TBD4!$B:Q,5,FALSE),"Not in Scan")</f>
        <v>Not in Scan</v>
      </c>
      <c r="W257" s="25" t="str">
        <f>IFERROR(VLOOKUP($B257,SCAN_TBD5!$B:S,3,FALSE),"Not in Scan")</f>
        <v>Not in Scan</v>
      </c>
      <c r="X257" s="25" t="str">
        <f>IFERROR(VLOOKUP($B257,SCAN_TBD5!$B:T,4,FALSE),"Not in Scan")</f>
        <v>Not in Scan</v>
      </c>
      <c r="Y257" s="25" t="str">
        <f>IFERROR(VLOOKUP($B257,SCAN_TBD5!$B:U,5,FALSE),"Not in Scan")</f>
        <v>Not in Scan</v>
      </c>
      <c r="AA257" s="25" t="str">
        <f>IFERROR(VLOOKUP($B257,SCAN_TBD6!$B:W,3,FALSE),"Not in Scan")</f>
        <v>Not in Scan</v>
      </c>
      <c r="AB257" s="25" t="str">
        <f>IFERROR(VLOOKUP($B257,SCAN_TBD6!$B:X,4,FALSE),"Not in Scan")</f>
        <v>Not in Scan</v>
      </c>
      <c r="AC257" s="25" t="str">
        <f>IFERROR(VLOOKUP($B257,SCAN_TBD6!$B:Y,5,FALSE),"Not in Scan")</f>
        <v>Not in Scan</v>
      </c>
      <c r="AE257" s="25" t="str">
        <f>IFERROR(VLOOKUP($B257,SCAN_TBD7!$B:AA,3,FALSE),"Not in Scan")</f>
        <v>Not in Scan</v>
      </c>
      <c r="AF257" s="25" t="str">
        <f>IFERROR(VLOOKUP($B257,SCAN_TBD7!$B:AB,4,FALSE),"Not in Scan")</f>
        <v>Not in Scan</v>
      </c>
      <c r="AG257" s="25" t="str">
        <f>IFERROR(VLOOKUP($B257,SCAN_TBD7!$B:AC,5,FALSE),"Not in Scan")</f>
        <v>Not in Scan</v>
      </c>
      <c r="AI257" s="25" t="str">
        <f>IFERROR(VLOOKUP($B257,SCAN_TBD8!$B:AA,3,FALSE),"Not in Scan")</f>
        <v>Not in Scan</v>
      </c>
      <c r="AJ257" s="25" t="str">
        <f>IFERROR(VLOOKUP($B257,SCAN_TBD8!$B:AB,4,FALSE),"Not in Scan")</f>
        <v>Not in Scan</v>
      </c>
      <c r="AK257" s="25" t="str">
        <f>IFERROR(VLOOKUP($B257,SCAN_TBD8!$B:AC,5,FALSE),"Not in Scan")</f>
        <v>Not in Scan</v>
      </c>
      <c r="AM257" s="25">
        <f t="shared" ref="AM257:AO257" si="2041">G257-C257</f>
        <v>0</v>
      </c>
      <c r="AN257" s="25">
        <f t="shared" si="2041"/>
        <v>0</v>
      </c>
      <c r="AO257" s="25">
        <f t="shared" si="2041"/>
        <v>0</v>
      </c>
      <c r="AQ257" s="25">
        <f t="shared" ref="AQ257:AS257" si="2042">K257-G257</f>
        <v>0</v>
      </c>
      <c r="AR257" s="25">
        <f t="shared" si="2042"/>
        <v>0</v>
      </c>
      <c r="AS257" s="25">
        <f t="shared" si="2042"/>
        <v>0</v>
      </c>
      <c r="AU257" s="25">
        <f t="shared" ref="AU257:AW257" si="2043">O257-K257</f>
        <v>0</v>
      </c>
      <c r="AV257" s="25">
        <f t="shared" si="2043"/>
        <v>0</v>
      </c>
      <c r="AW257" s="25">
        <f t="shared" si="2043"/>
        <v>0</v>
      </c>
      <c r="AY257" s="25" t="str">
        <f t="shared" ref="AY257:BA257" si="2044">S257-O257</f>
        <v>#VALUE!</v>
      </c>
      <c r="AZ257" s="25" t="str">
        <f t="shared" si="2044"/>
        <v>#VALUE!</v>
      </c>
      <c r="BA257" s="25" t="str">
        <f t="shared" si="2044"/>
        <v>#VALUE!</v>
      </c>
      <c r="BC257" s="25" t="str">
        <f t="shared" ref="BC257:BE257" si="2045">W257-S257</f>
        <v>#VALUE!</v>
      </c>
      <c r="BD257" s="25" t="str">
        <f t="shared" si="2045"/>
        <v>#VALUE!</v>
      </c>
      <c r="BE257" s="25" t="str">
        <f t="shared" si="2045"/>
        <v>#VALUE!</v>
      </c>
      <c r="BG257" s="25" t="str">
        <f t="shared" ref="BG257:BI257" si="2046">AA257-W257</f>
        <v>#VALUE!</v>
      </c>
      <c r="BH257" s="25" t="str">
        <f t="shared" si="2046"/>
        <v>#VALUE!</v>
      </c>
      <c r="BI257" s="25" t="str">
        <f t="shared" si="2046"/>
        <v>#VALUE!</v>
      </c>
      <c r="BK257" s="25" t="str">
        <f t="shared" ref="BK257:BM257" si="2047">AE257-AA257</f>
        <v>#VALUE!</v>
      </c>
      <c r="BL257" s="25" t="str">
        <f t="shared" si="2047"/>
        <v>#VALUE!</v>
      </c>
      <c r="BM257" s="25" t="str">
        <f t="shared" si="2047"/>
        <v>#VALUE!</v>
      </c>
      <c r="BO257" s="25" t="str">
        <f t="shared" ref="BO257:BQ257" si="2048">AI257-AE257</f>
        <v>#VALUE!</v>
      </c>
      <c r="BP257" s="25" t="str">
        <f t="shared" si="2048"/>
        <v>#VALUE!</v>
      </c>
      <c r="BQ257" s="25" t="str">
        <f t="shared" si="2048"/>
        <v>#VALUE!</v>
      </c>
    </row>
    <row r="258" ht="15.0" customHeight="1">
      <c r="A258" s="23" t="s">
        <v>248</v>
      </c>
      <c r="B258" s="24">
        <v>5.6075232E7</v>
      </c>
      <c r="C258" s="25">
        <f>IFERROR(VLOOKUP($B258,BaselineKILLS!$B:F,3,FALSE),"Not in BL Scan")</f>
        <v>62845</v>
      </c>
      <c r="D258" s="25">
        <f>IFERROR(VLOOKUP($B258,BaselineKILLS!$B:F,4,FALSE),"Not in BL Scan")</f>
        <v>50623</v>
      </c>
      <c r="E258" s="25">
        <f>IFERROR(VLOOKUP($B258,BaselineKILLS!$B:G,5,FALSE),"Not in BL Scan")</f>
        <v>830714</v>
      </c>
      <c r="F258" s="25"/>
      <c r="G258" s="25">
        <f>IFERROR(VLOOKUP($B258,SCAN1_020125!$B:F,3,FALSE),"Not in Scan")</f>
        <v>62845</v>
      </c>
      <c r="H258" s="25">
        <f>IFERROR(VLOOKUP($B258,SCAN1_020125!$B:G,4,FALSE),"Not in Scan")</f>
        <v>50623</v>
      </c>
      <c r="I258" s="25">
        <f>IFERROR(VLOOKUP($B258,SCAN1_020125!$B:H,5,FALSE),"Not in Scan")</f>
        <v>830714</v>
      </c>
      <c r="K258" s="25" t="str">
        <f>IFERROR(VLOOKUP($B258,SCAN2_021925!$B:G,3,FALSE),"Not in Scan")</f>
        <v>Not in Scan</v>
      </c>
      <c r="L258" s="25" t="str">
        <f>IFERROR(VLOOKUP($B258,SCAN2_021925!$B:H,4,FALSE),"Not in Scan")</f>
        <v>Not in Scan</v>
      </c>
      <c r="M258" s="25" t="str">
        <f>IFERROR(VLOOKUP($B258,SCAN2_021925!$B:I,5,FALSE),"Not in Scan")</f>
        <v>Not in Scan</v>
      </c>
      <c r="O258" s="25" t="str">
        <f>IFERROR(VLOOKUP($B258,SCAN_022325!$B:K,3,FALSE),"Not in Scan")</f>
        <v>Not in Scan</v>
      </c>
      <c r="P258" s="25" t="str">
        <f>IFERROR(VLOOKUP($B258,SCAN_022325!$B:L,4,FALSE),"Not in Scan")</f>
        <v>Not in Scan</v>
      </c>
      <c r="Q258" s="25" t="str">
        <f>IFERROR(VLOOKUP($B258,SCAN_022325!$B:M,5,FALSE),"Not in Scan")</f>
        <v>Not in Scan</v>
      </c>
      <c r="S258" s="25" t="str">
        <f>IFERROR(VLOOKUP($B258,SCAN_TBD4!$B:O,3,FALSE),"Not in Scan")</f>
        <v>Not in Scan</v>
      </c>
      <c r="T258" s="25" t="str">
        <f>IFERROR(VLOOKUP($B258,SCAN_TBD4!$B:P,4,FALSE),"Not in Scan")</f>
        <v>Not in Scan</v>
      </c>
      <c r="U258" s="25" t="str">
        <f>IFERROR(VLOOKUP($B258,SCAN_TBD4!$B:Q,5,FALSE),"Not in Scan")</f>
        <v>Not in Scan</v>
      </c>
      <c r="W258" s="25" t="str">
        <f>IFERROR(VLOOKUP($B258,SCAN_TBD5!$B:S,3,FALSE),"Not in Scan")</f>
        <v>Not in Scan</v>
      </c>
      <c r="X258" s="25" t="str">
        <f>IFERROR(VLOOKUP($B258,SCAN_TBD5!$B:T,4,FALSE),"Not in Scan")</f>
        <v>Not in Scan</v>
      </c>
      <c r="Y258" s="25" t="str">
        <f>IFERROR(VLOOKUP($B258,SCAN_TBD5!$B:U,5,FALSE),"Not in Scan")</f>
        <v>Not in Scan</v>
      </c>
      <c r="AA258" s="25" t="str">
        <f>IFERROR(VLOOKUP($B258,SCAN_TBD6!$B:W,3,FALSE),"Not in Scan")</f>
        <v>Not in Scan</v>
      </c>
      <c r="AB258" s="25" t="str">
        <f>IFERROR(VLOOKUP($B258,SCAN_TBD6!$B:X,4,FALSE),"Not in Scan")</f>
        <v>Not in Scan</v>
      </c>
      <c r="AC258" s="25" t="str">
        <f>IFERROR(VLOOKUP($B258,SCAN_TBD6!$B:Y,5,FALSE),"Not in Scan")</f>
        <v>Not in Scan</v>
      </c>
      <c r="AE258" s="25" t="str">
        <f>IFERROR(VLOOKUP($B258,SCAN_TBD7!$B:AA,3,FALSE),"Not in Scan")</f>
        <v>Not in Scan</v>
      </c>
      <c r="AF258" s="25" t="str">
        <f>IFERROR(VLOOKUP($B258,SCAN_TBD7!$B:AB,4,FALSE),"Not in Scan")</f>
        <v>Not in Scan</v>
      </c>
      <c r="AG258" s="25" t="str">
        <f>IFERROR(VLOOKUP($B258,SCAN_TBD7!$B:AC,5,FALSE),"Not in Scan")</f>
        <v>Not in Scan</v>
      </c>
      <c r="AI258" s="25" t="str">
        <f>IFERROR(VLOOKUP($B258,SCAN_TBD8!$B:AA,3,FALSE),"Not in Scan")</f>
        <v>Not in Scan</v>
      </c>
      <c r="AJ258" s="25" t="str">
        <f>IFERROR(VLOOKUP($B258,SCAN_TBD8!$B:AB,4,FALSE),"Not in Scan")</f>
        <v>Not in Scan</v>
      </c>
      <c r="AK258" s="25" t="str">
        <f>IFERROR(VLOOKUP($B258,SCAN_TBD8!$B:AC,5,FALSE),"Not in Scan")</f>
        <v>Not in Scan</v>
      </c>
      <c r="AM258" s="25">
        <f t="shared" ref="AM258:AO258" si="2049">G258-C258</f>
        <v>0</v>
      </c>
      <c r="AN258" s="25">
        <f t="shared" si="2049"/>
        <v>0</v>
      </c>
      <c r="AO258" s="25">
        <f t="shared" si="2049"/>
        <v>0</v>
      </c>
      <c r="AQ258" s="25" t="str">
        <f t="shared" ref="AQ258:AS258" si="2050">K258-G258</f>
        <v>#VALUE!</v>
      </c>
      <c r="AR258" s="25" t="str">
        <f t="shared" si="2050"/>
        <v>#VALUE!</v>
      </c>
      <c r="AS258" s="25" t="str">
        <f t="shared" si="2050"/>
        <v>#VALUE!</v>
      </c>
      <c r="AU258" s="25" t="str">
        <f t="shared" ref="AU258:AW258" si="2051">O258-K258</f>
        <v>#VALUE!</v>
      </c>
      <c r="AV258" s="25" t="str">
        <f t="shared" si="2051"/>
        <v>#VALUE!</v>
      </c>
      <c r="AW258" s="25" t="str">
        <f t="shared" si="2051"/>
        <v>#VALUE!</v>
      </c>
      <c r="AY258" s="25" t="str">
        <f t="shared" ref="AY258:BA258" si="2052">S258-O258</f>
        <v>#VALUE!</v>
      </c>
      <c r="AZ258" s="25" t="str">
        <f t="shared" si="2052"/>
        <v>#VALUE!</v>
      </c>
      <c r="BA258" s="25" t="str">
        <f t="shared" si="2052"/>
        <v>#VALUE!</v>
      </c>
      <c r="BC258" s="25" t="str">
        <f t="shared" ref="BC258:BE258" si="2053">W258-S258</f>
        <v>#VALUE!</v>
      </c>
      <c r="BD258" s="25" t="str">
        <f t="shared" si="2053"/>
        <v>#VALUE!</v>
      </c>
      <c r="BE258" s="25" t="str">
        <f t="shared" si="2053"/>
        <v>#VALUE!</v>
      </c>
      <c r="BG258" s="25" t="str">
        <f t="shared" ref="BG258:BI258" si="2054">AA258-W258</f>
        <v>#VALUE!</v>
      </c>
      <c r="BH258" s="25" t="str">
        <f t="shared" si="2054"/>
        <v>#VALUE!</v>
      </c>
      <c r="BI258" s="25" t="str">
        <f t="shared" si="2054"/>
        <v>#VALUE!</v>
      </c>
      <c r="BK258" s="25" t="str">
        <f t="shared" ref="BK258:BM258" si="2055">AE258-AA258</f>
        <v>#VALUE!</v>
      </c>
      <c r="BL258" s="25" t="str">
        <f t="shared" si="2055"/>
        <v>#VALUE!</v>
      </c>
      <c r="BM258" s="25" t="str">
        <f t="shared" si="2055"/>
        <v>#VALUE!</v>
      </c>
      <c r="BO258" s="25" t="str">
        <f t="shared" ref="BO258:BQ258" si="2056">AI258-AE258</f>
        <v>#VALUE!</v>
      </c>
      <c r="BP258" s="25" t="str">
        <f t="shared" si="2056"/>
        <v>#VALUE!</v>
      </c>
      <c r="BQ258" s="25" t="str">
        <f t="shared" si="2056"/>
        <v>#VALUE!</v>
      </c>
    </row>
    <row r="259" ht="15.0" customHeight="1">
      <c r="A259" s="23" t="s">
        <v>249</v>
      </c>
      <c r="B259" s="24">
        <v>5.2535298E7</v>
      </c>
      <c r="C259" s="25">
        <f>IFERROR(VLOOKUP($B259,BaselineKILLS!$B:F,3,FALSE),"Not in BL Scan")</f>
        <v>30114</v>
      </c>
      <c r="D259" s="25">
        <f>IFERROR(VLOOKUP($B259,BaselineKILLS!$B:F,4,FALSE),"Not in BL Scan")</f>
        <v>16121</v>
      </c>
      <c r="E259" s="25">
        <f>IFERROR(VLOOKUP($B259,BaselineKILLS!$B:G,5,FALSE),"Not in BL Scan")</f>
        <v>558407</v>
      </c>
      <c r="F259" s="25"/>
      <c r="G259" s="25">
        <f>IFERROR(VLOOKUP($B259,SCAN1_020125!$B:F,3,FALSE),"Not in Scan")</f>
        <v>30114</v>
      </c>
      <c r="H259" s="25">
        <f>IFERROR(VLOOKUP($B259,SCAN1_020125!$B:G,4,FALSE),"Not in Scan")</f>
        <v>16121</v>
      </c>
      <c r="I259" s="25">
        <f>IFERROR(VLOOKUP($B259,SCAN1_020125!$B:H,5,FALSE),"Not in Scan")</f>
        <v>558407</v>
      </c>
      <c r="K259" s="25">
        <f>IFERROR(VLOOKUP($B259,SCAN2_021925!$B:G,3,FALSE),"Not in Scan")</f>
        <v>30114</v>
      </c>
      <c r="L259" s="25">
        <f>IFERROR(VLOOKUP($B259,SCAN2_021925!$B:H,4,FALSE),"Not in Scan")</f>
        <v>16121</v>
      </c>
      <c r="M259" s="25">
        <f>IFERROR(VLOOKUP($B259,SCAN2_021925!$B:I,5,FALSE),"Not in Scan")</f>
        <v>558407</v>
      </c>
      <c r="O259" s="25">
        <f>IFERROR(VLOOKUP($B259,SCAN_022325!$B:K,3,FALSE),"Not in Scan")</f>
        <v>30114</v>
      </c>
      <c r="P259" s="25">
        <f>IFERROR(VLOOKUP($B259,SCAN_022325!$B:L,4,FALSE),"Not in Scan")</f>
        <v>16121</v>
      </c>
      <c r="Q259" s="25">
        <f>IFERROR(VLOOKUP($B259,SCAN_022325!$B:M,5,FALSE),"Not in Scan")</f>
        <v>558407</v>
      </c>
      <c r="S259" s="25" t="str">
        <f>IFERROR(VLOOKUP($B259,SCAN_TBD4!$B:O,3,FALSE),"Not in Scan")</f>
        <v>Not in Scan</v>
      </c>
      <c r="T259" s="25" t="str">
        <f>IFERROR(VLOOKUP($B259,SCAN_TBD4!$B:P,4,FALSE),"Not in Scan")</f>
        <v>Not in Scan</v>
      </c>
      <c r="U259" s="25" t="str">
        <f>IFERROR(VLOOKUP($B259,SCAN_TBD4!$B:Q,5,FALSE),"Not in Scan")</f>
        <v>Not in Scan</v>
      </c>
      <c r="W259" s="25" t="str">
        <f>IFERROR(VLOOKUP($B259,SCAN_TBD5!$B:S,3,FALSE),"Not in Scan")</f>
        <v>Not in Scan</v>
      </c>
      <c r="X259" s="25" t="str">
        <f>IFERROR(VLOOKUP($B259,SCAN_TBD5!$B:T,4,FALSE),"Not in Scan")</f>
        <v>Not in Scan</v>
      </c>
      <c r="Y259" s="25" t="str">
        <f>IFERROR(VLOOKUP($B259,SCAN_TBD5!$B:U,5,FALSE),"Not in Scan")</f>
        <v>Not in Scan</v>
      </c>
      <c r="AA259" s="25" t="str">
        <f>IFERROR(VLOOKUP($B259,SCAN_TBD6!$B:W,3,FALSE),"Not in Scan")</f>
        <v>Not in Scan</v>
      </c>
      <c r="AB259" s="25" t="str">
        <f>IFERROR(VLOOKUP($B259,SCAN_TBD6!$B:X,4,FALSE),"Not in Scan")</f>
        <v>Not in Scan</v>
      </c>
      <c r="AC259" s="25" t="str">
        <f>IFERROR(VLOOKUP($B259,SCAN_TBD6!$B:Y,5,FALSE),"Not in Scan")</f>
        <v>Not in Scan</v>
      </c>
      <c r="AE259" s="25" t="str">
        <f>IFERROR(VLOOKUP($B259,SCAN_TBD7!$B:AA,3,FALSE),"Not in Scan")</f>
        <v>Not in Scan</v>
      </c>
      <c r="AF259" s="25" t="str">
        <f>IFERROR(VLOOKUP($B259,SCAN_TBD7!$B:AB,4,FALSE),"Not in Scan")</f>
        <v>Not in Scan</v>
      </c>
      <c r="AG259" s="25" t="str">
        <f>IFERROR(VLOOKUP($B259,SCAN_TBD7!$B:AC,5,FALSE),"Not in Scan")</f>
        <v>Not in Scan</v>
      </c>
      <c r="AI259" s="25" t="str">
        <f>IFERROR(VLOOKUP($B259,SCAN_TBD8!$B:AA,3,FALSE),"Not in Scan")</f>
        <v>Not in Scan</v>
      </c>
      <c r="AJ259" s="25" t="str">
        <f>IFERROR(VLOOKUP($B259,SCAN_TBD8!$B:AB,4,FALSE),"Not in Scan")</f>
        <v>Not in Scan</v>
      </c>
      <c r="AK259" s="25" t="str">
        <f>IFERROR(VLOOKUP($B259,SCAN_TBD8!$B:AC,5,FALSE),"Not in Scan")</f>
        <v>Not in Scan</v>
      </c>
      <c r="AM259" s="25">
        <f t="shared" ref="AM259:AO259" si="2057">G259-C259</f>
        <v>0</v>
      </c>
      <c r="AN259" s="25">
        <f t="shared" si="2057"/>
        <v>0</v>
      </c>
      <c r="AO259" s="25">
        <f t="shared" si="2057"/>
        <v>0</v>
      </c>
      <c r="AQ259" s="25">
        <f t="shared" ref="AQ259:AS259" si="2058">K259-G259</f>
        <v>0</v>
      </c>
      <c r="AR259" s="25">
        <f t="shared" si="2058"/>
        <v>0</v>
      </c>
      <c r="AS259" s="25">
        <f t="shared" si="2058"/>
        <v>0</v>
      </c>
      <c r="AU259" s="25">
        <f t="shared" ref="AU259:AW259" si="2059">O259-K259</f>
        <v>0</v>
      </c>
      <c r="AV259" s="25">
        <f t="shared" si="2059"/>
        <v>0</v>
      </c>
      <c r="AW259" s="25">
        <f t="shared" si="2059"/>
        <v>0</v>
      </c>
      <c r="AY259" s="25" t="str">
        <f t="shared" ref="AY259:BA259" si="2060">S259-O259</f>
        <v>#VALUE!</v>
      </c>
      <c r="AZ259" s="25" t="str">
        <f t="shared" si="2060"/>
        <v>#VALUE!</v>
      </c>
      <c r="BA259" s="25" t="str">
        <f t="shared" si="2060"/>
        <v>#VALUE!</v>
      </c>
      <c r="BC259" s="25" t="str">
        <f t="shared" ref="BC259:BE259" si="2061">W259-S259</f>
        <v>#VALUE!</v>
      </c>
      <c r="BD259" s="25" t="str">
        <f t="shared" si="2061"/>
        <v>#VALUE!</v>
      </c>
      <c r="BE259" s="25" t="str">
        <f t="shared" si="2061"/>
        <v>#VALUE!</v>
      </c>
      <c r="BG259" s="25" t="str">
        <f t="shared" ref="BG259:BI259" si="2062">AA259-W259</f>
        <v>#VALUE!</v>
      </c>
      <c r="BH259" s="25" t="str">
        <f t="shared" si="2062"/>
        <v>#VALUE!</v>
      </c>
      <c r="BI259" s="25" t="str">
        <f t="shared" si="2062"/>
        <v>#VALUE!</v>
      </c>
      <c r="BK259" s="25" t="str">
        <f t="shared" ref="BK259:BM259" si="2063">AE259-AA259</f>
        <v>#VALUE!</v>
      </c>
      <c r="BL259" s="25" t="str">
        <f t="shared" si="2063"/>
        <v>#VALUE!</v>
      </c>
      <c r="BM259" s="25" t="str">
        <f t="shared" si="2063"/>
        <v>#VALUE!</v>
      </c>
      <c r="BO259" s="25" t="str">
        <f t="shared" ref="BO259:BQ259" si="2064">AI259-AE259</f>
        <v>#VALUE!</v>
      </c>
      <c r="BP259" s="25" t="str">
        <f t="shared" si="2064"/>
        <v>#VALUE!</v>
      </c>
      <c r="BQ259" s="25" t="str">
        <f t="shared" si="2064"/>
        <v>#VALUE!</v>
      </c>
    </row>
    <row r="260" ht="15.0" customHeight="1">
      <c r="A260" s="23" t="s">
        <v>310</v>
      </c>
      <c r="B260" s="24">
        <v>2.2020602E7</v>
      </c>
      <c r="C260" s="25">
        <f>IFERROR(VLOOKUP($B260,BaselineKILLS!$B:F,3,FALSE),"Not in BL Scan")</f>
        <v>21844</v>
      </c>
      <c r="D260" s="25">
        <f>IFERROR(VLOOKUP($B260,BaselineKILLS!$B:F,4,FALSE),"Not in BL Scan")</f>
        <v>0</v>
      </c>
      <c r="E260" s="25">
        <f>IFERROR(VLOOKUP($B260,BaselineKILLS!$B:G,5,FALSE),"Not in BL Scan")</f>
        <v>265270</v>
      </c>
      <c r="F260" s="25"/>
      <c r="G260" s="25">
        <f>IFERROR(VLOOKUP($B260,SCAN1_020125!$B:F,3,FALSE),"Not in Scan")</f>
        <v>21844</v>
      </c>
      <c r="H260" s="25">
        <f>IFERROR(VLOOKUP($B260,SCAN1_020125!$B:G,4,FALSE),"Not in Scan")</f>
        <v>0</v>
      </c>
      <c r="I260" s="25">
        <f>IFERROR(VLOOKUP($B260,SCAN1_020125!$B:H,5,FALSE),"Not in Scan")</f>
        <v>265270</v>
      </c>
      <c r="K260" s="25">
        <f>IFERROR(VLOOKUP($B260,SCAN2_021925!$B:G,3,FALSE),"Not in Scan")</f>
        <v>21844</v>
      </c>
      <c r="L260" s="25">
        <f>IFERROR(VLOOKUP($B260,SCAN2_021925!$B:H,4,FALSE),"Not in Scan")</f>
        <v>0</v>
      </c>
      <c r="M260" s="25">
        <f>IFERROR(VLOOKUP($B260,SCAN2_021925!$B:I,5,FALSE),"Not in Scan")</f>
        <v>265270</v>
      </c>
      <c r="O260" s="25">
        <f>IFERROR(VLOOKUP($B260,SCAN_022325!$B:K,3,FALSE),"Not in Scan")</f>
        <v>21844</v>
      </c>
      <c r="P260" s="25">
        <f>IFERROR(VLOOKUP($B260,SCAN_022325!$B:L,4,FALSE),"Not in Scan")</f>
        <v>0</v>
      </c>
      <c r="Q260" s="25">
        <f>IFERROR(VLOOKUP($B260,SCAN_022325!$B:M,5,FALSE),"Not in Scan")</f>
        <v>265270</v>
      </c>
      <c r="S260" s="25" t="str">
        <f>IFERROR(VLOOKUP($B260,SCAN_TBD4!$B:O,3,FALSE),"Not in Scan")</f>
        <v>Not in Scan</v>
      </c>
      <c r="T260" s="25" t="str">
        <f>IFERROR(VLOOKUP($B260,SCAN_TBD4!$B:P,4,FALSE),"Not in Scan")</f>
        <v>Not in Scan</v>
      </c>
      <c r="U260" s="25" t="str">
        <f>IFERROR(VLOOKUP($B260,SCAN_TBD4!$B:Q,5,FALSE),"Not in Scan")</f>
        <v>Not in Scan</v>
      </c>
      <c r="W260" s="25" t="str">
        <f>IFERROR(VLOOKUP($B260,SCAN_TBD5!$B:S,3,FALSE),"Not in Scan")</f>
        <v>Not in Scan</v>
      </c>
      <c r="X260" s="25" t="str">
        <f>IFERROR(VLOOKUP($B260,SCAN_TBD5!$B:T,4,FALSE),"Not in Scan")</f>
        <v>Not in Scan</v>
      </c>
      <c r="Y260" s="25" t="str">
        <f>IFERROR(VLOOKUP($B260,SCAN_TBD5!$B:U,5,FALSE),"Not in Scan")</f>
        <v>Not in Scan</v>
      </c>
      <c r="AA260" s="25" t="str">
        <f>IFERROR(VLOOKUP($B260,SCAN_TBD6!$B:W,3,FALSE),"Not in Scan")</f>
        <v>Not in Scan</v>
      </c>
      <c r="AB260" s="25" t="str">
        <f>IFERROR(VLOOKUP($B260,SCAN_TBD6!$B:X,4,FALSE),"Not in Scan")</f>
        <v>Not in Scan</v>
      </c>
      <c r="AC260" s="25" t="str">
        <f>IFERROR(VLOOKUP($B260,SCAN_TBD6!$B:Y,5,FALSE),"Not in Scan")</f>
        <v>Not in Scan</v>
      </c>
      <c r="AE260" s="25" t="str">
        <f>IFERROR(VLOOKUP($B260,SCAN_TBD7!$B:AA,3,FALSE),"Not in Scan")</f>
        <v>Not in Scan</v>
      </c>
      <c r="AF260" s="25" t="str">
        <f>IFERROR(VLOOKUP($B260,SCAN_TBD7!$B:AB,4,FALSE),"Not in Scan")</f>
        <v>Not in Scan</v>
      </c>
      <c r="AG260" s="25" t="str">
        <f>IFERROR(VLOOKUP($B260,SCAN_TBD7!$B:AC,5,FALSE),"Not in Scan")</f>
        <v>Not in Scan</v>
      </c>
      <c r="AI260" s="25" t="str">
        <f>IFERROR(VLOOKUP($B260,SCAN_TBD8!$B:AA,3,FALSE),"Not in Scan")</f>
        <v>Not in Scan</v>
      </c>
      <c r="AJ260" s="25" t="str">
        <f>IFERROR(VLOOKUP($B260,SCAN_TBD8!$B:AB,4,FALSE),"Not in Scan")</f>
        <v>Not in Scan</v>
      </c>
      <c r="AK260" s="25" t="str">
        <f>IFERROR(VLOOKUP($B260,SCAN_TBD8!$B:AC,5,FALSE),"Not in Scan")</f>
        <v>Not in Scan</v>
      </c>
      <c r="AM260" s="25">
        <f t="shared" ref="AM260:AO260" si="2065">G260-C260</f>
        <v>0</v>
      </c>
      <c r="AN260" s="25">
        <f t="shared" si="2065"/>
        <v>0</v>
      </c>
      <c r="AO260" s="25">
        <f t="shared" si="2065"/>
        <v>0</v>
      </c>
      <c r="AQ260" s="25">
        <f t="shared" ref="AQ260:AS260" si="2066">K260-G260</f>
        <v>0</v>
      </c>
      <c r="AR260" s="25">
        <f t="shared" si="2066"/>
        <v>0</v>
      </c>
      <c r="AS260" s="25">
        <f t="shared" si="2066"/>
        <v>0</v>
      </c>
      <c r="AU260" s="25">
        <f t="shared" ref="AU260:AW260" si="2067">O260-K260</f>
        <v>0</v>
      </c>
      <c r="AV260" s="25">
        <f t="shared" si="2067"/>
        <v>0</v>
      </c>
      <c r="AW260" s="25">
        <f t="shared" si="2067"/>
        <v>0</v>
      </c>
      <c r="AY260" s="25" t="str">
        <f t="shared" ref="AY260:BA260" si="2068">S260-O260</f>
        <v>#VALUE!</v>
      </c>
      <c r="AZ260" s="25" t="str">
        <f t="shared" si="2068"/>
        <v>#VALUE!</v>
      </c>
      <c r="BA260" s="25" t="str">
        <f t="shared" si="2068"/>
        <v>#VALUE!</v>
      </c>
      <c r="BC260" s="25" t="str">
        <f t="shared" ref="BC260:BE260" si="2069">W260-S260</f>
        <v>#VALUE!</v>
      </c>
      <c r="BD260" s="25" t="str">
        <f t="shared" si="2069"/>
        <v>#VALUE!</v>
      </c>
      <c r="BE260" s="25" t="str">
        <f t="shared" si="2069"/>
        <v>#VALUE!</v>
      </c>
      <c r="BG260" s="25" t="str">
        <f t="shared" ref="BG260:BI260" si="2070">AA260-W260</f>
        <v>#VALUE!</v>
      </c>
      <c r="BH260" s="25" t="str">
        <f t="shared" si="2070"/>
        <v>#VALUE!</v>
      </c>
      <c r="BI260" s="25" t="str">
        <f t="shared" si="2070"/>
        <v>#VALUE!</v>
      </c>
      <c r="BK260" s="25" t="str">
        <f t="shared" ref="BK260:BM260" si="2071">AE260-AA260</f>
        <v>#VALUE!</v>
      </c>
      <c r="BL260" s="25" t="str">
        <f t="shared" si="2071"/>
        <v>#VALUE!</v>
      </c>
      <c r="BM260" s="25" t="str">
        <f t="shared" si="2071"/>
        <v>#VALUE!</v>
      </c>
      <c r="BO260" s="25" t="str">
        <f t="shared" ref="BO260:BQ260" si="2072">AI260-AE260</f>
        <v>#VALUE!</v>
      </c>
      <c r="BP260" s="25" t="str">
        <f t="shared" si="2072"/>
        <v>#VALUE!</v>
      </c>
      <c r="BQ260" s="25" t="str">
        <f t="shared" si="2072"/>
        <v>#VALUE!</v>
      </c>
    </row>
    <row r="261" ht="15.0" customHeight="1">
      <c r="A261" s="23" t="s">
        <v>250</v>
      </c>
      <c r="B261" s="24">
        <v>8.3401811E7</v>
      </c>
      <c r="C261" s="25">
        <f>IFERROR(VLOOKUP($B261,BaselineKILLS!$B:F,3,FALSE),"Not in BL Scan")</f>
        <v>50026</v>
      </c>
      <c r="D261" s="25">
        <f>IFERROR(VLOOKUP($B261,BaselineKILLS!$B:F,4,FALSE),"Not in BL Scan")</f>
        <v>13794</v>
      </c>
      <c r="E261" s="25">
        <f>IFERROR(VLOOKUP($B261,BaselineKILLS!$B:G,5,FALSE),"Not in BL Scan")</f>
        <v>609320</v>
      </c>
      <c r="F261" s="25"/>
      <c r="G261" s="25">
        <f>IFERROR(VLOOKUP($B261,SCAN1_020125!$B:F,3,FALSE),"Not in Scan")</f>
        <v>50026</v>
      </c>
      <c r="H261" s="25">
        <f>IFERROR(VLOOKUP($B261,SCAN1_020125!$B:G,4,FALSE),"Not in Scan")</f>
        <v>13794</v>
      </c>
      <c r="I261" s="25">
        <f>IFERROR(VLOOKUP($B261,SCAN1_020125!$B:H,5,FALSE),"Not in Scan")</f>
        <v>609320</v>
      </c>
      <c r="K261" s="25" t="str">
        <f>IFERROR(VLOOKUP($B261,SCAN2_021925!$B:G,3,FALSE),"Not in Scan")</f>
        <v>Not in Scan</v>
      </c>
      <c r="L261" s="25" t="str">
        <f>IFERROR(VLOOKUP($B261,SCAN2_021925!$B:H,4,FALSE),"Not in Scan")</f>
        <v>Not in Scan</v>
      </c>
      <c r="M261" s="25" t="str">
        <f>IFERROR(VLOOKUP($B261,SCAN2_021925!$B:I,5,FALSE),"Not in Scan")</f>
        <v>Not in Scan</v>
      </c>
      <c r="O261" s="25" t="str">
        <f>IFERROR(VLOOKUP($B261,SCAN_022325!$B:K,3,FALSE),"Not in Scan")</f>
        <v>Not in Scan</v>
      </c>
      <c r="P261" s="25" t="str">
        <f>IFERROR(VLOOKUP($B261,SCAN_022325!$B:L,4,FALSE),"Not in Scan")</f>
        <v>Not in Scan</v>
      </c>
      <c r="Q261" s="25" t="str">
        <f>IFERROR(VLOOKUP($B261,SCAN_022325!$B:M,5,FALSE),"Not in Scan")</f>
        <v>Not in Scan</v>
      </c>
      <c r="S261" s="25" t="str">
        <f>IFERROR(VLOOKUP($B261,SCAN_TBD4!$B:O,3,FALSE),"Not in Scan")</f>
        <v>Not in Scan</v>
      </c>
      <c r="T261" s="25" t="str">
        <f>IFERROR(VLOOKUP($B261,SCAN_TBD4!$B:P,4,FALSE),"Not in Scan")</f>
        <v>Not in Scan</v>
      </c>
      <c r="U261" s="25" t="str">
        <f>IFERROR(VLOOKUP($B261,SCAN_TBD4!$B:Q,5,FALSE),"Not in Scan")</f>
        <v>Not in Scan</v>
      </c>
      <c r="W261" s="25" t="str">
        <f>IFERROR(VLOOKUP($B261,SCAN_TBD5!$B:S,3,FALSE),"Not in Scan")</f>
        <v>Not in Scan</v>
      </c>
      <c r="X261" s="25" t="str">
        <f>IFERROR(VLOOKUP($B261,SCAN_TBD5!$B:T,4,FALSE),"Not in Scan")</f>
        <v>Not in Scan</v>
      </c>
      <c r="Y261" s="25" t="str">
        <f>IFERROR(VLOOKUP($B261,SCAN_TBD5!$B:U,5,FALSE),"Not in Scan")</f>
        <v>Not in Scan</v>
      </c>
      <c r="AA261" s="25" t="str">
        <f>IFERROR(VLOOKUP($B261,SCAN_TBD6!$B:W,3,FALSE),"Not in Scan")</f>
        <v>Not in Scan</v>
      </c>
      <c r="AB261" s="25" t="str">
        <f>IFERROR(VLOOKUP($B261,SCAN_TBD6!$B:X,4,FALSE),"Not in Scan")</f>
        <v>Not in Scan</v>
      </c>
      <c r="AC261" s="25" t="str">
        <f>IFERROR(VLOOKUP($B261,SCAN_TBD6!$B:Y,5,FALSE),"Not in Scan")</f>
        <v>Not in Scan</v>
      </c>
      <c r="AE261" s="25" t="str">
        <f>IFERROR(VLOOKUP($B261,SCAN_TBD7!$B:AA,3,FALSE),"Not in Scan")</f>
        <v>Not in Scan</v>
      </c>
      <c r="AF261" s="25" t="str">
        <f>IFERROR(VLOOKUP($B261,SCAN_TBD7!$B:AB,4,FALSE),"Not in Scan")</f>
        <v>Not in Scan</v>
      </c>
      <c r="AG261" s="25" t="str">
        <f>IFERROR(VLOOKUP($B261,SCAN_TBD7!$B:AC,5,FALSE),"Not in Scan")</f>
        <v>Not in Scan</v>
      </c>
      <c r="AI261" s="25" t="str">
        <f>IFERROR(VLOOKUP($B261,SCAN_TBD8!$B:AA,3,FALSE),"Not in Scan")</f>
        <v>Not in Scan</v>
      </c>
      <c r="AJ261" s="25" t="str">
        <f>IFERROR(VLOOKUP($B261,SCAN_TBD8!$B:AB,4,FALSE),"Not in Scan")</f>
        <v>Not in Scan</v>
      </c>
      <c r="AK261" s="25" t="str">
        <f>IFERROR(VLOOKUP($B261,SCAN_TBD8!$B:AC,5,FALSE),"Not in Scan")</f>
        <v>Not in Scan</v>
      </c>
      <c r="AM261" s="25">
        <f t="shared" ref="AM261:AO261" si="2073">G261-C261</f>
        <v>0</v>
      </c>
      <c r="AN261" s="25">
        <f t="shared" si="2073"/>
        <v>0</v>
      </c>
      <c r="AO261" s="25">
        <f t="shared" si="2073"/>
        <v>0</v>
      </c>
      <c r="AQ261" s="25" t="str">
        <f t="shared" ref="AQ261:AS261" si="2074">K261-G261</f>
        <v>#VALUE!</v>
      </c>
      <c r="AR261" s="25" t="str">
        <f t="shared" si="2074"/>
        <v>#VALUE!</v>
      </c>
      <c r="AS261" s="25" t="str">
        <f t="shared" si="2074"/>
        <v>#VALUE!</v>
      </c>
      <c r="AU261" s="25" t="str">
        <f t="shared" ref="AU261:AW261" si="2075">O261-K261</f>
        <v>#VALUE!</v>
      </c>
      <c r="AV261" s="25" t="str">
        <f t="shared" si="2075"/>
        <v>#VALUE!</v>
      </c>
      <c r="AW261" s="25" t="str">
        <f t="shared" si="2075"/>
        <v>#VALUE!</v>
      </c>
      <c r="AY261" s="25" t="str">
        <f t="shared" ref="AY261:BA261" si="2076">S261-O261</f>
        <v>#VALUE!</v>
      </c>
      <c r="AZ261" s="25" t="str">
        <f t="shared" si="2076"/>
        <v>#VALUE!</v>
      </c>
      <c r="BA261" s="25" t="str">
        <f t="shared" si="2076"/>
        <v>#VALUE!</v>
      </c>
      <c r="BC261" s="25" t="str">
        <f t="shared" ref="BC261:BE261" si="2077">W261-S261</f>
        <v>#VALUE!</v>
      </c>
      <c r="BD261" s="25" t="str">
        <f t="shared" si="2077"/>
        <v>#VALUE!</v>
      </c>
      <c r="BE261" s="25" t="str">
        <f t="shared" si="2077"/>
        <v>#VALUE!</v>
      </c>
      <c r="BG261" s="25" t="str">
        <f t="shared" ref="BG261:BI261" si="2078">AA261-W261</f>
        <v>#VALUE!</v>
      </c>
      <c r="BH261" s="25" t="str">
        <f t="shared" si="2078"/>
        <v>#VALUE!</v>
      </c>
      <c r="BI261" s="25" t="str">
        <f t="shared" si="2078"/>
        <v>#VALUE!</v>
      </c>
      <c r="BK261" s="25" t="str">
        <f t="shared" ref="BK261:BM261" si="2079">AE261-AA261</f>
        <v>#VALUE!</v>
      </c>
      <c r="BL261" s="25" t="str">
        <f t="shared" si="2079"/>
        <v>#VALUE!</v>
      </c>
      <c r="BM261" s="25" t="str">
        <f t="shared" si="2079"/>
        <v>#VALUE!</v>
      </c>
      <c r="BO261" s="25" t="str">
        <f t="shared" ref="BO261:BQ261" si="2080">AI261-AE261</f>
        <v>#VALUE!</v>
      </c>
      <c r="BP261" s="25" t="str">
        <f t="shared" si="2080"/>
        <v>#VALUE!</v>
      </c>
      <c r="BQ261" s="25" t="str">
        <f t="shared" si="2080"/>
        <v>#VALUE!</v>
      </c>
    </row>
    <row r="262" ht="15.0" customHeight="1">
      <c r="A262" s="23" t="s">
        <v>251</v>
      </c>
      <c r="B262" s="24">
        <v>1.267791E7</v>
      </c>
      <c r="C262" s="25">
        <f>IFERROR(VLOOKUP($B262,BaselineKILLS!$B:F,3,FALSE),"Not in BL Scan")</f>
        <v>0</v>
      </c>
      <c r="D262" s="25">
        <f>IFERROR(VLOOKUP($B262,BaselineKILLS!$B:F,4,FALSE),"Not in BL Scan")</f>
        <v>0</v>
      </c>
      <c r="E262" s="25">
        <f>IFERROR(VLOOKUP($B262,BaselineKILLS!$B:G,5,FALSE),"Not in BL Scan")</f>
        <v>0</v>
      </c>
      <c r="F262" s="25"/>
      <c r="G262" s="25">
        <f>IFERROR(VLOOKUP($B262,SCAN1_020125!$B:F,3,FALSE),"Not in Scan")</f>
        <v>1422</v>
      </c>
      <c r="H262" s="25">
        <f>IFERROR(VLOOKUP($B262,SCAN1_020125!$B:G,4,FALSE),"Not in Scan")</f>
        <v>1511</v>
      </c>
      <c r="I262" s="25">
        <f>IFERROR(VLOOKUP($B262,SCAN1_020125!$B:H,5,FALSE),"Not in Scan")</f>
        <v>0</v>
      </c>
      <c r="K262" s="25">
        <f>IFERROR(VLOOKUP($B262,SCAN2_021925!$B:G,3,FALSE),"Not in Scan")</f>
        <v>1422</v>
      </c>
      <c r="L262" s="25">
        <f>IFERROR(VLOOKUP($B262,SCAN2_021925!$B:H,4,FALSE),"Not in Scan")</f>
        <v>1511</v>
      </c>
      <c r="M262" s="25">
        <f>IFERROR(VLOOKUP($B262,SCAN2_021925!$B:I,5,FALSE),"Not in Scan")</f>
        <v>0</v>
      </c>
      <c r="O262" s="25">
        <f>IFERROR(VLOOKUP($B262,SCAN_022325!$B:K,3,FALSE),"Not in Scan")</f>
        <v>1422</v>
      </c>
      <c r="P262" s="25">
        <f>IFERROR(VLOOKUP($B262,SCAN_022325!$B:L,4,FALSE),"Not in Scan")</f>
        <v>1511</v>
      </c>
      <c r="Q262" s="25">
        <f>IFERROR(VLOOKUP($B262,SCAN_022325!$B:M,5,FALSE),"Not in Scan")</f>
        <v>0</v>
      </c>
      <c r="S262" s="25" t="str">
        <f>IFERROR(VLOOKUP($B262,SCAN_TBD4!$B:O,3,FALSE),"Not in Scan")</f>
        <v>Not in Scan</v>
      </c>
      <c r="T262" s="25" t="str">
        <f>IFERROR(VLOOKUP($B262,SCAN_TBD4!$B:P,4,FALSE),"Not in Scan")</f>
        <v>Not in Scan</v>
      </c>
      <c r="U262" s="25" t="str">
        <f>IFERROR(VLOOKUP($B262,SCAN_TBD4!$B:Q,5,FALSE),"Not in Scan")</f>
        <v>Not in Scan</v>
      </c>
      <c r="W262" s="25" t="str">
        <f>IFERROR(VLOOKUP($B262,SCAN_TBD5!$B:S,3,FALSE),"Not in Scan")</f>
        <v>Not in Scan</v>
      </c>
      <c r="X262" s="25" t="str">
        <f>IFERROR(VLOOKUP($B262,SCAN_TBD5!$B:T,4,FALSE),"Not in Scan")</f>
        <v>Not in Scan</v>
      </c>
      <c r="Y262" s="25" t="str">
        <f>IFERROR(VLOOKUP($B262,SCAN_TBD5!$B:U,5,FALSE),"Not in Scan")</f>
        <v>Not in Scan</v>
      </c>
      <c r="AA262" s="25" t="str">
        <f>IFERROR(VLOOKUP($B262,SCAN_TBD6!$B:W,3,FALSE),"Not in Scan")</f>
        <v>Not in Scan</v>
      </c>
      <c r="AB262" s="25" t="str">
        <f>IFERROR(VLOOKUP($B262,SCAN_TBD6!$B:X,4,FALSE),"Not in Scan")</f>
        <v>Not in Scan</v>
      </c>
      <c r="AC262" s="25" t="str">
        <f>IFERROR(VLOOKUP($B262,SCAN_TBD6!$B:Y,5,FALSE),"Not in Scan")</f>
        <v>Not in Scan</v>
      </c>
      <c r="AE262" s="25" t="str">
        <f>IFERROR(VLOOKUP($B262,SCAN_TBD7!$B:AA,3,FALSE),"Not in Scan")</f>
        <v>Not in Scan</v>
      </c>
      <c r="AF262" s="25" t="str">
        <f>IFERROR(VLOOKUP($B262,SCAN_TBD7!$B:AB,4,FALSE),"Not in Scan")</f>
        <v>Not in Scan</v>
      </c>
      <c r="AG262" s="25" t="str">
        <f>IFERROR(VLOOKUP($B262,SCAN_TBD7!$B:AC,5,FALSE),"Not in Scan")</f>
        <v>Not in Scan</v>
      </c>
      <c r="AI262" s="25" t="str">
        <f>IFERROR(VLOOKUP($B262,SCAN_TBD8!$B:AA,3,FALSE),"Not in Scan")</f>
        <v>Not in Scan</v>
      </c>
      <c r="AJ262" s="25" t="str">
        <f>IFERROR(VLOOKUP($B262,SCAN_TBD8!$B:AB,4,FALSE),"Not in Scan")</f>
        <v>Not in Scan</v>
      </c>
      <c r="AK262" s="25" t="str">
        <f>IFERROR(VLOOKUP($B262,SCAN_TBD8!$B:AC,5,FALSE),"Not in Scan")</f>
        <v>Not in Scan</v>
      </c>
      <c r="AM262" s="25">
        <f t="shared" ref="AM262:AO262" si="2081">G262-C262</f>
        <v>1422</v>
      </c>
      <c r="AN262" s="25">
        <f t="shared" si="2081"/>
        <v>1511</v>
      </c>
      <c r="AO262" s="25">
        <f t="shared" si="2081"/>
        <v>0</v>
      </c>
      <c r="AQ262" s="25">
        <f t="shared" ref="AQ262:AS262" si="2082">K262-G262</f>
        <v>0</v>
      </c>
      <c r="AR262" s="25">
        <f t="shared" si="2082"/>
        <v>0</v>
      </c>
      <c r="AS262" s="25">
        <f t="shared" si="2082"/>
        <v>0</v>
      </c>
      <c r="AU262" s="25">
        <f t="shared" ref="AU262:AW262" si="2083">O262-K262</f>
        <v>0</v>
      </c>
      <c r="AV262" s="25">
        <f t="shared" si="2083"/>
        <v>0</v>
      </c>
      <c r="AW262" s="25">
        <f t="shared" si="2083"/>
        <v>0</v>
      </c>
      <c r="AY262" s="25" t="str">
        <f t="shared" ref="AY262:BA262" si="2084">S262-O262</f>
        <v>#VALUE!</v>
      </c>
      <c r="AZ262" s="25" t="str">
        <f t="shared" si="2084"/>
        <v>#VALUE!</v>
      </c>
      <c r="BA262" s="25" t="str">
        <f t="shared" si="2084"/>
        <v>#VALUE!</v>
      </c>
      <c r="BC262" s="25" t="str">
        <f t="shared" ref="BC262:BE262" si="2085">W262-S262</f>
        <v>#VALUE!</v>
      </c>
      <c r="BD262" s="25" t="str">
        <f t="shared" si="2085"/>
        <v>#VALUE!</v>
      </c>
      <c r="BE262" s="25" t="str">
        <f t="shared" si="2085"/>
        <v>#VALUE!</v>
      </c>
      <c r="BG262" s="25" t="str">
        <f t="shared" ref="BG262:BI262" si="2086">AA262-W262</f>
        <v>#VALUE!</v>
      </c>
      <c r="BH262" s="25" t="str">
        <f t="shared" si="2086"/>
        <v>#VALUE!</v>
      </c>
      <c r="BI262" s="25" t="str">
        <f t="shared" si="2086"/>
        <v>#VALUE!</v>
      </c>
      <c r="BK262" s="25" t="str">
        <f t="shared" ref="BK262:BM262" si="2087">AE262-AA262</f>
        <v>#VALUE!</v>
      </c>
      <c r="BL262" s="25" t="str">
        <f t="shared" si="2087"/>
        <v>#VALUE!</v>
      </c>
      <c r="BM262" s="25" t="str">
        <f t="shared" si="2087"/>
        <v>#VALUE!</v>
      </c>
      <c r="BO262" s="25" t="str">
        <f t="shared" ref="BO262:BQ262" si="2088">AI262-AE262</f>
        <v>#VALUE!</v>
      </c>
      <c r="BP262" s="25" t="str">
        <f t="shared" si="2088"/>
        <v>#VALUE!</v>
      </c>
      <c r="BQ262" s="25" t="str">
        <f t="shared" si="2088"/>
        <v>#VALUE!</v>
      </c>
    </row>
    <row r="263" ht="15.0" customHeight="1">
      <c r="A263" s="23" t="s">
        <v>252</v>
      </c>
      <c r="B263" s="24">
        <v>1.4299138E7</v>
      </c>
      <c r="C263" s="25">
        <f>IFERROR(VLOOKUP($B263,BaselineKILLS!$B:F,3,FALSE),"Not in BL Scan")</f>
        <v>48864</v>
      </c>
      <c r="D263" s="25">
        <f>IFERROR(VLOOKUP($B263,BaselineKILLS!$B:F,4,FALSE),"Not in BL Scan")</f>
        <v>686</v>
      </c>
      <c r="E263" s="25">
        <f>IFERROR(VLOOKUP($B263,BaselineKILLS!$B:G,5,FALSE),"Not in BL Scan")</f>
        <v>0</v>
      </c>
      <c r="F263" s="25"/>
      <c r="G263" s="25">
        <f>IFERROR(VLOOKUP($B263,SCAN1_020125!$B:F,3,FALSE),"Not in Scan")</f>
        <v>48864</v>
      </c>
      <c r="H263" s="25">
        <f>IFERROR(VLOOKUP($B263,SCAN1_020125!$B:G,4,FALSE),"Not in Scan")</f>
        <v>686</v>
      </c>
      <c r="I263" s="25">
        <f>IFERROR(VLOOKUP($B263,SCAN1_020125!$B:H,5,FALSE),"Not in Scan")</f>
        <v>0</v>
      </c>
      <c r="K263" s="25">
        <f>IFERROR(VLOOKUP($B263,SCAN2_021925!$B:G,3,FALSE),"Not in Scan")</f>
        <v>48864</v>
      </c>
      <c r="L263" s="25">
        <f>IFERROR(VLOOKUP($B263,SCAN2_021925!$B:H,4,FALSE),"Not in Scan")</f>
        <v>686</v>
      </c>
      <c r="M263" s="25">
        <f>IFERROR(VLOOKUP($B263,SCAN2_021925!$B:I,5,FALSE),"Not in Scan")</f>
        <v>0</v>
      </c>
      <c r="O263" s="25">
        <f>IFERROR(VLOOKUP($B263,SCAN_022325!$B:K,3,FALSE),"Not in Scan")</f>
        <v>48864</v>
      </c>
      <c r="P263" s="25">
        <f>IFERROR(VLOOKUP($B263,SCAN_022325!$B:L,4,FALSE),"Not in Scan")</f>
        <v>686</v>
      </c>
      <c r="Q263" s="25">
        <f>IFERROR(VLOOKUP($B263,SCAN_022325!$B:M,5,FALSE),"Not in Scan")</f>
        <v>0</v>
      </c>
      <c r="S263" s="25" t="str">
        <f>IFERROR(VLOOKUP($B263,SCAN_TBD4!$B:O,3,FALSE),"Not in Scan")</f>
        <v>Not in Scan</v>
      </c>
      <c r="T263" s="25" t="str">
        <f>IFERROR(VLOOKUP($B263,SCAN_TBD4!$B:P,4,FALSE),"Not in Scan")</f>
        <v>Not in Scan</v>
      </c>
      <c r="U263" s="25" t="str">
        <f>IFERROR(VLOOKUP($B263,SCAN_TBD4!$B:Q,5,FALSE),"Not in Scan")</f>
        <v>Not in Scan</v>
      </c>
      <c r="W263" s="25" t="str">
        <f>IFERROR(VLOOKUP($B263,SCAN_TBD5!$B:S,3,FALSE),"Not in Scan")</f>
        <v>Not in Scan</v>
      </c>
      <c r="X263" s="25" t="str">
        <f>IFERROR(VLOOKUP($B263,SCAN_TBD5!$B:T,4,FALSE),"Not in Scan")</f>
        <v>Not in Scan</v>
      </c>
      <c r="Y263" s="25" t="str">
        <f>IFERROR(VLOOKUP($B263,SCAN_TBD5!$B:U,5,FALSE),"Not in Scan")</f>
        <v>Not in Scan</v>
      </c>
      <c r="AA263" s="25" t="str">
        <f>IFERROR(VLOOKUP($B263,SCAN_TBD6!$B:W,3,FALSE),"Not in Scan")</f>
        <v>Not in Scan</v>
      </c>
      <c r="AB263" s="25" t="str">
        <f>IFERROR(VLOOKUP($B263,SCAN_TBD6!$B:X,4,FALSE),"Not in Scan")</f>
        <v>Not in Scan</v>
      </c>
      <c r="AC263" s="25" t="str">
        <f>IFERROR(VLOOKUP($B263,SCAN_TBD6!$B:Y,5,FALSE),"Not in Scan")</f>
        <v>Not in Scan</v>
      </c>
      <c r="AE263" s="25" t="str">
        <f>IFERROR(VLOOKUP($B263,SCAN_TBD7!$B:AA,3,FALSE),"Not in Scan")</f>
        <v>Not in Scan</v>
      </c>
      <c r="AF263" s="25" t="str">
        <f>IFERROR(VLOOKUP($B263,SCAN_TBD7!$B:AB,4,FALSE),"Not in Scan")</f>
        <v>Not in Scan</v>
      </c>
      <c r="AG263" s="25" t="str">
        <f>IFERROR(VLOOKUP($B263,SCAN_TBD7!$B:AC,5,FALSE),"Not in Scan")</f>
        <v>Not in Scan</v>
      </c>
      <c r="AI263" s="25" t="str">
        <f>IFERROR(VLOOKUP($B263,SCAN_TBD8!$B:AA,3,FALSE),"Not in Scan")</f>
        <v>Not in Scan</v>
      </c>
      <c r="AJ263" s="25" t="str">
        <f>IFERROR(VLOOKUP($B263,SCAN_TBD8!$B:AB,4,FALSE),"Not in Scan")</f>
        <v>Not in Scan</v>
      </c>
      <c r="AK263" s="25" t="str">
        <f>IFERROR(VLOOKUP($B263,SCAN_TBD8!$B:AC,5,FALSE),"Not in Scan")</f>
        <v>Not in Scan</v>
      </c>
      <c r="AM263" s="25">
        <f t="shared" ref="AM263:AO263" si="2089">G263-C263</f>
        <v>0</v>
      </c>
      <c r="AN263" s="25">
        <f t="shared" si="2089"/>
        <v>0</v>
      </c>
      <c r="AO263" s="25">
        <f t="shared" si="2089"/>
        <v>0</v>
      </c>
      <c r="AQ263" s="25">
        <f t="shared" ref="AQ263:AS263" si="2090">K263-G263</f>
        <v>0</v>
      </c>
      <c r="AR263" s="25">
        <f t="shared" si="2090"/>
        <v>0</v>
      </c>
      <c r="AS263" s="25">
        <f t="shared" si="2090"/>
        <v>0</v>
      </c>
      <c r="AU263" s="25">
        <f t="shared" ref="AU263:AW263" si="2091">O263-K263</f>
        <v>0</v>
      </c>
      <c r="AV263" s="25">
        <f t="shared" si="2091"/>
        <v>0</v>
      </c>
      <c r="AW263" s="25">
        <f t="shared" si="2091"/>
        <v>0</v>
      </c>
      <c r="AY263" s="25" t="str">
        <f t="shared" ref="AY263:BA263" si="2092">S263-O263</f>
        <v>#VALUE!</v>
      </c>
      <c r="AZ263" s="25" t="str">
        <f t="shared" si="2092"/>
        <v>#VALUE!</v>
      </c>
      <c r="BA263" s="25" t="str">
        <f t="shared" si="2092"/>
        <v>#VALUE!</v>
      </c>
      <c r="BC263" s="25" t="str">
        <f t="shared" ref="BC263:BE263" si="2093">W263-S263</f>
        <v>#VALUE!</v>
      </c>
      <c r="BD263" s="25" t="str">
        <f t="shared" si="2093"/>
        <v>#VALUE!</v>
      </c>
      <c r="BE263" s="25" t="str">
        <f t="shared" si="2093"/>
        <v>#VALUE!</v>
      </c>
      <c r="BG263" s="25" t="str">
        <f t="shared" ref="BG263:BI263" si="2094">AA263-W263</f>
        <v>#VALUE!</v>
      </c>
      <c r="BH263" s="25" t="str">
        <f t="shared" si="2094"/>
        <v>#VALUE!</v>
      </c>
      <c r="BI263" s="25" t="str">
        <f t="shared" si="2094"/>
        <v>#VALUE!</v>
      </c>
      <c r="BK263" s="25" t="str">
        <f t="shared" ref="BK263:BM263" si="2095">AE263-AA263</f>
        <v>#VALUE!</v>
      </c>
      <c r="BL263" s="25" t="str">
        <f t="shared" si="2095"/>
        <v>#VALUE!</v>
      </c>
      <c r="BM263" s="25" t="str">
        <f t="shared" si="2095"/>
        <v>#VALUE!</v>
      </c>
      <c r="BO263" s="25" t="str">
        <f t="shared" ref="BO263:BQ263" si="2096">AI263-AE263</f>
        <v>#VALUE!</v>
      </c>
      <c r="BP263" s="25" t="str">
        <f t="shared" si="2096"/>
        <v>#VALUE!</v>
      </c>
      <c r="BQ263" s="25" t="str">
        <f t="shared" si="2096"/>
        <v>#VALUE!</v>
      </c>
    </row>
    <row r="264" ht="15.0" customHeight="1">
      <c r="A264" s="23" t="s">
        <v>253</v>
      </c>
      <c r="B264" s="24">
        <v>9.4970561E7</v>
      </c>
      <c r="C264" s="25">
        <f>IFERROR(VLOOKUP($B264,BaselineKILLS!$B:F,3,FALSE),"Not in BL Scan")</f>
        <v>440038</v>
      </c>
      <c r="D264" s="25">
        <f>IFERROR(VLOOKUP($B264,BaselineKILLS!$B:F,4,FALSE),"Not in BL Scan")</f>
        <v>127164</v>
      </c>
      <c r="E264" s="25">
        <f>IFERROR(VLOOKUP($B264,BaselineKILLS!$B:G,5,FALSE),"Not in BL Scan")</f>
        <v>816696</v>
      </c>
      <c r="F264" s="25"/>
      <c r="G264" s="25">
        <f>IFERROR(VLOOKUP($B264,SCAN1_020125!$B:F,3,FALSE),"Not in Scan")</f>
        <v>440038</v>
      </c>
      <c r="H264" s="25">
        <f>IFERROR(VLOOKUP($B264,SCAN1_020125!$B:G,4,FALSE),"Not in Scan")</f>
        <v>127164</v>
      </c>
      <c r="I264" s="25">
        <f>IFERROR(VLOOKUP($B264,SCAN1_020125!$B:H,5,FALSE),"Not in Scan")</f>
        <v>816696</v>
      </c>
      <c r="K264" s="25">
        <f>IFERROR(VLOOKUP($B264,SCAN2_021925!$B:G,3,FALSE),"Not in Scan")</f>
        <v>440038</v>
      </c>
      <c r="L264" s="25">
        <f>IFERROR(VLOOKUP($B264,SCAN2_021925!$B:H,4,FALSE),"Not in Scan")</f>
        <v>127164</v>
      </c>
      <c r="M264" s="25">
        <f>IFERROR(VLOOKUP($B264,SCAN2_021925!$B:I,5,FALSE),"Not in Scan")</f>
        <v>816696</v>
      </c>
      <c r="O264" s="25">
        <f>IFERROR(VLOOKUP($B264,SCAN_022325!$B:K,3,FALSE),"Not in Scan")</f>
        <v>440038</v>
      </c>
      <c r="P264" s="25">
        <f>IFERROR(VLOOKUP($B264,SCAN_022325!$B:L,4,FALSE),"Not in Scan")</f>
        <v>127164</v>
      </c>
      <c r="Q264" s="25">
        <f>IFERROR(VLOOKUP($B264,SCAN_022325!$B:M,5,FALSE),"Not in Scan")</f>
        <v>816696</v>
      </c>
      <c r="S264" s="25" t="str">
        <f>IFERROR(VLOOKUP($B264,SCAN_TBD4!$B:O,3,FALSE),"Not in Scan")</f>
        <v>Not in Scan</v>
      </c>
      <c r="T264" s="25" t="str">
        <f>IFERROR(VLOOKUP($B264,SCAN_TBD4!$B:P,4,FALSE),"Not in Scan")</f>
        <v>Not in Scan</v>
      </c>
      <c r="U264" s="25" t="str">
        <f>IFERROR(VLOOKUP($B264,SCAN_TBD4!$B:Q,5,FALSE),"Not in Scan")</f>
        <v>Not in Scan</v>
      </c>
      <c r="W264" s="25" t="str">
        <f>IFERROR(VLOOKUP($B264,SCAN_TBD5!$B:S,3,FALSE),"Not in Scan")</f>
        <v>Not in Scan</v>
      </c>
      <c r="X264" s="25" t="str">
        <f>IFERROR(VLOOKUP($B264,SCAN_TBD5!$B:T,4,FALSE),"Not in Scan")</f>
        <v>Not in Scan</v>
      </c>
      <c r="Y264" s="25" t="str">
        <f>IFERROR(VLOOKUP($B264,SCAN_TBD5!$B:U,5,FALSE),"Not in Scan")</f>
        <v>Not in Scan</v>
      </c>
      <c r="AA264" s="25" t="str">
        <f>IFERROR(VLOOKUP($B264,SCAN_TBD6!$B:W,3,FALSE),"Not in Scan")</f>
        <v>Not in Scan</v>
      </c>
      <c r="AB264" s="25" t="str">
        <f>IFERROR(VLOOKUP($B264,SCAN_TBD6!$B:X,4,FALSE),"Not in Scan")</f>
        <v>Not in Scan</v>
      </c>
      <c r="AC264" s="25" t="str">
        <f>IFERROR(VLOOKUP($B264,SCAN_TBD6!$B:Y,5,FALSE),"Not in Scan")</f>
        <v>Not in Scan</v>
      </c>
      <c r="AE264" s="25" t="str">
        <f>IFERROR(VLOOKUP($B264,SCAN_TBD7!$B:AA,3,FALSE),"Not in Scan")</f>
        <v>Not in Scan</v>
      </c>
      <c r="AF264" s="25" t="str">
        <f>IFERROR(VLOOKUP($B264,SCAN_TBD7!$B:AB,4,FALSE),"Not in Scan")</f>
        <v>Not in Scan</v>
      </c>
      <c r="AG264" s="25" t="str">
        <f>IFERROR(VLOOKUP($B264,SCAN_TBD7!$B:AC,5,FALSE),"Not in Scan")</f>
        <v>Not in Scan</v>
      </c>
      <c r="AI264" s="25" t="str">
        <f>IFERROR(VLOOKUP($B264,SCAN_TBD8!$B:AA,3,FALSE),"Not in Scan")</f>
        <v>Not in Scan</v>
      </c>
      <c r="AJ264" s="25" t="str">
        <f>IFERROR(VLOOKUP($B264,SCAN_TBD8!$B:AB,4,FALSE),"Not in Scan")</f>
        <v>Not in Scan</v>
      </c>
      <c r="AK264" s="25" t="str">
        <f>IFERROR(VLOOKUP($B264,SCAN_TBD8!$B:AC,5,FALSE),"Not in Scan")</f>
        <v>Not in Scan</v>
      </c>
      <c r="AM264" s="25">
        <f t="shared" ref="AM264:AO264" si="2097">G264-C264</f>
        <v>0</v>
      </c>
      <c r="AN264" s="25">
        <f t="shared" si="2097"/>
        <v>0</v>
      </c>
      <c r="AO264" s="25">
        <f t="shared" si="2097"/>
        <v>0</v>
      </c>
      <c r="AQ264" s="25">
        <f t="shared" ref="AQ264:AS264" si="2098">K264-G264</f>
        <v>0</v>
      </c>
      <c r="AR264" s="25">
        <f t="shared" si="2098"/>
        <v>0</v>
      </c>
      <c r="AS264" s="25">
        <f t="shared" si="2098"/>
        <v>0</v>
      </c>
      <c r="AU264" s="25">
        <f t="shared" ref="AU264:AW264" si="2099">O264-K264</f>
        <v>0</v>
      </c>
      <c r="AV264" s="25">
        <f t="shared" si="2099"/>
        <v>0</v>
      </c>
      <c r="AW264" s="25">
        <f t="shared" si="2099"/>
        <v>0</v>
      </c>
      <c r="AY264" s="25" t="str">
        <f t="shared" ref="AY264:BA264" si="2100">S264-O264</f>
        <v>#VALUE!</v>
      </c>
      <c r="AZ264" s="25" t="str">
        <f t="shared" si="2100"/>
        <v>#VALUE!</v>
      </c>
      <c r="BA264" s="25" t="str">
        <f t="shared" si="2100"/>
        <v>#VALUE!</v>
      </c>
      <c r="BC264" s="25" t="str">
        <f t="shared" ref="BC264:BE264" si="2101">W264-S264</f>
        <v>#VALUE!</v>
      </c>
      <c r="BD264" s="25" t="str">
        <f t="shared" si="2101"/>
        <v>#VALUE!</v>
      </c>
      <c r="BE264" s="25" t="str">
        <f t="shared" si="2101"/>
        <v>#VALUE!</v>
      </c>
      <c r="BG264" s="25" t="str">
        <f t="shared" ref="BG264:BI264" si="2102">AA264-W264</f>
        <v>#VALUE!</v>
      </c>
      <c r="BH264" s="25" t="str">
        <f t="shared" si="2102"/>
        <v>#VALUE!</v>
      </c>
      <c r="BI264" s="25" t="str">
        <f t="shared" si="2102"/>
        <v>#VALUE!</v>
      </c>
      <c r="BK264" s="25" t="str">
        <f t="shared" ref="BK264:BM264" si="2103">AE264-AA264</f>
        <v>#VALUE!</v>
      </c>
      <c r="BL264" s="25" t="str">
        <f t="shared" si="2103"/>
        <v>#VALUE!</v>
      </c>
      <c r="BM264" s="25" t="str">
        <f t="shared" si="2103"/>
        <v>#VALUE!</v>
      </c>
      <c r="BO264" s="25" t="str">
        <f t="shared" ref="BO264:BQ264" si="2104">AI264-AE264</f>
        <v>#VALUE!</v>
      </c>
      <c r="BP264" s="25" t="str">
        <f t="shared" si="2104"/>
        <v>#VALUE!</v>
      </c>
      <c r="BQ264" s="25" t="str">
        <f t="shared" si="2104"/>
        <v>#VALUE!</v>
      </c>
    </row>
    <row r="265" ht="15.0" customHeight="1">
      <c r="A265" s="23" t="s">
        <v>254</v>
      </c>
      <c r="B265" s="24">
        <v>9.6892318E7</v>
      </c>
      <c r="C265" s="25">
        <f>IFERROR(VLOOKUP($B265,BaselineKILLS!$B:F,3,FALSE),"Not in BL Scan")</f>
        <v>3775</v>
      </c>
      <c r="D265" s="25">
        <f>IFERROR(VLOOKUP($B265,BaselineKILLS!$B:F,4,FALSE),"Not in BL Scan")</f>
        <v>0</v>
      </c>
      <c r="E265" s="25">
        <f>IFERROR(VLOOKUP($B265,BaselineKILLS!$B:G,5,FALSE),"Not in BL Scan")</f>
        <v>5671</v>
      </c>
      <c r="F265" s="25"/>
      <c r="G265" s="25">
        <f>IFERROR(VLOOKUP($B265,SCAN1_020125!$B:F,3,FALSE),"Not in Scan")</f>
        <v>3775</v>
      </c>
      <c r="H265" s="25">
        <f>IFERROR(VLOOKUP($B265,SCAN1_020125!$B:G,4,FALSE),"Not in Scan")</f>
        <v>0</v>
      </c>
      <c r="I265" s="25">
        <f>IFERROR(VLOOKUP($B265,SCAN1_020125!$B:H,5,FALSE),"Not in Scan")</f>
        <v>5671</v>
      </c>
      <c r="K265" s="25">
        <f>IFERROR(VLOOKUP($B265,SCAN2_021925!$B:G,3,FALSE),"Not in Scan")</f>
        <v>3775</v>
      </c>
      <c r="L265" s="25">
        <f>IFERROR(VLOOKUP($B265,SCAN2_021925!$B:H,4,FALSE),"Not in Scan")</f>
        <v>0</v>
      </c>
      <c r="M265" s="25">
        <f>IFERROR(VLOOKUP($B265,SCAN2_021925!$B:I,5,FALSE),"Not in Scan")</f>
        <v>5671</v>
      </c>
      <c r="O265" s="25">
        <f>IFERROR(VLOOKUP($B265,SCAN_022325!$B:K,3,FALSE),"Not in Scan")</f>
        <v>3775</v>
      </c>
      <c r="P265" s="25">
        <f>IFERROR(VLOOKUP($B265,SCAN_022325!$B:L,4,FALSE),"Not in Scan")</f>
        <v>0</v>
      </c>
      <c r="Q265" s="25">
        <f>IFERROR(VLOOKUP($B265,SCAN_022325!$B:M,5,FALSE),"Not in Scan")</f>
        <v>5671</v>
      </c>
      <c r="S265" s="25" t="str">
        <f>IFERROR(VLOOKUP($B265,SCAN_TBD4!$B:O,3,FALSE),"Not in Scan")</f>
        <v>Not in Scan</v>
      </c>
      <c r="T265" s="25" t="str">
        <f>IFERROR(VLOOKUP($B265,SCAN_TBD4!$B:P,4,FALSE),"Not in Scan")</f>
        <v>Not in Scan</v>
      </c>
      <c r="U265" s="25" t="str">
        <f>IFERROR(VLOOKUP($B265,SCAN_TBD4!$B:Q,5,FALSE),"Not in Scan")</f>
        <v>Not in Scan</v>
      </c>
      <c r="W265" s="25" t="str">
        <f>IFERROR(VLOOKUP($B265,SCAN_TBD5!$B:S,3,FALSE),"Not in Scan")</f>
        <v>Not in Scan</v>
      </c>
      <c r="X265" s="25" t="str">
        <f>IFERROR(VLOOKUP($B265,SCAN_TBD5!$B:T,4,FALSE),"Not in Scan")</f>
        <v>Not in Scan</v>
      </c>
      <c r="Y265" s="25" t="str">
        <f>IFERROR(VLOOKUP($B265,SCAN_TBD5!$B:U,5,FALSE),"Not in Scan")</f>
        <v>Not in Scan</v>
      </c>
      <c r="AA265" s="25" t="str">
        <f>IFERROR(VLOOKUP($B265,SCAN_TBD6!$B:W,3,FALSE),"Not in Scan")</f>
        <v>Not in Scan</v>
      </c>
      <c r="AB265" s="25" t="str">
        <f>IFERROR(VLOOKUP($B265,SCAN_TBD6!$B:X,4,FALSE),"Not in Scan")</f>
        <v>Not in Scan</v>
      </c>
      <c r="AC265" s="25" t="str">
        <f>IFERROR(VLOOKUP($B265,SCAN_TBD6!$B:Y,5,FALSE),"Not in Scan")</f>
        <v>Not in Scan</v>
      </c>
      <c r="AE265" s="25" t="str">
        <f>IFERROR(VLOOKUP($B265,SCAN_TBD7!$B:AA,3,FALSE),"Not in Scan")</f>
        <v>Not in Scan</v>
      </c>
      <c r="AF265" s="25" t="str">
        <f>IFERROR(VLOOKUP($B265,SCAN_TBD7!$B:AB,4,FALSE),"Not in Scan")</f>
        <v>Not in Scan</v>
      </c>
      <c r="AG265" s="25" t="str">
        <f>IFERROR(VLOOKUP($B265,SCAN_TBD7!$B:AC,5,FALSE),"Not in Scan")</f>
        <v>Not in Scan</v>
      </c>
      <c r="AI265" s="25" t="str">
        <f>IFERROR(VLOOKUP($B265,SCAN_TBD8!$B:AA,3,FALSE),"Not in Scan")</f>
        <v>Not in Scan</v>
      </c>
      <c r="AJ265" s="25" t="str">
        <f>IFERROR(VLOOKUP($B265,SCAN_TBD8!$B:AB,4,FALSE),"Not in Scan")</f>
        <v>Not in Scan</v>
      </c>
      <c r="AK265" s="25" t="str">
        <f>IFERROR(VLOOKUP($B265,SCAN_TBD8!$B:AC,5,FALSE),"Not in Scan")</f>
        <v>Not in Scan</v>
      </c>
      <c r="AM265" s="25">
        <f t="shared" ref="AM265:AO265" si="2105">G265-C265</f>
        <v>0</v>
      </c>
      <c r="AN265" s="25">
        <f t="shared" si="2105"/>
        <v>0</v>
      </c>
      <c r="AO265" s="25">
        <f t="shared" si="2105"/>
        <v>0</v>
      </c>
      <c r="AQ265" s="25">
        <f t="shared" ref="AQ265:AS265" si="2106">K265-G265</f>
        <v>0</v>
      </c>
      <c r="AR265" s="25">
        <f t="shared" si="2106"/>
        <v>0</v>
      </c>
      <c r="AS265" s="25">
        <f t="shared" si="2106"/>
        <v>0</v>
      </c>
      <c r="AU265" s="25">
        <f t="shared" ref="AU265:AW265" si="2107">O265-K265</f>
        <v>0</v>
      </c>
      <c r="AV265" s="25">
        <f t="shared" si="2107"/>
        <v>0</v>
      </c>
      <c r="AW265" s="25">
        <f t="shared" si="2107"/>
        <v>0</v>
      </c>
      <c r="AY265" s="25" t="str">
        <f t="shared" ref="AY265:BA265" si="2108">S265-O265</f>
        <v>#VALUE!</v>
      </c>
      <c r="AZ265" s="25" t="str">
        <f t="shared" si="2108"/>
        <v>#VALUE!</v>
      </c>
      <c r="BA265" s="25" t="str">
        <f t="shared" si="2108"/>
        <v>#VALUE!</v>
      </c>
      <c r="BC265" s="25" t="str">
        <f t="shared" ref="BC265:BE265" si="2109">W265-S265</f>
        <v>#VALUE!</v>
      </c>
      <c r="BD265" s="25" t="str">
        <f t="shared" si="2109"/>
        <v>#VALUE!</v>
      </c>
      <c r="BE265" s="25" t="str">
        <f t="shared" si="2109"/>
        <v>#VALUE!</v>
      </c>
      <c r="BG265" s="25" t="str">
        <f t="shared" ref="BG265:BI265" si="2110">AA265-W265</f>
        <v>#VALUE!</v>
      </c>
      <c r="BH265" s="25" t="str">
        <f t="shared" si="2110"/>
        <v>#VALUE!</v>
      </c>
      <c r="BI265" s="25" t="str">
        <f t="shared" si="2110"/>
        <v>#VALUE!</v>
      </c>
      <c r="BK265" s="25" t="str">
        <f t="shared" ref="BK265:BM265" si="2111">AE265-AA265</f>
        <v>#VALUE!</v>
      </c>
      <c r="BL265" s="25" t="str">
        <f t="shared" si="2111"/>
        <v>#VALUE!</v>
      </c>
      <c r="BM265" s="25" t="str">
        <f t="shared" si="2111"/>
        <v>#VALUE!</v>
      </c>
      <c r="BO265" s="25" t="str">
        <f t="shared" ref="BO265:BQ265" si="2112">AI265-AE265</f>
        <v>#VALUE!</v>
      </c>
      <c r="BP265" s="25" t="str">
        <f t="shared" si="2112"/>
        <v>#VALUE!</v>
      </c>
      <c r="BQ265" s="25" t="str">
        <f t="shared" si="2112"/>
        <v>#VALUE!</v>
      </c>
    </row>
    <row r="266" ht="15.0" customHeight="1">
      <c r="A266" s="23" t="s">
        <v>255</v>
      </c>
      <c r="B266" s="24">
        <v>9346851.0</v>
      </c>
      <c r="C266" s="25">
        <f>IFERROR(VLOOKUP($B266,BaselineKILLS!$B:F,3,FALSE),"Not in BL Scan")</f>
        <v>36342</v>
      </c>
      <c r="D266" s="25">
        <f>IFERROR(VLOOKUP($B266,BaselineKILLS!$B:F,4,FALSE),"Not in BL Scan")</f>
        <v>68268</v>
      </c>
      <c r="E266" s="25">
        <f>IFERROR(VLOOKUP($B266,BaselineKILLS!$B:G,5,FALSE),"Not in BL Scan")</f>
        <v>447202</v>
      </c>
      <c r="F266" s="25"/>
      <c r="G266" s="25">
        <f>IFERROR(VLOOKUP($B266,SCAN1_020125!$B:F,3,FALSE),"Not in Scan")</f>
        <v>36342</v>
      </c>
      <c r="H266" s="25">
        <f>IFERROR(VLOOKUP($B266,SCAN1_020125!$B:G,4,FALSE),"Not in Scan")</f>
        <v>68268</v>
      </c>
      <c r="I266" s="25">
        <f>IFERROR(VLOOKUP($B266,SCAN1_020125!$B:H,5,FALSE),"Not in Scan")</f>
        <v>447202</v>
      </c>
      <c r="K266" s="25">
        <f>IFERROR(VLOOKUP($B266,SCAN2_021925!$B:G,3,FALSE),"Not in Scan")</f>
        <v>36342</v>
      </c>
      <c r="L266" s="25">
        <f>IFERROR(VLOOKUP($B266,SCAN2_021925!$B:H,4,FALSE),"Not in Scan")</f>
        <v>68268</v>
      </c>
      <c r="M266" s="25">
        <f>IFERROR(VLOOKUP($B266,SCAN2_021925!$B:I,5,FALSE),"Not in Scan")</f>
        <v>447202</v>
      </c>
      <c r="O266" s="25" t="str">
        <f>IFERROR(VLOOKUP($B266,SCAN_022325!$B:K,3,FALSE),"Not in Scan")</f>
        <v>Not in Scan</v>
      </c>
      <c r="P266" s="25" t="str">
        <f>IFERROR(VLOOKUP($B266,SCAN_022325!$B:L,4,FALSE),"Not in Scan")</f>
        <v>Not in Scan</v>
      </c>
      <c r="Q266" s="25" t="str">
        <f>IFERROR(VLOOKUP($B266,SCAN_022325!$B:M,5,FALSE),"Not in Scan")</f>
        <v>Not in Scan</v>
      </c>
      <c r="S266" s="25" t="str">
        <f>IFERROR(VLOOKUP($B266,SCAN_TBD4!$B:O,3,FALSE),"Not in Scan")</f>
        <v>Not in Scan</v>
      </c>
      <c r="T266" s="25" t="str">
        <f>IFERROR(VLOOKUP($B266,SCAN_TBD4!$B:P,4,FALSE),"Not in Scan")</f>
        <v>Not in Scan</v>
      </c>
      <c r="U266" s="25" t="str">
        <f>IFERROR(VLOOKUP($B266,SCAN_TBD4!$B:Q,5,FALSE),"Not in Scan")</f>
        <v>Not in Scan</v>
      </c>
      <c r="W266" s="25" t="str">
        <f>IFERROR(VLOOKUP($B266,SCAN_TBD5!$B:S,3,FALSE),"Not in Scan")</f>
        <v>Not in Scan</v>
      </c>
      <c r="X266" s="25" t="str">
        <f>IFERROR(VLOOKUP($B266,SCAN_TBD5!$B:T,4,FALSE),"Not in Scan")</f>
        <v>Not in Scan</v>
      </c>
      <c r="Y266" s="25" t="str">
        <f>IFERROR(VLOOKUP($B266,SCAN_TBD5!$B:U,5,FALSE),"Not in Scan")</f>
        <v>Not in Scan</v>
      </c>
      <c r="AA266" s="25" t="str">
        <f>IFERROR(VLOOKUP($B266,SCAN_TBD6!$B:W,3,FALSE),"Not in Scan")</f>
        <v>Not in Scan</v>
      </c>
      <c r="AB266" s="25" t="str">
        <f>IFERROR(VLOOKUP($B266,SCAN_TBD6!$B:X,4,FALSE),"Not in Scan")</f>
        <v>Not in Scan</v>
      </c>
      <c r="AC266" s="25" t="str">
        <f>IFERROR(VLOOKUP($B266,SCAN_TBD6!$B:Y,5,FALSE),"Not in Scan")</f>
        <v>Not in Scan</v>
      </c>
      <c r="AE266" s="25" t="str">
        <f>IFERROR(VLOOKUP($B266,SCAN_TBD7!$B:AA,3,FALSE),"Not in Scan")</f>
        <v>Not in Scan</v>
      </c>
      <c r="AF266" s="25" t="str">
        <f>IFERROR(VLOOKUP($B266,SCAN_TBD7!$B:AB,4,FALSE),"Not in Scan")</f>
        <v>Not in Scan</v>
      </c>
      <c r="AG266" s="25" t="str">
        <f>IFERROR(VLOOKUP($B266,SCAN_TBD7!$B:AC,5,FALSE),"Not in Scan")</f>
        <v>Not in Scan</v>
      </c>
      <c r="AI266" s="25" t="str">
        <f>IFERROR(VLOOKUP($B266,SCAN_TBD8!$B:AA,3,FALSE),"Not in Scan")</f>
        <v>Not in Scan</v>
      </c>
      <c r="AJ266" s="25" t="str">
        <f>IFERROR(VLOOKUP($B266,SCAN_TBD8!$B:AB,4,FALSE),"Not in Scan")</f>
        <v>Not in Scan</v>
      </c>
      <c r="AK266" s="25" t="str">
        <f>IFERROR(VLOOKUP($B266,SCAN_TBD8!$B:AC,5,FALSE),"Not in Scan")</f>
        <v>Not in Scan</v>
      </c>
      <c r="AM266" s="25">
        <f t="shared" ref="AM266:AO266" si="2113">G266-C266</f>
        <v>0</v>
      </c>
      <c r="AN266" s="25">
        <f t="shared" si="2113"/>
        <v>0</v>
      </c>
      <c r="AO266" s="25">
        <f t="shared" si="2113"/>
        <v>0</v>
      </c>
      <c r="AQ266" s="25">
        <f t="shared" ref="AQ266:AS266" si="2114">K266-G266</f>
        <v>0</v>
      </c>
      <c r="AR266" s="25">
        <f t="shared" si="2114"/>
        <v>0</v>
      </c>
      <c r="AS266" s="25">
        <f t="shared" si="2114"/>
        <v>0</v>
      </c>
      <c r="AU266" s="25" t="str">
        <f t="shared" ref="AU266:AW266" si="2115">O266-K266</f>
        <v>#VALUE!</v>
      </c>
      <c r="AV266" s="25" t="str">
        <f t="shared" si="2115"/>
        <v>#VALUE!</v>
      </c>
      <c r="AW266" s="25" t="str">
        <f t="shared" si="2115"/>
        <v>#VALUE!</v>
      </c>
      <c r="AY266" s="25" t="str">
        <f t="shared" ref="AY266:BA266" si="2116">S266-O266</f>
        <v>#VALUE!</v>
      </c>
      <c r="AZ266" s="25" t="str">
        <f t="shared" si="2116"/>
        <v>#VALUE!</v>
      </c>
      <c r="BA266" s="25" t="str">
        <f t="shared" si="2116"/>
        <v>#VALUE!</v>
      </c>
      <c r="BC266" s="25" t="str">
        <f t="shared" ref="BC266:BE266" si="2117">W266-S266</f>
        <v>#VALUE!</v>
      </c>
      <c r="BD266" s="25" t="str">
        <f t="shared" si="2117"/>
        <v>#VALUE!</v>
      </c>
      <c r="BE266" s="25" t="str">
        <f t="shared" si="2117"/>
        <v>#VALUE!</v>
      </c>
      <c r="BG266" s="25" t="str">
        <f t="shared" ref="BG266:BI266" si="2118">AA266-W266</f>
        <v>#VALUE!</v>
      </c>
      <c r="BH266" s="25" t="str">
        <f t="shared" si="2118"/>
        <v>#VALUE!</v>
      </c>
      <c r="BI266" s="25" t="str">
        <f t="shared" si="2118"/>
        <v>#VALUE!</v>
      </c>
      <c r="BK266" s="25" t="str">
        <f t="shared" ref="BK266:BM266" si="2119">AE266-AA266</f>
        <v>#VALUE!</v>
      </c>
      <c r="BL266" s="25" t="str">
        <f t="shared" si="2119"/>
        <v>#VALUE!</v>
      </c>
      <c r="BM266" s="25" t="str">
        <f t="shared" si="2119"/>
        <v>#VALUE!</v>
      </c>
      <c r="BO266" s="25" t="str">
        <f t="shared" ref="BO266:BQ266" si="2120">AI266-AE266</f>
        <v>#VALUE!</v>
      </c>
      <c r="BP266" s="25" t="str">
        <f t="shared" si="2120"/>
        <v>#VALUE!</v>
      </c>
      <c r="BQ266" s="25" t="str">
        <f t="shared" si="2120"/>
        <v>#VALUE!</v>
      </c>
    </row>
    <row r="267" ht="15.0" customHeight="1">
      <c r="A267" s="23" t="s">
        <v>256</v>
      </c>
      <c r="B267" s="24">
        <v>4.0412839E7</v>
      </c>
      <c r="C267" s="25">
        <f>IFERROR(VLOOKUP($B267,BaselineKILLS!$B:F,3,FALSE),"Not in BL Scan")</f>
        <v>15217</v>
      </c>
      <c r="D267" s="25">
        <f>IFERROR(VLOOKUP($B267,BaselineKILLS!$B:F,4,FALSE),"Not in BL Scan")</f>
        <v>0</v>
      </c>
      <c r="E267" s="25">
        <f>IFERROR(VLOOKUP($B267,BaselineKILLS!$B:G,5,FALSE),"Not in BL Scan")</f>
        <v>204299</v>
      </c>
      <c r="F267" s="25"/>
      <c r="G267" s="25">
        <f>IFERROR(VLOOKUP($B267,SCAN1_020125!$B:F,3,FALSE),"Not in Scan")</f>
        <v>15217</v>
      </c>
      <c r="H267" s="25">
        <f>IFERROR(VLOOKUP($B267,SCAN1_020125!$B:G,4,FALSE),"Not in Scan")</f>
        <v>0</v>
      </c>
      <c r="I267" s="25">
        <f>IFERROR(VLOOKUP($B267,SCAN1_020125!$B:H,5,FALSE),"Not in Scan")</f>
        <v>204299</v>
      </c>
      <c r="K267" s="25">
        <f>IFERROR(VLOOKUP($B267,SCAN2_021925!$B:G,3,FALSE),"Not in Scan")</f>
        <v>15217</v>
      </c>
      <c r="L267" s="25">
        <f>IFERROR(VLOOKUP($B267,SCAN2_021925!$B:H,4,FALSE),"Not in Scan")</f>
        <v>0</v>
      </c>
      <c r="M267" s="25">
        <f>IFERROR(VLOOKUP($B267,SCAN2_021925!$B:I,5,FALSE),"Not in Scan")</f>
        <v>204299</v>
      </c>
      <c r="O267" s="25">
        <f>IFERROR(VLOOKUP($B267,SCAN_022325!$B:K,3,FALSE),"Not in Scan")</f>
        <v>15217</v>
      </c>
      <c r="P267" s="25">
        <f>IFERROR(VLOOKUP($B267,SCAN_022325!$B:L,4,FALSE),"Not in Scan")</f>
        <v>0</v>
      </c>
      <c r="Q267" s="25">
        <f>IFERROR(VLOOKUP($B267,SCAN_022325!$B:M,5,FALSE),"Not in Scan")</f>
        <v>204299</v>
      </c>
      <c r="S267" s="25" t="str">
        <f>IFERROR(VLOOKUP($B267,SCAN_TBD4!$B:O,3,FALSE),"Not in Scan")</f>
        <v>Not in Scan</v>
      </c>
      <c r="T267" s="25" t="str">
        <f>IFERROR(VLOOKUP($B267,SCAN_TBD4!$B:P,4,FALSE),"Not in Scan")</f>
        <v>Not in Scan</v>
      </c>
      <c r="U267" s="25" t="str">
        <f>IFERROR(VLOOKUP($B267,SCAN_TBD4!$B:Q,5,FALSE),"Not in Scan")</f>
        <v>Not in Scan</v>
      </c>
      <c r="W267" s="25" t="str">
        <f>IFERROR(VLOOKUP($B267,SCAN_TBD5!$B:S,3,FALSE),"Not in Scan")</f>
        <v>Not in Scan</v>
      </c>
      <c r="X267" s="25" t="str">
        <f>IFERROR(VLOOKUP($B267,SCAN_TBD5!$B:T,4,FALSE),"Not in Scan")</f>
        <v>Not in Scan</v>
      </c>
      <c r="Y267" s="25" t="str">
        <f>IFERROR(VLOOKUP($B267,SCAN_TBD5!$B:U,5,FALSE),"Not in Scan")</f>
        <v>Not in Scan</v>
      </c>
      <c r="AA267" s="25" t="str">
        <f>IFERROR(VLOOKUP($B267,SCAN_TBD6!$B:W,3,FALSE),"Not in Scan")</f>
        <v>Not in Scan</v>
      </c>
      <c r="AB267" s="25" t="str">
        <f>IFERROR(VLOOKUP($B267,SCAN_TBD6!$B:X,4,FALSE),"Not in Scan")</f>
        <v>Not in Scan</v>
      </c>
      <c r="AC267" s="25" t="str">
        <f>IFERROR(VLOOKUP($B267,SCAN_TBD6!$B:Y,5,FALSE),"Not in Scan")</f>
        <v>Not in Scan</v>
      </c>
      <c r="AE267" s="25" t="str">
        <f>IFERROR(VLOOKUP($B267,SCAN_TBD7!$B:AA,3,FALSE),"Not in Scan")</f>
        <v>Not in Scan</v>
      </c>
      <c r="AF267" s="25" t="str">
        <f>IFERROR(VLOOKUP($B267,SCAN_TBD7!$B:AB,4,FALSE),"Not in Scan")</f>
        <v>Not in Scan</v>
      </c>
      <c r="AG267" s="25" t="str">
        <f>IFERROR(VLOOKUP($B267,SCAN_TBD7!$B:AC,5,FALSE),"Not in Scan")</f>
        <v>Not in Scan</v>
      </c>
      <c r="AI267" s="25" t="str">
        <f>IFERROR(VLOOKUP($B267,SCAN_TBD8!$B:AA,3,FALSE),"Not in Scan")</f>
        <v>Not in Scan</v>
      </c>
      <c r="AJ267" s="25" t="str">
        <f>IFERROR(VLOOKUP($B267,SCAN_TBD8!$B:AB,4,FALSE),"Not in Scan")</f>
        <v>Not in Scan</v>
      </c>
      <c r="AK267" s="25" t="str">
        <f>IFERROR(VLOOKUP($B267,SCAN_TBD8!$B:AC,5,FALSE),"Not in Scan")</f>
        <v>Not in Scan</v>
      </c>
      <c r="AM267" s="25">
        <f t="shared" ref="AM267:AO267" si="2121">G267-C267</f>
        <v>0</v>
      </c>
      <c r="AN267" s="25">
        <f t="shared" si="2121"/>
        <v>0</v>
      </c>
      <c r="AO267" s="25">
        <f t="shared" si="2121"/>
        <v>0</v>
      </c>
      <c r="AQ267" s="25">
        <f t="shared" ref="AQ267:AS267" si="2122">K267-G267</f>
        <v>0</v>
      </c>
      <c r="AR267" s="25">
        <f t="shared" si="2122"/>
        <v>0</v>
      </c>
      <c r="AS267" s="25">
        <f t="shared" si="2122"/>
        <v>0</v>
      </c>
      <c r="AU267" s="25">
        <f t="shared" ref="AU267:AW267" si="2123">O267-K267</f>
        <v>0</v>
      </c>
      <c r="AV267" s="25">
        <f t="shared" si="2123"/>
        <v>0</v>
      </c>
      <c r="AW267" s="25">
        <f t="shared" si="2123"/>
        <v>0</v>
      </c>
      <c r="AY267" s="25" t="str">
        <f t="shared" ref="AY267:BA267" si="2124">S267-O267</f>
        <v>#VALUE!</v>
      </c>
      <c r="AZ267" s="25" t="str">
        <f t="shared" si="2124"/>
        <v>#VALUE!</v>
      </c>
      <c r="BA267" s="25" t="str">
        <f t="shared" si="2124"/>
        <v>#VALUE!</v>
      </c>
      <c r="BC267" s="25" t="str">
        <f t="shared" ref="BC267:BE267" si="2125">W267-S267</f>
        <v>#VALUE!</v>
      </c>
      <c r="BD267" s="25" t="str">
        <f t="shared" si="2125"/>
        <v>#VALUE!</v>
      </c>
      <c r="BE267" s="25" t="str">
        <f t="shared" si="2125"/>
        <v>#VALUE!</v>
      </c>
      <c r="BG267" s="25" t="str">
        <f t="shared" ref="BG267:BI267" si="2126">AA267-W267</f>
        <v>#VALUE!</v>
      </c>
      <c r="BH267" s="25" t="str">
        <f t="shared" si="2126"/>
        <v>#VALUE!</v>
      </c>
      <c r="BI267" s="25" t="str">
        <f t="shared" si="2126"/>
        <v>#VALUE!</v>
      </c>
      <c r="BK267" s="25" t="str">
        <f t="shared" ref="BK267:BM267" si="2127">AE267-AA267</f>
        <v>#VALUE!</v>
      </c>
      <c r="BL267" s="25" t="str">
        <f t="shared" si="2127"/>
        <v>#VALUE!</v>
      </c>
      <c r="BM267" s="25" t="str">
        <f t="shared" si="2127"/>
        <v>#VALUE!</v>
      </c>
      <c r="BO267" s="25" t="str">
        <f t="shared" ref="BO267:BQ267" si="2128">AI267-AE267</f>
        <v>#VALUE!</v>
      </c>
      <c r="BP267" s="25" t="str">
        <f t="shared" si="2128"/>
        <v>#VALUE!</v>
      </c>
      <c r="BQ267" s="25" t="str">
        <f t="shared" si="2128"/>
        <v>#VALUE!</v>
      </c>
    </row>
    <row r="268" ht="15.0" customHeight="1">
      <c r="A268" s="23" t="s">
        <v>311</v>
      </c>
      <c r="B268" s="24">
        <v>1.7574045E7</v>
      </c>
      <c r="C268" s="25">
        <f>IFERROR(VLOOKUP($B268,BaselineKILLS!$B:F,3,FALSE),"Not in BL Scan")</f>
        <v>35392</v>
      </c>
      <c r="D268" s="25">
        <f>IFERROR(VLOOKUP($B268,BaselineKILLS!$B:F,4,FALSE),"Not in BL Scan")</f>
        <v>0</v>
      </c>
      <c r="E268" s="25">
        <f>IFERROR(VLOOKUP($B268,BaselineKILLS!$B:G,5,FALSE),"Not in BL Scan")</f>
        <v>395492</v>
      </c>
      <c r="F268" s="25"/>
      <c r="G268" s="25">
        <f>IFERROR(VLOOKUP($B268,SCAN1_020125!$B:F,3,FALSE),"Not in Scan")</f>
        <v>35392</v>
      </c>
      <c r="H268" s="25">
        <f>IFERROR(VLOOKUP($B268,SCAN1_020125!$B:G,4,FALSE),"Not in Scan")</f>
        <v>0</v>
      </c>
      <c r="I268" s="25">
        <f>IFERROR(VLOOKUP($B268,SCAN1_020125!$B:H,5,FALSE),"Not in Scan")</f>
        <v>395492</v>
      </c>
      <c r="K268" s="25" t="str">
        <f>IFERROR(VLOOKUP($B268,SCAN2_021925!$B:G,3,FALSE),"Not in Scan")</f>
        <v>Not in Scan</v>
      </c>
      <c r="L268" s="25" t="str">
        <f>IFERROR(VLOOKUP($B268,SCAN2_021925!$B:H,4,FALSE),"Not in Scan")</f>
        <v>Not in Scan</v>
      </c>
      <c r="M268" s="25" t="str">
        <f>IFERROR(VLOOKUP($B268,SCAN2_021925!$B:I,5,FALSE),"Not in Scan")</f>
        <v>Not in Scan</v>
      </c>
      <c r="O268" s="25" t="str">
        <f>IFERROR(VLOOKUP($B268,SCAN_022325!$B:K,3,FALSE),"Not in Scan")</f>
        <v>Not in Scan</v>
      </c>
      <c r="P268" s="25" t="str">
        <f>IFERROR(VLOOKUP($B268,SCAN_022325!$B:L,4,FALSE),"Not in Scan")</f>
        <v>Not in Scan</v>
      </c>
      <c r="Q268" s="25" t="str">
        <f>IFERROR(VLOOKUP($B268,SCAN_022325!$B:M,5,FALSE),"Not in Scan")</f>
        <v>Not in Scan</v>
      </c>
      <c r="S268" s="25" t="str">
        <f>IFERROR(VLOOKUP($B268,SCAN_TBD4!$B:O,3,FALSE),"Not in Scan")</f>
        <v>Not in Scan</v>
      </c>
      <c r="T268" s="25" t="str">
        <f>IFERROR(VLOOKUP($B268,SCAN_TBD4!$B:P,4,FALSE),"Not in Scan")</f>
        <v>Not in Scan</v>
      </c>
      <c r="U268" s="25" t="str">
        <f>IFERROR(VLOOKUP($B268,SCAN_TBD4!$B:Q,5,FALSE),"Not in Scan")</f>
        <v>Not in Scan</v>
      </c>
      <c r="W268" s="25" t="str">
        <f>IFERROR(VLOOKUP($B268,SCAN_TBD5!$B:S,3,FALSE),"Not in Scan")</f>
        <v>Not in Scan</v>
      </c>
      <c r="X268" s="25" t="str">
        <f>IFERROR(VLOOKUP($B268,SCAN_TBD5!$B:T,4,FALSE),"Not in Scan")</f>
        <v>Not in Scan</v>
      </c>
      <c r="Y268" s="25" t="str">
        <f>IFERROR(VLOOKUP($B268,SCAN_TBD5!$B:U,5,FALSE),"Not in Scan")</f>
        <v>Not in Scan</v>
      </c>
      <c r="AA268" s="25" t="str">
        <f>IFERROR(VLOOKUP($B268,SCAN_TBD6!$B:W,3,FALSE),"Not in Scan")</f>
        <v>Not in Scan</v>
      </c>
      <c r="AB268" s="25" t="str">
        <f>IFERROR(VLOOKUP($B268,SCAN_TBD6!$B:X,4,FALSE),"Not in Scan")</f>
        <v>Not in Scan</v>
      </c>
      <c r="AC268" s="25" t="str">
        <f>IFERROR(VLOOKUP($B268,SCAN_TBD6!$B:Y,5,FALSE),"Not in Scan")</f>
        <v>Not in Scan</v>
      </c>
      <c r="AE268" s="25" t="str">
        <f>IFERROR(VLOOKUP($B268,SCAN_TBD7!$B:AA,3,FALSE),"Not in Scan")</f>
        <v>Not in Scan</v>
      </c>
      <c r="AF268" s="25" t="str">
        <f>IFERROR(VLOOKUP($B268,SCAN_TBD7!$B:AB,4,FALSE),"Not in Scan")</f>
        <v>Not in Scan</v>
      </c>
      <c r="AG268" s="25" t="str">
        <f>IFERROR(VLOOKUP($B268,SCAN_TBD7!$B:AC,5,FALSE),"Not in Scan")</f>
        <v>Not in Scan</v>
      </c>
      <c r="AI268" s="25" t="str">
        <f>IFERROR(VLOOKUP($B268,SCAN_TBD8!$B:AA,3,FALSE),"Not in Scan")</f>
        <v>Not in Scan</v>
      </c>
      <c r="AJ268" s="25" t="str">
        <f>IFERROR(VLOOKUP($B268,SCAN_TBD8!$B:AB,4,FALSE),"Not in Scan")</f>
        <v>Not in Scan</v>
      </c>
      <c r="AK268" s="25" t="str">
        <f>IFERROR(VLOOKUP($B268,SCAN_TBD8!$B:AC,5,FALSE),"Not in Scan")</f>
        <v>Not in Scan</v>
      </c>
      <c r="AM268" s="25">
        <f t="shared" ref="AM268:AO268" si="2129">G268-C268</f>
        <v>0</v>
      </c>
      <c r="AN268" s="25">
        <f t="shared" si="2129"/>
        <v>0</v>
      </c>
      <c r="AO268" s="25">
        <f t="shared" si="2129"/>
        <v>0</v>
      </c>
      <c r="AQ268" s="25" t="str">
        <f t="shared" ref="AQ268:AS268" si="2130">K268-G268</f>
        <v>#VALUE!</v>
      </c>
      <c r="AR268" s="25" t="str">
        <f t="shared" si="2130"/>
        <v>#VALUE!</v>
      </c>
      <c r="AS268" s="25" t="str">
        <f t="shared" si="2130"/>
        <v>#VALUE!</v>
      </c>
      <c r="AU268" s="25" t="str">
        <f t="shared" ref="AU268:AW268" si="2131">O268-K268</f>
        <v>#VALUE!</v>
      </c>
      <c r="AV268" s="25" t="str">
        <f t="shared" si="2131"/>
        <v>#VALUE!</v>
      </c>
      <c r="AW268" s="25" t="str">
        <f t="shared" si="2131"/>
        <v>#VALUE!</v>
      </c>
      <c r="AY268" s="25" t="str">
        <f t="shared" ref="AY268:BA268" si="2132">S268-O268</f>
        <v>#VALUE!</v>
      </c>
      <c r="AZ268" s="25" t="str">
        <f t="shared" si="2132"/>
        <v>#VALUE!</v>
      </c>
      <c r="BA268" s="25" t="str">
        <f t="shared" si="2132"/>
        <v>#VALUE!</v>
      </c>
      <c r="BC268" s="25" t="str">
        <f t="shared" ref="BC268:BE268" si="2133">W268-S268</f>
        <v>#VALUE!</v>
      </c>
      <c r="BD268" s="25" t="str">
        <f t="shared" si="2133"/>
        <v>#VALUE!</v>
      </c>
      <c r="BE268" s="25" t="str">
        <f t="shared" si="2133"/>
        <v>#VALUE!</v>
      </c>
      <c r="BG268" s="25" t="str">
        <f t="shared" ref="BG268:BI268" si="2134">AA268-W268</f>
        <v>#VALUE!</v>
      </c>
      <c r="BH268" s="25" t="str">
        <f t="shared" si="2134"/>
        <v>#VALUE!</v>
      </c>
      <c r="BI268" s="25" t="str">
        <f t="shared" si="2134"/>
        <v>#VALUE!</v>
      </c>
      <c r="BK268" s="25" t="str">
        <f t="shared" ref="BK268:BM268" si="2135">AE268-AA268</f>
        <v>#VALUE!</v>
      </c>
      <c r="BL268" s="25" t="str">
        <f t="shared" si="2135"/>
        <v>#VALUE!</v>
      </c>
      <c r="BM268" s="25" t="str">
        <f t="shared" si="2135"/>
        <v>#VALUE!</v>
      </c>
      <c r="BO268" s="25" t="str">
        <f t="shared" ref="BO268:BQ268" si="2136">AI268-AE268</f>
        <v>#VALUE!</v>
      </c>
      <c r="BP268" s="25" t="str">
        <f t="shared" si="2136"/>
        <v>#VALUE!</v>
      </c>
      <c r="BQ268" s="25" t="str">
        <f t="shared" si="2136"/>
        <v>#VALUE!</v>
      </c>
    </row>
    <row r="269" ht="15.0" customHeight="1">
      <c r="A269" s="23" t="s">
        <v>257</v>
      </c>
      <c r="B269" s="24">
        <v>9.0938676E7</v>
      </c>
      <c r="C269" s="25">
        <f>IFERROR(VLOOKUP($B269,BaselineKILLS!$B:F,3,FALSE),"Not in BL Scan")</f>
        <v>1405</v>
      </c>
      <c r="D269" s="25">
        <f>IFERROR(VLOOKUP($B269,BaselineKILLS!$B:F,4,FALSE),"Not in BL Scan")</f>
        <v>0</v>
      </c>
      <c r="E269" s="25" t="str">
        <f>IFERROR(VLOOKUP($B269,BaselineKILLS!$B:G,5,FALSE),"Not in BL Scan")</f>
        <v/>
      </c>
      <c r="F269" s="25"/>
      <c r="G269" s="25">
        <f>IFERROR(VLOOKUP($B269,SCAN1_020125!$B:F,3,FALSE),"Not in Scan")</f>
        <v>1405</v>
      </c>
      <c r="H269" s="25">
        <f>IFERROR(VLOOKUP($B269,SCAN1_020125!$B:G,4,FALSE),"Not in Scan")</f>
        <v>0</v>
      </c>
      <c r="I269" s="25">
        <f>IFERROR(VLOOKUP($B269,SCAN1_020125!$B:H,5,FALSE),"Not in Scan")</f>
        <v>0</v>
      </c>
      <c r="K269" s="25">
        <f>IFERROR(VLOOKUP($B269,SCAN2_021925!$B:G,3,FALSE),"Not in Scan")</f>
        <v>1405</v>
      </c>
      <c r="L269" s="25">
        <f>IFERROR(VLOOKUP($B269,SCAN2_021925!$B:H,4,FALSE),"Not in Scan")</f>
        <v>0</v>
      </c>
      <c r="M269" s="25">
        <f>IFERROR(VLOOKUP($B269,SCAN2_021925!$B:I,5,FALSE),"Not in Scan")</f>
        <v>0</v>
      </c>
      <c r="O269" s="25">
        <f>IFERROR(VLOOKUP($B269,SCAN_022325!$B:K,3,FALSE),"Not in Scan")</f>
        <v>1405</v>
      </c>
      <c r="P269" s="25">
        <f>IFERROR(VLOOKUP($B269,SCAN_022325!$B:L,4,FALSE),"Not in Scan")</f>
        <v>0</v>
      </c>
      <c r="Q269" s="25">
        <f>IFERROR(VLOOKUP($B269,SCAN_022325!$B:M,5,FALSE),"Not in Scan")</f>
        <v>0</v>
      </c>
      <c r="S269" s="25" t="str">
        <f>IFERROR(VLOOKUP($B269,SCAN_TBD4!$B:O,3,FALSE),"Not in Scan")</f>
        <v>Not in Scan</v>
      </c>
      <c r="T269" s="25" t="str">
        <f>IFERROR(VLOOKUP($B269,SCAN_TBD4!$B:P,4,FALSE),"Not in Scan")</f>
        <v>Not in Scan</v>
      </c>
      <c r="U269" s="25" t="str">
        <f>IFERROR(VLOOKUP($B269,SCAN_TBD4!$B:Q,5,FALSE),"Not in Scan")</f>
        <v>Not in Scan</v>
      </c>
      <c r="W269" s="25" t="str">
        <f>IFERROR(VLOOKUP($B269,SCAN_TBD5!$B:S,3,FALSE),"Not in Scan")</f>
        <v>Not in Scan</v>
      </c>
      <c r="X269" s="25" t="str">
        <f>IFERROR(VLOOKUP($B269,SCAN_TBD5!$B:T,4,FALSE),"Not in Scan")</f>
        <v>Not in Scan</v>
      </c>
      <c r="Y269" s="25" t="str">
        <f>IFERROR(VLOOKUP($B269,SCAN_TBD5!$B:U,5,FALSE),"Not in Scan")</f>
        <v>Not in Scan</v>
      </c>
      <c r="AA269" s="25" t="str">
        <f>IFERROR(VLOOKUP($B269,SCAN_TBD6!$B:W,3,FALSE),"Not in Scan")</f>
        <v>Not in Scan</v>
      </c>
      <c r="AB269" s="25" t="str">
        <f>IFERROR(VLOOKUP($B269,SCAN_TBD6!$B:X,4,FALSE),"Not in Scan")</f>
        <v>Not in Scan</v>
      </c>
      <c r="AC269" s="25" t="str">
        <f>IFERROR(VLOOKUP($B269,SCAN_TBD6!$B:Y,5,FALSE),"Not in Scan")</f>
        <v>Not in Scan</v>
      </c>
      <c r="AE269" s="25" t="str">
        <f>IFERROR(VLOOKUP($B269,SCAN_TBD7!$B:AA,3,FALSE),"Not in Scan")</f>
        <v>Not in Scan</v>
      </c>
      <c r="AF269" s="25" t="str">
        <f>IFERROR(VLOOKUP($B269,SCAN_TBD7!$B:AB,4,FALSE),"Not in Scan")</f>
        <v>Not in Scan</v>
      </c>
      <c r="AG269" s="25" t="str">
        <f>IFERROR(VLOOKUP($B269,SCAN_TBD7!$B:AC,5,FALSE),"Not in Scan")</f>
        <v>Not in Scan</v>
      </c>
      <c r="AI269" s="25" t="str">
        <f>IFERROR(VLOOKUP($B269,SCAN_TBD8!$B:AA,3,FALSE),"Not in Scan")</f>
        <v>Not in Scan</v>
      </c>
      <c r="AJ269" s="25" t="str">
        <f>IFERROR(VLOOKUP($B269,SCAN_TBD8!$B:AB,4,FALSE),"Not in Scan")</f>
        <v>Not in Scan</v>
      </c>
      <c r="AK269" s="25" t="str">
        <f>IFERROR(VLOOKUP($B269,SCAN_TBD8!$B:AC,5,FALSE),"Not in Scan")</f>
        <v>Not in Scan</v>
      </c>
      <c r="AM269" s="25">
        <f t="shared" ref="AM269:AO269" si="2137">G269-C269</f>
        <v>0</v>
      </c>
      <c r="AN269" s="25">
        <f t="shared" si="2137"/>
        <v>0</v>
      </c>
      <c r="AO269" s="25">
        <f t="shared" si="2137"/>
        <v>0</v>
      </c>
      <c r="AQ269" s="25">
        <f t="shared" ref="AQ269:AS269" si="2138">K269-G269</f>
        <v>0</v>
      </c>
      <c r="AR269" s="25">
        <f t="shared" si="2138"/>
        <v>0</v>
      </c>
      <c r="AS269" s="25">
        <f t="shared" si="2138"/>
        <v>0</v>
      </c>
      <c r="AU269" s="25">
        <f t="shared" ref="AU269:AW269" si="2139">O269-K269</f>
        <v>0</v>
      </c>
      <c r="AV269" s="25">
        <f t="shared" si="2139"/>
        <v>0</v>
      </c>
      <c r="AW269" s="25">
        <f t="shared" si="2139"/>
        <v>0</v>
      </c>
      <c r="AY269" s="25" t="str">
        <f t="shared" ref="AY269:BA269" si="2140">S269-O269</f>
        <v>#VALUE!</v>
      </c>
      <c r="AZ269" s="25" t="str">
        <f t="shared" si="2140"/>
        <v>#VALUE!</v>
      </c>
      <c r="BA269" s="25" t="str">
        <f t="shared" si="2140"/>
        <v>#VALUE!</v>
      </c>
      <c r="BC269" s="25" t="str">
        <f t="shared" ref="BC269:BE269" si="2141">W269-S269</f>
        <v>#VALUE!</v>
      </c>
      <c r="BD269" s="25" t="str">
        <f t="shared" si="2141"/>
        <v>#VALUE!</v>
      </c>
      <c r="BE269" s="25" t="str">
        <f t="shared" si="2141"/>
        <v>#VALUE!</v>
      </c>
      <c r="BG269" s="25" t="str">
        <f t="shared" ref="BG269:BI269" si="2142">AA269-W269</f>
        <v>#VALUE!</v>
      </c>
      <c r="BH269" s="25" t="str">
        <f t="shared" si="2142"/>
        <v>#VALUE!</v>
      </c>
      <c r="BI269" s="25" t="str">
        <f t="shared" si="2142"/>
        <v>#VALUE!</v>
      </c>
      <c r="BK269" s="25" t="str">
        <f t="shared" ref="BK269:BM269" si="2143">AE269-AA269</f>
        <v>#VALUE!</v>
      </c>
      <c r="BL269" s="25" t="str">
        <f t="shared" si="2143"/>
        <v>#VALUE!</v>
      </c>
      <c r="BM269" s="25" t="str">
        <f t="shared" si="2143"/>
        <v>#VALUE!</v>
      </c>
      <c r="BO269" s="25" t="str">
        <f t="shared" ref="BO269:BQ269" si="2144">AI269-AE269</f>
        <v>#VALUE!</v>
      </c>
      <c r="BP269" s="25" t="str">
        <f t="shared" si="2144"/>
        <v>#VALUE!</v>
      </c>
      <c r="BQ269" s="25" t="str">
        <f t="shared" si="2144"/>
        <v>#VALUE!</v>
      </c>
    </row>
    <row r="270" ht="15.0" customHeight="1">
      <c r="A270" s="23" t="s">
        <v>258</v>
      </c>
      <c r="B270" s="24">
        <v>1.58042918E8</v>
      </c>
      <c r="C270" s="25">
        <f>IFERROR(VLOOKUP($B270,BaselineKILLS!$B:F,3,FALSE),"Not in BL Scan")</f>
        <v>13594</v>
      </c>
      <c r="D270" s="25">
        <f>IFERROR(VLOOKUP($B270,BaselineKILLS!$B:F,4,FALSE),"Not in BL Scan")</f>
        <v>3452</v>
      </c>
      <c r="E270" s="25">
        <f>IFERROR(VLOOKUP($B270,BaselineKILLS!$B:G,5,FALSE),"Not in BL Scan")</f>
        <v>139999</v>
      </c>
      <c r="F270" s="25"/>
      <c r="G270" s="25">
        <f>IFERROR(VLOOKUP($B270,SCAN1_020125!$B:F,3,FALSE),"Not in Scan")</f>
        <v>13594</v>
      </c>
      <c r="H270" s="25">
        <f>IFERROR(VLOOKUP($B270,SCAN1_020125!$B:G,4,FALSE),"Not in Scan")</f>
        <v>3452</v>
      </c>
      <c r="I270" s="25">
        <f>IFERROR(VLOOKUP($B270,SCAN1_020125!$B:H,5,FALSE),"Not in Scan")</f>
        <v>139999</v>
      </c>
      <c r="K270" s="25">
        <f>IFERROR(VLOOKUP($B270,SCAN2_021925!$B:G,3,FALSE),"Not in Scan")</f>
        <v>19085</v>
      </c>
      <c r="L270" s="25">
        <f>IFERROR(VLOOKUP($B270,SCAN2_021925!$B:H,4,FALSE),"Not in Scan")</f>
        <v>4692</v>
      </c>
      <c r="M270" s="25">
        <f>IFERROR(VLOOKUP($B270,SCAN2_021925!$B:I,5,FALSE),"Not in Scan")</f>
        <v>139999</v>
      </c>
      <c r="O270" s="25">
        <f>IFERROR(VLOOKUP($B270,SCAN_022325!$B:K,3,FALSE),"Not in Scan")</f>
        <v>19085</v>
      </c>
      <c r="P270" s="25">
        <f>IFERROR(VLOOKUP($B270,SCAN_022325!$B:L,4,FALSE),"Not in Scan")</f>
        <v>4692</v>
      </c>
      <c r="Q270" s="25">
        <f>IFERROR(VLOOKUP($B270,SCAN_022325!$B:M,5,FALSE),"Not in Scan")</f>
        <v>139999</v>
      </c>
      <c r="S270" s="25" t="str">
        <f>IFERROR(VLOOKUP($B270,SCAN_TBD4!$B:O,3,FALSE),"Not in Scan")</f>
        <v>Not in Scan</v>
      </c>
      <c r="T270" s="25" t="str">
        <f>IFERROR(VLOOKUP($B270,SCAN_TBD4!$B:P,4,FALSE),"Not in Scan")</f>
        <v>Not in Scan</v>
      </c>
      <c r="U270" s="25" t="str">
        <f>IFERROR(VLOOKUP($B270,SCAN_TBD4!$B:Q,5,FALSE),"Not in Scan")</f>
        <v>Not in Scan</v>
      </c>
      <c r="W270" s="25" t="str">
        <f>IFERROR(VLOOKUP($B270,SCAN_TBD5!$B:S,3,FALSE),"Not in Scan")</f>
        <v>Not in Scan</v>
      </c>
      <c r="X270" s="25" t="str">
        <f>IFERROR(VLOOKUP($B270,SCAN_TBD5!$B:T,4,FALSE),"Not in Scan")</f>
        <v>Not in Scan</v>
      </c>
      <c r="Y270" s="25" t="str">
        <f>IFERROR(VLOOKUP($B270,SCAN_TBD5!$B:U,5,FALSE),"Not in Scan")</f>
        <v>Not in Scan</v>
      </c>
      <c r="AA270" s="25" t="str">
        <f>IFERROR(VLOOKUP($B270,SCAN_TBD6!$B:W,3,FALSE),"Not in Scan")</f>
        <v>Not in Scan</v>
      </c>
      <c r="AB270" s="25" t="str">
        <f>IFERROR(VLOOKUP($B270,SCAN_TBD6!$B:X,4,FALSE),"Not in Scan")</f>
        <v>Not in Scan</v>
      </c>
      <c r="AC270" s="25" t="str">
        <f>IFERROR(VLOOKUP($B270,SCAN_TBD6!$B:Y,5,FALSE),"Not in Scan")</f>
        <v>Not in Scan</v>
      </c>
      <c r="AE270" s="25" t="str">
        <f>IFERROR(VLOOKUP($B270,SCAN_TBD7!$B:AA,3,FALSE),"Not in Scan")</f>
        <v>Not in Scan</v>
      </c>
      <c r="AF270" s="25" t="str">
        <f>IFERROR(VLOOKUP($B270,SCAN_TBD7!$B:AB,4,FALSE),"Not in Scan")</f>
        <v>Not in Scan</v>
      </c>
      <c r="AG270" s="25" t="str">
        <f>IFERROR(VLOOKUP($B270,SCAN_TBD7!$B:AC,5,FALSE),"Not in Scan")</f>
        <v>Not in Scan</v>
      </c>
      <c r="AI270" s="25" t="str">
        <f>IFERROR(VLOOKUP($B270,SCAN_TBD8!$B:AA,3,FALSE),"Not in Scan")</f>
        <v>Not in Scan</v>
      </c>
      <c r="AJ270" s="25" t="str">
        <f>IFERROR(VLOOKUP($B270,SCAN_TBD8!$B:AB,4,FALSE),"Not in Scan")</f>
        <v>Not in Scan</v>
      </c>
      <c r="AK270" s="25" t="str">
        <f>IFERROR(VLOOKUP($B270,SCAN_TBD8!$B:AC,5,FALSE),"Not in Scan")</f>
        <v>Not in Scan</v>
      </c>
      <c r="AM270" s="25">
        <f t="shared" ref="AM270:AO270" si="2145">G270-C270</f>
        <v>0</v>
      </c>
      <c r="AN270" s="25">
        <f t="shared" si="2145"/>
        <v>0</v>
      </c>
      <c r="AO270" s="25">
        <f t="shared" si="2145"/>
        <v>0</v>
      </c>
      <c r="AQ270" s="25">
        <f t="shared" ref="AQ270:AS270" si="2146">K270-G270</f>
        <v>5491</v>
      </c>
      <c r="AR270" s="25">
        <f t="shared" si="2146"/>
        <v>1240</v>
      </c>
      <c r="AS270" s="25">
        <f t="shared" si="2146"/>
        <v>0</v>
      </c>
      <c r="AU270" s="25">
        <f t="shared" ref="AU270:AW270" si="2147">O270-K270</f>
        <v>0</v>
      </c>
      <c r="AV270" s="25">
        <f t="shared" si="2147"/>
        <v>0</v>
      </c>
      <c r="AW270" s="25">
        <f t="shared" si="2147"/>
        <v>0</v>
      </c>
      <c r="AY270" s="25" t="str">
        <f t="shared" ref="AY270:BA270" si="2148">S270-O270</f>
        <v>#VALUE!</v>
      </c>
      <c r="AZ270" s="25" t="str">
        <f t="shared" si="2148"/>
        <v>#VALUE!</v>
      </c>
      <c r="BA270" s="25" t="str">
        <f t="shared" si="2148"/>
        <v>#VALUE!</v>
      </c>
      <c r="BC270" s="25" t="str">
        <f t="shared" ref="BC270:BE270" si="2149">W270-S270</f>
        <v>#VALUE!</v>
      </c>
      <c r="BD270" s="25" t="str">
        <f t="shared" si="2149"/>
        <v>#VALUE!</v>
      </c>
      <c r="BE270" s="25" t="str">
        <f t="shared" si="2149"/>
        <v>#VALUE!</v>
      </c>
      <c r="BG270" s="25" t="str">
        <f t="shared" ref="BG270:BI270" si="2150">AA270-W270</f>
        <v>#VALUE!</v>
      </c>
      <c r="BH270" s="25" t="str">
        <f t="shared" si="2150"/>
        <v>#VALUE!</v>
      </c>
      <c r="BI270" s="25" t="str">
        <f t="shared" si="2150"/>
        <v>#VALUE!</v>
      </c>
      <c r="BK270" s="25" t="str">
        <f t="shared" ref="BK270:BM270" si="2151">AE270-AA270</f>
        <v>#VALUE!</v>
      </c>
      <c r="BL270" s="25" t="str">
        <f t="shared" si="2151"/>
        <v>#VALUE!</v>
      </c>
      <c r="BM270" s="25" t="str">
        <f t="shared" si="2151"/>
        <v>#VALUE!</v>
      </c>
      <c r="BO270" s="25" t="str">
        <f t="shared" ref="BO270:BQ270" si="2152">AI270-AE270</f>
        <v>#VALUE!</v>
      </c>
      <c r="BP270" s="25" t="str">
        <f t="shared" si="2152"/>
        <v>#VALUE!</v>
      </c>
      <c r="BQ270" s="25" t="str">
        <f t="shared" si="2152"/>
        <v>#VALUE!</v>
      </c>
    </row>
    <row r="271" ht="15.0" customHeight="1">
      <c r="A271" s="23" t="s">
        <v>259</v>
      </c>
      <c r="B271" s="24">
        <v>6.119765E7</v>
      </c>
      <c r="C271" s="25">
        <f>IFERROR(VLOOKUP($B271,BaselineKILLS!$B:F,3,FALSE),"Not in BL Scan")</f>
        <v>7355</v>
      </c>
      <c r="D271" s="25">
        <f>IFERROR(VLOOKUP($B271,BaselineKILLS!$B:F,4,FALSE),"Not in BL Scan")</f>
        <v>0</v>
      </c>
      <c r="E271" s="25">
        <f>IFERROR(VLOOKUP($B271,BaselineKILLS!$B:G,5,FALSE),"Not in BL Scan")</f>
        <v>17424</v>
      </c>
      <c r="F271" s="25"/>
      <c r="G271" s="25">
        <f>IFERROR(VLOOKUP($B271,SCAN1_020125!$B:F,3,FALSE),"Not in Scan")</f>
        <v>7355</v>
      </c>
      <c r="H271" s="25">
        <f>IFERROR(VLOOKUP($B271,SCAN1_020125!$B:G,4,FALSE),"Not in Scan")</f>
        <v>0</v>
      </c>
      <c r="I271" s="25">
        <f>IFERROR(VLOOKUP($B271,SCAN1_020125!$B:H,5,FALSE),"Not in Scan")</f>
        <v>17424</v>
      </c>
      <c r="K271" s="25">
        <f>IFERROR(VLOOKUP($B271,SCAN2_021925!$B:G,3,FALSE),"Not in Scan")</f>
        <v>7355</v>
      </c>
      <c r="L271" s="25">
        <f>IFERROR(VLOOKUP($B271,SCAN2_021925!$B:H,4,FALSE),"Not in Scan")</f>
        <v>0</v>
      </c>
      <c r="M271" s="25">
        <f>IFERROR(VLOOKUP($B271,SCAN2_021925!$B:I,5,FALSE),"Not in Scan")</f>
        <v>17424</v>
      </c>
      <c r="O271" s="25">
        <f>IFERROR(VLOOKUP($B271,SCAN_022325!$B:K,3,FALSE),"Not in Scan")</f>
        <v>7355</v>
      </c>
      <c r="P271" s="25">
        <f>IFERROR(VLOOKUP($B271,SCAN_022325!$B:L,4,FALSE),"Not in Scan")</f>
        <v>0</v>
      </c>
      <c r="Q271" s="25">
        <f>IFERROR(VLOOKUP($B271,SCAN_022325!$B:M,5,FALSE),"Not in Scan")</f>
        <v>17424</v>
      </c>
      <c r="S271" s="25" t="str">
        <f>IFERROR(VLOOKUP($B271,SCAN_TBD4!$B:O,3,FALSE),"Not in Scan")</f>
        <v>Not in Scan</v>
      </c>
      <c r="T271" s="25" t="str">
        <f>IFERROR(VLOOKUP($B271,SCAN_TBD4!$B:P,4,FALSE),"Not in Scan")</f>
        <v>Not in Scan</v>
      </c>
      <c r="U271" s="25" t="str">
        <f>IFERROR(VLOOKUP($B271,SCAN_TBD4!$B:Q,5,FALSE),"Not in Scan")</f>
        <v>Not in Scan</v>
      </c>
      <c r="W271" s="25" t="str">
        <f>IFERROR(VLOOKUP($B271,SCAN_TBD5!$B:S,3,FALSE),"Not in Scan")</f>
        <v>Not in Scan</v>
      </c>
      <c r="X271" s="25" t="str">
        <f>IFERROR(VLOOKUP($B271,SCAN_TBD5!$B:T,4,FALSE),"Not in Scan")</f>
        <v>Not in Scan</v>
      </c>
      <c r="Y271" s="25" t="str">
        <f>IFERROR(VLOOKUP($B271,SCAN_TBD5!$B:U,5,FALSE),"Not in Scan")</f>
        <v>Not in Scan</v>
      </c>
      <c r="AA271" s="25" t="str">
        <f>IFERROR(VLOOKUP($B271,SCAN_TBD6!$B:W,3,FALSE),"Not in Scan")</f>
        <v>Not in Scan</v>
      </c>
      <c r="AB271" s="25" t="str">
        <f>IFERROR(VLOOKUP($B271,SCAN_TBD6!$B:X,4,FALSE),"Not in Scan")</f>
        <v>Not in Scan</v>
      </c>
      <c r="AC271" s="25" t="str">
        <f>IFERROR(VLOOKUP($B271,SCAN_TBD6!$B:Y,5,FALSE),"Not in Scan")</f>
        <v>Not in Scan</v>
      </c>
      <c r="AE271" s="25" t="str">
        <f>IFERROR(VLOOKUP($B271,SCAN_TBD7!$B:AA,3,FALSE),"Not in Scan")</f>
        <v>Not in Scan</v>
      </c>
      <c r="AF271" s="25" t="str">
        <f>IFERROR(VLOOKUP($B271,SCAN_TBD7!$B:AB,4,FALSE),"Not in Scan")</f>
        <v>Not in Scan</v>
      </c>
      <c r="AG271" s="25" t="str">
        <f>IFERROR(VLOOKUP($B271,SCAN_TBD7!$B:AC,5,FALSE),"Not in Scan")</f>
        <v>Not in Scan</v>
      </c>
      <c r="AI271" s="25" t="str">
        <f>IFERROR(VLOOKUP($B271,SCAN_TBD8!$B:AA,3,FALSE),"Not in Scan")</f>
        <v>Not in Scan</v>
      </c>
      <c r="AJ271" s="25" t="str">
        <f>IFERROR(VLOOKUP($B271,SCAN_TBD8!$B:AB,4,FALSE),"Not in Scan")</f>
        <v>Not in Scan</v>
      </c>
      <c r="AK271" s="25" t="str">
        <f>IFERROR(VLOOKUP($B271,SCAN_TBD8!$B:AC,5,FALSE),"Not in Scan")</f>
        <v>Not in Scan</v>
      </c>
      <c r="AM271" s="25">
        <f t="shared" ref="AM271:AO271" si="2153">G271-C271</f>
        <v>0</v>
      </c>
      <c r="AN271" s="25">
        <f t="shared" si="2153"/>
        <v>0</v>
      </c>
      <c r="AO271" s="25">
        <f t="shared" si="2153"/>
        <v>0</v>
      </c>
      <c r="AQ271" s="25">
        <f t="shared" ref="AQ271:AS271" si="2154">K271-G271</f>
        <v>0</v>
      </c>
      <c r="AR271" s="25">
        <f t="shared" si="2154"/>
        <v>0</v>
      </c>
      <c r="AS271" s="25">
        <f t="shared" si="2154"/>
        <v>0</v>
      </c>
      <c r="AU271" s="25">
        <f t="shared" ref="AU271:AW271" si="2155">O271-K271</f>
        <v>0</v>
      </c>
      <c r="AV271" s="25">
        <f t="shared" si="2155"/>
        <v>0</v>
      </c>
      <c r="AW271" s="25">
        <f t="shared" si="2155"/>
        <v>0</v>
      </c>
      <c r="AY271" s="25" t="str">
        <f t="shared" ref="AY271:BA271" si="2156">S271-O271</f>
        <v>#VALUE!</v>
      </c>
      <c r="AZ271" s="25" t="str">
        <f t="shared" si="2156"/>
        <v>#VALUE!</v>
      </c>
      <c r="BA271" s="25" t="str">
        <f t="shared" si="2156"/>
        <v>#VALUE!</v>
      </c>
      <c r="BC271" s="25" t="str">
        <f t="shared" ref="BC271:BE271" si="2157">W271-S271</f>
        <v>#VALUE!</v>
      </c>
      <c r="BD271" s="25" t="str">
        <f t="shared" si="2157"/>
        <v>#VALUE!</v>
      </c>
      <c r="BE271" s="25" t="str">
        <f t="shared" si="2157"/>
        <v>#VALUE!</v>
      </c>
      <c r="BG271" s="25" t="str">
        <f t="shared" ref="BG271:BI271" si="2158">AA271-W271</f>
        <v>#VALUE!</v>
      </c>
      <c r="BH271" s="25" t="str">
        <f t="shared" si="2158"/>
        <v>#VALUE!</v>
      </c>
      <c r="BI271" s="25" t="str">
        <f t="shared" si="2158"/>
        <v>#VALUE!</v>
      </c>
      <c r="BK271" s="25" t="str">
        <f t="shared" ref="BK271:BM271" si="2159">AE271-AA271</f>
        <v>#VALUE!</v>
      </c>
      <c r="BL271" s="25" t="str">
        <f t="shared" si="2159"/>
        <v>#VALUE!</v>
      </c>
      <c r="BM271" s="25" t="str">
        <f t="shared" si="2159"/>
        <v>#VALUE!</v>
      </c>
      <c r="BO271" s="25" t="str">
        <f t="shared" ref="BO271:BQ271" si="2160">AI271-AE271</f>
        <v>#VALUE!</v>
      </c>
      <c r="BP271" s="25" t="str">
        <f t="shared" si="2160"/>
        <v>#VALUE!</v>
      </c>
      <c r="BQ271" s="25" t="str">
        <f t="shared" si="2160"/>
        <v>#VALUE!</v>
      </c>
    </row>
    <row r="272" ht="15.0" customHeight="1">
      <c r="A272" s="23" t="s">
        <v>260</v>
      </c>
      <c r="B272" s="24">
        <v>1.43182907E8</v>
      </c>
      <c r="C272" s="25">
        <f>IFERROR(VLOOKUP($B272,BaselineKILLS!$B:F,3,FALSE),"Not in BL Scan")</f>
        <v>0</v>
      </c>
      <c r="D272" s="25">
        <f>IFERROR(VLOOKUP($B272,BaselineKILLS!$B:F,4,FALSE),"Not in BL Scan")</f>
        <v>98</v>
      </c>
      <c r="E272" s="25">
        <f>IFERROR(VLOOKUP($B272,BaselineKILLS!$B:G,5,FALSE),"Not in BL Scan")</f>
        <v>20852</v>
      </c>
      <c r="F272" s="25"/>
      <c r="G272" s="25">
        <f>IFERROR(VLOOKUP($B272,SCAN1_020125!$B:F,3,FALSE),"Not in Scan")</f>
        <v>0</v>
      </c>
      <c r="H272" s="25">
        <f>IFERROR(VLOOKUP($B272,SCAN1_020125!$B:G,4,FALSE),"Not in Scan")</f>
        <v>98</v>
      </c>
      <c r="I272" s="25">
        <f>IFERROR(VLOOKUP($B272,SCAN1_020125!$B:H,5,FALSE),"Not in Scan")</f>
        <v>20852</v>
      </c>
      <c r="K272" s="25">
        <f>IFERROR(VLOOKUP($B272,SCAN2_021925!$B:G,3,FALSE),"Not in Scan")</f>
        <v>0</v>
      </c>
      <c r="L272" s="25">
        <f>IFERROR(VLOOKUP($B272,SCAN2_021925!$B:H,4,FALSE),"Not in Scan")</f>
        <v>98</v>
      </c>
      <c r="M272" s="25">
        <f>IFERROR(VLOOKUP($B272,SCAN2_021925!$B:I,5,FALSE),"Not in Scan")</f>
        <v>20852</v>
      </c>
      <c r="O272" s="25">
        <f>IFERROR(VLOOKUP($B272,SCAN_022325!$B:K,3,FALSE),"Not in Scan")</f>
        <v>0</v>
      </c>
      <c r="P272" s="25">
        <f>IFERROR(VLOOKUP($B272,SCAN_022325!$B:L,4,FALSE),"Not in Scan")</f>
        <v>98</v>
      </c>
      <c r="Q272" s="25">
        <f>IFERROR(VLOOKUP($B272,SCAN_022325!$B:M,5,FALSE),"Not in Scan")</f>
        <v>20852</v>
      </c>
      <c r="S272" s="25" t="str">
        <f>IFERROR(VLOOKUP($B272,SCAN_TBD4!$B:O,3,FALSE),"Not in Scan")</f>
        <v>Not in Scan</v>
      </c>
      <c r="T272" s="25" t="str">
        <f>IFERROR(VLOOKUP($B272,SCAN_TBD4!$B:P,4,FALSE),"Not in Scan")</f>
        <v>Not in Scan</v>
      </c>
      <c r="U272" s="25" t="str">
        <f>IFERROR(VLOOKUP($B272,SCAN_TBD4!$B:Q,5,FALSE),"Not in Scan")</f>
        <v>Not in Scan</v>
      </c>
      <c r="W272" s="25" t="str">
        <f>IFERROR(VLOOKUP($B272,SCAN_TBD5!$B:S,3,FALSE),"Not in Scan")</f>
        <v>Not in Scan</v>
      </c>
      <c r="X272" s="25" t="str">
        <f>IFERROR(VLOOKUP($B272,SCAN_TBD5!$B:T,4,FALSE),"Not in Scan")</f>
        <v>Not in Scan</v>
      </c>
      <c r="Y272" s="25" t="str">
        <f>IFERROR(VLOOKUP($B272,SCAN_TBD5!$B:U,5,FALSE),"Not in Scan")</f>
        <v>Not in Scan</v>
      </c>
      <c r="AA272" s="25" t="str">
        <f>IFERROR(VLOOKUP($B272,SCAN_TBD6!$B:W,3,FALSE),"Not in Scan")</f>
        <v>Not in Scan</v>
      </c>
      <c r="AB272" s="25" t="str">
        <f>IFERROR(VLOOKUP($B272,SCAN_TBD6!$B:X,4,FALSE),"Not in Scan")</f>
        <v>Not in Scan</v>
      </c>
      <c r="AC272" s="25" t="str">
        <f>IFERROR(VLOOKUP($B272,SCAN_TBD6!$B:Y,5,FALSE),"Not in Scan")</f>
        <v>Not in Scan</v>
      </c>
      <c r="AE272" s="25" t="str">
        <f>IFERROR(VLOOKUP($B272,SCAN_TBD7!$B:AA,3,FALSE),"Not in Scan")</f>
        <v>Not in Scan</v>
      </c>
      <c r="AF272" s="25" t="str">
        <f>IFERROR(VLOOKUP($B272,SCAN_TBD7!$B:AB,4,FALSE),"Not in Scan")</f>
        <v>Not in Scan</v>
      </c>
      <c r="AG272" s="25" t="str">
        <f>IFERROR(VLOOKUP($B272,SCAN_TBD7!$B:AC,5,FALSE),"Not in Scan")</f>
        <v>Not in Scan</v>
      </c>
      <c r="AI272" s="25" t="str">
        <f>IFERROR(VLOOKUP($B272,SCAN_TBD8!$B:AA,3,FALSE),"Not in Scan")</f>
        <v>Not in Scan</v>
      </c>
      <c r="AJ272" s="25" t="str">
        <f>IFERROR(VLOOKUP($B272,SCAN_TBD8!$B:AB,4,FALSE),"Not in Scan")</f>
        <v>Not in Scan</v>
      </c>
      <c r="AK272" s="25" t="str">
        <f>IFERROR(VLOOKUP($B272,SCAN_TBD8!$B:AC,5,FALSE),"Not in Scan")</f>
        <v>Not in Scan</v>
      </c>
      <c r="AM272" s="25">
        <f t="shared" ref="AM272:AO272" si="2161">G272-C272</f>
        <v>0</v>
      </c>
      <c r="AN272" s="25">
        <f t="shared" si="2161"/>
        <v>0</v>
      </c>
      <c r="AO272" s="25">
        <f t="shared" si="2161"/>
        <v>0</v>
      </c>
      <c r="AQ272" s="25">
        <f t="shared" ref="AQ272:AS272" si="2162">K272-G272</f>
        <v>0</v>
      </c>
      <c r="AR272" s="25">
        <f t="shared" si="2162"/>
        <v>0</v>
      </c>
      <c r="AS272" s="25">
        <f t="shared" si="2162"/>
        <v>0</v>
      </c>
      <c r="AU272" s="25">
        <f t="shared" ref="AU272:AW272" si="2163">O272-K272</f>
        <v>0</v>
      </c>
      <c r="AV272" s="25">
        <f t="shared" si="2163"/>
        <v>0</v>
      </c>
      <c r="AW272" s="25">
        <f t="shared" si="2163"/>
        <v>0</v>
      </c>
      <c r="AY272" s="25" t="str">
        <f t="shared" ref="AY272:BA272" si="2164">S272-O272</f>
        <v>#VALUE!</v>
      </c>
      <c r="AZ272" s="25" t="str">
        <f t="shared" si="2164"/>
        <v>#VALUE!</v>
      </c>
      <c r="BA272" s="25" t="str">
        <f t="shared" si="2164"/>
        <v>#VALUE!</v>
      </c>
      <c r="BC272" s="25" t="str">
        <f t="shared" ref="BC272:BE272" si="2165">W272-S272</f>
        <v>#VALUE!</v>
      </c>
      <c r="BD272" s="25" t="str">
        <f t="shared" si="2165"/>
        <v>#VALUE!</v>
      </c>
      <c r="BE272" s="25" t="str">
        <f t="shared" si="2165"/>
        <v>#VALUE!</v>
      </c>
      <c r="BG272" s="25" t="str">
        <f t="shared" ref="BG272:BI272" si="2166">AA272-W272</f>
        <v>#VALUE!</v>
      </c>
      <c r="BH272" s="25" t="str">
        <f t="shared" si="2166"/>
        <v>#VALUE!</v>
      </c>
      <c r="BI272" s="25" t="str">
        <f t="shared" si="2166"/>
        <v>#VALUE!</v>
      </c>
      <c r="BK272" s="25" t="str">
        <f t="shared" ref="BK272:BM272" si="2167">AE272-AA272</f>
        <v>#VALUE!</v>
      </c>
      <c r="BL272" s="25" t="str">
        <f t="shared" si="2167"/>
        <v>#VALUE!</v>
      </c>
      <c r="BM272" s="25" t="str">
        <f t="shared" si="2167"/>
        <v>#VALUE!</v>
      </c>
      <c r="BO272" s="25" t="str">
        <f t="shared" ref="BO272:BQ272" si="2168">AI272-AE272</f>
        <v>#VALUE!</v>
      </c>
      <c r="BP272" s="25" t="str">
        <f t="shared" si="2168"/>
        <v>#VALUE!</v>
      </c>
      <c r="BQ272" s="25" t="str">
        <f t="shared" si="2168"/>
        <v>#VALUE!</v>
      </c>
    </row>
    <row r="273" ht="15.0" customHeight="1">
      <c r="A273" s="23" t="s">
        <v>261</v>
      </c>
      <c r="B273" s="24">
        <v>8.3688297E7</v>
      </c>
      <c r="C273" s="25">
        <f>IFERROR(VLOOKUP($B273,BaselineKILLS!$B:F,3,FALSE),"Not in BL Scan")</f>
        <v>7479</v>
      </c>
      <c r="D273" s="25">
        <f>IFERROR(VLOOKUP($B273,BaselineKILLS!$B:F,4,FALSE),"Not in BL Scan")</f>
        <v>9485</v>
      </c>
      <c r="E273" s="25">
        <f>IFERROR(VLOOKUP($B273,BaselineKILLS!$B:G,5,FALSE),"Not in BL Scan")</f>
        <v>685180</v>
      </c>
      <c r="F273" s="25"/>
      <c r="G273" s="25">
        <f>IFERROR(VLOOKUP($B273,SCAN1_020125!$B:F,3,FALSE),"Not in Scan")</f>
        <v>7479</v>
      </c>
      <c r="H273" s="25">
        <f>IFERROR(VLOOKUP($B273,SCAN1_020125!$B:G,4,FALSE),"Not in Scan")</f>
        <v>9485</v>
      </c>
      <c r="I273" s="25">
        <f>IFERROR(VLOOKUP($B273,SCAN1_020125!$B:H,5,FALSE),"Not in Scan")</f>
        <v>685180</v>
      </c>
      <c r="K273" s="25">
        <f>IFERROR(VLOOKUP($B273,SCAN2_021925!$B:G,3,FALSE),"Not in Scan")</f>
        <v>7479</v>
      </c>
      <c r="L273" s="25">
        <f>IFERROR(VLOOKUP($B273,SCAN2_021925!$B:H,4,FALSE),"Not in Scan")</f>
        <v>9485</v>
      </c>
      <c r="M273" s="25">
        <f>IFERROR(VLOOKUP($B273,SCAN2_021925!$B:I,5,FALSE),"Not in Scan")</f>
        <v>685180</v>
      </c>
      <c r="O273" s="25">
        <f>IFERROR(VLOOKUP($B273,SCAN_022325!$B:K,3,FALSE),"Not in Scan")</f>
        <v>7479</v>
      </c>
      <c r="P273" s="25">
        <f>IFERROR(VLOOKUP($B273,SCAN_022325!$B:L,4,FALSE),"Not in Scan")</f>
        <v>9485</v>
      </c>
      <c r="Q273" s="25">
        <f>IFERROR(VLOOKUP($B273,SCAN_022325!$B:M,5,FALSE),"Not in Scan")</f>
        <v>685180</v>
      </c>
      <c r="S273" s="25" t="str">
        <f>IFERROR(VLOOKUP($B273,SCAN_TBD4!$B:O,3,FALSE),"Not in Scan")</f>
        <v>Not in Scan</v>
      </c>
      <c r="T273" s="25" t="str">
        <f>IFERROR(VLOOKUP($B273,SCAN_TBD4!$B:P,4,FALSE),"Not in Scan")</f>
        <v>Not in Scan</v>
      </c>
      <c r="U273" s="25" t="str">
        <f>IFERROR(VLOOKUP($B273,SCAN_TBD4!$B:Q,5,FALSE),"Not in Scan")</f>
        <v>Not in Scan</v>
      </c>
      <c r="W273" s="25" t="str">
        <f>IFERROR(VLOOKUP($B273,SCAN_TBD5!$B:S,3,FALSE),"Not in Scan")</f>
        <v>Not in Scan</v>
      </c>
      <c r="X273" s="25" t="str">
        <f>IFERROR(VLOOKUP($B273,SCAN_TBD5!$B:T,4,FALSE),"Not in Scan")</f>
        <v>Not in Scan</v>
      </c>
      <c r="Y273" s="25" t="str">
        <f>IFERROR(VLOOKUP($B273,SCAN_TBD5!$B:U,5,FALSE),"Not in Scan")</f>
        <v>Not in Scan</v>
      </c>
      <c r="AA273" s="25" t="str">
        <f>IFERROR(VLOOKUP($B273,SCAN_TBD6!$B:W,3,FALSE),"Not in Scan")</f>
        <v>Not in Scan</v>
      </c>
      <c r="AB273" s="25" t="str">
        <f>IFERROR(VLOOKUP($B273,SCAN_TBD6!$B:X,4,FALSE),"Not in Scan")</f>
        <v>Not in Scan</v>
      </c>
      <c r="AC273" s="25" t="str">
        <f>IFERROR(VLOOKUP($B273,SCAN_TBD6!$B:Y,5,FALSE),"Not in Scan")</f>
        <v>Not in Scan</v>
      </c>
      <c r="AE273" s="25" t="str">
        <f>IFERROR(VLOOKUP($B273,SCAN_TBD7!$B:AA,3,FALSE),"Not in Scan")</f>
        <v>Not in Scan</v>
      </c>
      <c r="AF273" s="25" t="str">
        <f>IFERROR(VLOOKUP($B273,SCAN_TBD7!$B:AB,4,FALSE),"Not in Scan")</f>
        <v>Not in Scan</v>
      </c>
      <c r="AG273" s="25" t="str">
        <f>IFERROR(VLOOKUP($B273,SCAN_TBD7!$B:AC,5,FALSE),"Not in Scan")</f>
        <v>Not in Scan</v>
      </c>
      <c r="AI273" s="25" t="str">
        <f>IFERROR(VLOOKUP($B273,SCAN_TBD8!$B:AA,3,FALSE),"Not in Scan")</f>
        <v>Not in Scan</v>
      </c>
      <c r="AJ273" s="25" t="str">
        <f>IFERROR(VLOOKUP($B273,SCAN_TBD8!$B:AB,4,FALSE),"Not in Scan")</f>
        <v>Not in Scan</v>
      </c>
      <c r="AK273" s="25" t="str">
        <f>IFERROR(VLOOKUP($B273,SCAN_TBD8!$B:AC,5,FALSE),"Not in Scan")</f>
        <v>Not in Scan</v>
      </c>
      <c r="AM273" s="25">
        <f t="shared" ref="AM273:AO273" si="2169">G273-C273</f>
        <v>0</v>
      </c>
      <c r="AN273" s="25">
        <f t="shared" si="2169"/>
        <v>0</v>
      </c>
      <c r="AO273" s="25">
        <f t="shared" si="2169"/>
        <v>0</v>
      </c>
      <c r="AQ273" s="25">
        <f t="shared" ref="AQ273:AS273" si="2170">K273-G273</f>
        <v>0</v>
      </c>
      <c r="AR273" s="25">
        <f t="shared" si="2170"/>
        <v>0</v>
      </c>
      <c r="AS273" s="25">
        <f t="shared" si="2170"/>
        <v>0</v>
      </c>
      <c r="AU273" s="25">
        <f t="shared" ref="AU273:AW273" si="2171">O273-K273</f>
        <v>0</v>
      </c>
      <c r="AV273" s="25">
        <f t="shared" si="2171"/>
        <v>0</v>
      </c>
      <c r="AW273" s="25">
        <f t="shared" si="2171"/>
        <v>0</v>
      </c>
      <c r="AY273" s="25" t="str">
        <f t="shared" ref="AY273:BA273" si="2172">S273-O273</f>
        <v>#VALUE!</v>
      </c>
      <c r="AZ273" s="25" t="str">
        <f t="shared" si="2172"/>
        <v>#VALUE!</v>
      </c>
      <c r="BA273" s="25" t="str">
        <f t="shared" si="2172"/>
        <v>#VALUE!</v>
      </c>
      <c r="BC273" s="25" t="str">
        <f t="shared" ref="BC273:BE273" si="2173">W273-S273</f>
        <v>#VALUE!</v>
      </c>
      <c r="BD273" s="25" t="str">
        <f t="shared" si="2173"/>
        <v>#VALUE!</v>
      </c>
      <c r="BE273" s="25" t="str">
        <f t="shared" si="2173"/>
        <v>#VALUE!</v>
      </c>
      <c r="BG273" s="25" t="str">
        <f t="shared" ref="BG273:BI273" si="2174">AA273-W273</f>
        <v>#VALUE!</v>
      </c>
      <c r="BH273" s="25" t="str">
        <f t="shared" si="2174"/>
        <v>#VALUE!</v>
      </c>
      <c r="BI273" s="25" t="str">
        <f t="shared" si="2174"/>
        <v>#VALUE!</v>
      </c>
      <c r="BK273" s="25" t="str">
        <f t="shared" ref="BK273:BM273" si="2175">AE273-AA273</f>
        <v>#VALUE!</v>
      </c>
      <c r="BL273" s="25" t="str">
        <f t="shared" si="2175"/>
        <v>#VALUE!</v>
      </c>
      <c r="BM273" s="25" t="str">
        <f t="shared" si="2175"/>
        <v>#VALUE!</v>
      </c>
      <c r="BO273" s="25" t="str">
        <f t="shared" ref="BO273:BQ273" si="2176">AI273-AE273</f>
        <v>#VALUE!</v>
      </c>
      <c r="BP273" s="25" t="str">
        <f t="shared" si="2176"/>
        <v>#VALUE!</v>
      </c>
      <c r="BQ273" s="25" t="str">
        <f t="shared" si="2176"/>
        <v>#VALUE!</v>
      </c>
    </row>
    <row r="274" ht="15.0" customHeight="1">
      <c r="A274" s="23" t="s">
        <v>262</v>
      </c>
      <c r="B274" s="24">
        <v>8.3688971E7</v>
      </c>
      <c r="C274" s="25">
        <f>IFERROR(VLOOKUP($B274,BaselineKILLS!$B:F,3,FALSE),"Not in BL Scan")</f>
        <v>78358</v>
      </c>
      <c r="D274" s="25">
        <f>IFERROR(VLOOKUP($B274,BaselineKILLS!$B:F,4,FALSE),"Not in BL Scan")</f>
        <v>636</v>
      </c>
      <c r="E274" s="25">
        <f>IFERROR(VLOOKUP($B274,BaselineKILLS!$B:G,5,FALSE),"Not in BL Scan")</f>
        <v>756810</v>
      </c>
      <c r="F274" s="26"/>
      <c r="G274" s="25">
        <f>IFERROR(VLOOKUP($B274,SCAN1_020125!$B:F,3,FALSE),"Not in Scan")</f>
        <v>78358</v>
      </c>
      <c r="H274" s="25">
        <f>IFERROR(VLOOKUP($B274,SCAN1_020125!$B:G,4,FALSE),"Not in Scan")</f>
        <v>636</v>
      </c>
      <c r="I274" s="25">
        <f>IFERROR(VLOOKUP($B274,SCAN1_020125!$B:H,5,FALSE),"Not in Scan")</f>
        <v>756810</v>
      </c>
      <c r="K274" s="25">
        <f>IFERROR(VLOOKUP($B274,SCAN2_021925!$B:G,3,FALSE),"Not in Scan")</f>
        <v>78358</v>
      </c>
      <c r="L274" s="25">
        <f>IFERROR(VLOOKUP($B274,SCAN2_021925!$B:H,4,FALSE),"Not in Scan")</f>
        <v>636</v>
      </c>
      <c r="M274" s="25">
        <f>IFERROR(VLOOKUP($B274,SCAN2_021925!$B:I,5,FALSE),"Not in Scan")</f>
        <v>756810</v>
      </c>
      <c r="O274" s="25">
        <f>IFERROR(VLOOKUP($B274,SCAN_022325!$B:K,3,FALSE),"Not in Scan")</f>
        <v>78358</v>
      </c>
      <c r="P274" s="25">
        <f>IFERROR(VLOOKUP($B274,SCAN_022325!$B:L,4,FALSE),"Not in Scan")</f>
        <v>636</v>
      </c>
      <c r="Q274" s="25">
        <f>IFERROR(VLOOKUP($B274,SCAN_022325!$B:M,5,FALSE),"Not in Scan")</f>
        <v>756810</v>
      </c>
      <c r="S274" s="25" t="str">
        <f>IFERROR(VLOOKUP($B274,SCAN_TBD4!$B:O,3,FALSE),"Not in Scan")</f>
        <v>Not in Scan</v>
      </c>
      <c r="T274" s="25" t="str">
        <f>IFERROR(VLOOKUP($B274,SCAN_TBD4!$B:P,4,FALSE),"Not in Scan")</f>
        <v>Not in Scan</v>
      </c>
      <c r="U274" s="25" t="str">
        <f>IFERROR(VLOOKUP($B274,SCAN_TBD4!$B:Q,5,FALSE),"Not in Scan")</f>
        <v>Not in Scan</v>
      </c>
      <c r="W274" s="25" t="str">
        <f>IFERROR(VLOOKUP($B274,SCAN_TBD5!$B:S,3,FALSE),"Not in Scan")</f>
        <v>Not in Scan</v>
      </c>
      <c r="X274" s="25" t="str">
        <f>IFERROR(VLOOKUP($B274,SCAN_TBD5!$B:T,4,FALSE),"Not in Scan")</f>
        <v>Not in Scan</v>
      </c>
      <c r="Y274" s="25" t="str">
        <f>IFERROR(VLOOKUP($B274,SCAN_TBD5!$B:U,5,FALSE),"Not in Scan")</f>
        <v>Not in Scan</v>
      </c>
      <c r="AA274" s="25" t="str">
        <f>IFERROR(VLOOKUP($B274,SCAN_TBD6!$B:W,3,FALSE),"Not in Scan")</f>
        <v>Not in Scan</v>
      </c>
      <c r="AB274" s="25" t="str">
        <f>IFERROR(VLOOKUP($B274,SCAN_TBD6!$B:X,4,FALSE),"Not in Scan")</f>
        <v>Not in Scan</v>
      </c>
      <c r="AC274" s="25" t="str">
        <f>IFERROR(VLOOKUP($B274,SCAN_TBD6!$B:Y,5,FALSE),"Not in Scan")</f>
        <v>Not in Scan</v>
      </c>
      <c r="AE274" s="25" t="str">
        <f>IFERROR(VLOOKUP($B274,SCAN_TBD7!$B:AA,3,FALSE),"Not in Scan")</f>
        <v>Not in Scan</v>
      </c>
      <c r="AF274" s="25" t="str">
        <f>IFERROR(VLOOKUP($B274,SCAN_TBD7!$B:AB,4,FALSE),"Not in Scan")</f>
        <v>Not in Scan</v>
      </c>
      <c r="AG274" s="25" t="str">
        <f>IFERROR(VLOOKUP($B274,SCAN_TBD7!$B:AC,5,FALSE),"Not in Scan")</f>
        <v>Not in Scan</v>
      </c>
      <c r="AI274" s="25" t="str">
        <f>IFERROR(VLOOKUP($B274,SCAN_TBD8!$B:AA,3,FALSE),"Not in Scan")</f>
        <v>Not in Scan</v>
      </c>
      <c r="AJ274" s="25" t="str">
        <f>IFERROR(VLOOKUP($B274,SCAN_TBD8!$B:AB,4,FALSE),"Not in Scan")</f>
        <v>Not in Scan</v>
      </c>
      <c r="AK274" s="25" t="str">
        <f>IFERROR(VLOOKUP($B274,SCAN_TBD8!$B:AC,5,FALSE),"Not in Scan")</f>
        <v>Not in Scan</v>
      </c>
      <c r="AM274" s="25">
        <f t="shared" ref="AM274:AO274" si="2177">G274-C274</f>
        <v>0</v>
      </c>
      <c r="AN274" s="25">
        <f t="shared" si="2177"/>
        <v>0</v>
      </c>
      <c r="AO274" s="25">
        <f t="shared" si="2177"/>
        <v>0</v>
      </c>
      <c r="AQ274" s="25">
        <f t="shared" ref="AQ274:AS274" si="2178">K274-G274</f>
        <v>0</v>
      </c>
      <c r="AR274" s="25">
        <f t="shared" si="2178"/>
        <v>0</v>
      </c>
      <c r="AS274" s="25">
        <f t="shared" si="2178"/>
        <v>0</v>
      </c>
      <c r="AU274" s="25">
        <f t="shared" ref="AU274:AW274" si="2179">O274-K274</f>
        <v>0</v>
      </c>
      <c r="AV274" s="25">
        <f t="shared" si="2179"/>
        <v>0</v>
      </c>
      <c r="AW274" s="25">
        <f t="shared" si="2179"/>
        <v>0</v>
      </c>
      <c r="AY274" s="25" t="str">
        <f t="shared" ref="AY274:BA274" si="2180">S274-O274</f>
        <v>#VALUE!</v>
      </c>
      <c r="AZ274" s="25" t="str">
        <f t="shared" si="2180"/>
        <v>#VALUE!</v>
      </c>
      <c r="BA274" s="25" t="str">
        <f t="shared" si="2180"/>
        <v>#VALUE!</v>
      </c>
      <c r="BC274" s="25" t="str">
        <f t="shared" ref="BC274:BE274" si="2181">W274-S274</f>
        <v>#VALUE!</v>
      </c>
      <c r="BD274" s="25" t="str">
        <f t="shared" si="2181"/>
        <v>#VALUE!</v>
      </c>
      <c r="BE274" s="25" t="str">
        <f t="shared" si="2181"/>
        <v>#VALUE!</v>
      </c>
      <c r="BG274" s="25" t="str">
        <f t="shared" ref="BG274:BI274" si="2182">AA274-W274</f>
        <v>#VALUE!</v>
      </c>
      <c r="BH274" s="25" t="str">
        <f t="shared" si="2182"/>
        <v>#VALUE!</v>
      </c>
      <c r="BI274" s="25" t="str">
        <f t="shared" si="2182"/>
        <v>#VALUE!</v>
      </c>
      <c r="BK274" s="25" t="str">
        <f t="shared" ref="BK274:BM274" si="2183">AE274-AA274</f>
        <v>#VALUE!</v>
      </c>
      <c r="BL274" s="25" t="str">
        <f t="shared" si="2183"/>
        <v>#VALUE!</v>
      </c>
      <c r="BM274" s="25" t="str">
        <f t="shared" si="2183"/>
        <v>#VALUE!</v>
      </c>
      <c r="BO274" s="25" t="str">
        <f t="shared" ref="BO274:BQ274" si="2184">AI274-AE274</f>
        <v>#VALUE!</v>
      </c>
      <c r="BP274" s="25" t="str">
        <f t="shared" si="2184"/>
        <v>#VALUE!</v>
      </c>
      <c r="BQ274" s="25" t="str">
        <f t="shared" si="2184"/>
        <v>#VALUE!</v>
      </c>
    </row>
    <row r="275" ht="15.0" customHeight="1">
      <c r="A275" s="23" t="s">
        <v>263</v>
      </c>
      <c r="B275" s="24">
        <v>8.8280898E7</v>
      </c>
      <c r="C275" s="25">
        <f>IFERROR(VLOOKUP($B275,BaselineKILLS!$B:F,3,FALSE),"Not in BL Scan")</f>
        <v>64853</v>
      </c>
      <c r="D275" s="25">
        <f>IFERROR(VLOOKUP($B275,BaselineKILLS!$B:F,4,FALSE),"Not in BL Scan")</f>
        <v>54296</v>
      </c>
      <c r="E275" s="25">
        <f>IFERROR(VLOOKUP($B275,BaselineKILLS!$B:G,5,FALSE),"Not in BL Scan")</f>
        <v>948879</v>
      </c>
      <c r="F275" s="25"/>
      <c r="G275" s="25">
        <f>IFERROR(VLOOKUP($B275,SCAN1_020125!$B:F,3,FALSE),"Not in Scan")</f>
        <v>64853</v>
      </c>
      <c r="H275" s="25">
        <f>IFERROR(VLOOKUP($B275,SCAN1_020125!$B:G,4,FALSE),"Not in Scan")</f>
        <v>54296</v>
      </c>
      <c r="I275" s="25">
        <f>IFERROR(VLOOKUP($B275,SCAN1_020125!$B:H,5,FALSE),"Not in Scan")</f>
        <v>948879</v>
      </c>
      <c r="K275" s="25">
        <f>IFERROR(VLOOKUP($B275,SCAN2_021925!$B:G,3,FALSE),"Not in Scan")</f>
        <v>64853</v>
      </c>
      <c r="L275" s="25">
        <f>IFERROR(VLOOKUP($B275,SCAN2_021925!$B:H,4,FALSE),"Not in Scan")</f>
        <v>54296</v>
      </c>
      <c r="M275" s="25">
        <f>IFERROR(VLOOKUP($B275,SCAN2_021925!$B:I,5,FALSE),"Not in Scan")</f>
        <v>948879</v>
      </c>
      <c r="O275" s="25">
        <f>IFERROR(VLOOKUP($B275,SCAN_022325!$B:K,3,FALSE),"Not in Scan")</f>
        <v>64853</v>
      </c>
      <c r="P275" s="25">
        <f>IFERROR(VLOOKUP($B275,SCAN_022325!$B:L,4,FALSE),"Not in Scan")</f>
        <v>54296</v>
      </c>
      <c r="Q275" s="25">
        <f>IFERROR(VLOOKUP($B275,SCAN_022325!$B:M,5,FALSE),"Not in Scan")</f>
        <v>948879</v>
      </c>
      <c r="S275" s="25" t="str">
        <f>IFERROR(VLOOKUP($B275,SCAN_TBD4!$B:O,3,FALSE),"Not in Scan")</f>
        <v>Not in Scan</v>
      </c>
      <c r="T275" s="25" t="str">
        <f>IFERROR(VLOOKUP($B275,SCAN_TBD4!$B:P,4,FALSE),"Not in Scan")</f>
        <v>Not in Scan</v>
      </c>
      <c r="U275" s="25" t="str">
        <f>IFERROR(VLOOKUP($B275,SCAN_TBD4!$B:Q,5,FALSE),"Not in Scan")</f>
        <v>Not in Scan</v>
      </c>
      <c r="W275" s="25" t="str">
        <f>IFERROR(VLOOKUP($B275,SCAN_TBD5!$B:S,3,FALSE),"Not in Scan")</f>
        <v>Not in Scan</v>
      </c>
      <c r="X275" s="25" t="str">
        <f>IFERROR(VLOOKUP($B275,SCAN_TBD5!$B:T,4,FALSE),"Not in Scan")</f>
        <v>Not in Scan</v>
      </c>
      <c r="Y275" s="25" t="str">
        <f>IFERROR(VLOOKUP($B275,SCAN_TBD5!$B:U,5,FALSE),"Not in Scan")</f>
        <v>Not in Scan</v>
      </c>
      <c r="AA275" s="25" t="str">
        <f>IFERROR(VLOOKUP($B275,SCAN_TBD6!$B:W,3,FALSE),"Not in Scan")</f>
        <v>Not in Scan</v>
      </c>
      <c r="AB275" s="25" t="str">
        <f>IFERROR(VLOOKUP($B275,SCAN_TBD6!$B:X,4,FALSE),"Not in Scan")</f>
        <v>Not in Scan</v>
      </c>
      <c r="AC275" s="25" t="str">
        <f>IFERROR(VLOOKUP($B275,SCAN_TBD6!$B:Y,5,FALSE),"Not in Scan")</f>
        <v>Not in Scan</v>
      </c>
      <c r="AE275" s="25" t="str">
        <f>IFERROR(VLOOKUP($B275,SCAN_TBD7!$B:AA,3,FALSE),"Not in Scan")</f>
        <v>Not in Scan</v>
      </c>
      <c r="AF275" s="25" t="str">
        <f>IFERROR(VLOOKUP($B275,SCAN_TBD7!$B:AB,4,FALSE),"Not in Scan")</f>
        <v>Not in Scan</v>
      </c>
      <c r="AG275" s="25" t="str">
        <f>IFERROR(VLOOKUP($B275,SCAN_TBD7!$B:AC,5,FALSE),"Not in Scan")</f>
        <v>Not in Scan</v>
      </c>
      <c r="AI275" s="25" t="str">
        <f>IFERROR(VLOOKUP($B275,SCAN_TBD8!$B:AA,3,FALSE),"Not in Scan")</f>
        <v>Not in Scan</v>
      </c>
      <c r="AJ275" s="25" t="str">
        <f>IFERROR(VLOOKUP($B275,SCAN_TBD8!$B:AB,4,FALSE),"Not in Scan")</f>
        <v>Not in Scan</v>
      </c>
      <c r="AK275" s="25" t="str">
        <f>IFERROR(VLOOKUP($B275,SCAN_TBD8!$B:AC,5,FALSE),"Not in Scan")</f>
        <v>Not in Scan</v>
      </c>
      <c r="AM275" s="25">
        <f t="shared" ref="AM275:AO275" si="2185">G275-C275</f>
        <v>0</v>
      </c>
      <c r="AN275" s="25">
        <f t="shared" si="2185"/>
        <v>0</v>
      </c>
      <c r="AO275" s="25">
        <f t="shared" si="2185"/>
        <v>0</v>
      </c>
      <c r="AQ275" s="25">
        <f t="shared" ref="AQ275:AS275" si="2186">K275-G275</f>
        <v>0</v>
      </c>
      <c r="AR275" s="25">
        <f t="shared" si="2186"/>
        <v>0</v>
      </c>
      <c r="AS275" s="25">
        <f t="shared" si="2186"/>
        <v>0</v>
      </c>
      <c r="AU275" s="25">
        <f t="shared" ref="AU275:AW275" si="2187">O275-K275</f>
        <v>0</v>
      </c>
      <c r="AV275" s="25">
        <f t="shared" si="2187"/>
        <v>0</v>
      </c>
      <c r="AW275" s="25">
        <f t="shared" si="2187"/>
        <v>0</v>
      </c>
      <c r="AY275" s="25" t="str">
        <f t="shared" ref="AY275:BA275" si="2188">S275-O275</f>
        <v>#VALUE!</v>
      </c>
      <c r="AZ275" s="25" t="str">
        <f t="shared" si="2188"/>
        <v>#VALUE!</v>
      </c>
      <c r="BA275" s="25" t="str">
        <f t="shared" si="2188"/>
        <v>#VALUE!</v>
      </c>
      <c r="BC275" s="25" t="str">
        <f t="shared" ref="BC275:BE275" si="2189">W275-S275</f>
        <v>#VALUE!</v>
      </c>
      <c r="BD275" s="25" t="str">
        <f t="shared" si="2189"/>
        <v>#VALUE!</v>
      </c>
      <c r="BE275" s="25" t="str">
        <f t="shared" si="2189"/>
        <v>#VALUE!</v>
      </c>
      <c r="BG275" s="25" t="str">
        <f t="shared" ref="BG275:BI275" si="2190">AA275-W275</f>
        <v>#VALUE!</v>
      </c>
      <c r="BH275" s="25" t="str">
        <f t="shared" si="2190"/>
        <v>#VALUE!</v>
      </c>
      <c r="BI275" s="25" t="str">
        <f t="shared" si="2190"/>
        <v>#VALUE!</v>
      </c>
      <c r="BK275" s="25" t="str">
        <f t="shared" ref="BK275:BM275" si="2191">AE275-AA275</f>
        <v>#VALUE!</v>
      </c>
      <c r="BL275" s="25" t="str">
        <f t="shared" si="2191"/>
        <v>#VALUE!</v>
      </c>
      <c r="BM275" s="25" t="str">
        <f t="shared" si="2191"/>
        <v>#VALUE!</v>
      </c>
      <c r="BO275" s="25" t="str">
        <f t="shared" ref="BO275:BQ275" si="2192">AI275-AE275</f>
        <v>#VALUE!</v>
      </c>
      <c r="BP275" s="25" t="str">
        <f t="shared" si="2192"/>
        <v>#VALUE!</v>
      </c>
      <c r="BQ275" s="25" t="str">
        <f t="shared" si="2192"/>
        <v>#VALUE!</v>
      </c>
    </row>
    <row r="276" ht="15.0" customHeight="1">
      <c r="A276" s="23" t="s">
        <v>264</v>
      </c>
      <c r="B276" s="24">
        <v>3.1110161E7</v>
      </c>
      <c r="C276" s="25">
        <f>IFERROR(VLOOKUP($B276,BaselineKILLS!$B:F,3,FALSE),"Not in BL Scan")</f>
        <v>19775</v>
      </c>
      <c r="D276" s="25">
        <f>IFERROR(VLOOKUP($B276,BaselineKILLS!$B:F,4,FALSE),"Not in BL Scan")</f>
        <v>25278</v>
      </c>
      <c r="E276" s="25">
        <f>IFERROR(VLOOKUP($B276,BaselineKILLS!$B:G,5,FALSE),"Not in BL Scan")</f>
        <v>638957</v>
      </c>
      <c r="F276" s="25"/>
      <c r="G276" s="25">
        <f>IFERROR(VLOOKUP($B276,SCAN1_020125!$B:F,3,FALSE),"Not in Scan")</f>
        <v>19775</v>
      </c>
      <c r="H276" s="25">
        <f>IFERROR(VLOOKUP($B276,SCAN1_020125!$B:G,4,FALSE),"Not in Scan")</f>
        <v>25278</v>
      </c>
      <c r="I276" s="25">
        <f>IFERROR(VLOOKUP($B276,SCAN1_020125!$B:H,5,FALSE),"Not in Scan")</f>
        <v>638957</v>
      </c>
      <c r="K276" s="25">
        <f>IFERROR(VLOOKUP($B276,SCAN2_021925!$B:G,3,FALSE),"Not in Scan")</f>
        <v>19775</v>
      </c>
      <c r="L276" s="25">
        <f>IFERROR(VLOOKUP($B276,SCAN2_021925!$B:H,4,FALSE),"Not in Scan")</f>
        <v>25278</v>
      </c>
      <c r="M276" s="25">
        <f>IFERROR(VLOOKUP($B276,SCAN2_021925!$B:I,5,FALSE),"Not in Scan")</f>
        <v>638957</v>
      </c>
      <c r="O276" s="25">
        <f>IFERROR(VLOOKUP($B276,SCAN_022325!$B:K,3,FALSE),"Not in Scan")</f>
        <v>19775</v>
      </c>
      <c r="P276" s="25">
        <f>IFERROR(VLOOKUP($B276,SCAN_022325!$B:L,4,FALSE),"Not in Scan")</f>
        <v>25278</v>
      </c>
      <c r="Q276" s="25">
        <f>IFERROR(VLOOKUP($B276,SCAN_022325!$B:M,5,FALSE),"Not in Scan")</f>
        <v>638957</v>
      </c>
      <c r="S276" s="25" t="str">
        <f>IFERROR(VLOOKUP($B276,SCAN_TBD4!$B:O,3,FALSE),"Not in Scan")</f>
        <v>Not in Scan</v>
      </c>
      <c r="T276" s="25" t="str">
        <f>IFERROR(VLOOKUP($B276,SCAN_TBD4!$B:P,4,FALSE),"Not in Scan")</f>
        <v>Not in Scan</v>
      </c>
      <c r="U276" s="25" t="str">
        <f>IFERROR(VLOOKUP($B276,SCAN_TBD4!$B:Q,5,FALSE),"Not in Scan")</f>
        <v>Not in Scan</v>
      </c>
      <c r="W276" s="25" t="str">
        <f>IFERROR(VLOOKUP($B276,SCAN_TBD5!$B:S,3,FALSE),"Not in Scan")</f>
        <v>Not in Scan</v>
      </c>
      <c r="X276" s="25" t="str">
        <f>IFERROR(VLOOKUP($B276,SCAN_TBD5!$B:T,4,FALSE),"Not in Scan")</f>
        <v>Not in Scan</v>
      </c>
      <c r="Y276" s="25" t="str">
        <f>IFERROR(VLOOKUP($B276,SCAN_TBD5!$B:U,5,FALSE),"Not in Scan")</f>
        <v>Not in Scan</v>
      </c>
      <c r="AA276" s="25" t="str">
        <f>IFERROR(VLOOKUP($B276,SCAN_TBD6!$B:W,3,FALSE),"Not in Scan")</f>
        <v>Not in Scan</v>
      </c>
      <c r="AB276" s="25" t="str">
        <f>IFERROR(VLOOKUP($B276,SCAN_TBD6!$B:X,4,FALSE),"Not in Scan")</f>
        <v>Not in Scan</v>
      </c>
      <c r="AC276" s="25" t="str">
        <f>IFERROR(VLOOKUP($B276,SCAN_TBD6!$B:Y,5,FALSE),"Not in Scan")</f>
        <v>Not in Scan</v>
      </c>
      <c r="AE276" s="25" t="str">
        <f>IFERROR(VLOOKUP($B276,SCAN_TBD7!$B:AA,3,FALSE),"Not in Scan")</f>
        <v>Not in Scan</v>
      </c>
      <c r="AF276" s="25" t="str">
        <f>IFERROR(VLOOKUP($B276,SCAN_TBD7!$B:AB,4,FALSE),"Not in Scan")</f>
        <v>Not in Scan</v>
      </c>
      <c r="AG276" s="25" t="str">
        <f>IFERROR(VLOOKUP($B276,SCAN_TBD7!$B:AC,5,FALSE),"Not in Scan")</f>
        <v>Not in Scan</v>
      </c>
      <c r="AI276" s="25" t="str">
        <f>IFERROR(VLOOKUP($B276,SCAN_TBD8!$B:AA,3,FALSE),"Not in Scan")</f>
        <v>Not in Scan</v>
      </c>
      <c r="AJ276" s="25" t="str">
        <f>IFERROR(VLOOKUP($B276,SCAN_TBD8!$B:AB,4,FALSE),"Not in Scan")</f>
        <v>Not in Scan</v>
      </c>
      <c r="AK276" s="25" t="str">
        <f>IFERROR(VLOOKUP($B276,SCAN_TBD8!$B:AC,5,FALSE),"Not in Scan")</f>
        <v>Not in Scan</v>
      </c>
      <c r="AM276" s="25">
        <f t="shared" ref="AM276:AO276" si="2193">G276-C276</f>
        <v>0</v>
      </c>
      <c r="AN276" s="25">
        <f t="shared" si="2193"/>
        <v>0</v>
      </c>
      <c r="AO276" s="25">
        <f t="shared" si="2193"/>
        <v>0</v>
      </c>
      <c r="AQ276" s="25">
        <f t="shared" ref="AQ276:AS276" si="2194">K276-G276</f>
        <v>0</v>
      </c>
      <c r="AR276" s="25">
        <f t="shared" si="2194"/>
        <v>0</v>
      </c>
      <c r="AS276" s="25">
        <f t="shared" si="2194"/>
        <v>0</v>
      </c>
      <c r="AU276" s="25">
        <f t="shared" ref="AU276:AW276" si="2195">O276-K276</f>
        <v>0</v>
      </c>
      <c r="AV276" s="25">
        <f t="shared" si="2195"/>
        <v>0</v>
      </c>
      <c r="AW276" s="25">
        <f t="shared" si="2195"/>
        <v>0</v>
      </c>
      <c r="AY276" s="25" t="str">
        <f t="shared" ref="AY276:BA276" si="2196">S276-O276</f>
        <v>#VALUE!</v>
      </c>
      <c r="AZ276" s="25" t="str">
        <f t="shared" si="2196"/>
        <v>#VALUE!</v>
      </c>
      <c r="BA276" s="25" t="str">
        <f t="shared" si="2196"/>
        <v>#VALUE!</v>
      </c>
      <c r="BC276" s="25" t="str">
        <f t="shared" ref="BC276:BE276" si="2197">W276-S276</f>
        <v>#VALUE!</v>
      </c>
      <c r="BD276" s="25" t="str">
        <f t="shared" si="2197"/>
        <v>#VALUE!</v>
      </c>
      <c r="BE276" s="25" t="str">
        <f t="shared" si="2197"/>
        <v>#VALUE!</v>
      </c>
      <c r="BG276" s="25" t="str">
        <f t="shared" ref="BG276:BI276" si="2198">AA276-W276</f>
        <v>#VALUE!</v>
      </c>
      <c r="BH276" s="25" t="str">
        <f t="shared" si="2198"/>
        <v>#VALUE!</v>
      </c>
      <c r="BI276" s="25" t="str">
        <f t="shared" si="2198"/>
        <v>#VALUE!</v>
      </c>
      <c r="BK276" s="25" t="str">
        <f t="shared" ref="BK276:BM276" si="2199">AE276-AA276</f>
        <v>#VALUE!</v>
      </c>
      <c r="BL276" s="25" t="str">
        <f t="shared" si="2199"/>
        <v>#VALUE!</v>
      </c>
      <c r="BM276" s="25" t="str">
        <f t="shared" si="2199"/>
        <v>#VALUE!</v>
      </c>
      <c r="BO276" s="25" t="str">
        <f t="shared" ref="BO276:BQ276" si="2200">AI276-AE276</f>
        <v>#VALUE!</v>
      </c>
      <c r="BP276" s="25" t="str">
        <f t="shared" si="2200"/>
        <v>#VALUE!</v>
      </c>
      <c r="BQ276" s="25" t="str">
        <f t="shared" si="2200"/>
        <v>#VALUE!</v>
      </c>
    </row>
    <row r="277" ht="15.0" customHeight="1">
      <c r="A277" s="23" t="s">
        <v>265</v>
      </c>
      <c r="B277" s="24">
        <v>5.1017364E7</v>
      </c>
      <c r="C277" s="25">
        <f>IFERROR(VLOOKUP($B277,BaselineKILLS!$B:F,3,FALSE),"Not in BL Scan")</f>
        <v>97623</v>
      </c>
      <c r="D277" s="25">
        <f>IFERROR(VLOOKUP($B277,BaselineKILLS!$B:F,4,FALSE),"Not in BL Scan")</f>
        <v>4235</v>
      </c>
      <c r="E277" s="25">
        <f>IFERROR(VLOOKUP($B277,BaselineKILLS!$B:G,5,FALSE),"Not in BL Scan")</f>
        <v>226585</v>
      </c>
      <c r="F277" s="25"/>
      <c r="G277" s="25">
        <f>IFERROR(VLOOKUP($B277,SCAN1_020125!$B:F,3,FALSE),"Not in Scan")</f>
        <v>97623</v>
      </c>
      <c r="H277" s="25">
        <f>IFERROR(VLOOKUP($B277,SCAN1_020125!$B:G,4,FALSE),"Not in Scan")</f>
        <v>4235</v>
      </c>
      <c r="I277" s="25">
        <f>IFERROR(VLOOKUP($B277,SCAN1_020125!$B:H,5,FALSE),"Not in Scan")</f>
        <v>226585</v>
      </c>
      <c r="K277" s="25">
        <f>IFERROR(VLOOKUP($B277,SCAN2_021925!$B:G,3,FALSE),"Not in Scan")</f>
        <v>97623</v>
      </c>
      <c r="L277" s="25">
        <f>IFERROR(VLOOKUP($B277,SCAN2_021925!$B:H,4,FALSE),"Not in Scan")</f>
        <v>4235</v>
      </c>
      <c r="M277" s="25">
        <f>IFERROR(VLOOKUP($B277,SCAN2_021925!$B:I,5,FALSE),"Not in Scan")</f>
        <v>226585</v>
      </c>
      <c r="O277" s="25">
        <f>IFERROR(VLOOKUP($B277,SCAN_022325!$B:K,3,FALSE),"Not in Scan")</f>
        <v>97623</v>
      </c>
      <c r="P277" s="25">
        <f>IFERROR(VLOOKUP($B277,SCAN_022325!$B:L,4,FALSE),"Not in Scan")</f>
        <v>4235</v>
      </c>
      <c r="Q277" s="25">
        <f>IFERROR(VLOOKUP($B277,SCAN_022325!$B:M,5,FALSE),"Not in Scan")</f>
        <v>226585</v>
      </c>
      <c r="S277" s="25" t="str">
        <f>IFERROR(VLOOKUP($B277,SCAN_TBD4!$B:O,3,FALSE),"Not in Scan")</f>
        <v>Not in Scan</v>
      </c>
      <c r="T277" s="25" t="str">
        <f>IFERROR(VLOOKUP($B277,SCAN_TBD4!$B:P,4,FALSE),"Not in Scan")</f>
        <v>Not in Scan</v>
      </c>
      <c r="U277" s="25" t="str">
        <f>IFERROR(VLOOKUP($B277,SCAN_TBD4!$B:Q,5,FALSE),"Not in Scan")</f>
        <v>Not in Scan</v>
      </c>
      <c r="W277" s="25" t="str">
        <f>IFERROR(VLOOKUP($B277,SCAN_TBD5!$B:S,3,FALSE),"Not in Scan")</f>
        <v>Not in Scan</v>
      </c>
      <c r="X277" s="25" t="str">
        <f>IFERROR(VLOOKUP($B277,SCAN_TBD5!$B:T,4,FALSE),"Not in Scan")</f>
        <v>Not in Scan</v>
      </c>
      <c r="Y277" s="25" t="str">
        <f>IFERROR(VLOOKUP($B277,SCAN_TBD5!$B:U,5,FALSE),"Not in Scan")</f>
        <v>Not in Scan</v>
      </c>
      <c r="AA277" s="25" t="str">
        <f>IFERROR(VLOOKUP($B277,SCAN_TBD6!$B:W,3,FALSE),"Not in Scan")</f>
        <v>Not in Scan</v>
      </c>
      <c r="AB277" s="25" t="str">
        <f>IFERROR(VLOOKUP($B277,SCAN_TBD6!$B:X,4,FALSE),"Not in Scan")</f>
        <v>Not in Scan</v>
      </c>
      <c r="AC277" s="25" t="str">
        <f>IFERROR(VLOOKUP($B277,SCAN_TBD6!$B:Y,5,FALSE),"Not in Scan")</f>
        <v>Not in Scan</v>
      </c>
      <c r="AE277" s="25" t="str">
        <f>IFERROR(VLOOKUP($B277,SCAN_TBD7!$B:AA,3,FALSE),"Not in Scan")</f>
        <v>Not in Scan</v>
      </c>
      <c r="AF277" s="25" t="str">
        <f>IFERROR(VLOOKUP($B277,SCAN_TBD7!$B:AB,4,FALSE),"Not in Scan")</f>
        <v>Not in Scan</v>
      </c>
      <c r="AG277" s="25" t="str">
        <f>IFERROR(VLOOKUP($B277,SCAN_TBD7!$B:AC,5,FALSE),"Not in Scan")</f>
        <v>Not in Scan</v>
      </c>
      <c r="AI277" s="25" t="str">
        <f>IFERROR(VLOOKUP($B277,SCAN_TBD8!$B:AA,3,FALSE),"Not in Scan")</f>
        <v>Not in Scan</v>
      </c>
      <c r="AJ277" s="25" t="str">
        <f>IFERROR(VLOOKUP($B277,SCAN_TBD8!$B:AB,4,FALSE),"Not in Scan")</f>
        <v>Not in Scan</v>
      </c>
      <c r="AK277" s="25" t="str">
        <f>IFERROR(VLOOKUP($B277,SCAN_TBD8!$B:AC,5,FALSE),"Not in Scan")</f>
        <v>Not in Scan</v>
      </c>
      <c r="AM277" s="25">
        <f t="shared" ref="AM277:AO277" si="2201">G277-C277</f>
        <v>0</v>
      </c>
      <c r="AN277" s="25">
        <f t="shared" si="2201"/>
        <v>0</v>
      </c>
      <c r="AO277" s="25">
        <f t="shared" si="2201"/>
        <v>0</v>
      </c>
      <c r="AQ277" s="25">
        <f t="shared" ref="AQ277:AS277" si="2202">K277-G277</f>
        <v>0</v>
      </c>
      <c r="AR277" s="25">
        <f t="shared" si="2202"/>
        <v>0</v>
      </c>
      <c r="AS277" s="25">
        <f t="shared" si="2202"/>
        <v>0</v>
      </c>
      <c r="AU277" s="25">
        <f t="shared" ref="AU277:AW277" si="2203">O277-K277</f>
        <v>0</v>
      </c>
      <c r="AV277" s="25">
        <f t="shared" si="2203"/>
        <v>0</v>
      </c>
      <c r="AW277" s="25">
        <f t="shared" si="2203"/>
        <v>0</v>
      </c>
      <c r="AY277" s="25" t="str">
        <f t="shared" ref="AY277:BA277" si="2204">S277-O277</f>
        <v>#VALUE!</v>
      </c>
      <c r="AZ277" s="25" t="str">
        <f t="shared" si="2204"/>
        <v>#VALUE!</v>
      </c>
      <c r="BA277" s="25" t="str">
        <f t="shared" si="2204"/>
        <v>#VALUE!</v>
      </c>
      <c r="BC277" s="25" t="str">
        <f t="shared" ref="BC277:BE277" si="2205">W277-S277</f>
        <v>#VALUE!</v>
      </c>
      <c r="BD277" s="25" t="str">
        <f t="shared" si="2205"/>
        <v>#VALUE!</v>
      </c>
      <c r="BE277" s="25" t="str">
        <f t="shared" si="2205"/>
        <v>#VALUE!</v>
      </c>
      <c r="BG277" s="25" t="str">
        <f t="shared" ref="BG277:BI277" si="2206">AA277-W277</f>
        <v>#VALUE!</v>
      </c>
      <c r="BH277" s="25" t="str">
        <f t="shared" si="2206"/>
        <v>#VALUE!</v>
      </c>
      <c r="BI277" s="25" t="str">
        <f t="shared" si="2206"/>
        <v>#VALUE!</v>
      </c>
      <c r="BK277" s="25" t="str">
        <f t="shared" ref="BK277:BM277" si="2207">AE277-AA277</f>
        <v>#VALUE!</v>
      </c>
      <c r="BL277" s="25" t="str">
        <f t="shared" si="2207"/>
        <v>#VALUE!</v>
      </c>
      <c r="BM277" s="25" t="str">
        <f t="shared" si="2207"/>
        <v>#VALUE!</v>
      </c>
      <c r="BO277" s="25" t="str">
        <f t="shared" ref="BO277:BQ277" si="2208">AI277-AE277</f>
        <v>#VALUE!</v>
      </c>
      <c r="BP277" s="25" t="str">
        <f t="shared" si="2208"/>
        <v>#VALUE!</v>
      </c>
      <c r="BQ277" s="25" t="str">
        <f t="shared" si="2208"/>
        <v>#VALUE!</v>
      </c>
    </row>
    <row r="278" ht="15.0" customHeight="1">
      <c r="A278" s="23" t="s">
        <v>266</v>
      </c>
      <c r="B278" s="24">
        <v>1.0209428E7</v>
      </c>
      <c r="C278" s="25">
        <f>IFERROR(VLOOKUP($B278,BaselineKILLS!$B:F,3,FALSE),"Not in BL Scan")</f>
        <v>5980</v>
      </c>
      <c r="D278" s="25">
        <f>IFERROR(VLOOKUP($B278,BaselineKILLS!$B:F,4,FALSE),"Not in BL Scan")</f>
        <v>105252</v>
      </c>
      <c r="E278" s="25">
        <f>IFERROR(VLOOKUP($B278,BaselineKILLS!$B:G,5,FALSE),"Not in BL Scan")</f>
        <v>1082982</v>
      </c>
      <c r="F278" s="25"/>
      <c r="G278" s="25">
        <f>IFERROR(VLOOKUP($B278,SCAN1_020125!$B:F,3,FALSE),"Not in Scan")</f>
        <v>5980</v>
      </c>
      <c r="H278" s="25">
        <f>IFERROR(VLOOKUP($B278,SCAN1_020125!$B:G,4,FALSE),"Not in Scan")</f>
        <v>105252</v>
      </c>
      <c r="I278" s="25">
        <f>IFERROR(VLOOKUP($B278,SCAN1_020125!$B:H,5,FALSE),"Not in Scan")</f>
        <v>1082982</v>
      </c>
      <c r="K278" s="25" t="str">
        <f>IFERROR(VLOOKUP($B278,SCAN2_021925!$B:G,3,FALSE),"Not in Scan")</f>
        <v>Not in Scan</v>
      </c>
      <c r="L278" s="25" t="str">
        <f>IFERROR(VLOOKUP($B278,SCAN2_021925!$B:H,4,FALSE),"Not in Scan")</f>
        <v>Not in Scan</v>
      </c>
      <c r="M278" s="25" t="str">
        <f>IFERROR(VLOOKUP($B278,SCAN2_021925!$B:I,5,FALSE),"Not in Scan")</f>
        <v>Not in Scan</v>
      </c>
      <c r="O278" s="25" t="str">
        <f>IFERROR(VLOOKUP($B278,SCAN_022325!$B:K,3,FALSE),"Not in Scan")</f>
        <v>Not in Scan</v>
      </c>
      <c r="P278" s="25" t="str">
        <f>IFERROR(VLOOKUP($B278,SCAN_022325!$B:L,4,FALSE),"Not in Scan")</f>
        <v>Not in Scan</v>
      </c>
      <c r="Q278" s="25" t="str">
        <f>IFERROR(VLOOKUP($B278,SCAN_022325!$B:M,5,FALSE),"Not in Scan")</f>
        <v>Not in Scan</v>
      </c>
      <c r="S278" s="25" t="str">
        <f>IFERROR(VLOOKUP($B278,SCAN_TBD4!$B:O,3,FALSE),"Not in Scan")</f>
        <v>Not in Scan</v>
      </c>
      <c r="T278" s="25" t="str">
        <f>IFERROR(VLOOKUP($B278,SCAN_TBD4!$B:P,4,FALSE),"Not in Scan")</f>
        <v>Not in Scan</v>
      </c>
      <c r="U278" s="25" t="str">
        <f>IFERROR(VLOOKUP($B278,SCAN_TBD4!$B:Q,5,FALSE),"Not in Scan")</f>
        <v>Not in Scan</v>
      </c>
      <c r="W278" s="25" t="str">
        <f>IFERROR(VLOOKUP($B278,SCAN_TBD5!$B:S,3,FALSE),"Not in Scan")</f>
        <v>Not in Scan</v>
      </c>
      <c r="X278" s="25" t="str">
        <f>IFERROR(VLOOKUP($B278,SCAN_TBD5!$B:T,4,FALSE),"Not in Scan")</f>
        <v>Not in Scan</v>
      </c>
      <c r="Y278" s="25" t="str">
        <f>IFERROR(VLOOKUP($B278,SCAN_TBD5!$B:U,5,FALSE),"Not in Scan")</f>
        <v>Not in Scan</v>
      </c>
      <c r="AA278" s="25" t="str">
        <f>IFERROR(VLOOKUP($B278,SCAN_TBD6!$B:W,3,FALSE),"Not in Scan")</f>
        <v>Not in Scan</v>
      </c>
      <c r="AB278" s="25" t="str">
        <f>IFERROR(VLOOKUP($B278,SCAN_TBD6!$B:X,4,FALSE),"Not in Scan")</f>
        <v>Not in Scan</v>
      </c>
      <c r="AC278" s="25" t="str">
        <f>IFERROR(VLOOKUP($B278,SCAN_TBD6!$B:Y,5,FALSE),"Not in Scan")</f>
        <v>Not in Scan</v>
      </c>
      <c r="AE278" s="25" t="str">
        <f>IFERROR(VLOOKUP($B278,SCAN_TBD7!$B:AA,3,FALSE),"Not in Scan")</f>
        <v>Not in Scan</v>
      </c>
      <c r="AF278" s="25" t="str">
        <f>IFERROR(VLOOKUP($B278,SCAN_TBD7!$B:AB,4,FALSE),"Not in Scan")</f>
        <v>Not in Scan</v>
      </c>
      <c r="AG278" s="25" t="str">
        <f>IFERROR(VLOOKUP($B278,SCAN_TBD7!$B:AC,5,FALSE),"Not in Scan")</f>
        <v>Not in Scan</v>
      </c>
      <c r="AI278" s="25" t="str">
        <f>IFERROR(VLOOKUP($B278,SCAN_TBD8!$B:AA,3,FALSE),"Not in Scan")</f>
        <v>Not in Scan</v>
      </c>
      <c r="AJ278" s="25" t="str">
        <f>IFERROR(VLOOKUP($B278,SCAN_TBD8!$B:AB,4,FALSE),"Not in Scan")</f>
        <v>Not in Scan</v>
      </c>
      <c r="AK278" s="25" t="str">
        <f>IFERROR(VLOOKUP($B278,SCAN_TBD8!$B:AC,5,FALSE),"Not in Scan")</f>
        <v>Not in Scan</v>
      </c>
      <c r="AM278" s="25">
        <f t="shared" ref="AM278:AO278" si="2209">G278-C278</f>
        <v>0</v>
      </c>
      <c r="AN278" s="25">
        <f t="shared" si="2209"/>
        <v>0</v>
      </c>
      <c r="AO278" s="25">
        <f t="shared" si="2209"/>
        <v>0</v>
      </c>
      <c r="AQ278" s="25" t="str">
        <f t="shared" ref="AQ278:AS278" si="2210">K278-G278</f>
        <v>#VALUE!</v>
      </c>
      <c r="AR278" s="25" t="str">
        <f t="shared" si="2210"/>
        <v>#VALUE!</v>
      </c>
      <c r="AS278" s="25" t="str">
        <f t="shared" si="2210"/>
        <v>#VALUE!</v>
      </c>
      <c r="AU278" s="25" t="str">
        <f t="shared" ref="AU278:AW278" si="2211">O278-K278</f>
        <v>#VALUE!</v>
      </c>
      <c r="AV278" s="25" t="str">
        <f t="shared" si="2211"/>
        <v>#VALUE!</v>
      </c>
      <c r="AW278" s="25" t="str">
        <f t="shared" si="2211"/>
        <v>#VALUE!</v>
      </c>
      <c r="AY278" s="25" t="str">
        <f t="shared" ref="AY278:BA278" si="2212">S278-O278</f>
        <v>#VALUE!</v>
      </c>
      <c r="AZ278" s="25" t="str">
        <f t="shared" si="2212"/>
        <v>#VALUE!</v>
      </c>
      <c r="BA278" s="25" t="str">
        <f t="shared" si="2212"/>
        <v>#VALUE!</v>
      </c>
      <c r="BC278" s="25" t="str">
        <f t="shared" ref="BC278:BE278" si="2213">W278-S278</f>
        <v>#VALUE!</v>
      </c>
      <c r="BD278" s="25" t="str">
        <f t="shared" si="2213"/>
        <v>#VALUE!</v>
      </c>
      <c r="BE278" s="25" t="str">
        <f t="shared" si="2213"/>
        <v>#VALUE!</v>
      </c>
      <c r="BG278" s="25" t="str">
        <f t="shared" ref="BG278:BI278" si="2214">AA278-W278</f>
        <v>#VALUE!</v>
      </c>
      <c r="BH278" s="25" t="str">
        <f t="shared" si="2214"/>
        <v>#VALUE!</v>
      </c>
      <c r="BI278" s="25" t="str">
        <f t="shared" si="2214"/>
        <v>#VALUE!</v>
      </c>
      <c r="BK278" s="25" t="str">
        <f t="shared" ref="BK278:BM278" si="2215">AE278-AA278</f>
        <v>#VALUE!</v>
      </c>
      <c r="BL278" s="25" t="str">
        <f t="shared" si="2215"/>
        <v>#VALUE!</v>
      </c>
      <c r="BM278" s="25" t="str">
        <f t="shared" si="2215"/>
        <v>#VALUE!</v>
      </c>
      <c r="BO278" s="25" t="str">
        <f t="shared" ref="BO278:BQ278" si="2216">AI278-AE278</f>
        <v>#VALUE!</v>
      </c>
      <c r="BP278" s="25" t="str">
        <f t="shared" si="2216"/>
        <v>#VALUE!</v>
      </c>
      <c r="BQ278" s="25" t="str">
        <f t="shared" si="2216"/>
        <v>#VALUE!</v>
      </c>
    </row>
    <row r="279" ht="15.0" customHeight="1">
      <c r="A279" s="23" t="s">
        <v>267</v>
      </c>
      <c r="B279" s="24">
        <v>3.9262878E7</v>
      </c>
      <c r="C279" s="25">
        <f>IFERROR(VLOOKUP($B279,BaselineKILLS!$B:F,3,FALSE),"Not in BL Scan")</f>
        <v>110879</v>
      </c>
      <c r="D279" s="25">
        <f>IFERROR(VLOOKUP($B279,BaselineKILLS!$B:F,4,FALSE),"Not in BL Scan")</f>
        <v>2084</v>
      </c>
      <c r="E279" s="25">
        <f>IFERROR(VLOOKUP($B279,BaselineKILLS!$B:G,5,FALSE),"Not in BL Scan")</f>
        <v>878524</v>
      </c>
      <c r="F279" s="25"/>
      <c r="G279" s="25">
        <f>IFERROR(VLOOKUP($B279,SCAN1_020125!$B:F,3,FALSE),"Not in Scan")</f>
        <v>110879</v>
      </c>
      <c r="H279" s="25">
        <f>IFERROR(VLOOKUP($B279,SCAN1_020125!$B:G,4,FALSE),"Not in Scan")</f>
        <v>2084</v>
      </c>
      <c r="I279" s="25">
        <f>IFERROR(VLOOKUP($B279,SCAN1_020125!$B:H,5,FALSE),"Not in Scan")</f>
        <v>878524</v>
      </c>
      <c r="K279" s="25">
        <f>IFERROR(VLOOKUP($B279,SCAN2_021925!$B:G,3,FALSE),"Not in Scan")</f>
        <v>110879</v>
      </c>
      <c r="L279" s="25">
        <f>IFERROR(VLOOKUP($B279,SCAN2_021925!$B:H,4,FALSE),"Not in Scan")</f>
        <v>2084</v>
      </c>
      <c r="M279" s="25">
        <f>IFERROR(VLOOKUP($B279,SCAN2_021925!$B:I,5,FALSE),"Not in Scan")</f>
        <v>878524</v>
      </c>
      <c r="O279" s="25">
        <f>IFERROR(VLOOKUP($B279,SCAN_022325!$B:K,3,FALSE),"Not in Scan")</f>
        <v>110879</v>
      </c>
      <c r="P279" s="25">
        <f>IFERROR(VLOOKUP($B279,SCAN_022325!$B:L,4,FALSE),"Not in Scan")</f>
        <v>2084</v>
      </c>
      <c r="Q279" s="25">
        <f>IFERROR(VLOOKUP($B279,SCAN_022325!$B:M,5,FALSE),"Not in Scan")</f>
        <v>878524</v>
      </c>
      <c r="S279" s="25" t="str">
        <f>IFERROR(VLOOKUP($B279,SCAN_TBD4!$B:O,3,FALSE),"Not in Scan")</f>
        <v>Not in Scan</v>
      </c>
      <c r="T279" s="25" t="str">
        <f>IFERROR(VLOOKUP($B279,SCAN_TBD4!$B:P,4,FALSE),"Not in Scan")</f>
        <v>Not in Scan</v>
      </c>
      <c r="U279" s="25" t="str">
        <f>IFERROR(VLOOKUP($B279,SCAN_TBD4!$B:Q,5,FALSE),"Not in Scan")</f>
        <v>Not in Scan</v>
      </c>
      <c r="W279" s="25" t="str">
        <f>IFERROR(VLOOKUP($B279,SCAN_TBD5!$B:S,3,FALSE),"Not in Scan")</f>
        <v>Not in Scan</v>
      </c>
      <c r="X279" s="25" t="str">
        <f>IFERROR(VLOOKUP($B279,SCAN_TBD5!$B:T,4,FALSE),"Not in Scan")</f>
        <v>Not in Scan</v>
      </c>
      <c r="Y279" s="25" t="str">
        <f>IFERROR(VLOOKUP($B279,SCAN_TBD5!$B:U,5,FALSE),"Not in Scan")</f>
        <v>Not in Scan</v>
      </c>
      <c r="AA279" s="25" t="str">
        <f>IFERROR(VLOOKUP($B279,SCAN_TBD6!$B:W,3,FALSE),"Not in Scan")</f>
        <v>Not in Scan</v>
      </c>
      <c r="AB279" s="25" t="str">
        <f>IFERROR(VLOOKUP($B279,SCAN_TBD6!$B:X,4,FALSE),"Not in Scan")</f>
        <v>Not in Scan</v>
      </c>
      <c r="AC279" s="25" t="str">
        <f>IFERROR(VLOOKUP($B279,SCAN_TBD6!$B:Y,5,FALSE),"Not in Scan")</f>
        <v>Not in Scan</v>
      </c>
      <c r="AE279" s="25" t="str">
        <f>IFERROR(VLOOKUP($B279,SCAN_TBD7!$B:AA,3,FALSE),"Not in Scan")</f>
        <v>Not in Scan</v>
      </c>
      <c r="AF279" s="25" t="str">
        <f>IFERROR(VLOOKUP($B279,SCAN_TBD7!$B:AB,4,FALSE),"Not in Scan")</f>
        <v>Not in Scan</v>
      </c>
      <c r="AG279" s="25" t="str">
        <f>IFERROR(VLOOKUP($B279,SCAN_TBD7!$B:AC,5,FALSE),"Not in Scan")</f>
        <v>Not in Scan</v>
      </c>
      <c r="AI279" s="25" t="str">
        <f>IFERROR(VLOOKUP($B279,SCAN_TBD8!$B:AA,3,FALSE),"Not in Scan")</f>
        <v>Not in Scan</v>
      </c>
      <c r="AJ279" s="25" t="str">
        <f>IFERROR(VLOOKUP($B279,SCAN_TBD8!$B:AB,4,FALSE),"Not in Scan")</f>
        <v>Not in Scan</v>
      </c>
      <c r="AK279" s="25" t="str">
        <f>IFERROR(VLOOKUP($B279,SCAN_TBD8!$B:AC,5,FALSE),"Not in Scan")</f>
        <v>Not in Scan</v>
      </c>
      <c r="AM279" s="25">
        <f t="shared" ref="AM279:AO279" si="2217">G279-C279</f>
        <v>0</v>
      </c>
      <c r="AN279" s="25">
        <f t="shared" si="2217"/>
        <v>0</v>
      </c>
      <c r="AO279" s="25">
        <f t="shared" si="2217"/>
        <v>0</v>
      </c>
      <c r="AQ279" s="25">
        <f t="shared" ref="AQ279:AS279" si="2218">K279-G279</f>
        <v>0</v>
      </c>
      <c r="AR279" s="25">
        <f t="shared" si="2218"/>
        <v>0</v>
      </c>
      <c r="AS279" s="25">
        <f t="shared" si="2218"/>
        <v>0</v>
      </c>
      <c r="AU279" s="25">
        <f t="shared" ref="AU279:AW279" si="2219">O279-K279</f>
        <v>0</v>
      </c>
      <c r="AV279" s="25">
        <f t="shared" si="2219"/>
        <v>0</v>
      </c>
      <c r="AW279" s="25">
        <f t="shared" si="2219"/>
        <v>0</v>
      </c>
      <c r="AY279" s="25" t="str">
        <f t="shared" ref="AY279:BA279" si="2220">S279-O279</f>
        <v>#VALUE!</v>
      </c>
      <c r="AZ279" s="25" t="str">
        <f t="shared" si="2220"/>
        <v>#VALUE!</v>
      </c>
      <c r="BA279" s="25" t="str">
        <f t="shared" si="2220"/>
        <v>#VALUE!</v>
      </c>
      <c r="BC279" s="25" t="str">
        <f t="shared" ref="BC279:BE279" si="2221">W279-S279</f>
        <v>#VALUE!</v>
      </c>
      <c r="BD279" s="25" t="str">
        <f t="shared" si="2221"/>
        <v>#VALUE!</v>
      </c>
      <c r="BE279" s="25" t="str">
        <f t="shared" si="2221"/>
        <v>#VALUE!</v>
      </c>
      <c r="BG279" s="25" t="str">
        <f t="shared" ref="BG279:BI279" si="2222">AA279-W279</f>
        <v>#VALUE!</v>
      </c>
      <c r="BH279" s="25" t="str">
        <f t="shared" si="2222"/>
        <v>#VALUE!</v>
      </c>
      <c r="BI279" s="25" t="str">
        <f t="shared" si="2222"/>
        <v>#VALUE!</v>
      </c>
      <c r="BK279" s="25" t="str">
        <f t="shared" ref="BK279:BM279" si="2223">AE279-AA279</f>
        <v>#VALUE!</v>
      </c>
      <c r="BL279" s="25" t="str">
        <f t="shared" si="2223"/>
        <v>#VALUE!</v>
      </c>
      <c r="BM279" s="25" t="str">
        <f t="shared" si="2223"/>
        <v>#VALUE!</v>
      </c>
      <c r="BO279" s="25" t="str">
        <f t="shared" ref="BO279:BQ279" si="2224">AI279-AE279</f>
        <v>#VALUE!</v>
      </c>
      <c r="BP279" s="25" t="str">
        <f t="shared" si="2224"/>
        <v>#VALUE!</v>
      </c>
      <c r="BQ279" s="25" t="str">
        <f t="shared" si="2224"/>
        <v>#VALUE!</v>
      </c>
    </row>
    <row r="280" ht="15.0" customHeight="1">
      <c r="A280" s="23" t="s">
        <v>268</v>
      </c>
      <c r="B280" s="24">
        <v>3.9145398E7</v>
      </c>
      <c r="C280" s="25">
        <f>IFERROR(VLOOKUP($B280,BaselineKILLS!$B:F,3,FALSE),"Not in BL Scan")</f>
        <v>6138</v>
      </c>
      <c r="D280" s="25">
        <f>IFERROR(VLOOKUP($B280,BaselineKILLS!$B:F,4,FALSE),"Not in BL Scan")</f>
        <v>173315</v>
      </c>
      <c r="E280" s="25">
        <f>IFERROR(VLOOKUP($B280,BaselineKILLS!$B:G,5,FALSE),"Not in BL Scan")</f>
        <v>1860216</v>
      </c>
      <c r="F280" s="25"/>
      <c r="G280" s="25">
        <f>IFERROR(VLOOKUP($B280,SCAN1_020125!$B:F,3,FALSE),"Not in Scan")</f>
        <v>6138</v>
      </c>
      <c r="H280" s="25">
        <f>IFERROR(VLOOKUP($B280,SCAN1_020125!$B:G,4,FALSE),"Not in Scan")</f>
        <v>173315</v>
      </c>
      <c r="I280" s="25">
        <f>IFERROR(VLOOKUP($B280,SCAN1_020125!$B:H,5,FALSE),"Not in Scan")</f>
        <v>1860216</v>
      </c>
      <c r="K280" s="25" t="str">
        <f>IFERROR(VLOOKUP($B280,SCAN2_021925!$B:G,3,FALSE),"Not in Scan")</f>
        <v>Not in Scan</v>
      </c>
      <c r="L280" s="25" t="str">
        <f>IFERROR(VLOOKUP($B280,SCAN2_021925!$B:H,4,FALSE),"Not in Scan")</f>
        <v>Not in Scan</v>
      </c>
      <c r="M280" s="25" t="str">
        <f>IFERROR(VLOOKUP($B280,SCAN2_021925!$B:I,5,FALSE),"Not in Scan")</f>
        <v>Not in Scan</v>
      </c>
      <c r="O280" s="25" t="str">
        <f>IFERROR(VLOOKUP($B280,SCAN_022325!$B:K,3,FALSE),"Not in Scan")</f>
        <v>Not in Scan</v>
      </c>
      <c r="P280" s="25" t="str">
        <f>IFERROR(VLOOKUP($B280,SCAN_022325!$B:L,4,FALSE),"Not in Scan")</f>
        <v>Not in Scan</v>
      </c>
      <c r="Q280" s="25" t="str">
        <f>IFERROR(VLOOKUP($B280,SCAN_022325!$B:M,5,FALSE),"Not in Scan")</f>
        <v>Not in Scan</v>
      </c>
      <c r="S280" s="25" t="str">
        <f>IFERROR(VLOOKUP($B280,SCAN_TBD4!$B:O,3,FALSE),"Not in Scan")</f>
        <v>Not in Scan</v>
      </c>
      <c r="T280" s="25" t="str">
        <f>IFERROR(VLOOKUP($B280,SCAN_TBD4!$B:P,4,FALSE),"Not in Scan")</f>
        <v>Not in Scan</v>
      </c>
      <c r="U280" s="25" t="str">
        <f>IFERROR(VLOOKUP($B280,SCAN_TBD4!$B:Q,5,FALSE),"Not in Scan")</f>
        <v>Not in Scan</v>
      </c>
      <c r="W280" s="25" t="str">
        <f>IFERROR(VLOOKUP($B280,SCAN_TBD5!$B:S,3,FALSE),"Not in Scan")</f>
        <v>Not in Scan</v>
      </c>
      <c r="X280" s="25" t="str">
        <f>IFERROR(VLOOKUP($B280,SCAN_TBD5!$B:T,4,FALSE),"Not in Scan")</f>
        <v>Not in Scan</v>
      </c>
      <c r="Y280" s="25" t="str">
        <f>IFERROR(VLOOKUP($B280,SCAN_TBD5!$B:U,5,FALSE),"Not in Scan")</f>
        <v>Not in Scan</v>
      </c>
      <c r="AA280" s="25" t="str">
        <f>IFERROR(VLOOKUP($B280,SCAN_TBD6!$B:W,3,FALSE),"Not in Scan")</f>
        <v>Not in Scan</v>
      </c>
      <c r="AB280" s="25" t="str">
        <f>IFERROR(VLOOKUP($B280,SCAN_TBD6!$B:X,4,FALSE),"Not in Scan")</f>
        <v>Not in Scan</v>
      </c>
      <c r="AC280" s="25" t="str">
        <f>IFERROR(VLOOKUP($B280,SCAN_TBD6!$B:Y,5,FALSE),"Not in Scan")</f>
        <v>Not in Scan</v>
      </c>
      <c r="AE280" s="25" t="str">
        <f>IFERROR(VLOOKUP($B280,SCAN_TBD7!$B:AA,3,FALSE),"Not in Scan")</f>
        <v>Not in Scan</v>
      </c>
      <c r="AF280" s="25" t="str">
        <f>IFERROR(VLOOKUP($B280,SCAN_TBD7!$B:AB,4,FALSE),"Not in Scan")</f>
        <v>Not in Scan</v>
      </c>
      <c r="AG280" s="25" t="str">
        <f>IFERROR(VLOOKUP($B280,SCAN_TBD7!$B:AC,5,FALSE),"Not in Scan")</f>
        <v>Not in Scan</v>
      </c>
      <c r="AI280" s="25" t="str">
        <f>IFERROR(VLOOKUP($B280,SCAN_TBD8!$B:AA,3,FALSE),"Not in Scan")</f>
        <v>Not in Scan</v>
      </c>
      <c r="AJ280" s="25" t="str">
        <f>IFERROR(VLOOKUP($B280,SCAN_TBD8!$B:AB,4,FALSE),"Not in Scan")</f>
        <v>Not in Scan</v>
      </c>
      <c r="AK280" s="25" t="str">
        <f>IFERROR(VLOOKUP($B280,SCAN_TBD8!$B:AC,5,FALSE),"Not in Scan")</f>
        <v>Not in Scan</v>
      </c>
      <c r="AM280" s="25">
        <f t="shared" ref="AM280:AO280" si="2225">G280-C280</f>
        <v>0</v>
      </c>
      <c r="AN280" s="25">
        <f t="shared" si="2225"/>
        <v>0</v>
      </c>
      <c r="AO280" s="25">
        <f t="shared" si="2225"/>
        <v>0</v>
      </c>
      <c r="AQ280" s="25" t="str">
        <f t="shared" ref="AQ280:AS280" si="2226">K280-G280</f>
        <v>#VALUE!</v>
      </c>
      <c r="AR280" s="25" t="str">
        <f t="shared" si="2226"/>
        <v>#VALUE!</v>
      </c>
      <c r="AS280" s="25" t="str">
        <f t="shared" si="2226"/>
        <v>#VALUE!</v>
      </c>
      <c r="AU280" s="25" t="str">
        <f t="shared" ref="AU280:AW280" si="2227">O280-K280</f>
        <v>#VALUE!</v>
      </c>
      <c r="AV280" s="25" t="str">
        <f t="shared" si="2227"/>
        <v>#VALUE!</v>
      </c>
      <c r="AW280" s="25" t="str">
        <f t="shared" si="2227"/>
        <v>#VALUE!</v>
      </c>
      <c r="AY280" s="25" t="str">
        <f t="shared" ref="AY280:BA280" si="2228">S280-O280</f>
        <v>#VALUE!</v>
      </c>
      <c r="AZ280" s="25" t="str">
        <f t="shared" si="2228"/>
        <v>#VALUE!</v>
      </c>
      <c r="BA280" s="25" t="str">
        <f t="shared" si="2228"/>
        <v>#VALUE!</v>
      </c>
      <c r="BC280" s="25" t="str">
        <f t="shared" ref="BC280:BE280" si="2229">W280-S280</f>
        <v>#VALUE!</v>
      </c>
      <c r="BD280" s="25" t="str">
        <f t="shared" si="2229"/>
        <v>#VALUE!</v>
      </c>
      <c r="BE280" s="25" t="str">
        <f t="shared" si="2229"/>
        <v>#VALUE!</v>
      </c>
      <c r="BG280" s="25" t="str">
        <f t="shared" ref="BG280:BI280" si="2230">AA280-W280</f>
        <v>#VALUE!</v>
      </c>
      <c r="BH280" s="25" t="str">
        <f t="shared" si="2230"/>
        <v>#VALUE!</v>
      </c>
      <c r="BI280" s="25" t="str">
        <f t="shared" si="2230"/>
        <v>#VALUE!</v>
      </c>
      <c r="BK280" s="25" t="str">
        <f t="shared" ref="BK280:BM280" si="2231">AE280-AA280</f>
        <v>#VALUE!</v>
      </c>
      <c r="BL280" s="25" t="str">
        <f t="shared" si="2231"/>
        <v>#VALUE!</v>
      </c>
      <c r="BM280" s="25" t="str">
        <f t="shared" si="2231"/>
        <v>#VALUE!</v>
      </c>
      <c r="BO280" s="25" t="str">
        <f t="shared" ref="BO280:BQ280" si="2232">AI280-AE280</f>
        <v>#VALUE!</v>
      </c>
      <c r="BP280" s="25" t="str">
        <f t="shared" si="2232"/>
        <v>#VALUE!</v>
      </c>
      <c r="BQ280" s="25" t="str">
        <f t="shared" si="2232"/>
        <v>#VALUE!</v>
      </c>
    </row>
    <row r="281" ht="15.0" customHeight="1">
      <c r="A281" s="23" t="s">
        <v>269</v>
      </c>
      <c r="B281" s="24">
        <v>1.60684174E8</v>
      </c>
      <c r="C281" s="25">
        <f>IFERROR(VLOOKUP($B281,BaselineKILLS!$B:F,3,FALSE),"Not in BL Scan")</f>
        <v>0</v>
      </c>
      <c r="D281" s="25">
        <f>IFERROR(VLOOKUP($B281,BaselineKILLS!$B:F,4,FALSE),"Not in BL Scan")</f>
        <v>0</v>
      </c>
      <c r="E281" s="25">
        <f>IFERROR(VLOOKUP($B281,BaselineKILLS!$B:G,5,FALSE),"Not in BL Scan")</f>
        <v>0</v>
      </c>
      <c r="F281" s="25"/>
      <c r="G281" s="25">
        <f>IFERROR(VLOOKUP($B281,SCAN1_020125!$B:F,3,FALSE),"Not in Scan")</f>
        <v>0</v>
      </c>
      <c r="H281" s="25">
        <f>IFERROR(VLOOKUP($B281,SCAN1_020125!$B:G,4,FALSE),"Not in Scan")</f>
        <v>0</v>
      </c>
      <c r="I281" s="25">
        <f>IFERROR(VLOOKUP($B281,SCAN1_020125!$B:H,5,FALSE),"Not in Scan")</f>
        <v>0</v>
      </c>
      <c r="K281" s="25">
        <f>IFERROR(VLOOKUP($B281,SCAN2_021925!$B:G,3,FALSE),"Not in Scan")</f>
        <v>0</v>
      </c>
      <c r="L281" s="25">
        <f>IFERROR(VLOOKUP($B281,SCAN2_021925!$B:H,4,FALSE),"Not in Scan")</f>
        <v>0</v>
      </c>
      <c r="M281" s="25">
        <f>IFERROR(VLOOKUP($B281,SCAN2_021925!$B:I,5,FALSE),"Not in Scan")</f>
        <v>0</v>
      </c>
      <c r="O281" s="25">
        <f>IFERROR(VLOOKUP($B281,SCAN_022325!$B:K,3,FALSE),"Not in Scan")</f>
        <v>0</v>
      </c>
      <c r="P281" s="25">
        <f>IFERROR(VLOOKUP($B281,SCAN_022325!$B:L,4,FALSE),"Not in Scan")</f>
        <v>0</v>
      </c>
      <c r="Q281" s="25">
        <f>IFERROR(VLOOKUP($B281,SCAN_022325!$B:M,5,FALSE),"Not in Scan")</f>
        <v>0</v>
      </c>
      <c r="S281" s="25" t="str">
        <f>IFERROR(VLOOKUP($B281,SCAN_TBD4!$B:O,3,FALSE),"Not in Scan")</f>
        <v>Not in Scan</v>
      </c>
      <c r="T281" s="25" t="str">
        <f>IFERROR(VLOOKUP($B281,SCAN_TBD4!$B:P,4,FALSE),"Not in Scan")</f>
        <v>Not in Scan</v>
      </c>
      <c r="U281" s="25" t="str">
        <f>IFERROR(VLOOKUP($B281,SCAN_TBD4!$B:Q,5,FALSE),"Not in Scan")</f>
        <v>Not in Scan</v>
      </c>
      <c r="W281" s="25" t="str">
        <f>IFERROR(VLOOKUP($B281,SCAN_TBD5!$B:S,3,FALSE),"Not in Scan")</f>
        <v>Not in Scan</v>
      </c>
      <c r="X281" s="25" t="str">
        <f>IFERROR(VLOOKUP($B281,SCAN_TBD5!$B:T,4,FALSE),"Not in Scan")</f>
        <v>Not in Scan</v>
      </c>
      <c r="Y281" s="25" t="str">
        <f>IFERROR(VLOOKUP($B281,SCAN_TBD5!$B:U,5,FALSE),"Not in Scan")</f>
        <v>Not in Scan</v>
      </c>
      <c r="AA281" s="25" t="str">
        <f>IFERROR(VLOOKUP($B281,SCAN_TBD6!$B:W,3,FALSE),"Not in Scan")</f>
        <v>Not in Scan</v>
      </c>
      <c r="AB281" s="25" t="str">
        <f>IFERROR(VLOOKUP($B281,SCAN_TBD6!$B:X,4,FALSE),"Not in Scan")</f>
        <v>Not in Scan</v>
      </c>
      <c r="AC281" s="25" t="str">
        <f>IFERROR(VLOOKUP($B281,SCAN_TBD6!$B:Y,5,FALSE),"Not in Scan")</f>
        <v>Not in Scan</v>
      </c>
      <c r="AE281" s="25" t="str">
        <f>IFERROR(VLOOKUP($B281,SCAN_TBD7!$B:AA,3,FALSE),"Not in Scan")</f>
        <v>Not in Scan</v>
      </c>
      <c r="AF281" s="25" t="str">
        <f>IFERROR(VLOOKUP($B281,SCAN_TBD7!$B:AB,4,FALSE),"Not in Scan")</f>
        <v>Not in Scan</v>
      </c>
      <c r="AG281" s="25" t="str">
        <f>IFERROR(VLOOKUP($B281,SCAN_TBD7!$B:AC,5,FALSE),"Not in Scan")</f>
        <v>Not in Scan</v>
      </c>
      <c r="AI281" s="25" t="str">
        <f>IFERROR(VLOOKUP($B281,SCAN_TBD8!$B:AA,3,FALSE),"Not in Scan")</f>
        <v>Not in Scan</v>
      </c>
      <c r="AJ281" s="25" t="str">
        <f>IFERROR(VLOOKUP($B281,SCAN_TBD8!$B:AB,4,FALSE),"Not in Scan")</f>
        <v>Not in Scan</v>
      </c>
      <c r="AK281" s="25" t="str">
        <f>IFERROR(VLOOKUP($B281,SCAN_TBD8!$B:AC,5,FALSE),"Not in Scan")</f>
        <v>Not in Scan</v>
      </c>
      <c r="AM281" s="25">
        <f t="shared" ref="AM281:AO281" si="2233">G281-C281</f>
        <v>0</v>
      </c>
      <c r="AN281" s="25">
        <f t="shared" si="2233"/>
        <v>0</v>
      </c>
      <c r="AO281" s="25">
        <f t="shared" si="2233"/>
        <v>0</v>
      </c>
      <c r="AQ281" s="25">
        <f t="shared" ref="AQ281:AS281" si="2234">K281-G281</f>
        <v>0</v>
      </c>
      <c r="AR281" s="25">
        <f t="shared" si="2234"/>
        <v>0</v>
      </c>
      <c r="AS281" s="25">
        <f t="shared" si="2234"/>
        <v>0</v>
      </c>
      <c r="AU281" s="25">
        <f t="shared" ref="AU281:AW281" si="2235">O281-K281</f>
        <v>0</v>
      </c>
      <c r="AV281" s="25">
        <f t="shared" si="2235"/>
        <v>0</v>
      </c>
      <c r="AW281" s="25">
        <f t="shared" si="2235"/>
        <v>0</v>
      </c>
      <c r="AY281" s="25" t="str">
        <f t="shared" ref="AY281:BA281" si="2236">S281-O281</f>
        <v>#VALUE!</v>
      </c>
      <c r="AZ281" s="25" t="str">
        <f t="shared" si="2236"/>
        <v>#VALUE!</v>
      </c>
      <c r="BA281" s="25" t="str">
        <f t="shared" si="2236"/>
        <v>#VALUE!</v>
      </c>
      <c r="BC281" s="25" t="str">
        <f t="shared" ref="BC281:BE281" si="2237">W281-S281</f>
        <v>#VALUE!</v>
      </c>
      <c r="BD281" s="25" t="str">
        <f t="shared" si="2237"/>
        <v>#VALUE!</v>
      </c>
      <c r="BE281" s="25" t="str">
        <f t="shared" si="2237"/>
        <v>#VALUE!</v>
      </c>
      <c r="BG281" s="25" t="str">
        <f t="shared" ref="BG281:BI281" si="2238">AA281-W281</f>
        <v>#VALUE!</v>
      </c>
      <c r="BH281" s="25" t="str">
        <f t="shared" si="2238"/>
        <v>#VALUE!</v>
      </c>
      <c r="BI281" s="25" t="str">
        <f t="shared" si="2238"/>
        <v>#VALUE!</v>
      </c>
      <c r="BK281" s="25" t="str">
        <f t="shared" ref="BK281:BM281" si="2239">AE281-AA281</f>
        <v>#VALUE!</v>
      </c>
      <c r="BL281" s="25" t="str">
        <f t="shared" si="2239"/>
        <v>#VALUE!</v>
      </c>
      <c r="BM281" s="25" t="str">
        <f t="shared" si="2239"/>
        <v>#VALUE!</v>
      </c>
      <c r="BO281" s="25" t="str">
        <f t="shared" ref="BO281:BQ281" si="2240">AI281-AE281</f>
        <v>#VALUE!</v>
      </c>
      <c r="BP281" s="25" t="str">
        <f t="shared" si="2240"/>
        <v>#VALUE!</v>
      </c>
      <c r="BQ281" s="25" t="str">
        <f t="shared" si="2240"/>
        <v>#VALUE!</v>
      </c>
    </row>
    <row r="282" ht="15.0" customHeight="1">
      <c r="A282" s="23" t="s">
        <v>270</v>
      </c>
      <c r="B282" s="24">
        <v>6.4393126E7</v>
      </c>
      <c r="C282" s="25">
        <f>IFERROR(VLOOKUP($B282,BaselineKILLS!$B:F,3,FALSE),"Not in BL Scan")</f>
        <v>388566</v>
      </c>
      <c r="D282" s="25">
        <f>IFERROR(VLOOKUP($B282,BaselineKILLS!$B:F,4,FALSE),"Not in BL Scan")</f>
        <v>16101</v>
      </c>
      <c r="E282" s="25">
        <f>IFERROR(VLOOKUP($B282,BaselineKILLS!$B:G,5,FALSE),"Not in BL Scan")</f>
        <v>836849</v>
      </c>
      <c r="F282" s="25"/>
      <c r="G282" s="25">
        <f>IFERROR(VLOOKUP($B282,SCAN1_020125!$B:F,3,FALSE),"Not in Scan")</f>
        <v>388566</v>
      </c>
      <c r="H282" s="25">
        <f>IFERROR(VLOOKUP($B282,SCAN1_020125!$B:G,4,FALSE),"Not in Scan")</f>
        <v>16101</v>
      </c>
      <c r="I282" s="25">
        <f>IFERROR(VLOOKUP($B282,SCAN1_020125!$B:H,5,FALSE),"Not in Scan")</f>
        <v>836849</v>
      </c>
      <c r="K282" s="25">
        <f>IFERROR(VLOOKUP($B282,SCAN2_021925!$B:G,3,FALSE),"Not in Scan")</f>
        <v>388566</v>
      </c>
      <c r="L282" s="25">
        <f>IFERROR(VLOOKUP($B282,SCAN2_021925!$B:H,4,FALSE),"Not in Scan")</f>
        <v>16101</v>
      </c>
      <c r="M282" s="25">
        <f>IFERROR(VLOOKUP($B282,SCAN2_021925!$B:I,5,FALSE),"Not in Scan")</f>
        <v>836849</v>
      </c>
      <c r="O282" s="25">
        <f>IFERROR(VLOOKUP($B282,SCAN_022325!$B:K,3,FALSE),"Not in Scan")</f>
        <v>388566</v>
      </c>
      <c r="P282" s="25">
        <f>IFERROR(VLOOKUP($B282,SCAN_022325!$B:L,4,FALSE),"Not in Scan")</f>
        <v>16101</v>
      </c>
      <c r="Q282" s="25">
        <f>IFERROR(VLOOKUP($B282,SCAN_022325!$B:M,5,FALSE),"Not in Scan")</f>
        <v>836849</v>
      </c>
      <c r="S282" s="25" t="str">
        <f>IFERROR(VLOOKUP($B282,SCAN_TBD4!$B:O,3,FALSE),"Not in Scan")</f>
        <v>Not in Scan</v>
      </c>
      <c r="T282" s="25" t="str">
        <f>IFERROR(VLOOKUP($B282,SCAN_TBD4!$B:P,4,FALSE),"Not in Scan")</f>
        <v>Not in Scan</v>
      </c>
      <c r="U282" s="25" t="str">
        <f>IFERROR(VLOOKUP($B282,SCAN_TBD4!$B:Q,5,FALSE),"Not in Scan")</f>
        <v>Not in Scan</v>
      </c>
      <c r="W282" s="25" t="str">
        <f>IFERROR(VLOOKUP($B282,SCAN_TBD5!$B:S,3,FALSE),"Not in Scan")</f>
        <v>Not in Scan</v>
      </c>
      <c r="X282" s="25" t="str">
        <f>IFERROR(VLOOKUP($B282,SCAN_TBD5!$B:T,4,FALSE),"Not in Scan")</f>
        <v>Not in Scan</v>
      </c>
      <c r="Y282" s="25" t="str">
        <f>IFERROR(VLOOKUP($B282,SCAN_TBD5!$B:U,5,FALSE),"Not in Scan")</f>
        <v>Not in Scan</v>
      </c>
      <c r="AA282" s="25" t="str">
        <f>IFERROR(VLOOKUP($B282,SCAN_TBD6!$B:W,3,FALSE),"Not in Scan")</f>
        <v>Not in Scan</v>
      </c>
      <c r="AB282" s="25" t="str">
        <f>IFERROR(VLOOKUP($B282,SCAN_TBD6!$B:X,4,FALSE),"Not in Scan")</f>
        <v>Not in Scan</v>
      </c>
      <c r="AC282" s="25" t="str">
        <f>IFERROR(VLOOKUP($B282,SCAN_TBD6!$B:Y,5,FALSE),"Not in Scan")</f>
        <v>Not in Scan</v>
      </c>
      <c r="AE282" s="25" t="str">
        <f>IFERROR(VLOOKUP($B282,SCAN_TBD7!$B:AA,3,FALSE),"Not in Scan")</f>
        <v>Not in Scan</v>
      </c>
      <c r="AF282" s="25" t="str">
        <f>IFERROR(VLOOKUP($B282,SCAN_TBD7!$B:AB,4,FALSE),"Not in Scan")</f>
        <v>Not in Scan</v>
      </c>
      <c r="AG282" s="25" t="str">
        <f>IFERROR(VLOOKUP($B282,SCAN_TBD7!$B:AC,5,FALSE),"Not in Scan")</f>
        <v>Not in Scan</v>
      </c>
      <c r="AI282" s="25" t="str">
        <f>IFERROR(VLOOKUP($B282,SCAN_TBD8!$B:AA,3,FALSE),"Not in Scan")</f>
        <v>Not in Scan</v>
      </c>
      <c r="AJ282" s="25" t="str">
        <f>IFERROR(VLOOKUP($B282,SCAN_TBD8!$B:AB,4,FALSE),"Not in Scan")</f>
        <v>Not in Scan</v>
      </c>
      <c r="AK282" s="25" t="str">
        <f>IFERROR(VLOOKUP($B282,SCAN_TBD8!$B:AC,5,FALSE),"Not in Scan")</f>
        <v>Not in Scan</v>
      </c>
      <c r="AM282" s="25">
        <f t="shared" ref="AM282:AO282" si="2241">G282-C282</f>
        <v>0</v>
      </c>
      <c r="AN282" s="25">
        <f t="shared" si="2241"/>
        <v>0</v>
      </c>
      <c r="AO282" s="25">
        <f t="shared" si="2241"/>
        <v>0</v>
      </c>
      <c r="AQ282" s="25">
        <f t="shared" ref="AQ282:AS282" si="2242">K282-G282</f>
        <v>0</v>
      </c>
      <c r="AR282" s="25">
        <f t="shared" si="2242"/>
        <v>0</v>
      </c>
      <c r="AS282" s="25">
        <f t="shared" si="2242"/>
        <v>0</v>
      </c>
      <c r="AU282" s="25">
        <f t="shared" ref="AU282:AW282" si="2243">O282-K282</f>
        <v>0</v>
      </c>
      <c r="AV282" s="25">
        <f t="shared" si="2243"/>
        <v>0</v>
      </c>
      <c r="AW282" s="25">
        <f t="shared" si="2243"/>
        <v>0</v>
      </c>
      <c r="AY282" s="25" t="str">
        <f t="shared" ref="AY282:BA282" si="2244">S282-O282</f>
        <v>#VALUE!</v>
      </c>
      <c r="AZ282" s="25" t="str">
        <f t="shared" si="2244"/>
        <v>#VALUE!</v>
      </c>
      <c r="BA282" s="25" t="str">
        <f t="shared" si="2244"/>
        <v>#VALUE!</v>
      </c>
      <c r="BC282" s="25" t="str">
        <f t="shared" ref="BC282:BE282" si="2245">W282-S282</f>
        <v>#VALUE!</v>
      </c>
      <c r="BD282" s="25" t="str">
        <f t="shared" si="2245"/>
        <v>#VALUE!</v>
      </c>
      <c r="BE282" s="25" t="str">
        <f t="shared" si="2245"/>
        <v>#VALUE!</v>
      </c>
      <c r="BG282" s="25" t="str">
        <f t="shared" ref="BG282:BI282" si="2246">AA282-W282</f>
        <v>#VALUE!</v>
      </c>
      <c r="BH282" s="25" t="str">
        <f t="shared" si="2246"/>
        <v>#VALUE!</v>
      </c>
      <c r="BI282" s="25" t="str">
        <f t="shared" si="2246"/>
        <v>#VALUE!</v>
      </c>
      <c r="BK282" s="25" t="str">
        <f t="shared" ref="BK282:BM282" si="2247">AE282-AA282</f>
        <v>#VALUE!</v>
      </c>
      <c r="BL282" s="25" t="str">
        <f t="shared" si="2247"/>
        <v>#VALUE!</v>
      </c>
      <c r="BM282" s="25" t="str">
        <f t="shared" si="2247"/>
        <v>#VALUE!</v>
      </c>
      <c r="BO282" s="25" t="str">
        <f t="shared" ref="BO282:BQ282" si="2248">AI282-AE282</f>
        <v>#VALUE!</v>
      </c>
      <c r="BP282" s="25" t="str">
        <f t="shared" si="2248"/>
        <v>#VALUE!</v>
      </c>
      <c r="BQ282" s="25" t="str">
        <f t="shared" si="2248"/>
        <v>#VALUE!</v>
      </c>
    </row>
    <row r="283" ht="15.0" customHeight="1">
      <c r="A283" s="23" t="s">
        <v>271</v>
      </c>
      <c r="B283" s="24">
        <v>8.9483572E7</v>
      </c>
      <c r="C283" s="25">
        <f>IFERROR(VLOOKUP($B283,BaselineKILLS!$B:F,3,FALSE),"Not in BL Scan")</f>
        <v>14884</v>
      </c>
      <c r="D283" s="25">
        <f>IFERROR(VLOOKUP($B283,BaselineKILLS!$B:F,4,FALSE),"Not in BL Scan")</f>
        <v>0</v>
      </c>
      <c r="E283" s="25">
        <f>IFERROR(VLOOKUP($B283,BaselineKILLS!$B:G,5,FALSE),"Not in BL Scan")</f>
        <v>387119</v>
      </c>
      <c r="F283" s="25"/>
      <c r="G283" s="25">
        <f>IFERROR(VLOOKUP($B283,SCAN1_020125!$B:F,3,FALSE),"Not in Scan")</f>
        <v>14884</v>
      </c>
      <c r="H283" s="25">
        <f>IFERROR(VLOOKUP($B283,SCAN1_020125!$B:G,4,FALSE),"Not in Scan")</f>
        <v>0</v>
      </c>
      <c r="I283" s="25">
        <f>IFERROR(VLOOKUP($B283,SCAN1_020125!$B:H,5,FALSE),"Not in Scan")</f>
        <v>387119</v>
      </c>
      <c r="K283" s="25">
        <f>IFERROR(VLOOKUP($B283,SCAN2_021925!$B:G,3,FALSE),"Not in Scan")</f>
        <v>14884</v>
      </c>
      <c r="L283" s="25">
        <f>IFERROR(VLOOKUP($B283,SCAN2_021925!$B:H,4,FALSE),"Not in Scan")</f>
        <v>0</v>
      </c>
      <c r="M283" s="25">
        <f>IFERROR(VLOOKUP($B283,SCAN2_021925!$B:I,5,FALSE),"Not in Scan")</f>
        <v>387119</v>
      </c>
      <c r="O283" s="25">
        <f>IFERROR(VLOOKUP($B283,SCAN_022325!$B:K,3,FALSE),"Not in Scan")</f>
        <v>14884</v>
      </c>
      <c r="P283" s="25">
        <f>IFERROR(VLOOKUP($B283,SCAN_022325!$B:L,4,FALSE),"Not in Scan")</f>
        <v>0</v>
      </c>
      <c r="Q283" s="25">
        <f>IFERROR(VLOOKUP($B283,SCAN_022325!$B:M,5,FALSE),"Not in Scan")</f>
        <v>387119</v>
      </c>
      <c r="S283" s="25" t="str">
        <f>IFERROR(VLOOKUP($B283,SCAN_TBD4!$B:O,3,FALSE),"Not in Scan")</f>
        <v>Not in Scan</v>
      </c>
      <c r="T283" s="25" t="str">
        <f>IFERROR(VLOOKUP($B283,SCAN_TBD4!$B:P,4,FALSE),"Not in Scan")</f>
        <v>Not in Scan</v>
      </c>
      <c r="U283" s="25" t="str">
        <f>IFERROR(VLOOKUP($B283,SCAN_TBD4!$B:Q,5,FALSE),"Not in Scan")</f>
        <v>Not in Scan</v>
      </c>
      <c r="W283" s="25" t="str">
        <f>IFERROR(VLOOKUP($B283,SCAN_TBD5!$B:S,3,FALSE),"Not in Scan")</f>
        <v>Not in Scan</v>
      </c>
      <c r="X283" s="25" t="str">
        <f>IFERROR(VLOOKUP($B283,SCAN_TBD5!$B:T,4,FALSE),"Not in Scan")</f>
        <v>Not in Scan</v>
      </c>
      <c r="Y283" s="25" t="str">
        <f>IFERROR(VLOOKUP($B283,SCAN_TBD5!$B:U,5,FALSE),"Not in Scan")</f>
        <v>Not in Scan</v>
      </c>
      <c r="AA283" s="25" t="str">
        <f>IFERROR(VLOOKUP($B283,SCAN_TBD6!$B:W,3,FALSE),"Not in Scan")</f>
        <v>Not in Scan</v>
      </c>
      <c r="AB283" s="25" t="str">
        <f>IFERROR(VLOOKUP($B283,SCAN_TBD6!$B:X,4,FALSE),"Not in Scan")</f>
        <v>Not in Scan</v>
      </c>
      <c r="AC283" s="25" t="str">
        <f>IFERROR(VLOOKUP($B283,SCAN_TBD6!$B:Y,5,FALSE),"Not in Scan")</f>
        <v>Not in Scan</v>
      </c>
      <c r="AE283" s="25" t="str">
        <f>IFERROR(VLOOKUP($B283,SCAN_TBD7!$B:AA,3,FALSE),"Not in Scan")</f>
        <v>Not in Scan</v>
      </c>
      <c r="AF283" s="25" t="str">
        <f>IFERROR(VLOOKUP($B283,SCAN_TBD7!$B:AB,4,FALSE),"Not in Scan")</f>
        <v>Not in Scan</v>
      </c>
      <c r="AG283" s="25" t="str">
        <f>IFERROR(VLOOKUP($B283,SCAN_TBD7!$B:AC,5,FALSE),"Not in Scan")</f>
        <v>Not in Scan</v>
      </c>
      <c r="AI283" s="25" t="str">
        <f>IFERROR(VLOOKUP($B283,SCAN_TBD8!$B:AA,3,FALSE),"Not in Scan")</f>
        <v>Not in Scan</v>
      </c>
      <c r="AJ283" s="25" t="str">
        <f>IFERROR(VLOOKUP($B283,SCAN_TBD8!$B:AB,4,FALSE),"Not in Scan")</f>
        <v>Not in Scan</v>
      </c>
      <c r="AK283" s="25" t="str">
        <f>IFERROR(VLOOKUP($B283,SCAN_TBD8!$B:AC,5,FALSE),"Not in Scan")</f>
        <v>Not in Scan</v>
      </c>
      <c r="AM283" s="25">
        <f t="shared" ref="AM283:AO283" si="2249">G283-C283</f>
        <v>0</v>
      </c>
      <c r="AN283" s="25">
        <f t="shared" si="2249"/>
        <v>0</v>
      </c>
      <c r="AO283" s="25">
        <f t="shared" si="2249"/>
        <v>0</v>
      </c>
      <c r="AQ283" s="25">
        <f t="shared" ref="AQ283:AS283" si="2250">K283-G283</f>
        <v>0</v>
      </c>
      <c r="AR283" s="25">
        <f t="shared" si="2250"/>
        <v>0</v>
      </c>
      <c r="AS283" s="25">
        <f t="shared" si="2250"/>
        <v>0</v>
      </c>
      <c r="AU283" s="25">
        <f t="shared" ref="AU283:AW283" si="2251">O283-K283</f>
        <v>0</v>
      </c>
      <c r="AV283" s="25">
        <f t="shared" si="2251"/>
        <v>0</v>
      </c>
      <c r="AW283" s="25">
        <f t="shared" si="2251"/>
        <v>0</v>
      </c>
      <c r="AY283" s="25" t="str">
        <f t="shared" ref="AY283:BA283" si="2252">S283-O283</f>
        <v>#VALUE!</v>
      </c>
      <c r="AZ283" s="25" t="str">
        <f t="shared" si="2252"/>
        <v>#VALUE!</v>
      </c>
      <c r="BA283" s="25" t="str">
        <f t="shared" si="2252"/>
        <v>#VALUE!</v>
      </c>
      <c r="BC283" s="25" t="str">
        <f t="shared" ref="BC283:BE283" si="2253">W283-S283</f>
        <v>#VALUE!</v>
      </c>
      <c r="BD283" s="25" t="str">
        <f t="shared" si="2253"/>
        <v>#VALUE!</v>
      </c>
      <c r="BE283" s="25" t="str">
        <f t="shared" si="2253"/>
        <v>#VALUE!</v>
      </c>
      <c r="BG283" s="25" t="str">
        <f t="shared" ref="BG283:BI283" si="2254">AA283-W283</f>
        <v>#VALUE!</v>
      </c>
      <c r="BH283" s="25" t="str">
        <f t="shared" si="2254"/>
        <v>#VALUE!</v>
      </c>
      <c r="BI283" s="25" t="str">
        <f t="shared" si="2254"/>
        <v>#VALUE!</v>
      </c>
      <c r="BK283" s="25" t="str">
        <f t="shared" ref="BK283:BM283" si="2255">AE283-AA283</f>
        <v>#VALUE!</v>
      </c>
      <c r="BL283" s="25" t="str">
        <f t="shared" si="2255"/>
        <v>#VALUE!</v>
      </c>
      <c r="BM283" s="25" t="str">
        <f t="shared" si="2255"/>
        <v>#VALUE!</v>
      </c>
      <c r="BO283" s="25" t="str">
        <f t="shared" ref="BO283:BQ283" si="2256">AI283-AE283</f>
        <v>#VALUE!</v>
      </c>
      <c r="BP283" s="25" t="str">
        <f t="shared" si="2256"/>
        <v>#VALUE!</v>
      </c>
      <c r="BQ283" s="25" t="str">
        <f t="shared" si="2256"/>
        <v>#VALUE!</v>
      </c>
    </row>
    <row r="284" ht="15.0" customHeight="1">
      <c r="A284" s="23" t="s">
        <v>272</v>
      </c>
      <c r="B284" s="24">
        <v>1.03034587E8</v>
      </c>
      <c r="C284" s="25">
        <f>IFERROR(VLOOKUP($B284,BaselineKILLS!$B:F,3,FALSE),"Not in BL Scan")</f>
        <v>11110</v>
      </c>
      <c r="D284" s="25">
        <f>IFERROR(VLOOKUP($B284,BaselineKILLS!$B:F,4,FALSE),"Not in BL Scan")</f>
        <v>10243</v>
      </c>
      <c r="E284" s="25">
        <f>IFERROR(VLOOKUP($B284,BaselineKILLS!$B:G,5,FALSE),"Not in BL Scan")</f>
        <v>17092</v>
      </c>
      <c r="F284" s="25"/>
      <c r="G284" s="25">
        <f>IFERROR(VLOOKUP($B284,SCAN1_020125!$B:F,3,FALSE),"Not in Scan")</f>
        <v>11110</v>
      </c>
      <c r="H284" s="25">
        <f>IFERROR(VLOOKUP($B284,SCAN1_020125!$B:G,4,FALSE),"Not in Scan")</f>
        <v>10243</v>
      </c>
      <c r="I284" s="25">
        <f>IFERROR(VLOOKUP($B284,SCAN1_020125!$B:H,5,FALSE),"Not in Scan")</f>
        <v>17092</v>
      </c>
      <c r="K284" s="25">
        <f>IFERROR(VLOOKUP($B284,SCAN2_021925!$B:G,3,FALSE),"Not in Scan")</f>
        <v>11110</v>
      </c>
      <c r="L284" s="25">
        <f>IFERROR(VLOOKUP($B284,SCAN2_021925!$B:H,4,FALSE),"Not in Scan")</f>
        <v>10243</v>
      </c>
      <c r="M284" s="25">
        <f>IFERROR(VLOOKUP($B284,SCAN2_021925!$B:I,5,FALSE),"Not in Scan")</f>
        <v>17092</v>
      </c>
      <c r="O284" s="25">
        <f>IFERROR(VLOOKUP($B284,SCAN_022325!$B:K,3,FALSE),"Not in Scan")</f>
        <v>11215</v>
      </c>
      <c r="P284" s="25">
        <f>IFERROR(VLOOKUP($B284,SCAN_022325!$B:L,4,FALSE),"Not in Scan")</f>
        <v>10243</v>
      </c>
      <c r="Q284" s="25">
        <f>IFERROR(VLOOKUP($B284,SCAN_022325!$B:M,5,FALSE),"Not in Scan")</f>
        <v>17092</v>
      </c>
      <c r="S284" s="25" t="str">
        <f>IFERROR(VLOOKUP($B284,SCAN_TBD4!$B:O,3,FALSE),"Not in Scan")</f>
        <v>Not in Scan</v>
      </c>
      <c r="T284" s="25" t="str">
        <f>IFERROR(VLOOKUP($B284,SCAN_TBD4!$B:P,4,FALSE),"Not in Scan")</f>
        <v>Not in Scan</v>
      </c>
      <c r="U284" s="25" t="str">
        <f>IFERROR(VLOOKUP($B284,SCAN_TBD4!$B:Q,5,FALSE),"Not in Scan")</f>
        <v>Not in Scan</v>
      </c>
      <c r="W284" s="25" t="str">
        <f>IFERROR(VLOOKUP($B284,SCAN_TBD5!$B:S,3,FALSE),"Not in Scan")</f>
        <v>Not in Scan</v>
      </c>
      <c r="X284" s="25" t="str">
        <f>IFERROR(VLOOKUP($B284,SCAN_TBD5!$B:T,4,FALSE),"Not in Scan")</f>
        <v>Not in Scan</v>
      </c>
      <c r="Y284" s="25" t="str">
        <f>IFERROR(VLOOKUP($B284,SCAN_TBD5!$B:U,5,FALSE),"Not in Scan")</f>
        <v>Not in Scan</v>
      </c>
      <c r="AA284" s="25" t="str">
        <f>IFERROR(VLOOKUP($B284,SCAN_TBD6!$B:W,3,FALSE),"Not in Scan")</f>
        <v>Not in Scan</v>
      </c>
      <c r="AB284" s="25" t="str">
        <f>IFERROR(VLOOKUP($B284,SCAN_TBD6!$B:X,4,FALSE),"Not in Scan")</f>
        <v>Not in Scan</v>
      </c>
      <c r="AC284" s="25" t="str">
        <f>IFERROR(VLOOKUP($B284,SCAN_TBD6!$B:Y,5,FALSE),"Not in Scan")</f>
        <v>Not in Scan</v>
      </c>
      <c r="AE284" s="25" t="str">
        <f>IFERROR(VLOOKUP($B284,SCAN_TBD7!$B:AA,3,FALSE),"Not in Scan")</f>
        <v>Not in Scan</v>
      </c>
      <c r="AF284" s="25" t="str">
        <f>IFERROR(VLOOKUP($B284,SCAN_TBD7!$B:AB,4,FALSE),"Not in Scan")</f>
        <v>Not in Scan</v>
      </c>
      <c r="AG284" s="25" t="str">
        <f>IFERROR(VLOOKUP($B284,SCAN_TBD7!$B:AC,5,FALSE),"Not in Scan")</f>
        <v>Not in Scan</v>
      </c>
      <c r="AI284" s="25" t="str">
        <f>IFERROR(VLOOKUP($B284,SCAN_TBD8!$B:AA,3,FALSE),"Not in Scan")</f>
        <v>Not in Scan</v>
      </c>
      <c r="AJ284" s="25" t="str">
        <f>IFERROR(VLOOKUP($B284,SCAN_TBD8!$B:AB,4,FALSE),"Not in Scan")</f>
        <v>Not in Scan</v>
      </c>
      <c r="AK284" s="25" t="str">
        <f>IFERROR(VLOOKUP($B284,SCAN_TBD8!$B:AC,5,FALSE),"Not in Scan")</f>
        <v>Not in Scan</v>
      </c>
      <c r="AM284" s="25">
        <f t="shared" ref="AM284:AO284" si="2257">G284-C284</f>
        <v>0</v>
      </c>
      <c r="AN284" s="25">
        <f t="shared" si="2257"/>
        <v>0</v>
      </c>
      <c r="AO284" s="25">
        <f t="shared" si="2257"/>
        <v>0</v>
      </c>
      <c r="AQ284" s="25">
        <f t="shared" ref="AQ284:AS284" si="2258">K284-G284</f>
        <v>0</v>
      </c>
      <c r="AR284" s="25">
        <f t="shared" si="2258"/>
        <v>0</v>
      </c>
      <c r="AS284" s="25">
        <f t="shared" si="2258"/>
        <v>0</v>
      </c>
      <c r="AU284" s="25">
        <f t="shared" ref="AU284:AW284" si="2259">O284-K284</f>
        <v>105</v>
      </c>
      <c r="AV284" s="25">
        <f t="shared" si="2259"/>
        <v>0</v>
      </c>
      <c r="AW284" s="25">
        <f t="shared" si="2259"/>
        <v>0</v>
      </c>
      <c r="AY284" s="25" t="str">
        <f t="shared" ref="AY284:BA284" si="2260">S284-O284</f>
        <v>#VALUE!</v>
      </c>
      <c r="AZ284" s="25" t="str">
        <f t="shared" si="2260"/>
        <v>#VALUE!</v>
      </c>
      <c r="BA284" s="25" t="str">
        <f t="shared" si="2260"/>
        <v>#VALUE!</v>
      </c>
      <c r="BC284" s="25" t="str">
        <f t="shared" ref="BC284:BE284" si="2261">W284-S284</f>
        <v>#VALUE!</v>
      </c>
      <c r="BD284" s="25" t="str">
        <f t="shared" si="2261"/>
        <v>#VALUE!</v>
      </c>
      <c r="BE284" s="25" t="str">
        <f t="shared" si="2261"/>
        <v>#VALUE!</v>
      </c>
      <c r="BG284" s="25" t="str">
        <f t="shared" ref="BG284:BI284" si="2262">AA284-W284</f>
        <v>#VALUE!</v>
      </c>
      <c r="BH284" s="25" t="str">
        <f t="shared" si="2262"/>
        <v>#VALUE!</v>
      </c>
      <c r="BI284" s="25" t="str">
        <f t="shared" si="2262"/>
        <v>#VALUE!</v>
      </c>
      <c r="BK284" s="25" t="str">
        <f t="shared" ref="BK284:BM284" si="2263">AE284-AA284</f>
        <v>#VALUE!</v>
      </c>
      <c r="BL284" s="25" t="str">
        <f t="shared" si="2263"/>
        <v>#VALUE!</v>
      </c>
      <c r="BM284" s="25" t="str">
        <f t="shared" si="2263"/>
        <v>#VALUE!</v>
      </c>
      <c r="BO284" s="25" t="str">
        <f t="shared" ref="BO284:BQ284" si="2264">AI284-AE284</f>
        <v>#VALUE!</v>
      </c>
      <c r="BP284" s="25" t="str">
        <f t="shared" si="2264"/>
        <v>#VALUE!</v>
      </c>
      <c r="BQ284" s="25" t="str">
        <f t="shared" si="2264"/>
        <v>#VALUE!</v>
      </c>
    </row>
    <row r="285" ht="15.0" customHeight="1">
      <c r="A285" s="23" t="s">
        <v>273</v>
      </c>
      <c r="B285" s="24">
        <v>1.01430763E8</v>
      </c>
      <c r="C285" s="25">
        <f>IFERROR(VLOOKUP($B285,BaselineKILLS!$B:F,3,FALSE),"Not in BL Scan")</f>
        <v>0</v>
      </c>
      <c r="D285" s="25">
        <f>IFERROR(VLOOKUP($B285,BaselineKILLS!$B:F,4,FALSE),"Not in BL Scan")</f>
        <v>0</v>
      </c>
      <c r="E285" s="25">
        <f>IFERROR(VLOOKUP($B285,BaselineKILLS!$B:G,5,FALSE),"Not in BL Scan")</f>
        <v>0</v>
      </c>
      <c r="F285" s="25"/>
      <c r="G285" s="25">
        <f>IFERROR(VLOOKUP($B285,SCAN1_020125!$B:F,3,FALSE),"Not in Scan")</f>
        <v>0</v>
      </c>
      <c r="H285" s="25">
        <f>IFERROR(VLOOKUP($B285,SCAN1_020125!$B:G,4,FALSE),"Not in Scan")</f>
        <v>0</v>
      </c>
      <c r="I285" s="25">
        <f>IFERROR(VLOOKUP($B285,SCAN1_020125!$B:H,5,FALSE),"Not in Scan")</f>
        <v>0</v>
      </c>
      <c r="K285" s="25">
        <f>IFERROR(VLOOKUP($B285,SCAN2_021925!$B:G,3,FALSE),"Not in Scan")</f>
        <v>0</v>
      </c>
      <c r="L285" s="25">
        <f>IFERROR(VLOOKUP($B285,SCAN2_021925!$B:H,4,FALSE),"Not in Scan")</f>
        <v>0</v>
      </c>
      <c r="M285" s="25">
        <f>IFERROR(VLOOKUP($B285,SCAN2_021925!$B:I,5,FALSE),"Not in Scan")</f>
        <v>0</v>
      </c>
      <c r="O285" s="25">
        <f>IFERROR(VLOOKUP($B285,SCAN_022325!$B:K,3,FALSE),"Not in Scan")</f>
        <v>0</v>
      </c>
      <c r="P285" s="25">
        <f>IFERROR(VLOOKUP($B285,SCAN_022325!$B:L,4,FALSE),"Not in Scan")</f>
        <v>0</v>
      </c>
      <c r="Q285" s="25">
        <f>IFERROR(VLOOKUP($B285,SCAN_022325!$B:M,5,FALSE),"Not in Scan")</f>
        <v>0</v>
      </c>
      <c r="S285" s="25" t="str">
        <f>IFERROR(VLOOKUP($B285,SCAN_TBD4!$B:O,3,FALSE),"Not in Scan")</f>
        <v>Not in Scan</v>
      </c>
      <c r="T285" s="25" t="str">
        <f>IFERROR(VLOOKUP($B285,SCAN_TBD4!$B:P,4,FALSE),"Not in Scan")</f>
        <v>Not in Scan</v>
      </c>
      <c r="U285" s="25" t="str">
        <f>IFERROR(VLOOKUP($B285,SCAN_TBD4!$B:Q,5,FALSE),"Not in Scan")</f>
        <v>Not in Scan</v>
      </c>
      <c r="W285" s="25" t="str">
        <f>IFERROR(VLOOKUP($B285,SCAN_TBD5!$B:S,3,FALSE),"Not in Scan")</f>
        <v>Not in Scan</v>
      </c>
      <c r="X285" s="25" t="str">
        <f>IFERROR(VLOOKUP($B285,SCAN_TBD5!$B:T,4,FALSE),"Not in Scan")</f>
        <v>Not in Scan</v>
      </c>
      <c r="Y285" s="25" t="str">
        <f>IFERROR(VLOOKUP($B285,SCAN_TBD5!$B:U,5,FALSE),"Not in Scan")</f>
        <v>Not in Scan</v>
      </c>
      <c r="AA285" s="25" t="str">
        <f>IFERROR(VLOOKUP($B285,SCAN_TBD6!$B:W,3,FALSE),"Not in Scan")</f>
        <v>Not in Scan</v>
      </c>
      <c r="AB285" s="25" t="str">
        <f>IFERROR(VLOOKUP($B285,SCAN_TBD6!$B:X,4,FALSE),"Not in Scan")</f>
        <v>Not in Scan</v>
      </c>
      <c r="AC285" s="25" t="str">
        <f>IFERROR(VLOOKUP($B285,SCAN_TBD6!$B:Y,5,FALSE),"Not in Scan")</f>
        <v>Not in Scan</v>
      </c>
      <c r="AE285" s="25" t="str">
        <f>IFERROR(VLOOKUP($B285,SCAN_TBD7!$B:AA,3,FALSE),"Not in Scan")</f>
        <v>Not in Scan</v>
      </c>
      <c r="AF285" s="25" t="str">
        <f>IFERROR(VLOOKUP($B285,SCAN_TBD7!$B:AB,4,FALSE),"Not in Scan")</f>
        <v>Not in Scan</v>
      </c>
      <c r="AG285" s="25" t="str">
        <f>IFERROR(VLOOKUP($B285,SCAN_TBD7!$B:AC,5,FALSE),"Not in Scan")</f>
        <v>Not in Scan</v>
      </c>
      <c r="AI285" s="25" t="str">
        <f>IFERROR(VLOOKUP($B285,SCAN_TBD8!$B:AA,3,FALSE),"Not in Scan")</f>
        <v>Not in Scan</v>
      </c>
      <c r="AJ285" s="25" t="str">
        <f>IFERROR(VLOOKUP($B285,SCAN_TBD8!$B:AB,4,FALSE),"Not in Scan")</f>
        <v>Not in Scan</v>
      </c>
      <c r="AK285" s="25" t="str">
        <f>IFERROR(VLOOKUP($B285,SCAN_TBD8!$B:AC,5,FALSE),"Not in Scan")</f>
        <v>Not in Scan</v>
      </c>
      <c r="AM285" s="25">
        <f t="shared" ref="AM285:AO285" si="2265">G285-C285</f>
        <v>0</v>
      </c>
      <c r="AN285" s="25">
        <f t="shared" si="2265"/>
        <v>0</v>
      </c>
      <c r="AO285" s="25">
        <f t="shared" si="2265"/>
        <v>0</v>
      </c>
      <c r="AQ285" s="25">
        <f t="shared" ref="AQ285:AS285" si="2266">K285-G285</f>
        <v>0</v>
      </c>
      <c r="AR285" s="25">
        <f t="shared" si="2266"/>
        <v>0</v>
      </c>
      <c r="AS285" s="25">
        <f t="shared" si="2266"/>
        <v>0</v>
      </c>
      <c r="AU285" s="25">
        <f t="shared" ref="AU285:AW285" si="2267">O285-K285</f>
        <v>0</v>
      </c>
      <c r="AV285" s="25">
        <f t="shared" si="2267"/>
        <v>0</v>
      </c>
      <c r="AW285" s="25">
        <f t="shared" si="2267"/>
        <v>0</v>
      </c>
      <c r="AY285" s="25" t="str">
        <f t="shared" ref="AY285:BA285" si="2268">S285-O285</f>
        <v>#VALUE!</v>
      </c>
      <c r="AZ285" s="25" t="str">
        <f t="shared" si="2268"/>
        <v>#VALUE!</v>
      </c>
      <c r="BA285" s="25" t="str">
        <f t="shared" si="2268"/>
        <v>#VALUE!</v>
      </c>
      <c r="BC285" s="25" t="str">
        <f t="shared" ref="BC285:BE285" si="2269">W285-S285</f>
        <v>#VALUE!</v>
      </c>
      <c r="BD285" s="25" t="str">
        <f t="shared" si="2269"/>
        <v>#VALUE!</v>
      </c>
      <c r="BE285" s="25" t="str">
        <f t="shared" si="2269"/>
        <v>#VALUE!</v>
      </c>
      <c r="BG285" s="25" t="str">
        <f t="shared" ref="BG285:BI285" si="2270">AA285-W285</f>
        <v>#VALUE!</v>
      </c>
      <c r="BH285" s="25" t="str">
        <f t="shared" si="2270"/>
        <v>#VALUE!</v>
      </c>
      <c r="BI285" s="25" t="str">
        <f t="shared" si="2270"/>
        <v>#VALUE!</v>
      </c>
      <c r="BK285" s="25" t="str">
        <f t="shared" ref="BK285:BM285" si="2271">AE285-AA285</f>
        <v>#VALUE!</v>
      </c>
      <c r="BL285" s="25" t="str">
        <f t="shared" si="2271"/>
        <v>#VALUE!</v>
      </c>
      <c r="BM285" s="25" t="str">
        <f t="shared" si="2271"/>
        <v>#VALUE!</v>
      </c>
      <c r="BO285" s="25" t="str">
        <f t="shared" ref="BO285:BQ285" si="2272">AI285-AE285</f>
        <v>#VALUE!</v>
      </c>
      <c r="BP285" s="25" t="str">
        <f t="shared" si="2272"/>
        <v>#VALUE!</v>
      </c>
      <c r="BQ285" s="25" t="str">
        <f t="shared" si="2272"/>
        <v>#VALUE!</v>
      </c>
    </row>
    <row r="286" ht="15.0" customHeight="1">
      <c r="A286" s="23" t="s">
        <v>274</v>
      </c>
      <c r="B286" s="24">
        <v>1.5990938E7</v>
      </c>
      <c r="C286" s="25">
        <f>IFERROR(VLOOKUP($B286,BaselineKILLS!$B:F,3,FALSE),"Not in BL Scan")</f>
        <v>0</v>
      </c>
      <c r="D286" s="25">
        <f>IFERROR(VLOOKUP($B286,BaselineKILLS!$B:F,4,FALSE),"Not in BL Scan")</f>
        <v>10800</v>
      </c>
      <c r="E286" s="25">
        <f>IFERROR(VLOOKUP($B286,BaselineKILLS!$B:G,5,FALSE),"Not in BL Scan")</f>
        <v>872756</v>
      </c>
      <c r="F286" s="25"/>
      <c r="G286" s="25">
        <f>IFERROR(VLOOKUP($B286,SCAN1_020125!$B:F,3,FALSE),"Not in Scan")</f>
        <v>0</v>
      </c>
      <c r="H286" s="25">
        <f>IFERROR(VLOOKUP($B286,SCAN1_020125!$B:G,4,FALSE),"Not in Scan")</f>
        <v>10800</v>
      </c>
      <c r="I286" s="25">
        <f>IFERROR(VLOOKUP($B286,SCAN1_020125!$B:H,5,FALSE),"Not in Scan")</f>
        <v>872756</v>
      </c>
      <c r="K286" s="25">
        <f>IFERROR(VLOOKUP($B286,SCAN2_021925!$B:G,3,FALSE),"Not in Scan")</f>
        <v>0</v>
      </c>
      <c r="L286" s="25">
        <f>IFERROR(VLOOKUP($B286,SCAN2_021925!$B:H,4,FALSE),"Not in Scan")</f>
        <v>10800</v>
      </c>
      <c r="M286" s="25">
        <f>IFERROR(VLOOKUP($B286,SCAN2_021925!$B:I,5,FALSE),"Not in Scan")</f>
        <v>872756</v>
      </c>
      <c r="O286" s="25">
        <f>IFERROR(VLOOKUP($B286,SCAN_022325!$B:K,3,FALSE),"Not in Scan")</f>
        <v>0</v>
      </c>
      <c r="P286" s="25">
        <f>IFERROR(VLOOKUP($B286,SCAN_022325!$B:L,4,FALSE),"Not in Scan")</f>
        <v>10800</v>
      </c>
      <c r="Q286" s="25">
        <f>IFERROR(VLOOKUP($B286,SCAN_022325!$B:M,5,FALSE),"Not in Scan")</f>
        <v>872756</v>
      </c>
      <c r="S286" s="25" t="str">
        <f>IFERROR(VLOOKUP($B286,SCAN_TBD4!$B:O,3,FALSE),"Not in Scan")</f>
        <v>Not in Scan</v>
      </c>
      <c r="T286" s="25" t="str">
        <f>IFERROR(VLOOKUP($B286,SCAN_TBD4!$B:P,4,FALSE),"Not in Scan")</f>
        <v>Not in Scan</v>
      </c>
      <c r="U286" s="25" t="str">
        <f>IFERROR(VLOOKUP($B286,SCAN_TBD4!$B:Q,5,FALSE),"Not in Scan")</f>
        <v>Not in Scan</v>
      </c>
      <c r="W286" s="25" t="str">
        <f>IFERROR(VLOOKUP($B286,SCAN_TBD5!$B:S,3,FALSE),"Not in Scan")</f>
        <v>Not in Scan</v>
      </c>
      <c r="X286" s="25" t="str">
        <f>IFERROR(VLOOKUP($B286,SCAN_TBD5!$B:T,4,FALSE),"Not in Scan")</f>
        <v>Not in Scan</v>
      </c>
      <c r="Y286" s="25" t="str">
        <f>IFERROR(VLOOKUP($B286,SCAN_TBD5!$B:U,5,FALSE),"Not in Scan")</f>
        <v>Not in Scan</v>
      </c>
      <c r="AA286" s="25" t="str">
        <f>IFERROR(VLOOKUP($B286,SCAN_TBD6!$B:W,3,FALSE),"Not in Scan")</f>
        <v>Not in Scan</v>
      </c>
      <c r="AB286" s="25" t="str">
        <f>IFERROR(VLOOKUP($B286,SCAN_TBD6!$B:X,4,FALSE),"Not in Scan")</f>
        <v>Not in Scan</v>
      </c>
      <c r="AC286" s="25" t="str">
        <f>IFERROR(VLOOKUP($B286,SCAN_TBD6!$B:Y,5,FALSE),"Not in Scan")</f>
        <v>Not in Scan</v>
      </c>
      <c r="AE286" s="25" t="str">
        <f>IFERROR(VLOOKUP($B286,SCAN_TBD7!$B:AA,3,FALSE),"Not in Scan")</f>
        <v>Not in Scan</v>
      </c>
      <c r="AF286" s="25" t="str">
        <f>IFERROR(VLOOKUP($B286,SCAN_TBD7!$B:AB,4,FALSE),"Not in Scan")</f>
        <v>Not in Scan</v>
      </c>
      <c r="AG286" s="25" t="str">
        <f>IFERROR(VLOOKUP($B286,SCAN_TBD7!$B:AC,5,FALSE),"Not in Scan")</f>
        <v>Not in Scan</v>
      </c>
      <c r="AI286" s="25" t="str">
        <f>IFERROR(VLOOKUP($B286,SCAN_TBD8!$B:AA,3,FALSE),"Not in Scan")</f>
        <v>Not in Scan</v>
      </c>
      <c r="AJ286" s="25" t="str">
        <f>IFERROR(VLOOKUP($B286,SCAN_TBD8!$B:AB,4,FALSE),"Not in Scan")</f>
        <v>Not in Scan</v>
      </c>
      <c r="AK286" s="25" t="str">
        <f>IFERROR(VLOOKUP($B286,SCAN_TBD8!$B:AC,5,FALSE),"Not in Scan")</f>
        <v>Not in Scan</v>
      </c>
      <c r="AM286" s="25">
        <f t="shared" ref="AM286:AO286" si="2273">G286-C286</f>
        <v>0</v>
      </c>
      <c r="AN286" s="25">
        <f t="shared" si="2273"/>
        <v>0</v>
      </c>
      <c r="AO286" s="25">
        <f t="shared" si="2273"/>
        <v>0</v>
      </c>
      <c r="AQ286" s="25">
        <f t="shared" ref="AQ286:AS286" si="2274">K286-G286</f>
        <v>0</v>
      </c>
      <c r="AR286" s="25">
        <f t="shared" si="2274"/>
        <v>0</v>
      </c>
      <c r="AS286" s="25">
        <f t="shared" si="2274"/>
        <v>0</v>
      </c>
      <c r="AU286" s="25">
        <f t="shared" ref="AU286:AW286" si="2275">O286-K286</f>
        <v>0</v>
      </c>
      <c r="AV286" s="25">
        <f t="shared" si="2275"/>
        <v>0</v>
      </c>
      <c r="AW286" s="25">
        <f t="shared" si="2275"/>
        <v>0</v>
      </c>
      <c r="AY286" s="25" t="str">
        <f t="shared" ref="AY286:BA286" si="2276">S286-O286</f>
        <v>#VALUE!</v>
      </c>
      <c r="AZ286" s="25" t="str">
        <f t="shared" si="2276"/>
        <v>#VALUE!</v>
      </c>
      <c r="BA286" s="25" t="str">
        <f t="shared" si="2276"/>
        <v>#VALUE!</v>
      </c>
      <c r="BC286" s="25" t="str">
        <f t="shared" ref="BC286:BE286" si="2277">W286-S286</f>
        <v>#VALUE!</v>
      </c>
      <c r="BD286" s="25" t="str">
        <f t="shared" si="2277"/>
        <v>#VALUE!</v>
      </c>
      <c r="BE286" s="25" t="str">
        <f t="shared" si="2277"/>
        <v>#VALUE!</v>
      </c>
      <c r="BG286" s="25" t="str">
        <f t="shared" ref="BG286:BI286" si="2278">AA286-W286</f>
        <v>#VALUE!</v>
      </c>
      <c r="BH286" s="25" t="str">
        <f t="shared" si="2278"/>
        <v>#VALUE!</v>
      </c>
      <c r="BI286" s="25" t="str">
        <f t="shared" si="2278"/>
        <v>#VALUE!</v>
      </c>
      <c r="BK286" s="25" t="str">
        <f t="shared" ref="BK286:BM286" si="2279">AE286-AA286</f>
        <v>#VALUE!</v>
      </c>
      <c r="BL286" s="25" t="str">
        <f t="shared" si="2279"/>
        <v>#VALUE!</v>
      </c>
      <c r="BM286" s="25" t="str">
        <f t="shared" si="2279"/>
        <v>#VALUE!</v>
      </c>
      <c r="BO286" s="25" t="str">
        <f t="shared" ref="BO286:BQ286" si="2280">AI286-AE286</f>
        <v>#VALUE!</v>
      </c>
      <c r="BP286" s="25" t="str">
        <f t="shared" si="2280"/>
        <v>#VALUE!</v>
      </c>
      <c r="BQ286" s="25" t="str">
        <f t="shared" si="2280"/>
        <v>#VALUE!</v>
      </c>
    </row>
    <row r="287" ht="15.0" customHeight="1">
      <c r="A287" s="23" t="s">
        <v>275</v>
      </c>
      <c r="B287" s="24">
        <v>1.50622163E8</v>
      </c>
      <c r="C287" s="25">
        <f>IFERROR(VLOOKUP($B287,BaselineKILLS!$B:F,3,FALSE),"Not in BL Scan")</f>
        <v>0</v>
      </c>
      <c r="D287" s="25">
        <f>IFERROR(VLOOKUP($B287,BaselineKILLS!$B:F,4,FALSE),"Not in BL Scan")</f>
        <v>0</v>
      </c>
      <c r="E287" s="25">
        <f>IFERROR(VLOOKUP($B287,BaselineKILLS!$B:G,5,FALSE),"Not in BL Scan")</f>
        <v>0</v>
      </c>
      <c r="F287" s="25"/>
      <c r="G287" s="25">
        <f>IFERROR(VLOOKUP($B287,SCAN1_020125!$B:F,3,FALSE),"Not in Scan")</f>
        <v>0</v>
      </c>
      <c r="H287" s="25">
        <f>IFERROR(VLOOKUP($B287,SCAN1_020125!$B:G,4,FALSE),"Not in Scan")</f>
        <v>0</v>
      </c>
      <c r="I287" s="25">
        <f>IFERROR(VLOOKUP($B287,SCAN1_020125!$B:H,5,FALSE),"Not in Scan")</f>
        <v>0</v>
      </c>
      <c r="K287" s="25">
        <f>IFERROR(VLOOKUP($B287,SCAN2_021925!$B:G,3,FALSE),"Not in Scan")</f>
        <v>0</v>
      </c>
      <c r="L287" s="25">
        <f>IFERROR(VLOOKUP($B287,SCAN2_021925!$B:H,4,FALSE),"Not in Scan")</f>
        <v>0</v>
      </c>
      <c r="M287" s="25">
        <f>IFERROR(VLOOKUP($B287,SCAN2_021925!$B:I,5,FALSE),"Not in Scan")</f>
        <v>0</v>
      </c>
      <c r="O287" s="25">
        <f>IFERROR(VLOOKUP($B287,SCAN_022325!$B:K,3,FALSE),"Not in Scan")</f>
        <v>0</v>
      </c>
      <c r="P287" s="25">
        <f>IFERROR(VLOOKUP($B287,SCAN_022325!$B:L,4,FALSE),"Not in Scan")</f>
        <v>0</v>
      </c>
      <c r="Q287" s="25">
        <f>IFERROR(VLOOKUP($B287,SCAN_022325!$B:M,5,FALSE),"Not in Scan")</f>
        <v>0</v>
      </c>
      <c r="S287" s="25" t="str">
        <f>IFERROR(VLOOKUP($B287,SCAN_TBD4!$B:O,3,FALSE),"Not in Scan")</f>
        <v>Not in Scan</v>
      </c>
      <c r="T287" s="25" t="str">
        <f>IFERROR(VLOOKUP($B287,SCAN_TBD4!$B:P,4,FALSE),"Not in Scan")</f>
        <v>Not in Scan</v>
      </c>
      <c r="U287" s="25" t="str">
        <f>IFERROR(VLOOKUP($B287,SCAN_TBD4!$B:Q,5,FALSE),"Not in Scan")</f>
        <v>Not in Scan</v>
      </c>
      <c r="W287" s="25" t="str">
        <f>IFERROR(VLOOKUP($B287,SCAN_TBD5!$B:S,3,FALSE),"Not in Scan")</f>
        <v>Not in Scan</v>
      </c>
      <c r="X287" s="25" t="str">
        <f>IFERROR(VLOOKUP($B287,SCAN_TBD5!$B:T,4,FALSE),"Not in Scan")</f>
        <v>Not in Scan</v>
      </c>
      <c r="Y287" s="25" t="str">
        <f>IFERROR(VLOOKUP($B287,SCAN_TBD5!$B:U,5,FALSE),"Not in Scan")</f>
        <v>Not in Scan</v>
      </c>
      <c r="AA287" s="25" t="str">
        <f>IFERROR(VLOOKUP($B287,SCAN_TBD6!$B:W,3,FALSE),"Not in Scan")</f>
        <v>Not in Scan</v>
      </c>
      <c r="AB287" s="25" t="str">
        <f>IFERROR(VLOOKUP($B287,SCAN_TBD6!$B:X,4,FALSE),"Not in Scan")</f>
        <v>Not in Scan</v>
      </c>
      <c r="AC287" s="25" t="str">
        <f>IFERROR(VLOOKUP($B287,SCAN_TBD6!$B:Y,5,FALSE),"Not in Scan")</f>
        <v>Not in Scan</v>
      </c>
      <c r="AE287" s="25" t="str">
        <f>IFERROR(VLOOKUP($B287,SCAN_TBD7!$B:AA,3,FALSE),"Not in Scan")</f>
        <v>Not in Scan</v>
      </c>
      <c r="AF287" s="25" t="str">
        <f>IFERROR(VLOOKUP($B287,SCAN_TBD7!$B:AB,4,FALSE),"Not in Scan")</f>
        <v>Not in Scan</v>
      </c>
      <c r="AG287" s="25" t="str">
        <f>IFERROR(VLOOKUP($B287,SCAN_TBD7!$B:AC,5,FALSE),"Not in Scan")</f>
        <v>Not in Scan</v>
      </c>
      <c r="AI287" s="25" t="str">
        <f>IFERROR(VLOOKUP($B287,SCAN_TBD8!$B:AA,3,FALSE),"Not in Scan")</f>
        <v>Not in Scan</v>
      </c>
      <c r="AJ287" s="25" t="str">
        <f>IFERROR(VLOOKUP($B287,SCAN_TBD8!$B:AB,4,FALSE),"Not in Scan")</f>
        <v>Not in Scan</v>
      </c>
      <c r="AK287" s="25" t="str">
        <f>IFERROR(VLOOKUP($B287,SCAN_TBD8!$B:AC,5,FALSE),"Not in Scan")</f>
        <v>Not in Scan</v>
      </c>
      <c r="AM287" s="25">
        <f t="shared" ref="AM287:AO287" si="2281">G287-C287</f>
        <v>0</v>
      </c>
      <c r="AN287" s="25">
        <f t="shared" si="2281"/>
        <v>0</v>
      </c>
      <c r="AO287" s="25">
        <f t="shared" si="2281"/>
        <v>0</v>
      </c>
      <c r="AQ287" s="25">
        <f t="shared" ref="AQ287:AS287" si="2282">K287-G287</f>
        <v>0</v>
      </c>
      <c r="AR287" s="25">
        <f t="shared" si="2282"/>
        <v>0</v>
      </c>
      <c r="AS287" s="25">
        <f t="shared" si="2282"/>
        <v>0</v>
      </c>
      <c r="AU287" s="25">
        <f t="shared" ref="AU287:AW287" si="2283">O287-K287</f>
        <v>0</v>
      </c>
      <c r="AV287" s="25">
        <f t="shared" si="2283"/>
        <v>0</v>
      </c>
      <c r="AW287" s="25">
        <f t="shared" si="2283"/>
        <v>0</v>
      </c>
      <c r="AY287" s="25" t="str">
        <f t="shared" ref="AY287:BA287" si="2284">S287-O287</f>
        <v>#VALUE!</v>
      </c>
      <c r="AZ287" s="25" t="str">
        <f t="shared" si="2284"/>
        <v>#VALUE!</v>
      </c>
      <c r="BA287" s="25" t="str">
        <f t="shared" si="2284"/>
        <v>#VALUE!</v>
      </c>
      <c r="BC287" s="25" t="str">
        <f t="shared" ref="BC287:BE287" si="2285">W287-S287</f>
        <v>#VALUE!</v>
      </c>
      <c r="BD287" s="25" t="str">
        <f t="shared" si="2285"/>
        <v>#VALUE!</v>
      </c>
      <c r="BE287" s="25" t="str">
        <f t="shared" si="2285"/>
        <v>#VALUE!</v>
      </c>
      <c r="BG287" s="25" t="str">
        <f t="shared" ref="BG287:BI287" si="2286">AA287-W287</f>
        <v>#VALUE!</v>
      </c>
      <c r="BH287" s="25" t="str">
        <f t="shared" si="2286"/>
        <v>#VALUE!</v>
      </c>
      <c r="BI287" s="25" t="str">
        <f t="shared" si="2286"/>
        <v>#VALUE!</v>
      </c>
      <c r="BK287" s="25" t="str">
        <f t="shared" ref="BK287:BM287" si="2287">AE287-AA287</f>
        <v>#VALUE!</v>
      </c>
      <c r="BL287" s="25" t="str">
        <f t="shared" si="2287"/>
        <v>#VALUE!</v>
      </c>
      <c r="BM287" s="25" t="str">
        <f t="shared" si="2287"/>
        <v>#VALUE!</v>
      </c>
      <c r="BO287" s="25" t="str">
        <f t="shared" ref="BO287:BQ287" si="2288">AI287-AE287</f>
        <v>#VALUE!</v>
      </c>
      <c r="BP287" s="25" t="str">
        <f t="shared" si="2288"/>
        <v>#VALUE!</v>
      </c>
      <c r="BQ287" s="25" t="str">
        <f t="shared" si="2288"/>
        <v>#VALUE!</v>
      </c>
    </row>
    <row r="288" ht="15.0" customHeight="1">
      <c r="A288" s="23" t="s">
        <v>276</v>
      </c>
      <c r="B288" s="24">
        <v>7.1555942E7</v>
      </c>
      <c r="C288" s="25">
        <f>IFERROR(VLOOKUP($B288,BaselineKILLS!$B:F,3,FALSE),"Not in BL Scan")</f>
        <v>0</v>
      </c>
      <c r="D288" s="25">
        <f>IFERROR(VLOOKUP($B288,BaselineKILLS!$B:F,4,FALSE),"Not in BL Scan")</f>
        <v>2005</v>
      </c>
      <c r="E288" s="25">
        <f>IFERROR(VLOOKUP($B288,BaselineKILLS!$B:G,5,FALSE),"Not in BL Scan")</f>
        <v>48765</v>
      </c>
      <c r="F288" s="25"/>
      <c r="G288" s="25">
        <f>IFERROR(VLOOKUP($B288,SCAN1_020125!$B:F,3,FALSE),"Not in Scan")</f>
        <v>0</v>
      </c>
      <c r="H288" s="25">
        <f>IFERROR(VLOOKUP($B288,SCAN1_020125!$B:G,4,FALSE),"Not in Scan")</f>
        <v>2005</v>
      </c>
      <c r="I288" s="25">
        <f>IFERROR(VLOOKUP($B288,SCAN1_020125!$B:H,5,FALSE),"Not in Scan")</f>
        <v>48765</v>
      </c>
      <c r="K288" s="25">
        <f>IFERROR(VLOOKUP($B288,SCAN2_021925!$B:G,3,FALSE),"Not in Scan")</f>
        <v>0</v>
      </c>
      <c r="L288" s="25">
        <f>IFERROR(VLOOKUP($B288,SCAN2_021925!$B:H,4,FALSE),"Not in Scan")</f>
        <v>2005</v>
      </c>
      <c r="M288" s="25">
        <f>IFERROR(VLOOKUP($B288,SCAN2_021925!$B:I,5,FALSE),"Not in Scan")</f>
        <v>48765</v>
      </c>
      <c r="O288" s="25">
        <f>IFERROR(VLOOKUP($B288,SCAN_022325!$B:K,3,FALSE),"Not in Scan")</f>
        <v>0</v>
      </c>
      <c r="P288" s="25">
        <f>IFERROR(VLOOKUP($B288,SCAN_022325!$B:L,4,FALSE),"Not in Scan")</f>
        <v>2005</v>
      </c>
      <c r="Q288" s="25">
        <f>IFERROR(VLOOKUP($B288,SCAN_022325!$B:M,5,FALSE),"Not in Scan")</f>
        <v>48765</v>
      </c>
      <c r="S288" s="25" t="str">
        <f>IFERROR(VLOOKUP($B288,SCAN_TBD4!$B:O,3,FALSE),"Not in Scan")</f>
        <v>Not in Scan</v>
      </c>
      <c r="T288" s="25" t="str">
        <f>IFERROR(VLOOKUP($B288,SCAN_TBD4!$B:P,4,FALSE),"Not in Scan")</f>
        <v>Not in Scan</v>
      </c>
      <c r="U288" s="25" t="str">
        <f>IFERROR(VLOOKUP($B288,SCAN_TBD4!$B:Q,5,FALSE),"Not in Scan")</f>
        <v>Not in Scan</v>
      </c>
      <c r="W288" s="25" t="str">
        <f>IFERROR(VLOOKUP($B288,SCAN_TBD5!$B:S,3,FALSE),"Not in Scan")</f>
        <v>Not in Scan</v>
      </c>
      <c r="X288" s="25" t="str">
        <f>IFERROR(VLOOKUP($B288,SCAN_TBD5!$B:T,4,FALSE),"Not in Scan")</f>
        <v>Not in Scan</v>
      </c>
      <c r="Y288" s="25" t="str">
        <f>IFERROR(VLOOKUP($B288,SCAN_TBD5!$B:U,5,FALSE),"Not in Scan")</f>
        <v>Not in Scan</v>
      </c>
      <c r="AA288" s="25" t="str">
        <f>IFERROR(VLOOKUP($B288,SCAN_TBD6!$B:W,3,FALSE),"Not in Scan")</f>
        <v>Not in Scan</v>
      </c>
      <c r="AB288" s="25" t="str">
        <f>IFERROR(VLOOKUP($B288,SCAN_TBD6!$B:X,4,FALSE),"Not in Scan")</f>
        <v>Not in Scan</v>
      </c>
      <c r="AC288" s="25" t="str">
        <f>IFERROR(VLOOKUP($B288,SCAN_TBD6!$B:Y,5,FALSE),"Not in Scan")</f>
        <v>Not in Scan</v>
      </c>
      <c r="AE288" s="25" t="str">
        <f>IFERROR(VLOOKUP($B288,SCAN_TBD7!$B:AA,3,FALSE),"Not in Scan")</f>
        <v>Not in Scan</v>
      </c>
      <c r="AF288" s="25" t="str">
        <f>IFERROR(VLOOKUP($B288,SCAN_TBD7!$B:AB,4,FALSE),"Not in Scan")</f>
        <v>Not in Scan</v>
      </c>
      <c r="AG288" s="25" t="str">
        <f>IFERROR(VLOOKUP($B288,SCAN_TBD7!$B:AC,5,FALSE),"Not in Scan")</f>
        <v>Not in Scan</v>
      </c>
      <c r="AI288" s="25" t="str">
        <f>IFERROR(VLOOKUP($B288,SCAN_TBD8!$B:AA,3,FALSE),"Not in Scan")</f>
        <v>Not in Scan</v>
      </c>
      <c r="AJ288" s="25" t="str">
        <f>IFERROR(VLOOKUP($B288,SCAN_TBD8!$B:AB,4,FALSE),"Not in Scan")</f>
        <v>Not in Scan</v>
      </c>
      <c r="AK288" s="25" t="str">
        <f>IFERROR(VLOOKUP($B288,SCAN_TBD8!$B:AC,5,FALSE),"Not in Scan")</f>
        <v>Not in Scan</v>
      </c>
      <c r="AM288" s="25">
        <f t="shared" ref="AM288:AO288" si="2289">G288-C288</f>
        <v>0</v>
      </c>
      <c r="AN288" s="25">
        <f t="shared" si="2289"/>
        <v>0</v>
      </c>
      <c r="AO288" s="25">
        <f t="shared" si="2289"/>
        <v>0</v>
      </c>
      <c r="AQ288" s="25">
        <f t="shared" ref="AQ288:AS288" si="2290">K288-G288</f>
        <v>0</v>
      </c>
      <c r="AR288" s="25">
        <f t="shared" si="2290"/>
        <v>0</v>
      </c>
      <c r="AS288" s="25">
        <f t="shared" si="2290"/>
        <v>0</v>
      </c>
      <c r="AU288" s="25">
        <f t="shared" ref="AU288:AW288" si="2291">O288-K288</f>
        <v>0</v>
      </c>
      <c r="AV288" s="25">
        <f t="shared" si="2291"/>
        <v>0</v>
      </c>
      <c r="AW288" s="25">
        <f t="shared" si="2291"/>
        <v>0</v>
      </c>
      <c r="AY288" s="25" t="str">
        <f t="shared" ref="AY288:BA288" si="2292">S288-O288</f>
        <v>#VALUE!</v>
      </c>
      <c r="AZ288" s="25" t="str">
        <f t="shared" si="2292"/>
        <v>#VALUE!</v>
      </c>
      <c r="BA288" s="25" t="str">
        <f t="shared" si="2292"/>
        <v>#VALUE!</v>
      </c>
      <c r="BC288" s="25" t="str">
        <f t="shared" ref="BC288:BE288" si="2293">W288-S288</f>
        <v>#VALUE!</v>
      </c>
      <c r="BD288" s="25" t="str">
        <f t="shared" si="2293"/>
        <v>#VALUE!</v>
      </c>
      <c r="BE288" s="25" t="str">
        <f t="shared" si="2293"/>
        <v>#VALUE!</v>
      </c>
      <c r="BG288" s="25" t="str">
        <f t="shared" ref="BG288:BI288" si="2294">AA288-W288</f>
        <v>#VALUE!</v>
      </c>
      <c r="BH288" s="25" t="str">
        <f t="shared" si="2294"/>
        <v>#VALUE!</v>
      </c>
      <c r="BI288" s="25" t="str">
        <f t="shared" si="2294"/>
        <v>#VALUE!</v>
      </c>
      <c r="BK288" s="25" t="str">
        <f t="shared" ref="BK288:BM288" si="2295">AE288-AA288</f>
        <v>#VALUE!</v>
      </c>
      <c r="BL288" s="25" t="str">
        <f t="shared" si="2295"/>
        <v>#VALUE!</v>
      </c>
      <c r="BM288" s="25" t="str">
        <f t="shared" si="2295"/>
        <v>#VALUE!</v>
      </c>
      <c r="BO288" s="25" t="str">
        <f t="shared" ref="BO288:BQ288" si="2296">AI288-AE288</f>
        <v>#VALUE!</v>
      </c>
      <c r="BP288" s="25" t="str">
        <f t="shared" si="2296"/>
        <v>#VALUE!</v>
      </c>
      <c r="BQ288" s="25" t="str">
        <f t="shared" si="2296"/>
        <v>#VALUE!</v>
      </c>
    </row>
    <row r="289" ht="15.0" customHeight="1">
      <c r="A289" s="23" t="s">
        <v>277</v>
      </c>
      <c r="B289" s="24">
        <v>1.77627542E8</v>
      </c>
      <c r="C289" s="25">
        <f>IFERROR(VLOOKUP($B289,BaselineKILLS!$B:F,3,FALSE),"Not in BL Scan")</f>
        <v>0</v>
      </c>
      <c r="D289" s="25">
        <f>IFERROR(VLOOKUP($B289,BaselineKILLS!$B:F,4,FALSE),"Not in BL Scan")</f>
        <v>0</v>
      </c>
      <c r="E289" s="25">
        <f>IFERROR(VLOOKUP($B289,BaselineKILLS!$B:G,5,FALSE),"Not in BL Scan")</f>
        <v>0</v>
      </c>
      <c r="F289" s="25"/>
      <c r="G289" s="25">
        <f>IFERROR(VLOOKUP($B289,SCAN1_020125!$B:F,3,FALSE),"Not in Scan")</f>
        <v>0</v>
      </c>
      <c r="H289" s="25">
        <f>IFERROR(VLOOKUP($B289,SCAN1_020125!$B:G,4,FALSE),"Not in Scan")</f>
        <v>0</v>
      </c>
      <c r="I289" s="25">
        <f>IFERROR(VLOOKUP($B289,SCAN1_020125!$B:H,5,FALSE),"Not in Scan")</f>
        <v>0</v>
      </c>
      <c r="K289" s="25">
        <f>IFERROR(VLOOKUP($B289,SCAN2_021925!$B:G,3,FALSE),"Not in Scan")</f>
        <v>0</v>
      </c>
      <c r="L289" s="25">
        <f>IFERROR(VLOOKUP($B289,SCAN2_021925!$B:H,4,FALSE),"Not in Scan")</f>
        <v>0</v>
      </c>
      <c r="M289" s="25">
        <f>IFERROR(VLOOKUP($B289,SCAN2_021925!$B:I,5,FALSE),"Not in Scan")</f>
        <v>0</v>
      </c>
      <c r="O289" s="25">
        <f>IFERROR(VLOOKUP($B289,SCAN_022325!$B:K,3,FALSE),"Not in Scan")</f>
        <v>0</v>
      </c>
      <c r="P289" s="25">
        <f>IFERROR(VLOOKUP($B289,SCAN_022325!$B:L,4,FALSE),"Not in Scan")</f>
        <v>0</v>
      </c>
      <c r="Q289" s="25">
        <f>IFERROR(VLOOKUP($B289,SCAN_022325!$B:M,5,FALSE),"Not in Scan")</f>
        <v>0</v>
      </c>
      <c r="S289" s="25" t="str">
        <f>IFERROR(VLOOKUP($B289,SCAN_TBD4!$B:O,3,FALSE),"Not in Scan")</f>
        <v>Not in Scan</v>
      </c>
      <c r="T289" s="25" t="str">
        <f>IFERROR(VLOOKUP($B289,SCAN_TBD4!$B:P,4,FALSE),"Not in Scan")</f>
        <v>Not in Scan</v>
      </c>
      <c r="U289" s="25" t="str">
        <f>IFERROR(VLOOKUP($B289,SCAN_TBD4!$B:Q,5,FALSE),"Not in Scan")</f>
        <v>Not in Scan</v>
      </c>
      <c r="W289" s="25" t="str">
        <f>IFERROR(VLOOKUP($B289,SCAN_TBD5!$B:S,3,FALSE),"Not in Scan")</f>
        <v>Not in Scan</v>
      </c>
      <c r="X289" s="25" t="str">
        <f>IFERROR(VLOOKUP($B289,SCAN_TBD5!$B:T,4,FALSE),"Not in Scan")</f>
        <v>Not in Scan</v>
      </c>
      <c r="Y289" s="25" t="str">
        <f>IFERROR(VLOOKUP($B289,SCAN_TBD5!$B:U,5,FALSE),"Not in Scan")</f>
        <v>Not in Scan</v>
      </c>
      <c r="AA289" s="25" t="str">
        <f>IFERROR(VLOOKUP($B289,SCAN_TBD6!$B:W,3,FALSE),"Not in Scan")</f>
        <v>Not in Scan</v>
      </c>
      <c r="AB289" s="25" t="str">
        <f>IFERROR(VLOOKUP($B289,SCAN_TBD6!$B:X,4,FALSE),"Not in Scan")</f>
        <v>Not in Scan</v>
      </c>
      <c r="AC289" s="25" t="str">
        <f>IFERROR(VLOOKUP($B289,SCAN_TBD6!$B:Y,5,FALSE),"Not in Scan")</f>
        <v>Not in Scan</v>
      </c>
      <c r="AE289" s="25" t="str">
        <f>IFERROR(VLOOKUP($B289,SCAN_TBD7!$B:AA,3,FALSE),"Not in Scan")</f>
        <v>Not in Scan</v>
      </c>
      <c r="AF289" s="25" t="str">
        <f>IFERROR(VLOOKUP($B289,SCAN_TBD7!$B:AB,4,FALSE),"Not in Scan")</f>
        <v>Not in Scan</v>
      </c>
      <c r="AG289" s="25" t="str">
        <f>IFERROR(VLOOKUP($B289,SCAN_TBD7!$B:AC,5,FALSE),"Not in Scan")</f>
        <v>Not in Scan</v>
      </c>
      <c r="AI289" s="25" t="str">
        <f>IFERROR(VLOOKUP($B289,SCAN_TBD8!$B:AA,3,FALSE),"Not in Scan")</f>
        <v>Not in Scan</v>
      </c>
      <c r="AJ289" s="25" t="str">
        <f>IFERROR(VLOOKUP($B289,SCAN_TBD8!$B:AB,4,FALSE),"Not in Scan")</f>
        <v>Not in Scan</v>
      </c>
      <c r="AK289" s="25" t="str">
        <f>IFERROR(VLOOKUP($B289,SCAN_TBD8!$B:AC,5,FALSE),"Not in Scan")</f>
        <v>Not in Scan</v>
      </c>
      <c r="AM289" s="25">
        <f t="shared" ref="AM289:AO289" si="2297">G289-C289</f>
        <v>0</v>
      </c>
      <c r="AN289" s="25">
        <f t="shared" si="2297"/>
        <v>0</v>
      </c>
      <c r="AO289" s="25">
        <f t="shared" si="2297"/>
        <v>0</v>
      </c>
      <c r="AQ289" s="25">
        <f t="shared" ref="AQ289:AS289" si="2298">K289-G289</f>
        <v>0</v>
      </c>
      <c r="AR289" s="25">
        <f t="shared" si="2298"/>
        <v>0</v>
      </c>
      <c r="AS289" s="25">
        <f t="shared" si="2298"/>
        <v>0</v>
      </c>
      <c r="AU289" s="25">
        <f t="shared" ref="AU289:AW289" si="2299">O289-K289</f>
        <v>0</v>
      </c>
      <c r="AV289" s="25">
        <f t="shared" si="2299"/>
        <v>0</v>
      </c>
      <c r="AW289" s="25">
        <f t="shared" si="2299"/>
        <v>0</v>
      </c>
      <c r="AY289" s="25" t="str">
        <f t="shared" ref="AY289:BA289" si="2300">S289-O289</f>
        <v>#VALUE!</v>
      </c>
      <c r="AZ289" s="25" t="str">
        <f t="shared" si="2300"/>
        <v>#VALUE!</v>
      </c>
      <c r="BA289" s="25" t="str">
        <f t="shared" si="2300"/>
        <v>#VALUE!</v>
      </c>
      <c r="BC289" s="25" t="str">
        <f t="shared" ref="BC289:BE289" si="2301">W289-S289</f>
        <v>#VALUE!</v>
      </c>
      <c r="BD289" s="25" t="str">
        <f t="shared" si="2301"/>
        <v>#VALUE!</v>
      </c>
      <c r="BE289" s="25" t="str">
        <f t="shared" si="2301"/>
        <v>#VALUE!</v>
      </c>
      <c r="BG289" s="25" t="str">
        <f t="shared" ref="BG289:BI289" si="2302">AA289-W289</f>
        <v>#VALUE!</v>
      </c>
      <c r="BH289" s="25" t="str">
        <f t="shared" si="2302"/>
        <v>#VALUE!</v>
      </c>
      <c r="BI289" s="25" t="str">
        <f t="shared" si="2302"/>
        <v>#VALUE!</v>
      </c>
      <c r="BK289" s="25" t="str">
        <f t="shared" ref="BK289:BM289" si="2303">AE289-AA289</f>
        <v>#VALUE!</v>
      </c>
      <c r="BL289" s="25" t="str">
        <f t="shared" si="2303"/>
        <v>#VALUE!</v>
      </c>
      <c r="BM289" s="25" t="str">
        <f t="shared" si="2303"/>
        <v>#VALUE!</v>
      </c>
      <c r="BO289" s="25" t="str">
        <f t="shared" ref="BO289:BQ289" si="2304">AI289-AE289</f>
        <v>#VALUE!</v>
      </c>
      <c r="BP289" s="25" t="str">
        <f t="shared" si="2304"/>
        <v>#VALUE!</v>
      </c>
      <c r="BQ289" s="25" t="str">
        <f t="shared" si="2304"/>
        <v>#VALUE!</v>
      </c>
    </row>
    <row r="290" ht="15.0" customHeight="1">
      <c r="A290" s="23" t="s">
        <v>278</v>
      </c>
      <c r="B290" s="24">
        <v>1.01432865E8</v>
      </c>
      <c r="C290" s="25">
        <f>IFERROR(VLOOKUP($B290,BaselineKILLS!$B:F,3,FALSE),"Not in BL Scan")</f>
        <v>0</v>
      </c>
      <c r="D290" s="25">
        <f>IFERROR(VLOOKUP($B290,BaselineKILLS!$B:F,4,FALSE),"Not in BL Scan")</f>
        <v>1</v>
      </c>
      <c r="E290" s="25">
        <f>IFERROR(VLOOKUP($B290,BaselineKILLS!$B:G,5,FALSE),"Not in BL Scan")</f>
        <v>0</v>
      </c>
      <c r="F290" s="25"/>
      <c r="G290" s="25">
        <f>IFERROR(VLOOKUP($B290,SCAN1_020125!$B:F,3,FALSE),"Not in Scan")</f>
        <v>0</v>
      </c>
      <c r="H290" s="25">
        <f>IFERROR(VLOOKUP($B290,SCAN1_020125!$B:G,4,FALSE),"Not in Scan")</f>
        <v>1</v>
      </c>
      <c r="I290" s="25">
        <f>IFERROR(VLOOKUP($B290,SCAN1_020125!$B:H,5,FALSE),"Not in Scan")</f>
        <v>0</v>
      </c>
      <c r="K290" s="25">
        <f>IFERROR(VLOOKUP($B290,SCAN2_021925!$B:G,3,FALSE),"Not in Scan")</f>
        <v>0</v>
      </c>
      <c r="L290" s="25">
        <f>IFERROR(VLOOKUP($B290,SCAN2_021925!$B:H,4,FALSE),"Not in Scan")</f>
        <v>0</v>
      </c>
      <c r="M290" s="25">
        <f>IFERROR(VLOOKUP($B290,SCAN2_021925!$B:I,5,FALSE),"Not in Scan")</f>
        <v>0</v>
      </c>
      <c r="O290" s="25">
        <f>IFERROR(VLOOKUP($B290,SCAN_022325!$B:K,3,FALSE),"Not in Scan")</f>
        <v>0</v>
      </c>
      <c r="P290" s="25">
        <f>IFERROR(VLOOKUP($B290,SCAN_022325!$B:L,4,FALSE),"Not in Scan")</f>
        <v>0</v>
      </c>
      <c r="Q290" s="25">
        <f>IFERROR(VLOOKUP($B290,SCAN_022325!$B:M,5,FALSE),"Not in Scan")</f>
        <v>0</v>
      </c>
      <c r="S290" s="25" t="str">
        <f>IFERROR(VLOOKUP($B290,SCAN_TBD4!$B:O,3,FALSE),"Not in Scan")</f>
        <v>Not in Scan</v>
      </c>
      <c r="T290" s="25" t="str">
        <f>IFERROR(VLOOKUP($B290,SCAN_TBD4!$B:P,4,FALSE),"Not in Scan")</f>
        <v>Not in Scan</v>
      </c>
      <c r="U290" s="25" t="str">
        <f>IFERROR(VLOOKUP($B290,SCAN_TBD4!$B:Q,5,FALSE),"Not in Scan")</f>
        <v>Not in Scan</v>
      </c>
      <c r="W290" s="25" t="str">
        <f>IFERROR(VLOOKUP($B290,SCAN_TBD5!$B:S,3,FALSE),"Not in Scan")</f>
        <v>Not in Scan</v>
      </c>
      <c r="X290" s="25" t="str">
        <f>IFERROR(VLOOKUP($B290,SCAN_TBD5!$B:T,4,FALSE),"Not in Scan")</f>
        <v>Not in Scan</v>
      </c>
      <c r="Y290" s="25" t="str">
        <f>IFERROR(VLOOKUP($B290,SCAN_TBD5!$B:U,5,FALSE),"Not in Scan")</f>
        <v>Not in Scan</v>
      </c>
      <c r="AA290" s="25" t="str">
        <f>IFERROR(VLOOKUP($B290,SCAN_TBD6!$B:W,3,FALSE),"Not in Scan")</f>
        <v>Not in Scan</v>
      </c>
      <c r="AB290" s="25" t="str">
        <f>IFERROR(VLOOKUP($B290,SCAN_TBD6!$B:X,4,FALSE),"Not in Scan")</f>
        <v>Not in Scan</v>
      </c>
      <c r="AC290" s="25" t="str">
        <f>IFERROR(VLOOKUP($B290,SCAN_TBD6!$B:Y,5,FALSE),"Not in Scan")</f>
        <v>Not in Scan</v>
      </c>
      <c r="AE290" s="25" t="str">
        <f>IFERROR(VLOOKUP($B290,SCAN_TBD7!$B:AA,3,FALSE),"Not in Scan")</f>
        <v>Not in Scan</v>
      </c>
      <c r="AF290" s="25" t="str">
        <f>IFERROR(VLOOKUP($B290,SCAN_TBD7!$B:AB,4,FALSE),"Not in Scan")</f>
        <v>Not in Scan</v>
      </c>
      <c r="AG290" s="25" t="str">
        <f>IFERROR(VLOOKUP($B290,SCAN_TBD7!$B:AC,5,FALSE),"Not in Scan")</f>
        <v>Not in Scan</v>
      </c>
      <c r="AI290" s="25" t="str">
        <f>IFERROR(VLOOKUP($B290,SCAN_TBD8!$B:AA,3,FALSE),"Not in Scan")</f>
        <v>Not in Scan</v>
      </c>
      <c r="AJ290" s="25" t="str">
        <f>IFERROR(VLOOKUP($B290,SCAN_TBD8!$B:AB,4,FALSE),"Not in Scan")</f>
        <v>Not in Scan</v>
      </c>
      <c r="AK290" s="25" t="str">
        <f>IFERROR(VLOOKUP($B290,SCAN_TBD8!$B:AC,5,FALSE),"Not in Scan")</f>
        <v>Not in Scan</v>
      </c>
      <c r="AM290" s="25">
        <f t="shared" ref="AM290:AO290" si="2305">G290-C290</f>
        <v>0</v>
      </c>
      <c r="AN290" s="25">
        <f t="shared" si="2305"/>
        <v>0</v>
      </c>
      <c r="AO290" s="25">
        <f t="shared" si="2305"/>
        <v>0</v>
      </c>
      <c r="AQ290" s="25">
        <f t="shared" ref="AQ290:AS290" si="2306">K290-G290</f>
        <v>0</v>
      </c>
      <c r="AR290" s="25">
        <f t="shared" si="2306"/>
        <v>-1</v>
      </c>
      <c r="AS290" s="25">
        <f t="shared" si="2306"/>
        <v>0</v>
      </c>
      <c r="AU290" s="25">
        <f t="shared" ref="AU290:AW290" si="2307">O290-K290</f>
        <v>0</v>
      </c>
      <c r="AV290" s="25">
        <f t="shared" si="2307"/>
        <v>0</v>
      </c>
      <c r="AW290" s="25">
        <f t="shared" si="2307"/>
        <v>0</v>
      </c>
      <c r="AY290" s="25" t="str">
        <f t="shared" ref="AY290:BA290" si="2308">S290-O290</f>
        <v>#VALUE!</v>
      </c>
      <c r="AZ290" s="25" t="str">
        <f t="shared" si="2308"/>
        <v>#VALUE!</v>
      </c>
      <c r="BA290" s="25" t="str">
        <f t="shared" si="2308"/>
        <v>#VALUE!</v>
      </c>
      <c r="BC290" s="25" t="str">
        <f t="shared" ref="BC290:BE290" si="2309">W290-S290</f>
        <v>#VALUE!</v>
      </c>
      <c r="BD290" s="25" t="str">
        <f t="shared" si="2309"/>
        <v>#VALUE!</v>
      </c>
      <c r="BE290" s="25" t="str">
        <f t="shared" si="2309"/>
        <v>#VALUE!</v>
      </c>
      <c r="BG290" s="25" t="str">
        <f t="shared" ref="BG290:BI290" si="2310">AA290-W290</f>
        <v>#VALUE!</v>
      </c>
      <c r="BH290" s="25" t="str">
        <f t="shared" si="2310"/>
        <v>#VALUE!</v>
      </c>
      <c r="BI290" s="25" t="str">
        <f t="shared" si="2310"/>
        <v>#VALUE!</v>
      </c>
      <c r="BK290" s="25" t="str">
        <f t="shared" ref="BK290:BM290" si="2311">AE290-AA290</f>
        <v>#VALUE!</v>
      </c>
      <c r="BL290" s="25" t="str">
        <f t="shared" si="2311"/>
        <v>#VALUE!</v>
      </c>
      <c r="BM290" s="25" t="str">
        <f t="shared" si="2311"/>
        <v>#VALUE!</v>
      </c>
      <c r="BO290" s="25" t="str">
        <f t="shared" ref="BO290:BQ290" si="2312">AI290-AE290</f>
        <v>#VALUE!</v>
      </c>
      <c r="BP290" s="25" t="str">
        <f t="shared" si="2312"/>
        <v>#VALUE!</v>
      </c>
      <c r="BQ290" s="25" t="str">
        <f t="shared" si="2312"/>
        <v>#VALUE!</v>
      </c>
    </row>
    <row r="291" ht="15.0" customHeight="1">
      <c r="A291" s="23" t="s">
        <v>279</v>
      </c>
      <c r="B291" s="24">
        <v>9.5944515E7</v>
      </c>
      <c r="C291" s="25">
        <f>IFERROR(VLOOKUP($B291,BaselineKILLS!$B:F,3,FALSE),"Not in BL Scan")</f>
        <v>0</v>
      </c>
      <c r="D291" s="25">
        <f>IFERROR(VLOOKUP($B291,BaselineKILLS!$B:F,4,FALSE),"Not in BL Scan")</f>
        <v>0</v>
      </c>
      <c r="E291" s="25">
        <f>IFERROR(VLOOKUP($B291,BaselineKILLS!$B:G,5,FALSE),"Not in BL Scan")</f>
        <v>0</v>
      </c>
      <c r="F291" s="25"/>
      <c r="G291" s="25">
        <f>IFERROR(VLOOKUP($B291,SCAN1_020125!$B:F,3,FALSE),"Not in Scan")</f>
        <v>0</v>
      </c>
      <c r="H291" s="25">
        <f>IFERROR(VLOOKUP($B291,SCAN1_020125!$B:G,4,FALSE),"Not in Scan")</f>
        <v>0</v>
      </c>
      <c r="I291" s="25">
        <f>IFERROR(VLOOKUP($B291,SCAN1_020125!$B:H,5,FALSE),"Not in Scan")</f>
        <v>0</v>
      </c>
      <c r="K291" s="25">
        <f>IFERROR(VLOOKUP($B291,SCAN2_021925!$B:G,3,FALSE),"Not in Scan")</f>
        <v>0</v>
      </c>
      <c r="L291" s="25">
        <f>IFERROR(VLOOKUP($B291,SCAN2_021925!$B:H,4,FALSE),"Not in Scan")</f>
        <v>0</v>
      </c>
      <c r="M291" s="25">
        <f>IFERROR(VLOOKUP($B291,SCAN2_021925!$B:I,5,FALSE),"Not in Scan")</f>
        <v>0</v>
      </c>
      <c r="O291" s="25">
        <f>IFERROR(VLOOKUP($B291,SCAN_022325!$B:K,3,FALSE),"Not in Scan")</f>
        <v>0</v>
      </c>
      <c r="P291" s="25">
        <f>IFERROR(VLOOKUP($B291,SCAN_022325!$B:L,4,FALSE),"Not in Scan")</f>
        <v>0</v>
      </c>
      <c r="Q291" s="25">
        <f>IFERROR(VLOOKUP($B291,SCAN_022325!$B:M,5,FALSE),"Not in Scan")</f>
        <v>0</v>
      </c>
      <c r="S291" s="25" t="str">
        <f>IFERROR(VLOOKUP($B291,SCAN_TBD4!$B:O,3,FALSE),"Not in Scan")</f>
        <v>Not in Scan</v>
      </c>
      <c r="T291" s="25" t="str">
        <f>IFERROR(VLOOKUP($B291,SCAN_TBD4!$B:P,4,FALSE),"Not in Scan")</f>
        <v>Not in Scan</v>
      </c>
      <c r="U291" s="25" t="str">
        <f>IFERROR(VLOOKUP($B291,SCAN_TBD4!$B:Q,5,FALSE),"Not in Scan")</f>
        <v>Not in Scan</v>
      </c>
      <c r="W291" s="25" t="str">
        <f>IFERROR(VLOOKUP($B291,SCAN_TBD5!$B:S,3,FALSE),"Not in Scan")</f>
        <v>Not in Scan</v>
      </c>
      <c r="X291" s="25" t="str">
        <f>IFERROR(VLOOKUP($B291,SCAN_TBD5!$B:T,4,FALSE),"Not in Scan")</f>
        <v>Not in Scan</v>
      </c>
      <c r="Y291" s="25" t="str">
        <f>IFERROR(VLOOKUP($B291,SCAN_TBD5!$B:U,5,FALSE),"Not in Scan")</f>
        <v>Not in Scan</v>
      </c>
      <c r="AA291" s="25" t="str">
        <f>IFERROR(VLOOKUP($B291,SCAN_TBD6!$B:W,3,FALSE),"Not in Scan")</f>
        <v>Not in Scan</v>
      </c>
      <c r="AB291" s="25" t="str">
        <f>IFERROR(VLOOKUP($B291,SCAN_TBD6!$B:X,4,FALSE),"Not in Scan")</f>
        <v>Not in Scan</v>
      </c>
      <c r="AC291" s="25" t="str">
        <f>IFERROR(VLOOKUP($B291,SCAN_TBD6!$B:Y,5,FALSE),"Not in Scan")</f>
        <v>Not in Scan</v>
      </c>
      <c r="AE291" s="25" t="str">
        <f>IFERROR(VLOOKUP($B291,SCAN_TBD7!$B:AA,3,FALSE),"Not in Scan")</f>
        <v>Not in Scan</v>
      </c>
      <c r="AF291" s="25" t="str">
        <f>IFERROR(VLOOKUP($B291,SCAN_TBD7!$B:AB,4,FALSE),"Not in Scan")</f>
        <v>Not in Scan</v>
      </c>
      <c r="AG291" s="25" t="str">
        <f>IFERROR(VLOOKUP($B291,SCAN_TBD7!$B:AC,5,FALSE),"Not in Scan")</f>
        <v>Not in Scan</v>
      </c>
      <c r="AI291" s="25" t="str">
        <f>IFERROR(VLOOKUP($B291,SCAN_TBD8!$B:AA,3,FALSE),"Not in Scan")</f>
        <v>Not in Scan</v>
      </c>
      <c r="AJ291" s="25" t="str">
        <f>IFERROR(VLOOKUP($B291,SCAN_TBD8!$B:AB,4,FALSE),"Not in Scan")</f>
        <v>Not in Scan</v>
      </c>
      <c r="AK291" s="25" t="str">
        <f>IFERROR(VLOOKUP($B291,SCAN_TBD8!$B:AC,5,FALSE),"Not in Scan")</f>
        <v>Not in Scan</v>
      </c>
      <c r="AM291" s="25">
        <f t="shared" ref="AM291:AO291" si="2313">G291-C291</f>
        <v>0</v>
      </c>
      <c r="AN291" s="25">
        <f t="shared" si="2313"/>
        <v>0</v>
      </c>
      <c r="AO291" s="25">
        <f t="shared" si="2313"/>
        <v>0</v>
      </c>
      <c r="AQ291" s="25">
        <f t="shared" ref="AQ291:AS291" si="2314">K291-G291</f>
        <v>0</v>
      </c>
      <c r="AR291" s="25">
        <f t="shared" si="2314"/>
        <v>0</v>
      </c>
      <c r="AS291" s="25">
        <f t="shared" si="2314"/>
        <v>0</v>
      </c>
      <c r="AU291" s="25">
        <f t="shared" ref="AU291:AW291" si="2315">O291-K291</f>
        <v>0</v>
      </c>
      <c r="AV291" s="25">
        <f t="shared" si="2315"/>
        <v>0</v>
      </c>
      <c r="AW291" s="25">
        <f t="shared" si="2315"/>
        <v>0</v>
      </c>
      <c r="AY291" s="25" t="str">
        <f t="shared" ref="AY291:BA291" si="2316">S291-O291</f>
        <v>#VALUE!</v>
      </c>
      <c r="AZ291" s="25" t="str">
        <f t="shared" si="2316"/>
        <v>#VALUE!</v>
      </c>
      <c r="BA291" s="25" t="str">
        <f t="shared" si="2316"/>
        <v>#VALUE!</v>
      </c>
      <c r="BC291" s="25" t="str">
        <f t="shared" ref="BC291:BE291" si="2317">W291-S291</f>
        <v>#VALUE!</v>
      </c>
      <c r="BD291" s="25" t="str">
        <f t="shared" si="2317"/>
        <v>#VALUE!</v>
      </c>
      <c r="BE291" s="25" t="str">
        <f t="shared" si="2317"/>
        <v>#VALUE!</v>
      </c>
      <c r="BG291" s="25" t="str">
        <f t="shared" ref="BG291:BI291" si="2318">AA291-W291</f>
        <v>#VALUE!</v>
      </c>
      <c r="BH291" s="25" t="str">
        <f t="shared" si="2318"/>
        <v>#VALUE!</v>
      </c>
      <c r="BI291" s="25" t="str">
        <f t="shared" si="2318"/>
        <v>#VALUE!</v>
      </c>
      <c r="BK291" s="25" t="str">
        <f t="shared" ref="BK291:BM291" si="2319">AE291-AA291</f>
        <v>#VALUE!</v>
      </c>
      <c r="BL291" s="25" t="str">
        <f t="shared" si="2319"/>
        <v>#VALUE!</v>
      </c>
      <c r="BM291" s="25" t="str">
        <f t="shared" si="2319"/>
        <v>#VALUE!</v>
      </c>
      <c r="BO291" s="25" t="str">
        <f t="shared" ref="BO291:BQ291" si="2320">AI291-AE291</f>
        <v>#VALUE!</v>
      </c>
      <c r="BP291" s="25" t="str">
        <f t="shared" si="2320"/>
        <v>#VALUE!</v>
      </c>
      <c r="BQ291" s="25" t="str">
        <f t="shared" si="2320"/>
        <v>#VALUE!</v>
      </c>
    </row>
    <row r="292" ht="15.0" customHeight="1">
      <c r="A292" s="23" t="s">
        <v>280</v>
      </c>
      <c r="B292" s="24">
        <v>7.1534388E7</v>
      </c>
      <c r="C292" s="25">
        <f>IFERROR(VLOOKUP($B292,BaselineKILLS!$B:F,3,FALSE),"Not in BL Scan")</f>
        <v>0</v>
      </c>
      <c r="D292" s="25">
        <f>IFERROR(VLOOKUP($B292,BaselineKILLS!$B:F,4,FALSE),"Not in BL Scan")</f>
        <v>0</v>
      </c>
      <c r="E292" s="25">
        <f>IFERROR(VLOOKUP($B292,BaselineKILLS!$B:G,5,FALSE),"Not in BL Scan")</f>
        <v>0</v>
      </c>
      <c r="F292" s="25"/>
      <c r="G292" s="25">
        <f>IFERROR(VLOOKUP($B292,SCAN1_020125!$B:F,3,FALSE),"Not in Scan")</f>
        <v>0</v>
      </c>
      <c r="H292" s="25">
        <f>IFERROR(VLOOKUP($B292,SCAN1_020125!$B:G,4,FALSE),"Not in Scan")</f>
        <v>0</v>
      </c>
      <c r="I292" s="25">
        <f>IFERROR(VLOOKUP($B292,SCAN1_020125!$B:H,5,FALSE),"Not in Scan")</f>
        <v>0</v>
      </c>
      <c r="K292" s="25">
        <f>IFERROR(VLOOKUP($B292,SCAN2_021925!$B:G,3,FALSE),"Not in Scan")</f>
        <v>0</v>
      </c>
      <c r="L292" s="25">
        <f>IFERROR(VLOOKUP($B292,SCAN2_021925!$B:H,4,FALSE),"Not in Scan")</f>
        <v>0</v>
      </c>
      <c r="M292" s="25">
        <f>IFERROR(VLOOKUP($B292,SCAN2_021925!$B:I,5,FALSE),"Not in Scan")</f>
        <v>0</v>
      </c>
      <c r="O292" s="25">
        <f>IFERROR(VLOOKUP($B292,SCAN_022325!$B:K,3,FALSE),"Not in Scan")</f>
        <v>0</v>
      </c>
      <c r="P292" s="25">
        <f>IFERROR(VLOOKUP($B292,SCAN_022325!$B:L,4,FALSE),"Not in Scan")</f>
        <v>0</v>
      </c>
      <c r="Q292" s="25">
        <f>IFERROR(VLOOKUP($B292,SCAN_022325!$B:M,5,FALSE),"Not in Scan")</f>
        <v>0</v>
      </c>
      <c r="S292" s="25" t="str">
        <f>IFERROR(VLOOKUP($B292,SCAN_TBD4!$B:O,3,FALSE),"Not in Scan")</f>
        <v>Not in Scan</v>
      </c>
      <c r="T292" s="25" t="str">
        <f>IFERROR(VLOOKUP($B292,SCAN_TBD4!$B:P,4,FALSE),"Not in Scan")</f>
        <v>Not in Scan</v>
      </c>
      <c r="U292" s="25" t="str">
        <f>IFERROR(VLOOKUP($B292,SCAN_TBD4!$B:Q,5,FALSE),"Not in Scan")</f>
        <v>Not in Scan</v>
      </c>
      <c r="W292" s="25" t="str">
        <f>IFERROR(VLOOKUP($B292,SCAN_TBD5!$B:S,3,FALSE),"Not in Scan")</f>
        <v>Not in Scan</v>
      </c>
      <c r="X292" s="25" t="str">
        <f>IFERROR(VLOOKUP($B292,SCAN_TBD5!$B:T,4,FALSE),"Not in Scan")</f>
        <v>Not in Scan</v>
      </c>
      <c r="Y292" s="25" t="str">
        <f>IFERROR(VLOOKUP($B292,SCAN_TBD5!$B:U,5,FALSE),"Not in Scan")</f>
        <v>Not in Scan</v>
      </c>
      <c r="AA292" s="25" t="str">
        <f>IFERROR(VLOOKUP($B292,SCAN_TBD6!$B:W,3,FALSE),"Not in Scan")</f>
        <v>Not in Scan</v>
      </c>
      <c r="AB292" s="25" t="str">
        <f>IFERROR(VLOOKUP($B292,SCAN_TBD6!$B:X,4,FALSE),"Not in Scan")</f>
        <v>Not in Scan</v>
      </c>
      <c r="AC292" s="25" t="str">
        <f>IFERROR(VLOOKUP($B292,SCAN_TBD6!$B:Y,5,FALSE),"Not in Scan")</f>
        <v>Not in Scan</v>
      </c>
      <c r="AE292" s="25" t="str">
        <f>IFERROR(VLOOKUP($B292,SCAN_TBD7!$B:AA,3,FALSE),"Not in Scan")</f>
        <v>Not in Scan</v>
      </c>
      <c r="AF292" s="25" t="str">
        <f>IFERROR(VLOOKUP($B292,SCAN_TBD7!$B:AB,4,FALSE),"Not in Scan")</f>
        <v>Not in Scan</v>
      </c>
      <c r="AG292" s="25" t="str">
        <f>IFERROR(VLOOKUP($B292,SCAN_TBD7!$B:AC,5,FALSE),"Not in Scan")</f>
        <v>Not in Scan</v>
      </c>
      <c r="AI292" s="25" t="str">
        <f>IFERROR(VLOOKUP($B292,SCAN_TBD8!$B:AA,3,FALSE),"Not in Scan")</f>
        <v>Not in Scan</v>
      </c>
      <c r="AJ292" s="25" t="str">
        <f>IFERROR(VLOOKUP($B292,SCAN_TBD8!$B:AB,4,FALSE),"Not in Scan")</f>
        <v>Not in Scan</v>
      </c>
      <c r="AK292" s="25" t="str">
        <f>IFERROR(VLOOKUP($B292,SCAN_TBD8!$B:AC,5,FALSE),"Not in Scan")</f>
        <v>Not in Scan</v>
      </c>
      <c r="AM292" s="25">
        <f t="shared" ref="AM292:AO292" si="2321">G292-C292</f>
        <v>0</v>
      </c>
      <c r="AN292" s="25">
        <f t="shared" si="2321"/>
        <v>0</v>
      </c>
      <c r="AO292" s="25">
        <f t="shared" si="2321"/>
        <v>0</v>
      </c>
      <c r="AQ292" s="25">
        <f t="shared" ref="AQ292:AS292" si="2322">K292-G292</f>
        <v>0</v>
      </c>
      <c r="AR292" s="25">
        <f t="shared" si="2322"/>
        <v>0</v>
      </c>
      <c r="AS292" s="25">
        <f t="shared" si="2322"/>
        <v>0</v>
      </c>
      <c r="AU292" s="25">
        <f t="shared" ref="AU292:AW292" si="2323">O292-K292</f>
        <v>0</v>
      </c>
      <c r="AV292" s="25">
        <f t="shared" si="2323"/>
        <v>0</v>
      </c>
      <c r="AW292" s="25">
        <f t="shared" si="2323"/>
        <v>0</v>
      </c>
      <c r="AY292" s="25" t="str">
        <f t="shared" ref="AY292:BA292" si="2324">S292-O292</f>
        <v>#VALUE!</v>
      </c>
      <c r="AZ292" s="25" t="str">
        <f t="shared" si="2324"/>
        <v>#VALUE!</v>
      </c>
      <c r="BA292" s="25" t="str">
        <f t="shared" si="2324"/>
        <v>#VALUE!</v>
      </c>
      <c r="BC292" s="25" t="str">
        <f t="shared" ref="BC292:BE292" si="2325">W292-S292</f>
        <v>#VALUE!</v>
      </c>
      <c r="BD292" s="25" t="str">
        <f t="shared" si="2325"/>
        <v>#VALUE!</v>
      </c>
      <c r="BE292" s="25" t="str">
        <f t="shared" si="2325"/>
        <v>#VALUE!</v>
      </c>
      <c r="BG292" s="25" t="str">
        <f t="shared" ref="BG292:BI292" si="2326">AA292-W292</f>
        <v>#VALUE!</v>
      </c>
      <c r="BH292" s="25" t="str">
        <f t="shared" si="2326"/>
        <v>#VALUE!</v>
      </c>
      <c r="BI292" s="25" t="str">
        <f t="shared" si="2326"/>
        <v>#VALUE!</v>
      </c>
      <c r="BK292" s="25" t="str">
        <f t="shared" ref="BK292:BM292" si="2327">AE292-AA292</f>
        <v>#VALUE!</v>
      </c>
      <c r="BL292" s="25" t="str">
        <f t="shared" si="2327"/>
        <v>#VALUE!</v>
      </c>
      <c r="BM292" s="25" t="str">
        <f t="shared" si="2327"/>
        <v>#VALUE!</v>
      </c>
      <c r="BO292" s="25" t="str">
        <f t="shared" ref="BO292:BQ292" si="2328">AI292-AE292</f>
        <v>#VALUE!</v>
      </c>
      <c r="BP292" s="25" t="str">
        <f t="shared" si="2328"/>
        <v>#VALUE!</v>
      </c>
      <c r="BQ292" s="25" t="str">
        <f t="shared" si="2328"/>
        <v>#VALUE!</v>
      </c>
    </row>
    <row r="293" ht="15.0" customHeight="1">
      <c r="A293" s="23" t="s">
        <v>312</v>
      </c>
      <c r="B293" s="24">
        <v>3.5950437E7</v>
      </c>
      <c r="C293" s="25">
        <f>IFERROR(VLOOKUP($B293,BaselineKILLS!$B:F,3,FALSE),"Not in BL Scan")</f>
        <v>62998</v>
      </c>
      <c r="D293" s="25">
        <f>IFERROR(VLOOKUP($B293,BaselineKILLS!$B:F,4,FALSE),"Not in BL Scan")</f>
        <v>134456</v>
      </c>
      <c r="E293" s="25">
        <f>IFERROR(VLOOKUP($B293,BaselineKILLS!$B:G,5,FALSE),"Not in BL Scan")</f>
        <v>1011497</v>
      </c>
      <c r="F293" s="25"/>
      <c r="G293" s="25">
        <f>IFERROR(VLOOKUP($B293,SCAN1_020125!$B:F,3,FALSE),"Not in Scan")</f>
        <v>62998</v>
      </c>
      <c r="H293" s="25">
        <f>IFERROR(VLOOKUP($B293,SCAN1_020125!$B:G,4,FALSE),"Not in Scan")</f>
        <v>134456</v>
      </c>
      <c r="I293" s="25">
        <f>IFERROR(VLOOKUP($B293,SCAN1_020125!$B:H,5,FALSE),"Not in Scan")</f>
        <v>1011497</v>
      </c>
      <c r="K293" s="25" t="str">
        <f>IFERROR(VLOOKUP($B293,SCAN2_021925!$B:G,3,FALSE),"Not in Scan")</f>
        <v>Not in Scan</v>
      </c>
      <c r="L293" s="25" t="str">
        <f>IFERROR(VLOOKUP($B293,SCAN2_021925!$B:H,4,FALSE),"Not in Scan")</f>
        <v>Not in Scan</v>
      </c>
      <c r="M293" s="25" t="str">
        <f>IFERROR(VLOOKUP($B293,SCAN2_021925!$B:I,5,FALSE),"Not in Scan")</f>
        <v>Not in Scan</v>
      </c>
      <c r="O293" s="25" t="str">
        <f>IFERROR(VLOOKUP($B293,SCAN_022325!$B:K,3,FALSE),"Not in Scan")</f>
        <v>Not in Scan</v>
      </c>
      <c r="P293" s="25" t="str">
        <f>IFERROR(VLOOKUP($B293,SCAN_022325!$B:L,4,FALSE),"Not in Scan")</f>
        <v>Not in Scan</v>
      </c>
      <c r="Q293" s="25" t="str">
        <f>IFERROR(VLOOKUP($B293,SCAN_022325!$B:M,5,FALSE),"Not in Scan")</f>
        <v>Not in Scan</v>
      </c>
      <c r="S293" s="25" t="str">
        <f>IFERROR(VLOOKUP($B293,SCAN_TBD4!$B:O,3,FALSE),"Not in Scan")</f>
        <v>Not in Scan</v>
      </c>
      <c r="T293" s="25" t="str">
        <f>IFERROR(VLOOKUP($B293,SCAN_TBD4!$B:P,4,FALSE),"Not in Scan")</f>
        <v>Not in Scan</v>
      </c>
      <c r="U293" s="25" t="str">
        <f>IFERROR(VLOOKUP($B293,SCAN_TBD4!$B:Q,5,FALSE),"Not in Scan")</f>
        <v>Not in Scan</v>
      </c>
      <c r="W293" s="25" t="str">
        <f>IFERROR(VLOOKUP($B293,SCAN_TBD5!$B:S,3,FALSE),"Not in Scan")</f>
        <v>Not in Scan</v>
      </c>
      <c r="X293" s="25" t="str">
        <f>IFERROR(VLOOKUP($B293,SCAN_TBD5!$B:T,4,FALSE),"Not in Scan")</f>
        <v>Not in Scan</v>
      </c>
      <c r="Y293" s="25" t="str">
        <f>IFERROR(VLOOKUP($B293,SCAN_TBD5!$B:U,5,FALSE),"Not in Scan")</f>
        <v>Not in Scan</v>
      </c>
      <c r="AA293" s="25" t="str">
        <f>IFERROR(VLOOKUP($B293,SCAN_TBD6!$B:W,3,FALSE),"Not in Scan")</f>
        <v>Not in Scan</v>
      </c>
      <c r="AB293" s="25" t="str">
        <f>IFERROR(VLOOKUP($B293,SCAN_TBD6!$B:X,4,FALSE),"Not in Scan")</f>
        <v>Not in Scan</v>
      </c>
      <c r="AC293" s="25" t="str">
        <f>IFERROR(VLOOKUP($B293,SCAN_TBD6!$B:Y,5,FALSE),"Not in Scan")</f>
        <v>Not in Scan</v>
      </c>
      <c r="AE293" s="25" t="str">
        <f>IFERROR(VLOOKUP($B293,SCAN_TBD7!$B:AA,3,FALSE),"Not in Scan")</f>
        <v>Not in Scan</v>
      </c>
      <c r="AF293" s="25" t="str">
        <f>IFERROR(VLOOKUP($B293,SCAN_TBD7!$B:AB,4,FALSE),"Not in Scan")</f>
        <v>Not in Scan</v>
      </c>
      <c r="AG293" s="25" t="str">
        <f>IFERROR(VLOOKUP($B293,SCAN_TBD7!$B:AC,5,FALSE),"Not in Scan")</f>
        <v>Not in Scan</v>
      </c>
      <c r="AI293" s="25" t="str">
        <f>IFERROR(VLOOKUP($B293,SCAN_TBD8!$B:AA,3,FALSE),"Not in Scan")</f>
        <v>Not in Scan</v>
      </c>
      <c r="AJ293" s="25" t="str">
        <f>IFERROR(VLOOKUP($B293,SCAN_TBD8!$B:AB,4,FALSE),"Not in Scan")</f>
        <v>Not in Scan</v>
      </c>
      <c r="AK293" s="25" t="str">
        <f>IFERROR(VLOOKUP($B293,SCAN_TBD8!$B:AC,5,FALSE),"Not in Scan")</f>
        <v>Not in Scan</v>
      </c>
      <c r="AM293" s="25">
        <f t="shared" ref="AM293:AO293" si="2329">G293-C293</f>
        <v>0</v>
      </c>
      <c r="AN293" s="25">
        <f t="shared" si="2329"/>
        <v>0</v>
      </c>
      <c r="AO293" s="25">
        <f t="shared" si="2329"/>
        <v>0</v>
      </c>
      <c r="AQ293" s="25" t="str">
        <f t="shared" ref="AQ293:AS293" si="2330">K293-G293</f>
        <v>#VALUE!</v>
      </c>
      <c r="AR293" s="25" t="str">
        <f t="shared" si="2330"/>
        <v>#VALUE!</v>
      </c>
      <c r="AS293" s="25" t="str">
        <f t="shared" si="2330"/>
        <v>#VALUE!</v>
      </c>
      <c r="AU293" s="25" t="str">
        <f t="shared" ref="AU293:AW293" si="2331">O293-K293</f>
        <v>#VALUE!</v>
      </c>
      <c r="AV293" s="25" t="str">
        <f t="shared" si="2331"/>
        <v>#VALUE!</v>
      </c>
      <c r="AW293" s="25" t="str">
        <f t="shared" si="2331"/>
        <v>#VALUE!</v>
      </c>
      <c r="AY293" s="25" t="str">
        <f t="shared" ref="AY293:BA293" si="2332">S293-O293</f>
        <v>#VALUE!</v>
      </c>
      <c r="AZ293" s="25" t="str">
        <f t="shared" si="2332"/>
        <v>#VALUE!</v>
      </c>
      <c r="BA293" s="25" t="str">
        <f t="shared" si="2332"/>
        <v>#VALUE!</v>
      </c>
      <c r="BC293" s="25" t="str">
        <f t="shared" ref="BC293:BE293" si="2333">W293-S293</f>
        <v>#VALUE!</v>
      </c>
      <c r="BD293" s="25" t="str">
        <f t="shared" si="2333"/>
        <v>#VALUE!</v>
      </c>
      <c r="BE293" s="25" t="str">
        <f t="shared" si="2333"/>
        <v>#VALUE!</v>
      </c>
      <c r="BG293" s="25" t="str">
        <f t="shared" ref="BG293:BI293" si="2334">AA293-W293</f>
        <v>#VALUE!</v>
      </c>
      <c r="BH293" s="25" t="str">
        <f t="shared" si="2334"/>
        <v>#VALUE!</v>
      </c>
      <c r="BI293" s="25" t="str">
        <f t="shared" si="2334"/>
        <v>#VALUE!</v>
      </c>
      <c r="BK293" s="25" t="str">
        <f t="shared" ref="BK293:BM293" si="2335">AE293-AA293</f>
        <v>#VALUE!</v>
      </c>
      <c r="BL293" s="25" t="str">
        <f t="shared" si="2335"/>
        <v>#VALUE!</v>
      </c>
      <c r="BM293" s="25" t="str">
        <f t="shared" si="2335"/>
        <v>#VALUE!</v>
      </c>
      <c r="BO293" s="25" t="str">
        <f t="shared" ref="BO293:BQ293" si="2336">AI293-AE293</f>
        <v>#VALUE!</v>
      </c>
      <c r="BP293" s="25" t="str">
        <f t="shared" si="2336"/>
        <v>#VALUE!</v>
      </c>
      <c r="BQ293" s="25" t="str">
        <f t="shared" si="2336"/>
        <v>#VALUE!</v>
      </c>
    </row>
    <row r="294" ht="15.0" customHeight="1">
      <c r="A294" s="23" t="s">
        <v>281</v>
      </c>
      <c r="B294" s="24">
        <v>5.7943326E7</v>
      </c>
      <c r="C294" s="25">
        <f>IFERROR(VLOOKUP($B294,BaselineKILLS!$B:F,3,FALSE),"Not in BL Scan")</f>
        <v>12393</v>
      </c>
      <c r="D294" s="25">
        <f>IFERROR(VLOOKUP($B294,BaselineKILLS!$B:F,4,FALSE),"Not in BL Scan")</f>
        <v>47635</v>
      </c>
      <c r="E294" s="25">
        <f>IFERROR(VLOOKUP($B294,BaselineKILLS!$B:G,5,FALSE),"Not in BL Scan")</f>
        <v>2239475</v>
      </c>
      <c r="F294" s="25"/>
      <c r="G294" s="25">
        <f>IFERROR(VLOOKUP($B294,SCAN1_020125!$B:F,3,FALSE),"Not in Scan")</f>
        <v>12393</v>
      </c>
      <c r="H294" s="25">
        <f>IFERROR(VLOOKUP($B294,SCAN1_020125!$B:G,4,FALSE),"Not in Scan")</f>
        <v>47635</v>
      </c>
      <c r="I294" s="25">
        <f>IFERROR(VLOOKUP($B294,SCAN1_020125!$B:H,5,FALSE),"Not in Scan")</f>
        <v>2239475</v>
      </c>
      <c r="K294" s="25">
        <f>IFERROR(VLOOKUP($B294,SCAN2_021925!$B:G,3,FALSE),"Not in Scan")</f>
        <v>12393</v>
      </c>
      <c r="L294" s="25">
        <f>IFERROR(VLOOKUP($B294,SCAN2_021925!$B:H,4,FALSE),"Not in Scan")</f>
        <v>47635</v>
      </c>
      <c r="M294" s="25">
        <f>IFERROR(VLOOKUP($B294,SCAN2_021925!$B:I,5,FALSE),"Not in Scan")</f>
        <v>2239475</v>
      </c>
      <c r="O294" s="25">
        <f>IFERROR(VLOOKUP($B294,SCAN_022325!$B:K,3,FALSE),"Not in Scan")</f>
        <v>12393</v>
      </c>
      <c r="P294" s="25">
        <f>IFERROR(VLOOKUP($B294,SCAN_022325!$B:L,4,FALSE),"Not in Scan")</f>
        <v>47635</v>
      </c>
      <c r="Q294" s="25">
        <f>IFERROR(VLOOKUP($B294,SCAN_022325!$B:M,5,FALSE),"Not in Scan")</f>
        <v>2239475</v>
      </c>
      <c r="S294" s="25" t="str">
        <f>IFERROR(VLOOKUP($B294,SCAN_TBD4!$B:O,3,FALSE),"Not in Scan")</f>
        <v>Not in Scan</v>
      </c>
      <c r="T294" s="25" t="str">
        <f>IFERROR(VLOOKUP($B294,SCAN_TBD4!$B:P,4,FALSE),"Not in Scan")</f>
        <v>Not in Scan</v>
      </c>
      <c r="U294" s="25" t="str">
        <f>IFERROR(VLOOKUP($B294,SCAN_TBD4!$B:Q,5,FALSE),"Not in Scan")</f>
        <v>Not in Scan</v>
      </c>
      <c r="W294" s="25" t="str">
        <f>IFERROR(VLOOKUP($B294,SCAN_TBD5!$B:S,3,FALSE),"Not in Scan")</f>
        <v>Not in Scan</v>
      </c>
      <c r="X294" s="25" t="str">
        <f>IFERROR(VLOOKUP($B294,SCAN_TBD5!$B:T,4,FALSE),"Not in Scan")</f>
        <v>Not in Scan</v>
      </c>
      <c r="Y294" s="25" t="str">
        <f>IFERROR(VLOOKUP($B294,SCAN_TBD5!$B:U,5,FALSE),"Not in Scan")</f>
        <v>Not in Scan</v>
      </c>
      <c r="AA294" s="25" t="str">
        <f>IFERROR(VLOOKUP($B294,SCAN_TBD6!$B:W,3,FALSE),"Not in Scan")</f>
        <v>Not in Scan</v>
      </c>
      <c r="AB294" s="25" t="str">
        <f>IFERROR(VLOOKUP($B294,SCAN_TBD6!$B:X,4,FALSE),"Not in Scan")</f>
        <v>Not in Scan</v>
      </c>
      <c r="AC294" s="25" t="str">
        <f>IFERROR(VLOOKUP($B294,SCAN_TBD6!$B:Y,5,FALSE),"Not in Scan")</f>
        <v>Not in Scan</v>
      </c>
      <c r="AE294" s="25" t="str">
        <f>IFERROR(VLOOKUP($B294,SCAN_TBD7!$B:AA,3,FALSE),"Not in Scan")</f>
        <v>Not in Scan</v>
      </c>
      <c r="AF294" s="25" t="str">
        <f>IFERROR(VLOOKUP($B294,SCAN_TBD7!$B:AB,4,FALSE),"Not in Scan")</f>
        <v>Not in Scan</v>
      </c>
      <c r="AG294" s="25" t="str">
        <f>IFERROR(VLOOKUP($B294,SCAN_TBD7!$B:AC,5,FALSE),"Not in Scan")</f>
        <v>Not in Scan</v>
      </c>
      <c r="AI294" s="25" t="str">
        <f>IFERROR(VLOOKUP($B294,SCAN_TBD8!$B:AA,3,FALSE),"Not in Scan")</f>
        <v>Not in Scan</v>
      </c>
      <c r="AJ294" s="25" t="str">
        <f>IFERROR(VLOOKUP($B294,SCAN_TBD8!$B:AB,4,FALSE),"Not in Scan")</f>
        <v>Not in Scan</v>
      </c>
      <c r="AK294" s="25" t="str">
        <f>IFERROR(VLOOKUP($B294,SCAN_TBD8!$B:AC,5,FALSE),"Not in Scan")</f>
        <v>Not in Scan</v>
      </c>
      <c r="AM294" s="25">
        <f t="shared" ref="AM294:AO294" si="2337">G294-C294</f>
        <v>0</v>
      </c>
      <c r="AN294" s="25">
        <f t="shared" si="2337"/>
        <v>0</v>
      </c>
      <c r="AO294" s="25">
        <f t="shared" si="2337"/>
        <v>0</v>
      </c>
      <c r="AQ294" s="25">
        <f t="shared" ref="AQ294:AS294" si="2338">K294-G294</f>
        <v>0</v>
      </c>
      <c r="AR294" s="25">
        <f t="shared" si="2338"/>
        <v>0</v>
      </c>
      <c r="AS294" s="25">
        <f t="shared" si="2338"/>
        <v>0</v>
      </c>
      <c r="AU294" s="25">
        <f t="shared" ref="AU294:AW294" si="2339">O294-K294</f>
        <v>0</v>
      </c>
      <c r="AV294" s="25">
        <f t="shared" si="2339"/>
        <v>0</v>
      </c>
      <c r="AW294" s="25">
        <f t="shared" si="2339"/>
        <v>0</v>
      </c>
      <c r="AY294" s="25" t="str">
        <f t="shared" ref="AY294:BA294" si="2340">S294-O294</f>
        <v>#VALUE!</v>
      </c>
      <c r="AZ294" s="25" t="str">
        <f t="shared" si="2340"/>
        <v>#VALUE!</v>
      </c>
      <c r="BA294" s="25" t="str">
        <f t="shared" si="2340"/>
        <v>#VALUE!</v>
      </c>
      <c r="BC294" s="25" t="str">
        <f t="shared" ref="BC294:BE294" si="2341">W294-S294</f>
        <v>#VALUE!</v>
      </c>
      <c r="BD294" s="25" t="str">
        <f t="shared" si="2341"/>
        <v>#VALUE!</v>
      </c>
      <c r="BE294" s="25" t="str">
        <f t="shared" si="2341"/>
        <v>#VALUE!</v>
      </c>
      <c r="BG294" s="25" t="str">
        <f t="shared" ref="BG294:BI294" si="2342">AA294-W294</f>
        <v>#VALUE!</v>
      </c>
      <c r="BH294" s="25" t="str">
        <f t="shared" si="2342"/>
        <v>#VALUE!</v>
      </c>
      <c r="BI294" s="25" t="str">
        <f t="shared" si="2342"/>
        <v>#VALUE!</v>
      </c>
      <c r="BK294" s="25" t="str">
        <f t="shared" ref="BK294:BM294" si="2343">AE294-AA294</f>
        <v>#VALUE!</v>
      </c>
      <c r="BL294" s="25" t="str">
        <f t="shared" si="2343"/>
        <v>#VALUE!</v>
      </c>
      <c r="BM294" s="25" t="str">
        <f t="shared" si="2343"/>
        <v>#VALUE!</v>
      </c>
      <c r="BO294" s="25" t="str">
        <f t="shared" ref="BO294:BQ294" si="2344">AI294-AE294</f>
        <v>#VALUE!</v>
      </c>
      <c r="BP294" s="25" t="str">
        <f t="shared" si="2344"/>
        <v>#VALUE!</v>
      </c>
      <c r="BQ294" s="25" t="str">
        <f t="shared" si="2344"/>
        <v>#VALUE!</v>
      </c>
    </row>
    <row r="295" ht="15.0" customHeight="1">
      <c r="A295" s="23" t="s">
        <v>282</v>
      </c>
      <c r="B295" s="24">
        <v>2.8534955E7</v>
      </c>
      <c r="C295" s="25">
        <f>IFERROR(VLOOKUP($B295,BaselineKILLS!$B:F,3,FALSE),"Not in BL Scan")</f>
        <v>9991</v>
      </c>
      <c r="D295" s="25">
        <f>IFERROR(VLOOKUP($B295,BaselineKILLS!$B:F,4,FALSE),"Not in BL Scan")</f>
        <v>0</v>
      </c>
      <c r="E295" s="25">
        <f>IFERROR(VLOOKUP($B295,BaselineKILLS!$B:G,5,FALSE),"Not in BL Scan")</f>
        <v>538870</v>
      </c>
      <c r="F295" s="25"/>
      <c r="G295" s="25">
        <f>IFERROR(VLOOKUP($B295,SCAN1_020125!$B:F,3,FALSE),"Not in Scan")</f>
        <v>9991</v>
      </c>
      <c r="H295" s="25">
        <f>IFERROR(VLOOKUP($B295,SCAN1_020125!$B:G,4,FALSE),"Not in Scan")</f>
        <v>0</v>
      </c>
      <c r="I295" s="25">
        <f>IFERROR(VLOOKUP($B295,SCAN1_020125!$B:H,5,FALSE),"Not in Scan")</f>
        <v>538870</v>
      </c>
      <c r="K295" s="25">
        <f>IFERROR(VLOOKUP($B295,SCAN2_021925!$B:G,3,FALSE),"Not in Scan")</f>
        <v>9991</v>
      </c>
      <c r="L295" s="25">
        <f>IFERROR(VLOOKUP($B295,SCAN2_021925!$B:H,4,FALSE),"Not in Scan")</f>
        <v>0</v>
      </c>
      <c r="M295" s="25">
        <f>IFERROR(VLOOKUP($B295,SCAN2_021925!$B:I,5,FALSE),"Not in Scan")</f>
        <v>538870</v>
      </c>
      <c r="O295" s="25">
        <f>IFERROR(VLOOKUP($B295,SCAN_022325!$B:K,3,FALSE),"Not in Scan")</f>
        <v>9991</v>
      </c>
      <c r="P295" s="25">
        <f>IFERROR(VLOOKUP($B295,SCAN_022325!$B:L,4,FALSE),"Not in Scan")</f>
        <v>0</v>
      </c>
      <c r="Q295" s="25">
        <f>IFERROR(VLOOKUP($B295,SCAN_022325!$B:M,5,FALSE),"Not in Scan")</f>
        <v>538870</v>
      </c>
      <c r="S295" s="25" t="str">
        <f>IFERROR(VLOOKUP($B295,SCAN_TBD4!$B:O,3,FALSE),"Not in Scan")</f>
        <v>Not in Scan</v>
      </c>
      <c r="T295" s="25" t="str">
        <f>IFERROR(VLOOKUP($B295,SCAN_TBD4!$B:P,4,FALSE),"Not in Scan")</f>
        <v>Not in Scan</v>
      </c>
      <c r="U295" s="25" t="str">
        <f>IFERROR(VLOOKUP($B295,SCAN_TBD4!$B:Q,5,FALSE),"Not in Scan")</f>
        <v>Not in Scan</v>
      </c>
      <c r="W295" s="25" t="str">
        <f>IFERROR(VLOOKUP($B295,SCAN_TBD5!$B:S,3,FALSE),"Not in Scan")</f>
        <v>Not in Scan</v>
      </c>
      <c r="X295" s="25" t="str">
        <f>IFERROR(VLOOKUP($B295,SCAN_TBD5!$B:T,4,FALSE),"Not in Scan")</f>
        <v>Not in Scan</v>
      </c>
      <c r="Y295" s="25" t="str">
        <f>IFERROR(VLOOKUP($B295,SCAN_TBD5!$B:U,5,FALSE),"Not in Scan")</f>
        <v>Not in Scan</v>
      </c>
      <c r="AA295" s="25" t="str">
        <f>IFERROR(VLOOKUP($B295,SCAN_TBD6!$B:W,3,FALSE),"Not in Scan")</f>
        <v>Not in Scan</v>
      </c>
      <c r="AB295" s="25" t="str">
        <f>IFERROR(VLOOKUP($B295,SCAN_TBD6!$B:X,4,FALSE),"Not in Scan")</f>
        <v>Not in Scan</v>
      </c>
      <c r="AC295" s="25" t="str">
        <f>IFERROR(VLOOKUP($B295,SCAN_TBD6!$B:Y,5,FALSE),"Not in Scan")</f>
        <v>Not in Scan</v>
      </c>
      <c r="AE295" s="25" t="str">
        <f>IFERROR(VLOOKUP($B295,SCAN_TBD7!$B:AA,3,FALSE),"Not in Scan")</f>
        <v>Not in Scan</v>
      </c>
      <c r="AF295" s="25" t="str">
        <f>IFERROR(VLOOKUP($B295,SCAN_TBD7!$B:AB,4,FALSE),"Not in Scan")</f>
        <v>Not in Scan</v>
      </c>
      <c r="AG295" s="25" t="str">
        <f>IFERROR(VLOOKUP($B295,SCAN_TBD7!$B:AC,5,FALSE),"Not in Scan")</f>
        <v>Not in Scan</v>
      </c>
      <c r="AI295" s="25" t="str">
        <f>IFERROR(VLOOKUP($B295,SCAN_TBD8!$B:AA,3,FALSE),"Not in Scan")</f>
        <v>Not in Scan</v>
      </c>
      <c r="AJ295" s="25" t="str">
        <f>IFERROR(VLOOKUP($B295,SCAN_TBD8!$B:AB,4,FALSE),"Not in Scan")</f>
        <v>Not in Scan</v>
      </c>
      <c r="AK295" s="25" t="str">
        <f>IFERROR(VLOOKUP($B295,SCAN_TBD8!$B:AC,5,FALSE),"Not in Scan")</f>
        <v>Not in Scan</v>
      </c>
      <c r="AM295" s="25">
        <f t="shared" ref="AM295:AO295" si="2345">G295-C295</f>
        <v>0</v>
      </c>
      <c r="AN295" s="25">
        <f t="shared" si="2345"/>
        <v>0</v>
      </c>
      <c r="AO295" s="25">
        <f t="shared" si="2345"/>
        <v>0</v>
      </c>
      <c r="AQ295" s="25">
        <f t="shared" ref="AQ295:AS295" si="2346">K295-G295</f>
        <v>0</v>
      </c>
      <c r="AR295" s="25">
        <f t="shared" si="2346"/>
        <v>0</v>
      </c>
      <c r="AS295" s="25">
        <f t="shared" si="2346"/>
        <v>0</v>
      </c>
      <c r="AU295" s="25">
        <f t="shared" ref="AU295:AW295" si="2347">O295-K295</f>
        <v>0</v>
      </c>
      <c r="AV295" s="25">
        <f t="shared" si="2347"/>
        <v>0</v>
      </c>
      <c r="AW295" s="25">
        <f t="shared" si="2347"/>
        <v>0</v>
      </c>
      <c r="AY295" s="25" t="str">
        <f t="shared" ref="AY295:BA295" si="2348">S295-O295</f>
        <v>#VALUE!</v>
      </c>
      <c r="AZ295" s="25" t="str">
        <f t="shared" si="2348"/>
        <v>#VALUE!</v>
      </c>
      <c r="BA295" s="25" t="str">
        <f t="shared" si="2348"/>
        <v>#VALUE!</v>
      </c>
      <c r="BC295" s="25" t="str">
        <f t="shared" ref="BC295:BE295" si="2349">W295-S295</f>
        <v>#VALUE!</v>
      </c>
      <c r="BD295" s="25" t="str">
        <f t="shared" si="2349"/>
        <v>#VALUE!</v>
      </c>
      <c r="BE295" s="25" t="str">
        <f t="shared" si="2349"/>
        <v>#VALUE!</v>
      </c>
      <c r="BG295" s="25" t="str">
        <f t="shared" ref="BG295:BI295" si="2350">AA295-W295</f>
        <v>#VALUE!</v>
      </c>
      <c r="BH295" s="25" t="str">
        <f t="shared" si="2350"/>
        <v>#VALUE!</v>
      </c>
      <c r="BI295" s="25" t="str">
        <f t="shared" si="2350"/>
        <v>#VALUE!</v>
      </c>
      <c r="BK295" s="25" t="str">
        <f t="shared" ref="BK295:BM295" si="2351">AE295-AA295</f>
        <v>#VALUE!</v>
      </c>
      <c r="BL295" s="25" t="str">
        <f t="shared" si="2351"/>
        <v>#VALUE!</v>
      </c>
      <c r="BM295" s="25" t="str">
        <f t="shared" si="2351"/>
        <v>#VALUE!</v>
      </c>
      <c r="BO295" s="25" t="str">
        <f t="shared" ref="BO295:BQ295" si="2352">AI295-AE295</f>
        <v>#VALUE!</v>
      </c>
      <c r="BP295" s="25" t="str">
        <f t="shared" si="2352"/>
        <v>#VALUE!</v>
      </c>
      <c r="BQ295" s="25" t="str">
        <f t="shared" si="2352"/>
        <v>#VALUE!</v>
      </c>
    </row>
    <row r="296" ht="15.0" customHeight="1">
      <c r="A296" s="23" t="s">
        <v>313</v>
      </c>
      <c r="B296" s="24">
        <v>7.5934378E7</v>
      </c>
      <c r="C296" s="25">
        <f>IFERROR(VLOOKUP($B296,BaselineKILLS!$B:F,3,FALSE),"Not in BL Scan")</f>
        <v>27974</v>
      </c>
      <c r="D296" s="25">
        <f>IFERROR(VLOOKUP($B296,BaselineKILLS!$B:F,4,FALSE),"Not in BL Scan")</f>
        <v>29940</v>
      </c>
      <c r="E296" s="25">
        <f>IFERROR(VLOOKUP($B296,BaselineKILLS!$B:G,5,FALSE),"Not in BL Scan")</f>
        <v>601513</v>
      </c>
      <c r="F296" s="25"/>
      <c r="G296" s="25">
        <f>IFERROR(VLOOKUP($B296,SCAN1_020125!$B:F,3,FALSE),"Not in Scan")</f>
        <v>27974</v>
      </c>
      <c r="H296" s="25">
        <f>IFERROR(VLOOKUP($B296,SCAN1_020125!$B:G,4,FALSE),"Not in Scan")</f>
        <v>29940</v>
      </c>
      <c r="I296" s="25">
        <f>IFERROR(VLOOKUP($B296,SCAN1_020125!$B:H,5,FALSE),"Not in Scan")</f>
        <v>601513</v>
      </c>
      <c r="K296" s="25">
        <f>IFERROR(VLOOKUP($B296,SCAN2_021925!$B:G,3,FALSE),"Not in Scan")</f>
        <v>27974</v>
      </c>
      <c r="L296" s="25">
        <f>IFERROR(VLOOKUP($B296,SCAN2_021925!$B:H,4,FALSE),"Not in Scan")</f>
        <v>29940</v>
      </c>
      <c r="M296" s="25">
        <f>IFERROR(VLOOKUP($B296,SCAN2_021925!$B:I,5,FALSE),"Not in Scan")</f>
        <v>601513</v>
      </c>
      <c r="O296" s="25">
        <f>IFERROR(VLOOKUP($B296,SCAN_022325!$B:K,3,FALSE),"Not in Scan")</f>
        <v>27974</v>
      </c>
      <c r="P296" s="25">
        <f>IFERROR(VLOOKUP($B296,SCAN_022325!$B:L,4,FALSE),"Not in Scan")</f>
        <v>29940</v>
      </c>
      <c r="Q296" s="25">
        <f>IFERROR(VLOOKUP($B296,SCAN_022325!$B:M,5,FALSE),"Not in Scan")</f>
        <v>601513</v>
      </c>
      <c r="S296" s="25" t="str">
        <f>IFERROR(VLOOKUP($B296,SCAN_TBD4!$B:O,3,FALSE),"Not in Scan")</f>
        <v>Not in Scan</v>
      </c>
      <c r="T296" s="25" t="str">
        <f>IFERROR(VLOOKUP($B296,SCAN_TBD4!$B:P,4,FALSE),"Not in Scan")</f>
        <v>Not in Scan</v>
      </c>
      <c r="U296" s="25" t="str">
        <f>IFERROR(VLOOKUP($B296,SCAN_TBD4!$B:Q,5,FALSE),"Not in Scan")</f>
        <v>Not in Scan</v>
      </c>
      <c r="W296" s="25" t="str">
        <f>IFERROR(VLOOKUP($B296,SCAN_TBD5!$B:S,3,FALSE),"Not in Scan")</f>
        <v>Not in Scan</v>
      </c>
      <c r="X296" s="25" t="str">
        <f>IFERROR(VLOOKUP($B296,SCAN_TBD5!$B:T,4,FALSE),"Not in Scan")</f>
        <v>Not in Scan</v>
      </c>
      <c r="Y296" s="25" t="str">
        <f>IFERROR(VLOOKUP($B296,SCAN_TBD5!$B:U,5,FALSE),"Not in Scan")</f>
        <v>Not in Scan</v>
      </c>
      <c r="AA296" s="25" t="str">
        <f>IFERROR(VLOOKUP($B296,SCAN_TBD6!$B:W,3,FALSE),"Not in Scan")</f>
        <v>Not in Scan</v>
      </c>
      <c r="AB296" s="25" t="str">
        <f>IFERROR(VLOOKUP($B296,SCAN_TBD6!$B:X,4,FALSE),"Not in Scan")</f>
        <v>Not in Scan</v>
      </c>
      <c r="AC296" s="25" t="str">
        <f>IFERROR(VLOOKUP($B296,SCAN_TBD6!$B:Y,5,FALSE),"Not in Scan")</f>
        <v>Not in Scan</v>
      </c>
      <c r="AE296" s="25" t="str">
        <f>IFERROR(VLOOKUP($B296,SCAN_TBD7!$B:AA,3,FALSE),"Not in Scan")</f>
        <v>Not in Scan</v>
      </c>
      <c r="AF296" s="25" t="str">
        <f>IFERROR(VLOOKUP($B296,SCAN_TBD7!$B:AB,4,FALSE),"Not in Scan")</f>
        <v>Not in Scan</v>
      </c>
      <c r="AG296" s="25" t="str">
        <f>IFERROR(VLOOKUP($B296,SCAN_TBD7!$B:AC,5,FALSE),"Not in Scan")</f>
        <v>Not in Scan</v>
      </c>
      <c r="AI296" s="25" t="str">
        <f>IFERROR(VLOOKUP($B296,SCAN_TBD8!$B:AA,3,FALSE),"Not in Scan")</f>
        <v>Not in Scan</v>
      </c>
      <c r="AJ296" s="25" t="str">
        <f>IFERROR(VLOOKUP($B296,SCAN_TBD8!$B:AB,4,FALSE),"Not in Scan")</f>
        <v>Not in Scan</v>
      </c>
      <c r="AK296" s="25" t="str">
        <f>IFERROR(VLOOKUP($B296,SCAN_TBD8!$B:AC,5,FALSE),"Not in Scan")</f>
        <v>Not in Scan</v>
      </c>
      <c r="AM296" s="25">
        <f t="shared" ref="AM296:AO296" si="2353">G296-C296</f>
        <v>0</v>
      </c>
      <c r="AN296" s="25">
        <f t="shared" si="2353"/>
        <v>0</v>
      </c>
      <c r="AO296" s="25">
        <f t="shared" si="2353"/>
        <v>0</v>
      </c>
      <c r="AQ296" s="25">
        <f t="shared" ref="AQ296:AS296" si="2354">K296-G296</f>
        <v>0</v>
      </c>
      <c r="AR296" s="25">
        <f t="shared" si="2354"/>
        <v>0</v>
      </c>
      <c r="AS296" s="25">
        <f t="shared" si="2354"/>
        <v>0</v>
      </c>
      <c r="AU296" s="25">
        <f t="shared" ref="AU296:AW296" si="2355">O296-K296</f>
        <v>0</v>
      </c>
      <c r="AV296" s="25">
        <f t="shared" si="2355"/>
        <v>0</v>
      </c>
      <c r="AW296" s="25">
        <f t="shared" si="2355"/>
        <v>0</v>
      </c>
      <c r="AY296" s="25" t="str">
        <f t="shared" ref="AY296:BA296" si="2356">S296-O296</f>
        <v>#VALUE!</v>
      </c>
      <c r="AZ296" s="25" t="str">
        <f t="shared" si="2356"/>
        <v>#VALUE!</v>
      </c>
      <c r="BA296" s="25" t="str">
        <f t="shared" si="2356"/>
        <v>#VALUE!</v>
      </c>
      <c r="BC296" s="25" t="str">
        <f t="shared" ref="BC296:BE296" si="2357">W296-S296</f>
        <v>#VALUE!</v>
      </c>
      <c r="BD296" s="25" t="str">
        <f t="shared" si="2357"/>
        <v>#VALUE!</v>
      </c>
      <c r="BE296" s="25" t="str">
        <f t="shared" si="2357"/>
        <v>#VALUE!</v>
      </c>
      <c r="BG296" s="25" t="str">
        <f t="shared" ref="BG296:BI296" si="2358">AA296-W296</f>
        <v>#VALUE!</v>
      </c>
      <c r="BH296" s="25" t="str">
        <f t="shared" si="2358"/>
        <v>#VALUE!</v>
      </c>
      <c r="BI296" s="25" t="str">
        <f t="shared" si="2358"/>
        <v>#VALUE!</v>
      </c>
      <c r="BK296" s="25" t="str">
        <f t="shared" ref="BK296:BM296" si="2359">AE296-AA296</f>
        <v>#VALUE!</v>
      </c>
      <c r="BL296" s="25" t="str">
        <f t="shared" si="2359"/>
        <v>#VALUE!</v>
      </c>
      <c r="BM296" s="25" t="str">
        <f t="shared" si="2359"/>
        <v>#VALUE!</v>
      </c>
      <c r="BO296" s="25" t="str">
        <f t="shared" ref="BO296:BQ296" si="2360">AI296-AE296</f>
        <v>#VALUE!</v>
      </c>
      <c r="BP296" s="25" t="str">
        <f t="shared" si="2360"/>
        <v>#VALUE!</v>
      </c>
      <c r="BQ296" s="25" t="str">
        <f t="shared" si="2360"/>
        <v>#VALUE!</v>
      </c>
    </row>
    <row r="297" ht="15.0" customHeight="1">
      <c r="A297" s="23" t="s">
        <v>283</v>
      </c>
      <c r="B297" s="24">
        <v>1.73496762E8</v>
      </c>
      <c r="C297" s="25">
        <f>IFERROR(VLOOKUP($B297,BaselineKILLS!$B:F,3,FALSE),"Not in BL Scan")</f>
        <v>0</v>
      </c>
      <c r="D297" s="25">
        <f>IFERROR(VLOOKUP($B297,BaselineKILLS!$B:F,4,FALSE),"Not in BL Scan")</f>
        <v>0</v>
      </c>
      <c r="E297" s="25">
        <f>IFERROR(VLOOKUP($B297,BaselineKILLS!$B:G,5,FALSE),"Not in BL Scan")</f>
        <v>0</v>
      </c>
      <c r="F297" s="25"/>
      <c r="G297" s="25">
        <f>IFERROR(VLOOKUP($B297,SCAN1_020125!$B:F,3,FALSE),"Not in Scan")</f>
        <v>0</v>
      </c>
      <c r="H297" s="25">
        <f>IFERROR(VLOOKUP($B297,SCAN1_020125!$B:G,4,FALSE),"Not in Scan")</f>
        <v>0</v>
      </c>
      <c r="I297" s="25">
        <f>IFERROR(VLOOKUP($B297,SCAN1_020125!$B:H,5,FALSE),"Not in Scan")</f>
        <v>0</v>
      </c>
      <c r="K297" s="25">
        <f>IFERROR(VLOOKUP($B297,SCAN2_021925!$B:G,3,FALSE),"Not in Scan")</f>
        <v>0</v>
      </c>
      <c r="L297" s="25">
        <f>IFERROR(VLOOKUP($B297,SCAN2_021925!$B:H,4,FALSE),"Not in Scan")</f>
        <v>0</v>
      </c>
      <c r="M297" s="25">
        <f>IFERROR(VLOOKUP($B297,SCAN2_021925!$B:I,5,FALSE),"Not in Scan")</f>
        <v>0</v>
      </c>
      <c r="O297" s="25">
        <f>IFERROR(VLOOKUP($B297,SCAN_022325!$B:K,3,FALSE),"Not in Scan")</f>
        <v>0</v>
      </c>
      <c r="P297" s="25">
        <f>IFERROR(VLOOKUP($B297,SCAN_022325!$B:L,4,FALSE),"Not in Scan")</f>
        <v>0</v>
      </c>
      <c r="Q297" s="25">
        <f>IFERROR(VLOOKUP($B297,SCAN_022325!$B:M,5,FALSE),"Not in Scan")</f>
        <v>0</v>
      </c>
      <c r="S297" s="25" t="str">
        <f>IFERROR(VLOOKUP($B297,SCAN_TBD4!$B:O,3,FALSE),"Not in Scan")</f>
        <v>Not in Scan</v>
      </c>
      <c r="T297" s="25" t="str">
        <f>IFERROR(VLOOKUP($B297,SCAN_TBD4!$B:P,4,FALSE),"Not in Scan")</f>
        <v>Not in Scan</v>
      </c>
      <c r="U297" s="25" t="str">
        <f>IFERROR(VLOOKUP($B297,SCAN_TBD4!$B:Q,5,FALSE),"Not in Scan")</f>
        <v>Not in Scan</v>
      </c>
      <c r="W297" s="25" t="str">
        <f>IFERROR(VLOOKUP($B297,SCAN_TBD5!$B:S,3,FALSE),"Not in Scan")</f>
        <v>Not in Scan</v>
      </c>
      <c r="X297" s="25" t="str">
        <f>IFERROR(VLOOKUP($B297,SCAN_TBD5!$B:T,4,FALSE),"Not in Scan")</f>
        <v>Not in Scan</v>
      </c>
      <c r="Y297" s="25" t="str">
        <f>IFERROR(VLOOKUP($B297,SCAN_TBD5!$B:U,5,FALSE),"Not in Scan")</f>
        <v>Not in Scan</v>
      </c>
      <c r="AA297" s="25" t="str">
        <f>IFERROR(VLOOKUP($B297,SCAN_TBD6!$B:W,3,FALSE),"Not in Scan")</f>
        <v>Not in Scan</v>
      </c>
      <c r="AB297" s="25" t="str">
        <f>IFERROR(VLOOKUP($B297,SCAN_TBD6!$B:X,4,FALSE),"Not in Scan")</f>
        <v>Not in Scan</v>
      </c>
      <c r="AC297" s="25" t="str">
        <f>IFERROR(VLOOKUP($B297,SCAN_TBD6!$B:Y,5,FALSE),"Not in Scan")</f>
        <v>Not in Scan</v>
      </c>
      <c r="AE297" s="25" t="str">
        <f>IFERROR(VLOOKUP($B297,SCAN_TBD7!$B:AA,3,FALSE),"Not in Scan")</f>
        <v>Not in Scan</v>
      </c>
      <c r="AF297" s="25" t="str">
        <f>IFERROR(VLOOKUP($B297,SCAN_TBD7!$B:AB,4,FALSE),"Not in Scan")</f>
        <v>Not in Scan</v>
      </c>
      <c r="AG297" s="25" t="str">
        <f>IFERROR(VLOOKUP($B297,SCAN_TBD7!$B:AC,5,FALSE),"Not in Scan")</f>
        <v>Not in Scan</v>
      </c>
      <c r="AI297" s="25" t="str">
        <f>IFERROR(VLOOKUP($B297,SCAN_TBD8!$B:AA,3,FALSE),"Not in Scan")</f>
        <v>Not in Scan</v>
      </c>
      <c r="AJ297" s="25" t="str">
        <f>IFERROR(VLOOKUP($B297,SCAN_TBD8!$B:AB,4,FALSE),"Not in Scan")</f>
        <v>Not in Scan</v>
      </c>
      <c r="AK297" s="25" t="str">
        <f>IFERROR(VLOOKUP($B297,SCAN_TBD8!$B:AC,5,FALSE),"Not in Scan")</f>
        <v>Not in Scan</v>
      </c>
      <c r="AM297" s="25">
        <f t="shared" ref="AM297:AO297" si="2361">G297-C297</f>
        <v>0</v>
      </c>
      <c r="AN297" s="25">
        <f t="shared" si="2361"/>
        <v>0</v>
      </c>
      <c r="AO297" s="25">
        <f t="shared" si="2361"/>
        <v>0</v>
      </c>
      <c r="AQ297" s="25">
        <f t="shared" ref="AQ297:AS297" si="2362">K297-G297</f>
        <v>0</v>
      </c>
      <c r="AR297" s="25">
        <f t="shared" si="2362"/>
        <v>0</v>
      </c>
      <c r="AS297" s="25">
        <f t="shared" si="2362"/>
        <v>0</v>
      </c>
      <c r="AU297" s="25">
        <f t="shared" ref="AU297:AW297" si="2363">O297-K297</f>
        <v>0</v>
      </c>
      <c r="AV297" s="25">
        <f t="shared" si="2363"/>
        <v>0</v>
      </c>
      <c r="AW297" s="25">
        <f t="shared" si="2363"/>
        <v>0</v>
      </c>
      <c r="AY297" s="25" t="str">
        <f t="shared" ref="AY297:BA297" si="2364">S297-O297</f>
        <v>#VALUE!</v>
      </c>
      <c r="AZ297" s="25" t="str">
        <f t="shared" si="2364"/>
        <v>#VALUE!</v>
      </c>
      <c r="BA297" s="25" t="str">
        <f t="shared" si="2364"/>
        <v>#VALUE!</v>
      </c>
      <c r="BC297" s="25" t="str">
        <f t="shared" ref="BC297:BE297" si="2365">W297-S297</f>
        <v>#VALUE!</v>
      </c>
      <c r="BD297" s="25" t="str">
        <f t="shared" si="2365"/>
        <v>#VALUE!</v>
      </c>
      <c r="BE297" s="25" t="str">
        <f t="shared" si="2365"/>
        <v>#VALUE!</v>
      </c>
      <c r="BG297" s="25" t="str">
        <f t="shared" ref="BG297:BI297" si="2366">AA297-W297</f>
        <v>#VALUE!</v>
      </c>
      <c r="BH297" s="25" t="str">
        <f t="shared" si="2366"/>
        <v>#VALUE!</v>
      </c>
      <c r="BI297" s="25" t="str">
        <f t="shared" si="2366"/>
        <v>#VALUE!</v>
      </c>
      <c r="BK297" s="25" t="str">
        <f t="shared" ref="BK297:BM297" si="2367">AE297-AA297</f>
        <v>#VALUE!</v>
      </c>
      <c r="BL297" s="25" t="str">
        <f t="shared" si="2367"/>
        <v>#VALUE!</v>
      </c>
      <c r="BM297" s="25" t="str">
        <f t="shared" si="2367"/>
        <v>#VALUE!</v>
      </c>
      <c r="BO297" s="25" t="str">
        <f t="shared" ref="BO297:BQ297" si="2368">AI297-AE297</f>
        <v>#VALUE!</v>
      </c>
      <c r="BP297" s="25" t="str">
        <f t="shared" si="2368"/>
        <v>#VALUE!</v>
      </c>
      <c r="BQ297" s="25" t="str">
        <f t="shared" si="2368"/>
        <v>#VALUE!</v>
      </c>
    </row>
    <row r="298" ht="15.0" customHeight="1">
      <c r="A298" s="23" t="s">
        <v>284</v>
      </c>
      <c r="B298" s="24">
        <v>2.8955669E7</v>
      </c>
      <c r="C298" s="25">
        <f>IFERROR(VLOOKUP($B298,BaselineKILLS!$B:F,3,FALSE),"Not in BL Scan")</f>
        <v>0</v>
      </c>
      <c r="D298" s="25">
        <f>IFERROR(VLOOKUP($B298,BaselineKILLS!$B:F,4,FALSE),"Not in BL Scan")</f>
        <v>0</v>
      </c>
      <c r="E298" s="25">
        <f>IFERROR(VLOOKUP($B298,BaselineKILLS!$B:G,5,FALSE),"Not in BL Scan")</f>
        <v>5423</v>
      </c>
      <c r="F298" s="25"/>
      <c r="G298" s="25">
        <f>IFERROR(VLOOKUP($B298,SCAN1_020125!$B:F,3,FALSE),"Not in Scan")</f>
        <v>0</v>
      </c>
      <c r="H298" s="25">
        <f>IFERROR(VLOOKUP($B298,SCAN1_020125!$B:G,4,FALSE),"Not in Scan")</f>
        <v>0</v>
      </c>
      <c r="I298" s="25">
        <f>IFERROR(VLOOKUP($B298,SCAN1_020125!$B:H,5,FALSE),"Not in Scan")</f>
        <v>5423</v>
      </c>
      <c r="K298" s="25">
        <f>IFERROR(VLOOKUP($B298,SCAN2_021925!$B:G,3,FALSE),"Not in Scan")</f>
        <v>0</v>
      </c>
      <c r="L298" s="25">
        <f>IFERROR(VLOOKUP($B298,SCAN2_021925!$B:H,4,FALSE),"Not in Scan")</f>
        <v>0</v>
      </c>
      <c r="M298" s="25">
        <f>IFERROR(VLOOKUP($B298,SCAN2_021925!$B:I,5,FALSE),"Not in Scan")</f>
        <v>5423</v>
      </c>
      <c r="O298" s="25">
        <f>IFERROR(VLOOKUP($B298,SCAN_022325!$B:K,3,FALSE),"Not in Scan")</f>
        <v>0</v>
      </c>
      <c r="P298" s="25">
        <f>IFERROR(VLOOKUP($B298,SCAN_022325!$B:L,4,FALSE),"Not in Scan")</f>
        <v>0</v>
      </c>
      <c r="Q298" s="25">
        <f>IFERROR(VLOOKUP($B298,SCAN_022325!$B:M,5,FALSE),"Not in Scan")</f>
        <v>5423</v>
      </c>
      <c r="S298" s="25" t="str">
        <f>IFERROR(VLOOKUP($B298,SCAN_TBD4!$B:O,3,FALSE),"Not in Scan")</f>
        <v>Not in Scan</v>
      </c>
      <c r="T298" s="25" t="str">
        <f>IFERROR(VLOOKUP($B298,SCAN_TBD4!$B:P,4,FALSE),"Not in Scan")</f>
        <v>Not in Scan</v>
      </c>
      <c r="U298" s="25" t="str">
        <f>IFERROR(VLOOKUP($B298,SCAN_TBD4!$B:Q,5,FALSE),"Not in Scan")</f>
        <v>Not in Scan</v>
      </c>
      <c r="W298" s="25" t="str">
        <f>IFERROR(VLOOKUP($B298,SCAN_TBD5!$B:S,3,FALSE),"Not in Scan")</f>
        <v>Not in Scan</v>
      </c>
      <c r="X298" s="25" t="str">
        <f>IFERROR(VLOOKUP($B298,SCAN_TBD5!$B:T,4,FALSE),"Not in Scan")</f>
        <v>Not in Scan</v>
      </c>
      <c r="Y298" s="25" t="str">
        <f>IFERROR(VLOOKUP($B298,SCAN_TBD5!$B:U,5,FALSE),"Not in Scan")</f>
        <v>Not in Scan</v>
      </c>
      <c r="AA298" s="25" t="str">
        <f>IFERROR(VLOOKUP($B298,SCAN_TBD6!$B:W,3,FALSE),"Not in Scan")</f>
        <v>Not in Scan</v>
      </c>
      <c r="AB298" s="25" t="str">
        <f>IFERROR(VLOOKUP($B298,SCAN_TBD6!$B:X,4,FALSE),"Not in Scan")</f>
        <v>Not in Scan</v>
      </c>
      <c r="AC298" s="25" t="str">
        <f>IFERROR(VLOOKUP($B298,SCAN_TBD6!$B:Y,5,FALSE),"Not in Scan")</f>
        <v>Not in Scan</v>
      </c>
      <c r="AE298" s="25" t="str">
        <f>IFERROR(VLOOKUP($B298,SCAN_TBD7!$B:AA,3,FALSE),"Not in Scan")</f>
        <v>Not in Scan</v>
      </c>
      <c r="AF298" s="25" t="str">
        <f>IFERROR(VLOOKUP($B298,SCAN_TBD7!$B:AB,4,FALSE),"Not in Scan")</f>
        <v>Not in Scan</v>
      </c>
      <c r="AG298" s="25" t="str">
        <f>IFERROR(VLOOKUP($B298,SCAN_TBD7!$B:AC,5,FALSE),"Not in Scan")</f>
        <v>Not in Scan</v>
      </c>
      <c r="AI298" s="25" t="str">
        <f>IFERROR(VLOOKUP($B298,SCAN_TBD8!$B:AA,3,FALSE),"Not in Scan")</f>
        <v>Not in Scan</v>
      </c>
      <c r="AJ298" s="25" t="str">
        <f>IFERROR(VLOOKUP($B298,SCAN_TBD8!$B:AB,4,FALSE),"Not in Scan")</f>
        <v>Not in Scan</v>
      </c>
      <c r="AK298" s="25" t="str">
        <f>IFERROR(VLOOKUP($B298,SCAN_TBD8!$B:AC,5,FALSE),"Not in Scan")</f>
        <v>Not in Scan</v>
      </c>
      <c r="AM298" s="25">
        <f t="shared" ref="AM298:AO298" si="2369">G298-C298</f>
        <v>0</v>
      </c>
      <c r="AN298" s="25">
        <f t="shared" si="2369"/>
        <v>0</v>
      </c>
      <c r="AO298" s="25">
        <f t="shared" si="2369"/>
        <v>0</v>
      </c>
      <c r="AQ298" s="25">
        <f t="shared" ref="AQ298:AS298" si="2370">K298-G298</f>
        <v>0</v>
      </c>
      <c r="AR298" s="25">
        <f t="shared" si="2370"/>
        <v>0</v>
      </c>
      <c r="AS298" s="25">
        <f t="shared" si="2370"/>
        <v>0</v>
      </c>
      <c r="AU298" s="25">
        <f t="shared" ref="AU298:AW298" si="2371">O298-K298</f>
        <v>0</v>
      </c>
      <c r="AV298" s="25">
        <f t="shared" si="2371"/>
        <v>0</v>
      </c>
      <c r="AW298" s="25">
        <f t="shared" si="2371"/>
        <v>0</v>
      </c>
      <c r="AY298" s="25" t="str">
        <f t="shared" ref="AY298:BA298" si="2372">S298-O298</f>
        <v>#VALUE!</v>
      </c>
      <c r="AZ298" s="25" t="str">
        <f t="shared" si="2372"/>
        <v>#VALUE!</v>
      </c>
      <c r="BA298" s="25" t="str">
        <f t="shared" si="2372"/>
        <v>#VALUE!</v>
      </c>
      <c r="BC298" s="25" t="str">
        <f t="shared" ref="BC298:BE298" si="2373">W298-S298</f>
        <v>#VALUE!</v>
      </c>
      <c r="BD298" s="25" t="str">
        <f t="shared" si="2373"/>
        <v>#VALUE!</v>
      </c>
      <c r="BE298" s="25" t="str">
        <f t="shared" si="2373"/>
        <v>#VALUE!</v>
      </c>
      <c r="BG298" s="25" t="str">
        <f t="shared" ref="BG298:BI298" si="2374">AA298-W298</f>
        <v>#VALUE!</v>
      </c>
      <c r="BH298" s="25" t="str">
        <f t="shared" si="2374"/>
        <v>#VALUE!</v>
      </c>
      <c r="BI298" s="25" t="str">
        <f t="shared" si="2374"/>
        <v>#VALUE!</v>
      </c>
      <c r="BK298" s="25" t="str">
        <f t="shared" ref="BK298:BM298" si="2375">AE298-AA298</f>
        <v>#VALUE!</v>
      </c>
      <c r="BL298" s="25" t="str">
        <f t="shared" si="2375"/>
        <v>#VALUE!</v>
      </c>
      <c r="BM298" s="25" t="str">
        <f t="shared" si="2375"/>
        <v>#VALUE!</v>
      </c>
      <c r="BO298" s="25" t="str">
        <f t="shared" ref="BO298:BQ298" si="2376">AI298-AE298</f>
        <v>#VALUE!</v>
      </c>
      <c r="BP298" s="25" t="str">
        <f t="shared" si="2376"/>
        <v>#VALUE!</v>
      </c>
      <c r="BQ298" s="25" t="str">
        <f t="shared" si="2376"/>
        <v>#VALUE!</v>
      </c>
    </row>
    <row r="299" ht="15.0" customHeight="1">
      <c r="A299" s="29" t="s">
        <v>285</v>
      </c>
      <c r="B299" s="24">
        <v>6.2601603E7</v>
      </c>
      <c r="C299" s="25">
        <f>IFERROR(VLOOKUP($B299,BaselineKILLS!$B:F,3,FALSE),"Not in BL Scan")</f>
        <v>19553</v>
      </c>
      <c r="D299" s="25">
        <f>IFERROR(VLOOKUP($B299,BaselineKILLS!$B:F,4,FALSE),"Not in BL Scan")</f>
        <v>0</v>
      </c>
      <c r="E299" s="25">
        <f>IFERROR(VLOOKUP($B299,BaselineKILLS!$B:G,5,FALSE),"Not in BL Scan")</f>
        <v>178950</v>
      </c>
      <c r="F299" s="25"/>
      <c r="G299" s="25">
        <f>IFERROR(VLOOKUP($B299,SCAN1_020125!$B:F,3,FALSE),"Not in Scan")</f>
        <v>19553</v>
      </c>
      <c r="H299" s="25">
        <f>IFERROR(VLOOKUP($B299,SCAN1_020125!$B:G,4,FALSE),"Not in Scan")</f>
        <v>0</v>
      </c>
      <c r="I299" s="25">
        <f>IFERROR(VLOOKUP($B299,SCAN1_020125!$B:H,5,FALSE),"Not in Scan")</f>
        <v>178950</v>
      </c>
      <c r="K299" s="25">
        <f>IFERROR(VLOOKUP($B299,SCAN2_021925!$B:G,3,FALSE),"Not in Scan")</f>
        <v>19553</v>
      </c>
      <c r="L299" s="25">
        <f>IFERROR(VLOOKUP($B299,SCAN2_021925!$B:H,4,FALSE),"Not in Scan")</f>
        <v>0</v>
      </c>
      <c r="M299" s="25">
        <f>IFERROR(VLOOKUP($B299,SCAN2_021925!$B:I,5,FALSE),"Not in Scan")</f>
        <v>178950</v>
      </c>
      <c r="O299" s="25">
        <f>IFERROR(VLOOKUP($B299,SCAN_022325!$B:K,3,FALSE),"Not in Scan")</f>
        <v>19553</v>
      </c>
      <c r="P299" s="25">
        <f>IFERROR(VLOOKUP($B299,SCAN_022325!$B:L,4,FALSE),"Not in Scan")</f>
        <v>0</v>
      </c>
      <c r="Q299" s="25">
        <f>IFERROR(VLOOKUP($B299,SCAN_022325!$B:M,5,FALSE),"Not in Scan")</f>
        <v>178950</v>
      </c>
      <c r="S299" s="25" t="str">
        <f>IFERROR(VLOOKUP($B299,SCAN_TBD4!$B:O,3,FALSE),"Not in Scan")</f>
        <v>Not in Scan</v>
      </c>
      <c r="T299" s="25" t="str">
        <f>IFERROR(VLOOKUP($B299,SCAN_TBD4!$B:P,4,FALSE),"Not in Scan")</f>
        <v>Not in Scan</v>
      </c>
      <c r="U299" s="25" t="str">
        <f>IFERROR(VLOOKUP($B299,SCAN_TBD4!$B:Q,5,FALSE),"Not in Scan")</f>
        <v>Not in Scan</v>
      </c>
      <c r="W299" s="25" t="str">
        <f>IFERROR(VLOOKUP($B299,SCAN_TBD5!$B:S,3,FALSE),"Not in Scan")</f>
        <v>Not in Scan</v>
      </c>
      <c r="X299" s="25" t="str">
        <f>IFERROR(VLOOKUP($B299,SCAN_TBD5!$B:T,4,FALSE),"Not in Scan")</f>
        <v>Not in Scan</v>
      </c>
      <c r="Y299" s="25" t="str">
        <f>IFERROR(VLOOKUP($B299,SCAN_TBD5!$B:U,5,FALSE),"Not in Scan")</f>
        <v>Not in Scan</v>
      </c>
      <c r="AA299" s="25" t="str">
        <f>IFERROR(VLOOKUP($B299,SCAN_TBD6!$B:W,3,FALSE),"Not in Scan")</f>
        <v>Not in Scan</v>
      </c>
      <c r="AB299" s="25" t="str">
        <f>IFERROR(VLOOKUP($B299,SCAN_TBD6!$B:X,4,FALSE),"Not in Scan")</f>
        <v>Not in Scan</v>
      </c>
      <c r="AC299" s="25" t="str">
        <f>IFERROR(VLOOKUP($B299,SCAN_TBD6!$B:Y,5,FALSE),"Not in Scan")</f>
        <v>Not in Scan</v>
      </c>
      <c r="AE299" s="25" t="str">
        <f>IFERROR(VLOOKUP($B299,SCAN_TBD7!$B:AA,3,FALSE),"Not in Scan")</f>
        <v>Not in Scan</v>
      </c>
      <c r="AF299" s="25" t="str">
        <f>IFERROR(VLOOKUP($B299,SCAN_TBD7!$B:AB,4,FALSE),"Not in Scan")</f>
        <v>Not in Scan</v>
      </c>
      <c r="AG299" s="25" t="str">
        <f>IFERROR(VLOOKUP($B299,SCAN_TBD7!$B:AC,5,FALSE),"Not in Scan")</f>
        <v>Not in Scan</v>
      </c>
      <c r="AI299" s="25" t="str">
        <f>IFERROR(VLOOKUP($B299,SCAN_TBD8!$B:AA,3,FALSE),"Not in Scan")</f>
        <v>Not in Scan</v>
      </c>
      <c r="AJ299" s="25" t="str">
        <f>IFERROR(VLOOKUP($B299,SCAN_TBD8!$B:AB,4,FALSE),"Not in Scan")</f>
        <v>Not in Scan</v>
      </c>
      <c r="AK299" s="25" t="str">
        <f>IFERROR(VLOOKUP($B299,SCAN_TBD8!$B:AC,5,FALSE),"Not in Scan")</f>
        <v>Not in Scan</v>
      </c>
      <c r="AM299" s="25">
        <f t="shared" ref="AM299:AO299" si="2377">G299-C299</f>
        <v>0</v>
      </c>
      <c r="AN299" s="25">
        <f t="shared" si="2377"/>
        <v>0</v>
      </c>
      <c r="AO299" s="25">
        <f t="shared" si="2377"/>
        <v>0</v>
      </c>
      <c r="AQ299" s="25">
        <f t="shared" ref="AQ299:AS299" si="2378">K299-G299</f>
        <v>0</v>
      </c>
      <c r="AR299" s="25">
        <f t="shared" si="2378"/>
        <v>0</v>
      </c>
      <c r="AS299" s="25">
        <f t="shared" si="2378"/>
        <v>0</v>
      </c>
      <c r="AU299" s="25">
        <f t="shared" ref="AU299:AW299" si="2379">O299-K299</f>
        <v>0</v>
      </c>
      <c r="AV299" s="25">
        <f t="shared" si="2379"/>
        <v>0</v>
      </c>
      <c r="AW299" s="25">
        <f t="shared" si="2379"/>
        <v>0</v>
      </c>
      <c r="AY299" s="25" t="str">
        <f t="shared" ref="AY299:BA299" si="2380">S299-O299</f>
        <v>#VALUE!</v>
      </c>
      <c r="AZ299" s="25" t="str">
        <f t="shared" si="2380"/>
        <v>#VALUE!</v>
      </c>
      <c r="BA299" s="25" t="str">
        <f t="shared" si="2380"/>
        <v>#VALUE!</v>
      </c>
      <c r="BC299" s="25" t="str">
        <f t="shared" ref="BC299:BE299" si="2381">W299-S299</f>
        <v>#VALUE!</v>
      </c>
      <c r="BD299" s="25" t="str">
        <f t="shared" si="2381"/>
        <v>#VALUE!</v>
      </c>
      <c r="BE299" s="25" t="str">
        <f t="shared" si="2381"/>
        <v>#VALUE!</v>
      </c>
      <c r="BG299" s="25" t="str">
        <f t="shared" ref="BG299:BI299" si="2382">AA299-W299</f>
        <v>#VALUE!</v>
      </c>
      <c r="BH299" s="25" t="str">
        <f t="shared" si="2382"/>
        <v>#VALUE!</v>
      </c>
      <c r="BI299" s="25" t="str">
        <f t="shared" si="2382"/>
        <v>#VALUE!</v>
      </c>
      <c r="BK299" s="25" t="str">
        <f t="shared" ref="BK299:BM299" si="2383">AE299-AA299</f>
        <v>#VALUE!</v>
      </c>
      <c r="BL299" s="25" t="str">
        <f t="shared" si="2383"/>
        <v>#VALUE!</v>
      </c>
      <c r="BM299" s="25" t="str">
        <f t="shared" si="2383"/>
        <v>#VALUE!</v>
      </c>
      <c r="BO299" s="25" t="str">
        <f t="shared" ref="BO299:BQ299" si="2384">AI299-AE299</f>
        <v>#VALUE!</v>
      </c>
      <c r="BP299" s="25" t="str">
        <f t="shared" si="2384"/>
        <v>#VALUE!</v>
      </c>
      <c r="BQ299" s="25" t="str">
        <f t="shared" si="2384"/>
        <v>#VALUE!</v>
      </c>
    </row>
    <row r="300" ht="15.0" customHeight="1">
      <c r="A300" s="23" t="s">
        <v>286</v>
      </c>
      <c r="B300" s="24">
        <v>7.8592333E7</v>
      </c>
      <c r="C300" s="25">
        <f>IFERROR(VLOOKUP($B300,BaselineKILLS!$B:F,3,FALSE),"Not in BL Scan")</f>
        <v>46479</v>
      </c>
      <c r="D300" s="25">
        <f>IFERROR(VLOOKUP($B300,BaselineKILLS!$B:F,4,FALSE),"Not in BL Scan")</f>
        <v>17097</v>
      </c>
      <c r="E300" s="25">
        <f>IFERROR(VLOOKUP($B300,BaselineKILLS!$B:G,5,FALSE),"Not in BL Scan")</f>
        <v>571871</v>
      </c>
      <c r="F300" s="25"/>
      <c r="G300" s="25">
        <f>IFERROR(VLOOKUP($B300,SCAN1_020125!$B:F,3,FALSE),"Not in Scan")</f>
        <v>46479</v>
      </c>
      <c r="H300" s="25">
        <f>IFERROR(VLOOKUP($B300,SCAN1_020125!$B:G,4,FALSE),"Not in Scan")</f>
        <v>17097</v>
      </c>
      <c r="I300" s="25">
        <f>IFERROR(VLOOKUP($B300,SCAN1_020125!$B:H,5,FALSE),"Not in Scan")</f>
        <v>571871</v>
      </c>
      <c r="K300" s="25">
        <f>IFERROR(VLOOKUP($B300,SCAN2_021925!$B:G,3,FALSE),"Not in Scan")</f>
        <v>46479</v>
      </c>
      <c r="L300" s="25">
        <f>IFERROR(VLOOKUP($B300,SCAN2_021925!$B:H,4,FALSE),"Not in Scan")</f>
        <v>17097</v>
      </c>
      <c r="M300" s="25">
        <f>IFERROR(VLOOKUP($B300,SCAN2_021925!$B:I,5,FALSE),"Not in Scan")</f>
        <v>571871</v>
      </c>
      <c r="O300" s="25">
        <f>IFERROR(VLOOKUP($B300,SCAN_022325!$B:K,3,FALSE),"Not in Scan")</f>
        <v>46479</v>
      </c>
      <c r="P300" s="25">
        <f>IFERROR(VLOOKUP($B300,SCAN_022325!$B:L,4,FALSE),"Not in Scan")</f>
        <v>17097</v>
      </c>
      <c r="Q300" s="25">
        <f>IFERROR(VLOOKUP($B300,SCAN_022325!$B:M,5,FALSE),"Not in Scan")</f>
        <v>571871</v>
      </c>
      <c r="S300" s="25" t="str">
        <f>IFERROR(VLOOKUP($B300,SCAN_TBD4!$B:O,3,FALSE),"Not in Scan")</f>
        <v>Not in Scan</v>
      </c>
      <c r="T300" s="25" t="str">
        <f>IFERROR(VLOOKUP($B300,SCAN_TBD4!$B:P,4,FALSE),"Not in Scan")</f>
        <v>Not in Scan</v>
      </c>
      <c r="U300" s="25" t="str">
        <f>IFERROR(VLOOKUP($B300,SCAN_TBD4!$B:Q,5,FALSE),"Not in Scan")</f>
        <v>Not in Scan</v>
      </c>
      <c r="W300" s="25" t="str">
        <f>IFERROR(VLOOKUP($B300,SCAN_TBD5!$B:S,3,FALSE),"Not in Scan")</f>
        <v>Not in Scan</v>
      </c>
      <c r="X300" s="25" t="str">
        <f>IFERROR(VLOOKUP($B300,SCAN_TBD5!$B:T,4,FALSE),"Not in Scan")</f>
        <v>Not in Scan</v>
      </c>
      <c r="Y300" s="25" t="str">
        <f>IFERROR(VLOOKUP($B300,SCAN_TBD5!$B:U,5,FALSE),"Not in Scan")</f>
        <v>Not in Scan</v>
      </c>
      <c r="AA300" s="25" t="str">
        <f>IFERROR(VLOOKUP($B300,SCAN_TBD6!$B:W,3,FALSE),"Not in Scan")</f>
        <v>Not in Scan</v>
      </c>
      <c r="AB300" s="25" t="str">
        <f>IFERROR(VLOOKUP($B300,SCAN_TBD6!$B:X,4,FALSE),"Not in Scan")</f>
        <v>Not in Scan</v>
      </c>
      <c r="AC300" s="25" t="str">
        <f>IFERROR(VLOOKUP($B300,SCAN_TBD6!$B:Y,5,FALSE),"Not in Scan")</f>
        <v>Not in Scan</v>
      </c>
      <c r="AE300" s="25" t="str">
        <f>IFERROR(VLOOKUP($B300,SCAN_TBD7!$B:AA,3,FALSE),"Not in Scan")</f>
        <v>Not in Scan</v>
      </c>
      <c r="AF300" s="25" t="str">
        <f>IFERROR(VLOOKUP($B300,SCAN_TBD7!$B:AB,4,FALSE),"Not in Scan")</f>
        <v>Not in Scan</v>
      </c>
      <c r="AG300" s="25" t="str">
        <f>IFERROR(VLOOKUP($B300,SCAN_TBD7!$B:AC,5,FALSE),"Not in Scan")</f>
        <v>Not in Scan</v>
      </c>
      <c r="AI300" s="25" t="str">
        <f>IFERROR(VLOOKUP($B300,SCAN_TBD8!$B:AA,3,FALSE),"Not in Scan")</f>
        <v>Not in Scan</v>
      </c>
      <c r="AJ300" s="25" t="str">
        <f>IFERROR(VLOOKUP($B300,SCAN_TBD8!$B:AB,4,FALSE),"Not in Scan")</f>
        <v>Not in Scan</v>
      </c>
      <c r="AK300" s="25" t="str">
        <f>IFERROR(VLOOKUP($B300,SCAN_TBD8!$B:AC,5,FALSE),"Not in Scan")</f>
        <v>Not in Scan</v>
      </c>
      <c r="AM300" s="25">
        <f t="shared" ref="AM300:AO300" si="2385">G300-C300</f>
        <v>0</v>
      </c>
      <c r="AN300" s="25">
        <f t="shared" si="2385"/>
        <v>0</v>
      </c>
      <c r="AO300" s="25">
        <f t="shared" si="2385"/>
        <v>0</v>
      </c>
      <c r="AQ300" s="25">
        <f t="shared" ref="AQ300:AS300" si="2386">K300-G300</f>
        <v>0</v>
      </c>
      <c r="AR300" s="25">
        <f t="shared" si="2386"/>
        <v>0</v>
      </c>
      <c r="AS300" s="25">
        <f t="shared" si="2386"/>
        <v>0</v>
      </c>
      <c r="AU300" s="25">
        <f t="shared" ref="AU300:AW300" si="2387">O300-K300</f>
        <v>0</v>
      </c>
      <c r="AV300" s="25">
        <f t="shared" si="2387"/>
        <v>0</v>
      </c>
      <c r="AW300" s="25">
        <f t="shared" si="2387"/>
        <v>0</v>
      </c>
      <c r="AY300" s="25" t="str">
        <f t="shared" ref="AY300:BA300" si="2388">S300-O300</f>
        <v>#VALUE!</v>
      </c>
      <c r="AZ300" s="25" t="str">
        <f t="shared" si="2388"/>
        <v>#VALUE!</v>
      </c>
      <c r="BA300" s="25" t="str">
        <f t="shared" si="2388"/>
        <v>#VALUE!</v>
      </c>
      <c r="BC300" s="25" t="str">
        <f t="shared" ref="BC300:BE300" si="2389">W300-S300</f>
        <v>#VALUE!</v>
      </c>
      <c r="BD300" s="25" t="str">
        <f t="shared" si="2389"/>
        <v>#VALUE!</v>
      </c>
      <c r="BE300" s="25" t="str">
        <f t="shared" si="2389"/>
        <v>#VALUE!</v>
      </c>
      <c r="BG300" s="25" t="str">
        <f t="shared" ref="BG300:BI300" si="2390">AA300-W300</f>
        <v>#VALUE!</v>
      </c>
      <c r="BH300" s="25" t="str">
        <f t="shared" si="2390"/>
        <v>#VALUE!</v>
      </c>
      <c r="BI300" s="25" t="str">
        <f t="shared" si="2390"/>
        <v>#VALUE!</v>
      </c>
      <c r="BK300" s="25" t="str">
        <f t="shared" ref="BK300:BM300" si="2391">AE300-AA300</f>
        <v>#VALUE!</v>
      </c>
      <c r="BL300" s="25" t="str">
        <f t="shared" si="2391"/>
        <v>#VALUE!</v>
      </c>
      <c r="BM300" s="25" t="str">
        <f t="shared" si="2391"/>
        <v>#VALUE!</v>
      </c>
      <c r="BO300" s="25" t="str">
        <f t="shared" ref="BO300:BQ300" si="2392">AI300-AE300</f>
        <v>#VALUE!</v>
      </c>
      <c r="BP300" s="25" t="str">
        <f t="shared" si="2392"/>
        <v>#VALUE!</v>
      </c>
      <c r="BQ300" s="25" t="str">
        <f t="shared" si="2392"/>
        <v>#VALUE!</v>
      </c>
    </row>
    <row r="301" ht="15.0" customHeight="1">
      <c r="A301" s="23" t="s">
        <v>287</v>
      </c>
      <c r="B301" s="24">
        <v>1.44754012E8</v>
      </c>
      <c r="C301" s="25">
        <f>IFERROR(VLOOKUP($B301,BaselineKILLS!$B:F,3,FALSE),"Not in BL Scan")</f>
        <v>0</v>
      </c>
      <c r="D301" s="25">
        <f>IFERROR(VLOOKUP($B301,BaselineKILLS!$B:F,4,FALSE),"Not in BL Scan")</f>
        <v>0</v>
      </c>
      <c r="E301" s="25" t="str">
        <f>IFERROR(VLOOKUP($B301,BaselineKILLS!$B:G,5,FALSE),"Not in BL Scan")</f>
        <v/>
      </c>
      <c r="F301" s="25"/>
      <c r="G301" s="25">
        <f>IFERROR(VLOOKUP($B301,SCAN1_020125!$B:F,3,FALSE),"Not in Scan")</f>
        <v>0</v>
      </c>
      <c r="H301" s="25">
        <f>IFERROR(VLOOKUP($B301,SCAN1_020125!$B:G,4,FALSE),"Not in Scan")</f>
        <v>0</v>
      </c>
      <c r="I301" s="25">
        <f>IFERROR(VLOOKUP($B301,SCAN1_020125!$B:H,5,FALSE),"Not in Scan")</f>
        <v>0</v>
      </c>
      <c r="K301" s="25">
        <f>IFERROR(VLOOKUP($B301,SCAN2_021925!$B:G,3,FALSE),"Not in Scan")</f>
        <v>0</v>
      </c>
      <c r="L301" s="25">
        <f>IFERROR(VLOOKUP($B301,SCAN2_021925!$B:H,4,FALSE),"Not in Scan")</f>
        <v>0</v>
      </c>
      <c r="M301" s="25">
        <f>IFERROR(VLOOKUP($B301,SCAN2_021925!$B:I,5,FALSE),"Not in Scan")</f>
        <v>0</v>
      </c>
      <c r="O301" s="25">
        <f>IFERROR(VLOOKUP($B301,SCAN_022325!$B:K,3,FALSE),"Not in Scan")</f>
        <v>0</v>
      </c>
      <c r="P301" s="25">
        <f>IFERROR(VLOOKUP($B301,SCAN_022325!$B:L,4,FALSE),"Not in Scan")</f>
        <v>0</v>
      </c>
      <c r="Q301" s="25">
        <f>IFERROR(VLOOKUP($B301,SCAN_022325!$B:M,5,FALSE),"Not in Scan")</f>
        <v>0</v>
      </c>
      <c r="S301" s="25" t="str">
        <f>IFERROR(VLOOKUP($B301,SCAN_TBD4!$B:O,3,FALSE),"Not in Scan")</f>
        <v>Not in Scan</v>
      </c>
      <c r="T301" s="25" t="str">
        <f>IFERROR(VLOOKUP($B301,SCAN_TBD4!$B:P,4,FALSE),"Not in Scan")</f>
        <v>Not in Scan</v>
      </c>
      <c r="U301" s="25" t="str">
        <f>IFERROR(VLOOKUP($B301,SCAN_TBD4!$B:Q,5,FALSE),"Not in Scan")</f>
        <v>Not in Scan</v>
      </c>
      <c r="W301" s="25" t="str">
        <f>IFERROR(VLOOKUP($B301,SCAN_TBD5!$B:S,3,FALSE),"Not in Scan")</f>
        <v>Not in Scan</v>
      </c>
      <c r="X301" s="25" t="str">
        <f>IFERROR(VLOOKUP($B301,SCAN_TBD5!$B:T,4,FALSE),"Not in Scan")</f>
        <v>Not in Scan</v>
      </c>
      <c r="Y301" s="25" t="str">
        <f>IFERROR(VLOOKUP($B301,SCAN_TBD5!$B:U,5,FALSE),"Not in Scan")</f>
        <v>Not in Scan</v>
      </c>
      <c r="AA301" s="25" t="str">
        <f>IFERROR(VLOOKUP($B301,SCAN_TBD6!$B:W,3,FALSE),"Not in Scan")</f>
        <v>Not in Scan</v>
      </c>
      <c r="AB301" s="25" t="str">
        <f>IFERROR(VLOOKUP($B301,SCAN_TBD6!$B:X,4,FALSE),"Not in Scan")</f>
        <v>Not in Scan</v>
      </c>
      <c r="AC301" s="25" t="str">
        <f>IFERROR(VLOOKUP($B301,SCAN_TBD6!$B:Y,5,FALSE),"Not in Scan")</f>
        <v>Not in Scan</v>
      </c>
      <c r="AE301" s="25" t="str">
        <f>IFERROR(VLOOKUP($B301,SCAN_TBD7!$B:AA,3,FALSE),"Not in Scan")</f>
        <v>Not in Scan</v>
      </c>
      <c r="AF301" s="25" t="str">
        <f>IFERROR(VLOOKUP($B301,SCAN_TBD7!$B:AB,4,FALSE),"Not in Scan")</f>
        <v>Not in Scan</v>
      </c>
      <c r="AG301" s="25" t="str">
        <f>IFERROR(VLOOKUP($B301,SCAN_TBD7!$B:AC,5,FALSE),"Not in Scan")</f>
        <v>Not in Scan</v>
      </c>
      <c r="AI301" s="25" t="str">
        <f>IFERROR(VLOOKUP($B301,SCAN_TBD8!$B:AA,3,FALSE),"Not in Scan")</f>
        <v>Not in Scan</v>
      </c>
      <c r="AJ301" s="25" t="str">
        <f>IFERROR(VLOOKUP($B301,SCAN_TBD8!$B:AB,4,FALSE),"Not in Scan")</f>
        <v>Not in Scan</v>
      </c>
      <c r="AK301" s="25" t="str">
        <f>IFERROR(VLOOKUP($B301,SCAN_TBD8!$B:AC,5,FALSE),"Not in Scan")</f>
        <v>Not in Scan</v>
      </c>
      <c r="AM301" s="25">
        <f t="shared" ref="AM301:AO301" si="2393">G301-C301</f>
        <v>0</v>
      </c>
      <c r="AN301" s="25">
        <f t="shared" si="2393"/>
        <v>0</v>
      </c>
      <c r="AO301" s="25">
        <f t="shared" si="2393"/>
        <v>0</v>
      </c>
      <c r="AQ301" s="25">
        <f t="shared" ref="AQ301:AS301" si="2394">K301-G301</f>
        <v>0</v>
      </c>
      <c r="AR301" s="25">
        <f t="shared" si="2394"/>
        <v>0</v>
      </c>
      <c r="AS301" s="25">
        <f t="shared" si="2394"/>
        <v>0</v>
      </c>
      <c r="AU301" s="25">
        <f t="shared" ref="AU301:AW301" si="2395">O301-K301</f>
        <v>0</v>
      </c>
      <c r="AV301" s="25">
        <f t="shared" si="2395"/>
        <v>0</v>
      </c>
      <c r="AW301" s="25">
        <f t="shared" si="2395"/>
        <v>0</v>
      </c>
      <c r="AY301" s="25" t="str">
        <f t="shared" ref="AY301:BA301" si="2396">S301-O301</f>
        <v>#VALUE!</v>
      </c>
      <c r="AZ301" s="25" t="str">
        <f t="shared" si="2396"/>
        <v>#VALUE!</v>
      </c>
      <c r="BA301" s="25" t="str">
        <f t="shared" si="2396"/>
        <v>#VALUE!</v>
      </c>
      <c r="BC301" s="25" t="str">
        <f t="shared" ref="BC301:BE301" si="2397">W301-S301</f>
        <v>#VALUE!</v>
      </c>
      <c r="BD301" s="25" t="str">
        <f t="shared" si="2397"/>
        <v>#VALUE!</v>
      </c>
      <c r="BE301" s="25" t="str">
        <f t="shared" si="2397"/>
        <v>#VALUE!</v>
      </c>
      <c r="BG301" s="25" t="str">
        <f t="shared" ref="BG301:BI301" si="2398">AA301-W301</f>
        <v>#VALUE!</v>
      </c>
      <c r="BH301" s="25" t="str">
        <f t="shared" si="2398"/>
        <v>#VALUE!</v>
      </c>
      <c r="BI301" s="25" t="str">
        <f t="shared" si="2398"/>
        <v>#VALUE!</v>
      </c>
      <c r="BK301" s="25" t="str">
        <f t="shared" ref="BK301:BM301" si="2399">AE301-AA301</f>
        <v>#VALUE!</v>
      </c>
      <c r="BL301" s="25" t="str">
        <f t="shared" si="2399"/>
        <v>#VALUE!</v>
      </c>
      <c r="BM301" s="25" t="str">
        <f t="shared" si="2399"/>
        <v>#VALUE!</v>
      </c>
      <c r="BO301" s="25" t="str">
        <f t="shared" ref="BO301:BQ301" si="2400">AI301-AE301</f>
        <v>#VALUE!</v>
      </c>
      <c r="BP301" s="25" t="str">
        <f t="shared" si="2400"/>
        <v>#VALUE!</v>
      </c>
      <c r="BQ301" s="25" t="str">
        <f t="shared" si="2400"/>
        <v>#VALUE!</v>
      </c>
    </row>
    <row r="302" ht="15.0" customHeight="1">
      <c r="A302" s="23"/>
      <c r="B302" s="24"/>
      <c r="C302" s="25"/>
      <c r="D302" s="25"/>
      <c r="E302" s="25"/>
      <c r="F302" s="25"/>
      <c r="G302" s="25"/>
      <c r="H302" s="25"/>
      <c r="I302" s="25"/>
      <c r="K302" s="25"/>
      <c r="L302" s="25"/>
      <c r="M302" s="25"/>
      <c r="O302" s="25"/>
      <c r="P302" s="25"/>
      <c r="Q302" s="25"/>
      <c r="S302" s="25"/>
      <c r="T302" s="25"/>
      <c r="U302" s="25"/>
      <c r="W302" s="25"/>
      <c r="X302" s="25"/>
      <c r="Y302" s="25"/>
      <c r="AA302" s="25"/>
      <c r="AB302" s="25"/>
      <c r="AC302" s="25"/>
      <c r="AE302" s="25"/>
      <c r="AF302" s="25"/>
      <c r="AG302" s="25"/>
      <c r="AI302" s="25"/>
      <c r="AJ302" s="25"/>
      <c r="AK302" s="25"/>
      <c r="AM302" s="25"/>
      <c r="AN302" s="25"/>
      <c r="AO302" s="25"/>
      <c r="AQ302" s="25"/>
      <c r="AR302" s="25"/>
      <c r="AS302" s="25"/>
      <c r="AU302" s="25"/>
      <c r="AV302" s="25"/>
      <c r="AW302" s="25"/>
      <c r="AY302" s="25"/>
      <c r="AZ302" s="25"/>
      <c r="BA302" s="25"/>
      <c r="BC302" s="25"/>
      <c r="BD302" s="25"/>
      <c r="BE302" s="25"/>
      <c r="BG302" s="25"/>
      <c r="BH302" s="25"/>
      <c r="BI302" s="25"/>
      <c r="BK302" s="25"/>
      <c r="BL302" s="25"/>
      <c r="BM302" s="25"/>
      <c r="BO302" s="25"/>
      <c r="BP302" s="25"/>
      <c r="BQ302" s="25"/>
    </row>
    <row r="303" ht="15.0" customHeight="1">
      <c r="A303" s="23"/>
      <c r="B303" s="24"/>
      <c r="C303" s="25"/>
      <c r="D303" s="25"/>
      <c r="E303" s="25"/>
      <c r="F303" s="25"/>
      <c r="G303" s="25"/>
      <c r="H303" s="25"/>
      <c r="I303" s="25"/>
      <c r="K303" s="25"/>
      <c r="L303" s="25"/>
      <c r="M303" s="25"/>
      <c r="O303" s="25"/>
      <c r="P303" s="25"/>
      <c r="Q303" s="25"/>
      <c r="S303" s="25"/>
      <c r="T303" s="25"/>
      <c r="U303" s="25"/>
      <c r="W303" s="25"/>
      <c r="X303" s="25"/>
      <c r="Y303" s="25"/>
      <c r="AA303" s="25"/>
      <c r="AB303" s="25"/>
      <c r="AC303" s="25"/>
      <c r="AE303" s="25"/>
      <c r="AF303" s="25"/>
      <c r="AG303" s="25"/>
      <c r="AI303" s="25"/>
      <c r="AJ303" s="25"/>
      <c r="AK303" s="25"/>
      <c r="AM303" s="25"/>
      <c r="AN303" s="25"/>
      <c r="AO303" s="25"/>
      <c r="AQ303" s="25"/>
      <c r="AR303" s="25"/>
      <c r="AS303" s="25"/>
      <c r="AU303" s="25"/>
      <c r="AV303" s="25"/>
      <c r="AW303" s="25"/>
      <c r="AY303" s="25"/>
      <c r="AZ303" s="25"/>
      <c r="BA303" s="25"/>
      <c r="BC303" s="25"/>
      <c r="BD303" s="25"/>
      <c r="BE303" s="25"/>
      <c r="BG303" s="25"/>
      <c r="BH303" s="25"/>
      <c r="BI303" s="25"/>
      <c r="BK303" s="25"/>
      <c r="BL303" s="25"/>
      <c r="BM303" s="25"/>
      <c r="BO303" s="25"/>
      <c r="BP303" s="25"/>
      <c r="BQ303" s="25"/>
    </row>
    <row r="304" ht="15.0" customHeight="1">
      <c r="A304" s="23"/>
      <c r="B304" s="24"/>
      <c r="C304" s="25"/>
      <c r="D304" s="25"/>
      <c r="E304" s="25"/>
      <c r="F304" s="25"/>
      <c r="G304" s="25"/>
      <c r="H304" s="25"/>
      <c r="I304" s="25"/>
      <c r="K304" s="25"/>
      <c r="L304" s="25"/>
      <c r="M304" s="25"/>
      <c r="O304" s="25"/>
      <c r="P304" s="25"/>
      <c r="Q304" s="25"/>
      <c r="S304" s="25"/>
      <c r="T304" s="25"/>
      <c r="U304" s="25"/>
      <c r="W304" s="25"/>
      <c r="X304" s="25"/>
      <c r="Y304" s="25"/>
      <c r="AA304" s="25"/>
      <c r="AB304" s="25"/>
      <c r="AC304" s="25"/>
      <c r="AE304" s="25"/>
      <c r="AF304" s="25"/>
      <c r="AG304" s="25"/>
      <c r="AI304" s="25"/>
      <c r="AJ304" s="25"/>
      <c r="AK304" s="25"/>
      <c r="AM304" s="25"/>
      <c r="AN304" s="25"/>
      <c r="AO304" s="25"/>
      <c r="AQ304" s="25"/>
      <c r="AR304" s="25"/>
      <c r="AS304" s="25"/>
      <c r="AU304" s="25"/>
      <c r="AV304" s="25"/>
      <c r="AW304" s="25"/>
      <c r="AY304" s="25"/>
      <c r="AZ304" s="25"/>
      <c r="BA304" s="25"/>
      <c r="BC304" s="25"/>
      <c r="BD304" s="25"/>
      <c r="BE304" s="25"/>
      <c r="BG304" s="25"/>
      <c r="BH304" s="25"/>
      <c r="BI304" s="25"/>
      <c r="BK304" s="25"/>
      <c r="BL304" s="25"/>
      <c r="BM304" s="25"/>
      <c r="BO304" s="25"/>
      <c r="BP304" s="25"/>
      <c r="BQ304" s="25"/>
    </row>
    <row r="305" ht="15.0" customHeight="1">
      <c r="A305" s="23"/>
      <c r="B305" s="24"/>
      <c r="C305" s="25"/>
      <c r="D305" s="25"/>
      <c r="E305" s="25"/>
      <c r="F305" s="25"/>
      <c r="G305" s="25"/>
      <c r="H305" s="25"/>
      <c r="I305" s="25"/>
      <c r="K305" s="25"/>
      <c r="L305" s="25"/>
      <c r="M305" s="25"/>
      <c r="O305" s="25"/>
      <c r="P305" s="25"/>
      <c r="Q305" s="25"/>
      <c r="S305" s="25"/>
      <c r="T305" s="25"/>
      <c r="U305" s="25"/>
      <c r="W305" s="25"/>
      <c r="X305" s="25"/>
      <c r="Y305" s="25"/>
      <c r="AA305" s="25"/>
      <c r="AB305" s="25"/>
      <c r="AC305" s="25"/>
      <c r="AE305" s="25"/>
      <c r="AF305" s="25"/>
      <c r="AG305" s="25"/>
      <c r="AI305" s="25"/>
      <c r="AJ305" s="25"/>
      <c r="AK305" s="25"/>
      <c r="AM305" s="25"/>
      <c r="AN305" s="25"/>
      <c r="AO305" s="25"/>
      <c r="AQ305" s="25"/>
      <c r="AR305" s="25"/>
      <c r="AS305" s="25"/>
      <c r="AU305" s="25"/>
      <c r="AV305" s="25"/>
      <c r="AW305" s="25"/>
      <c r="AY305" s="25"/>
      <c r="AZ305" s="25"/>
      <c r="BA305" s="25"/>
      <c r="BC305" s="25"/>
      <c r="BD305" s="25"/>
      <c r="BE305" s="25"/>
      <c r="BG305" s="25"/>
      <c r="BH305" s="25"/>
      <c r="BI305" s="25"/>
      <c r="BK305" s="25"/>
      <c r="BL305" s="25"/>
      <c r="BM305" s="25"/>
      <c r="BO305" s="25"/>
      <c r="BP305" s="25"/>
      <c r="BQ305" s="25"/>
    </row>
    <row r="306" ht="15.0" customHeight="1">
      <c r="A306" s="23"/>
      <c r="B306" s="24"/>
      <c r="C306" s="25"/>
      <c r="D306" s="25"/>
      <c r="E306" s="25"/>
      <c r="F306" s="25"/>
      <c r="G306" s="25"/>
      <c r="H306" s="25"/>
      <c r="I306" s="25"/>
      <c r="K306" s="25"/>
      <c r="L306" s="25"/>
      <c r="M306" s="25"/>
      <c r="O306" s="25"/>
      <c r="P306" s="25"/>
      <c r="Q306" s="25"/>
      <c r="S306" s="25"/>
      <c r="T306" s="25"/>
      <c r="U306" s="25"/>
      <c r="W306" s="25"/>
      <c r="X306" s="25"/>
      <c r="Y306" s="25"/>
      <c r="AA306" s="25"/>
      <c r="AB306" s="25"/>
      <c r="AC306" s="25"/>
      <c r="AE306" s="25"/>
      <c r="AF306" s="25"/>
      <c r="AG306" s="25"/>
      <c r="AI306" s="25"/>
      <c r="AJ306" s="25"/>
      <c r="AK306" s="25"/>
      <c r="AM306" s="25"/>
      <c r="AN306" s="25"/>
      <c r="AO306" s="25"/>
      <c r="AQ306" s="25"/>
      <c r="AR306" s="25"/>
      <c r="AS306" s="25"/>
      <c r="AU306" s="25"/>
      <c r="AV306" s="25"/>
      <c r="AW306" s="25"/>
      <c r="AY306" s="25"/>
      <c r="AZ306" s="25"/>
      <c r="BA306" s="25"/>
      <c r="BC306" s="25"/>
      <c r="BD306" s="25"/>
      <c r="BE306" s="25"/>
      <c r="BG306" s="25"/>
      <c r="BH306" s="25"/>
      <c r="BI306" s="25"/>
      <c r="BK306" s="25"/>
      <c r="BL306" s="25"/>
      <c r="BM306" s="25"/>
      <c r="BO306" s="25"/>
      <c r="BP306" s="25"/>
      <c r="BQ306" s="25"/>
    </row>
    <row r="307" ht="15.0" customHeight="1">
      <c r="A307" s="23"/>
      <c r="B307" s="24"/>
      <c r="C307" s="25"/>
      <c r="D307" s="25"/>
      <c r="E307" s="25"/>
      <c r="F307" s="25"/>
      <c r="G307" s="25"/>
      <c r="H307" s="25"/>
      <c r="I307" s="25"/>
      <c r="K307" s="25"/>
      <c r="L307" s="25"/>
      <c r="M307" s="25"/>
      <c r="O307" s="25"/>
      <c r="P307" s="25"/>
      <c r="Q307" s="25"/>
      <c r="S307" s="25"/>
      <c r="T307" s="25"/>
      <c r="U307" s="25"/>
      <c r="W307" s="25"/>
      <c r="X307" s="25"/>
      <c r="Y307" s="25"/>
      <c r="AA307" s="25"/>
      <c r="AB307" s="25"/>
      <c r="AC307" s="25"/>
      <c r="AE307" s="25"/>
      <c r="AF307" s="25"/>
      <c r="AG307" s="25"/>
      <c r="AI307" s="25"/>
      <c r="AJ307" s="25"/>
      <c r="AK307" s="25"/>
      <c r="AM307" s="25"/>
      <c r="AN307" s="25"/>
      <c r="AO307" s="25"/>
      <c r="AQ307" s="25"/>
      <c r="AR307" s="25"/>
      <c r="AS307" s="25"/>
      <c r="AU307" s="25"/>
      <c r="AV307" s="25"/>
      <c r="AW307" s="25"/>
      <c r="AY307" s="25"/>
      <c r="AZ307" s="25"/>
      <c r="BA307" s="25"/>
      <c r="BC307" s="25"/>
      <c r="BD307" s="25"/>
      <c r="BE307" s="25"/>
      <c r="BG307" s="25"/>
      <c r="BH307" s="25"/>
      <c r="BI307" s="25"/>
      <c r="BK307" s="25"/>
      <c r="BL307" s="25"/>
      <c r="BM307" s="25"/>
      <c r="BO307" s="25"/>
      <c r="BP307" s="25"/>
      <c r="BQ307" s="25"/>
    </row>
    <row r="308" ht="15.0" customHeight="1">
      <c r="A308" s="23"/>
      <c r="B308" s="24"/>
      <c r="C308" s="25"/>
      <c r="D308" s="25"/>
      <c r="E308" s="25"/>
      <c r="F308" s="25"/>
      <c r="G308" s="25"/>
      <c r="H308" s="25"/>
      <c r="I308" s="25"/>
      <c r="K308" s="25"/>
      <c r="L308" s="25"/>
      <c r="M308" s="25"/>
      <c r="O308" s="25"/>
      <c r="P308" s="25"/>
      <c r="Q308" s="25"/>
      <c r="S308" s="25"/>
      <c r="T308" s="25"/>
      <c r="U308" s="25"/>
      <c r="W308" s="25"/>
      <c r="X308" s="25"/>
      <c r="Y308" s="25"/>
      <c r="AA308" s="25"/>
      <c r="AB308" s="25"/>
      <c r="AC308" s="25"/>
      <c r="AE308" s="25"/>
      <c r="AF308" s="25"/>
      <c r="AG308" s="25"/>
      <c r="AI308" s="25"/>
      <c r="AJ308" s="25"/>
      <c r="AK308" s="25"/>
      <c r="AM308" s="25"/>
      <c r="AN308" s="25"/>
      <c r="AO308" s="25"/>
      <c r="AQ308" s="25"/>
      <c r="AR308" s="25"/>
      <c r="AS308" s="25"/>
      <c r="AU308" s="25"/>
      <c r="AV308" s="25"/>
      <c r="AW308" s="25"/>
      <c r="AY308" s="25"/>
      <c r="AZ308" s="25"/>
      <c r="BA308" s="25"/>
      <c r="BC308" s="25"/>
      <c r="BD308" s="25"/>
      <c r="BE308" s="25"/>
      <c r="BG308" s="25"/>
      <c r="BH308" s="25"/>
      <c r="BI308" s="25"/>
      <c r="BK308" s="25"/>
      <c r="BL308" s="25"/>
      <c r="BM308" s="25"/>
      <c r="BO308" s="25"/>
      <c r="BP308" s="25"/>
      <c r="BQ308" s="25"/>
    </row>
    <row r="309" ht="15.0" customHeight="1">
      <c r="A309" s="23"/>
      <c r="B309" s="24"/>
      <c r="C309" s="25"/>
      <c r="D309" s="25"/>
      <c r="E309" s="25"/>
      <c r="F309" s="25"/>
      <c r="G309" s="25"/>
      <c r="H309" s="25"/>
      <c r="I309" s="25"/>
      <c r="K309" s="25"/>
      <c r="L309" s="25"/>
      <c r="M309" s="25"/>
      <c r="O309" s="25"/>
      <c r="P309" s="25"/>
      <c r="Q309" s="25"/>
      <c r="S309" s="25"/>
      <c r="T309" s="25"/>
      <c r="U309" s="25"/>
      <c r="W309" s="25"/>
      <c r="X309" s="25"/>
      <c r="Y309" s="25"/>
      <c r="AA309" s="25"/>
      <c r="AB309" s="25"/>
      <c r="AC309" s="25"/>
      <c r="AE309" s="25"/>
      <c r="AF309" s="25"/>
      <c r="AG309" s="25"/>
      <c r="AI309" s="25"/>
      <c r="AJ309" s="25"/>
      <c r="AK309" s="25"/>
      <c r="AM309" s="25"/>
      <c r="AN309" s="25"/>
      <c r="AO309" s="25"/>
      <c r="AQ309" s="25"/>
      <c r="AR309" s="25"/>
      <c r="AS309" s="25"/>
      <c r="AU309" s="25"/>
      <c r="AV309" s="25"/>
      <c r="AW309" s="25"/>
      <c r="AY309" s="25"/>
      <c r="AZ309" s="25"/>
      <c r="BA309" s="25"/>
      <c r="BC309" s="25"/>
      <c r="BD309" s="25"/>
      <c r="BE309" s="25"/>
      <c r="BG309" s="25"/>
      <c r="BH309" s="25"/>
      <c r="BI309" s="25"/>
      <c r="BK309" s="25"/>
      <c r="BL309" s="25"/>
      <c r="BM309" s="25"/>
      <c r="BO309" s="25"/>
      <c r="BP309" s="25"/>
      <c r="BQ309" s="25"/>
    </row>
    <row r="310" ht="15.0" customHeight="1">
      <c r="A310" s="23"/>
      <c r="B310" s="24"/>
      <c r="C310" s="25"/>
      <c r="D310" s="25"/>
      <c r="E310" s="25"/>
      <c r="F310" s="25"/>
      <c r="G310" s="25"/>
      <c r="H310" s="25"/>
      <c r="I310" s="25"/>
      <c r="K310" s="25"/>
      <c r="L310" s="25"/>
      <c r="M310" s="25"/>
      <c r="O310" s="25"/>
      <c r="P310" s="25"/>
      <c r="Q310" s="25"/>
      <c r="S310" s="25"/>
      <c r="T310" s="25"/>
      <c r="U310" s="25"/>
      <c r="W310" s="25"/>
      <c r="X310" s="25"/>
      <c r="Y310" s="25"/>
      <c r="AA310" s="25"/>
      <c r="AB310" s="25"/>
      <c r="AC310" s="25"/>
      <c r="AE310" s="25"/>
      <c r="AF310" s="25"/>
      <c r="AG310" s="25"/>
      <c r="AI310" s="25"/>
      <c r="AJ310" s="25"/>
      <c r="AK310" s="25"/>
      <c r="AM310" s="25"/>
      <c r="AN310" s="25"/>
      <c r="AO310" s="25"/>
      <c r="AQ310" s="25"/>
      <c r="AR310" s="25"/>
      <c r="AS310" s="25"/>
      <c r="AU310" s="25"/>
      <c r="AV310" s="25"/>
      <c r="AW310" s="25"/>
      <c r="AY310" s="25"/>
      <c r="AZ310" s="25"/>
      <c r="BA310" s="25"/>
      <c r="BC310" s="25"/>
      <c r="BD310" s="25"/>
      <c r="BE310" s="25"/>
      <c r="BG310" s="25"/>
      <c r="BH310" s="25"/>
      <c r="BI310" s="25"/>
      <c r="BK310" s="25"/>
      <c r="BL310" s="25"/>
      <c r="BM310" s="25"/>
      <c r="BO310" s="25"/>
      <c r="BP310" s="25"/>
      <c r="BQ310" s="25"/>
    </row>
    <row r="311" ht="15.0" customHeight="1">
      <c r="A311" s="23"/>
      <c r="B311" s="24"/>
      <c r="C311" s="25"/>
      <c r="D311" s="25"/>
      <c r="E311" s="25"/>
      <c r="F311" s="25"/>
      <c r="G311" s="25"/>
      <c r="H311" s="25"/>
      <c r="I311" s="25"/>
      <c r="K311" s="25"/>
      <c r="L311" s="25"/>
      <c r="M311" s="25"/>
      <c r="O311" s="25"/>
      <c r="P311" s="25"/>
      <c r="Q311" s="25"/>
      <c r="S311" s="25"/>
      <c r="T311" s="25"/>
      <c r="U311" s="25"/>
      <c r="W311" s="25"/>
      <c r="X311" s="25"/>
      <c r="Y311" s="25"/>
      <c r="AA311" s="25"/>
      <c r="AB311" s="25"/>
      <c r="AC311" s="25"/>
      <c r="AE311" s="25"/>
      <c r="AF311" s="25"/>
      <c r="AG311" s="25"/>
      <c r="AI311" s="25"/>
      <c r="AJ311" s="25"/>
      <c r="AK311" s="25"/>
      <c r="AM311" s="25"/>
      <c r="AN311" s="25"/>
      <c r="AO311" s="25"/>
      <c r="AQ311" s="25"/>
      <c r="AR311" s="25"/>
      <c r="AS311" s="25"/>
      <c r="AU311" s="25"/>
      <c r="AV311" s="25"/>
      <c r="AW311" s="25"/>
      <c r="AY311" s="25"/>
      <c r="AZ311" s="25"/>
      <c r="BA311" s="25"/>
      <c r="BC311" s="25"/>
      <c r="BD311" s="25"/>
      <c r="BE311" s="25"/>
      <c r="BG311" s="25"/>
      <c r="BH311" s="25"/>
      <c r="BI311" s="25"/>
      <c r="BK311" s="25"/>
      <c r="BL311" s="25"/>
      <c r="BM311" s="25"/>
      <c r="BO311" s="25"/>
      <c r="BP311" s="25"/>
      <c r="BQ311" s="25"/>
    </row>
    <row r="312" ht="15.0" customHeight="1">
      <c r="A312" s="28"/>
      <c r="B312" s="24"/>
      <c r="C312" s="25"/>
      <c r="D312" s="25"/>
      <c r="E312" s="25"/>
      <c r="F312" s="25"/>
      <c r="G312" s="25"/>
      <c r="H312" s="25"/>
      <c r="I312" s="25"/>
      <c r="K312" s="25"/>
      <c r="L312" s="25"/>
      <c r="M312" s="25"/>
      <c r="O312" s="25"/>
      <c r="P312" s="25"/>
      <c r="Q312" s="25"/>
      <c r="S312" s="25"/>
      <c r="T312" s="25"/>
      <c r="U312" s="25"/>
      <c r="W312" s="25"/>
      <c r="X312" s="25"/>
      <c r="Y312" s="25"/>
      <c r="AA312" s="25"/>
      <c r="AB312" s="25"/>
      <c r="AC312" s="25"/>
      <c r="AE312" s="25"/>
      <c r="AF312" s="25"/>
      <c r="AG312" s="25"/>
      <c r="AI312" s="25"/>
      <c r="AJ312" s="25"/>
      <c r="AK312" s="25"/>
      <c r="AM312" s="25"/>
      <c r="AN312" s="25"/>
      <c r="AO312" s="25"/>
      <c r="AQ312" s="25"/>
      <c r="AR312" s="25"/>
      <c r="AS312" s="25"/>
      <c r="AU312" s="25"/>
      <c r="AV312" s="25"/>
      <c r="AW312" s="25"/>
      <c r="AY312" s="25"/>
      <c r="AZ312" s="25"/>
      <c r="BA312" s="25"/>
      <c r="BC312" s="25"/>
      <c r="BD312" s="25"/>
      <c r="BE312" s="25"/>
      <c r="BG312" s="25"/>
      <c r="BH312" s="25"/>
      <c r="BI312" s="25"/>
      <c r="BK312" s="25"/>
      <c r="BL312" s="25"/>
      <c r="BM312" s="25"/>
      <c r="BO312" s="25"/>
      <c r="BP312" s="25"/>
      <c r="BQ312" s="25"/>
    </row>
    <row r="313" ht="15.0" customHeight="1">
      <c r="A313" s="23"/>
      <c r="B313" s="24"/>
      <c r="C313" s="25"/>
      <c r="D313" s="25"/>
      <c r="E313" s="25"/>
      <c r="F313" s="25"/>
      <c r="G313" s="25"/>
      <c r="H313" s="25"/>
      <c r="I313" s="25"/>
      <c r="K313" s="25"/>
      <c r="L313" s="25"/>
      <c r="M313" s="25"/>
      <c r="O313" s="25"/>
      <c r="P313" s="25"/>
      <c r="Q313" s="25"/>
      <c r="S313" s="25"/>
      <c r="T313" s="25"/>
      <c r="U313" s="25"/>
      <c r="W313" s="25"/>
      <c r="X313" s="25"/>
      <c r="Y313" s="25"/>
      <c r="AA313" s="25"/>
      <c r="AB313" s="25"/>
      <c r="AC313" s="25"/>
      <c r="AE313" s="25"/>
      <c r="AF313" s="25"/>
      <c r="AG313" s="25"/>
      <c r="AI313" s="25"/>
      <c r="AJ313" s="25"/>
      <c r="AK313" s="25"/>
      <c r="AM313" s="25"/>
      <c r="AN313" s="25"/>
      <c r="AO313" s="25"/>
      <c r="AQ313" s="25"/>
      <c r="AR313" s="25"/>
      <c r="AS313" s="25"/>
      <c r="AU313" s="25"/>
      <c r="AV313" s="25"/>
      <c r="AW313" s="25"/>
      <c r="AY313" s="25"/>
      <c r="AZ313" s="25"/>
      <c r="BA313" s="25"/>
      <c r="BC313" s="25"/>
      <c r="BD313" s="25"/>
      <c r="BE313" s="25"/>
      <c r="BG313" s="25"/>
      <c r="BH313" s="25"/>
      <c r="BI313" s="25"/>
      <c r="BK313" s="25"/>
      <c r="BL313" s="25"/>
      <c r="BM313" s="25"/>
      <c r="BO313" s="25"/>
      <c r="BP313" s="25"/>
      <c r="BQ313" s="25"/>
    </row>
    <row r="314" ht="15.0" customHeight="1">
      <c r="A314" s="23"/>
      <c r="B314" s="24"/>
      <c r="C314" s="25"/>
      <c r="D314" s="25"/>
      <c r="E314" s="25"/>
      <c r="F314" s="25"/>
      <c r="G314" s="25"/>
      <c r="H314" s="25"/>
      <c r="I314" s="25"/>
      <c r="K314" s="25"/>
      <c r="L314" s="25"/>
      <c r="M314" s="25"/>
      <c r="O314" s="25"/>
      <c r="P314" s="25"/>
      <c r="Q314" s="25"/>
      <c r="S314" s="25"/>
      <c r="T314" s="25"/>
      <c r="U314" s="25"/>
      <c r="W314" s="25"/>
      <c r="X314" s="25"/>
      <c r="Y314" s="25"/>
      <c r="AA314" s="25"/>
      <c r="AB314" s="25"/>
      <c r="AC314" s="25"/>
      <c r="AE314" s="25"/>
      <c r="AF314" s="25"/>
      <c r="AG314" s="25"/>
      <c r="AI314" s="25"/>
      <c r="AJ314" s="25"/>
      <c r="AK314" s="25"/>
      <c r="AM314" s="25"/>
      <c r="AN314" s="25"/>
      <c r="AO314" s="25"/>
      <c r="AQ314" s="25"/>
      <c r="AR314" s="25"/>
      <c r="AS314" s="25"/>
      <c r="AU314" s="25"/>
      <c r="AV314" s="25"/>
      <c r="AW314" s="25"/>
      <c r="AY314" s="25"/>
      <c r="AZ314" s="25"/>
      <c r="BA314" s="25"/>
      <c r="BC314" s="25"/>
      <c r="BD314" s="25"/>
      <c r="BE314" s="25"/>
      <c r="BG314" s="25"/>
      <c r="BH314" s="25"/>
      <c r="BI314" s="25"/>
      <c r="BK314" s="25"/>
      <c r="BL314" s="25"/>
      <c r="BM314" s="25"/>
      <c r="BO314" s="25"/>
      <c r="BP314" s="25"/>
      <c r="BQ314" s="25"/>
    </row>
    <row r="315" ht="15.0" customHeight="1">
      <c r="A315" s="23"/>
      <c r="B315" s="24"/>
      <c r="C315" s="25"/>
      <c r="D315" s="25"/>
      <c r="E315" s="25"/>
      <c r="F315" s="25"/>
      <c r="G315" s="25"/>
      <c r="H315" s="25"/>
      <c r="I315" s="25"/>
      <c r="K315" s="25"/>
      <c r="L315" s="25"/>
      <c r="M315" s="25"/>
      <c r="O315" s="25"/>
      <c r="P315" s="25"/>
      <c r="Q315" s="25"/>
      <c r="S315" s="25"/>
      <c r="T315" s="25"/>
      <c r="U315" s="25"/>
      <c r="W315" s="25"/>
      <c r="X315" s="25"/>
      <c r="Y315" s="25"/>
      <c r="AA315" s="25"/>
      <c r="AB315" s="25"/>
      <c r="AC315" s="25"/>
      <c r="AE315" s="25"/>
      <c r="AF315" s="25"/>
      <c r="AG315" s="25"/>
      <c r="AI315" s="25"/>
      <c r="AJ315" s="25"/>
      <c r="AK315" s="25"/>
      <c r="AM315" s="25"/>
      <c r="AN315" s="25"/>
      <c r="AO315" s="25"/>
      <c r="AQ315" s="25"/>
      <c r="AR315" s="25"/>
      <c r="AS315" s="25"/>
      <c r="AU315" s="25"/>
      <c r="AV315" s="25"/>
      <c r="AW315" s="25"/>
      <c r="AY315" s="25"/>
      <c r="AZ315" s="25"/>
      <c r="BA315" s="25"/>
      <c r="BC315" s="25"/>
      <c r="BD315" s="25"/>
      <c r="BE315" s="25"/>
      <c r="BG315" s="25"/>
      <c r="BH315" s="25"/>
      <c r="BI315" s="25"/>
      <c r="BK315" s="25"/>
      <c r="BL315" s="25"/>
      <c r="BM315" s="25"/>
      <c r="BO315" s="25"/>
      <c r="BP315" s="25"/>
      <c r="BQ315" s="25"/>
    </row>
    <row r="316" ht="15.0" customHeight="1">
      <c r="A316" s="23"/>
      <c r="B316" s="24"/>
      <c r="C316" s="25"/>
      <c r="D316" s="25"/>
      <c r="E316" s="25"/>
      <c r="F316" s="25"/>
      <c r="G316" s="25"/>
      <c r="H316" s="25"/>
      <c r="I316" s="25"/>
      <c r="K316" s="25"/>
      <c r="L316" s="25"/>
      <c r="M316" s="25"/>
      <c r="O316" s="25"/>
      <c r="P316" s="25"/>
      <c r="Q316" s="25"/>
      <c r="S316" s="25"/>
      <c r="T316" s="25"/>
      <c r="U316" s="25"/>
      <c r="W316" s="25"/>
      <c r="X316" s="25"/>
      <c r="Y316" s="25"/>
      <c r="AA316" s="25"/>
      <c r="AB316" s="25"/>
      <c r="AC316" s="25"/>
      <c r="AE316" s="25"/>
      <c r="AF316" s="25"/>
      <c r="AG316" s="25"/>
      <c r="AI316" s="25"/>
      <c r="AJ316" s="25"/>
      <c r="AK316" s="25"/>
      <c r="AM316" s="25"/>
      <c r="AN316" s="25"/>
      <c r="AO316" s="25"/>
      <c r="AQ316" s="25"/>
      <c r="AR316" s="25"/>
      <c r="AS316" s="25"/>
      <c r="AU316" s="25"/>
      <c r="AV316" s="25"/>
      <c r="AW316" s="25"/>
      <c r="AY316" s="25"/>
      <c r="AZ316" s="25"/>
      <c r="BA316" s="25"/>
      <c r="BC316" s="25"/>
      <c r="BD316" s="25"/>
      <c r="BE316" s="25"/>
      <c r="BG316" s="25"/>
      <c r="BH316" s="25"/>
      <c r="BI316" s="25"/>
      <c r="BK316" s="25"/>
      <c r="BL316" s="25"/>
      <c r="BM316" s="25"/>
      <c r="BO316" s="25"/>
      <c r="BP316" s="25"/>
      <c r="BQ316" s="25"/>
    </row>
    <row r="317" ht="15.0" customHeight="1">
      <c r="A317" s="23"/>
      <c r="B317" s="24"/>
      <c r="C317" s="25"/>
      <c r="D317" s="25"/>
      <c r="E317" s="25"/>
      <c r="F317" s="25"/>
      <c r="G317" s="25"/>
      <c r="H317" s="25"/>
      <c r="I317" s="25"/>
      <c r="K317" s="25"/>
      <c r="L317" s="25"/>
      <c r="M317" s="25"/>
      <c r="O317" s="25"/>
      <c r="P317" s="25"/>
      <c r="Q317" s="25"/>
      <c r="S317" s="25"/>
      <c r="T317" s="25"/>
      <c r="U317" s="25"/>
      <c r="W317" s="25"/>
      <c r="X317" s="25"/>
      <c r="Y317" s="25"/>
      <c r="AA317" s="25"/>
      <c r="AB317" s="25"/>
      <c r="AC317" s="25"/>
      <c r="AE317" s="25"/>
      <c r="AF317" s="25"/>
      <c r="AG317" s="25"/>
      <c r="AI317" s="25"/>
      <c r="AJ317" s="25"/>
      <c r="AK317" s="25"/>
      <c r="AM317" s="25"/>
      <c r="AN317" s="25"/>
      <c r="AO317" s="25"/>
      <c r="AQ317" s="25"/>
      <c r="AR317" s="25"/>
      <c r="AS317" s="25"/>
      <c r="AU317" s="25"/>
      <c r="AV317" s="25"/>
      <c r="AW317" s="25"/>
      <c r="AY317" s="25"/>
      <c r="AZ317" s="25"/>
      <c r="BA317" s="25"/>
      <c r="BC317" s="25"/>
      <c r="BD317" s="25"/>
      <c r="BE317" s="25"/>
      <c r="BG317" s="25"/>
      <c r="BH317" s="25"/>
      <c r="BI317" s="25"/>
      <c r="BK317" s="25"/>
      <c r="BL317" s="25"/>
      <c r="BM317" s="25"/>
      <c r="BO317" s="25"/>
      <c r="BP317" s="25"/>
      <c r="BQ317" s="25"/>
    </row>
    <row r="318" ht="15.0" customHeight="1">
      <c r="A318" s="23"/>
      <c r="B318" s="24"/>
      <c r="C318" s="25"/>
      <c r="D318" s="25"/>
      <c r="E318" s="25"/>
      <c r="F318" s="25"/>
      <c r="G318" s="25"/>
      <c r="H318" s="25"/>
      <c r="I318" s="25"/>
      <c r="K318" s="25"/>
      <c r="L318" s="25"/>
      <c r="M318" s="25"/>
      <c r="O318" s="25"/>
      <c r="P318" s="25"/>
      <c r="Q318" s="25"/>
      <c r="S318" s="25"/>
      <c r="T318" s="25"/>
      <c r="U318" s="25"/>
      <c r="W318" s="25"/>
      <c r="X318" s="25"/>
      <c r="Y318" s="25"/>
      <c r="AA318" s="25"/>
      <c r="AB318" s="25"/>
      <c r="AC318" s="25"/>
      <c r="AE318" s="25"/>
      <c r="AF318" s="25"/>
      <c r="AG318" s="25"/>
      <c r="AI318" s="25"/>
      <c r="AJ318" s="25"/>
      <c r="AK318" s="25"/>
      <c r="AM318" s="25"/>
      <c r="AN318" s="25"/>
      <c r="AO318" s="25"/>
      <c r="AQ318" s="25"/>
      <c r="AR318" s="25"/>
      <c r="AS318" s="25"/>
      <c r="AU318" s="25"/>
      <c r="AV318" s="25"/>
      <c r="AW318" s="25"/>
      <c r="AY318" s="25"/>
      <c r="AZ318" s="25"/>
      <c r="BA318" s="25"/>
      <c r="BC318" s="25"/>
      <c r="BD318" s="25"/>
      <c r="BE318" s="25"/>
      <c r="BG318" s="25"/>
      <c r="BH318" s="25"/>
      <c r="BI318" s="25"/>
      <c r="BK318" s="25"/>
      <c r="BL318" s="25"/>
      <c r="BM318" s="25"/>
      <c r="BO318" s="25"/>
      <c r="BP318" s="25"/>
      <c r="BQ318" s="25"/>
    </row>
    <row r="319" ht="15.0" customHeight="1">
      <c r="A319" s="23"/>
      <c r="B319" s="24"/>
      <c r="C319" s="25"/>
      <c r="D319" s="25"/>
      <c r="E319" s="25"/>
      <c r="F319" s="25"/>
      <c r="G319" s="25"/>
      <c r="H319" s="25"/>
      <c r="I319" s="25"/>
      <c r="K319" s="25"/>
      <c r="L319" s="25"/>
      <c r="M319" s="25"/>
      <c r="O319" s="25"/>
      <c r="P319" s="25"/>
      <c r="Q319" s="25"/>
      <c r="S319" s="25"/>
      <c r="T319" s="25"/>
      <c r="U319" s="25"/>
      <c r="W319" s="25"/>
      <c r="X319" s="25"/>
      <c r="Y319" s="25"/>
      <c r="AA319" s="25"/>
      <c r="AB319" s="25"/>
      <c r="AC319" s="25"/>
      <c r="AE319" s="25"/>
      <c r="AF319" s="25"/>
      <c r="AG319" s="25"/>
      <c r="AI319" s="25"/>
      <c r="AJ319" s="25"/>
      <c r="AK319" s="25"/>
      <c r="AM319" s="25"/>
      <c r="AN319" s="25"/>
      <c r="AO319" s="25"/>
      <c r="AQ319" s="25"/>
      <c r="AR319" s="25"/>
      <c r="AS319" s="25"/>
      <c r="AU319" s="25"/>
      <c r="AV319" s="25"/>
      <c r="AW319" s="25"/>
      <c r="AY319" s="25"/>
      <c r="AZ319" s="25"/>
      <c r="BA319" s="25"/>
      <c r="BC319" s="25"/>
      <c r="BD319" s="25"/>
      <c r="BE319" s="25"/>
      <c r="BG319" s="25"/>
      <c r="BH319" s="25"/>
      <c r="BI319" s="25"/>
      <c r="BK319" s="25"/>
      <c r="BL319" s="25"/>
      <c r="BM319" s="25"/>
      <c r="BO319" s="25"/>
      <c r="BP319" s="25"/>
      <c r="BQ319" s="25"/>
    </row>
    <row r="320" ht="15.0" customHeight="1">
      <c r="A320" s="23"/>
      <c r="B320" s="24"/>
      <c r="C320" s="25"/>
      <c r="D320" s="25"/>
      <c r="E320" s="25"/>
      <c r="F320" s="25"/>
      <c r="G320" s="25"/>
      <c r="H320" s="25"/>
      <c r="I320" s="25"/>
      <c r="K320" s="25"/>
      <c r="L320" s="25"/>
      <c r="M320" s="25"/>
      <c r="O320" s="25"/>
      <c r="P320" s="25"/>
      <c r="Q320" s="25"/>
      <c r="S320" s="25"/>
      <c r="T320" s="25"/>
      <c r="U320" s="25"/>
      <c r="W320" s="25"/>
      <c r="X320" s="25"/>
      <c r="Y320" s="25"/>
      <c r="AA320" s="25"/>
      <c r="AB320" s="25"/>
      <c r="AC320" s="25"/>
      <c r="AE320" s="25"/>
      <c r="AF320" s="25"/>
      <c r="AG320" s="25"/>
      <c r="AI320" s="25"/>
      <c r="AJ320" s="25"/>
      <c r="AK320" s="25"/>
      <c r="AM320" s="25"/>
      <c r="AN320" s="25"/>
      <c r="AO320" s="25"/>
      <c r="AQ320" s="25"/>
      <c r="AR320" s="25"/>
      <c r="AS320" s="25"/>
      <c r="AU320" s="25"/>
      <c r="AV320" s="25"/>
      <c r="AW320" s="25"/>
      <c r="AY320" s="25"/>
      <c r="AZ320" s="25"/>
      <c r="BA320" s="25"/>
      <c r="BC320" s="25"/>
      <c r="BD320" s="25"/>
      <c r="BE320" s="25"/>
      <c r="BG320" s="25"/>
      <c r="BH320" s="25"/>
      <c r="BI320" s="25"/>
      <c r="BK320" s="25"/>
      <c r="BL320" s="25"/>
      <c r="BM320" s="25"/>
      <c r="BO320" s="25"/>
      <c r="BP320" s="25"/>
      <c r="BQ320" s="25"/>
    </row>
    <row r="321" ht="15.0" customHeight="1">
      <c r="A321" s="23"/>
      <c r="B321" s="24"/>
      <c r="C321" s="25"/>
      <c r="D321" s="25"/>
      <c r="E321" s="25"/>
      <c r="F321" s="25"/>
      <c r="G321" s="25"/>
      <c r="H321" s="25"/>
      <c r="I321" s="25"/>
      <c r="K321" s="25"/>
      <c r="L321" s="25"/>
      <c r="M321" s="25"/>
      <c r="O321" s="25"/>
      <c r="P321" s="25"/>
      <c r="Q321" s="25"/>
      <c r="S321" s="25"/>
      <c r="T321" s="25"/>
      <c r="U321" s="25"/>
      <c r="W321" s="25"/>
      <c r="X321" s="25"/>
      <c r="Y321" s="25"/>
      <c r="AA321" s="25"/>
      <c r="AB321" s="25"/>
      <c r="AC321" s="25"/>
      <c r="AE321" s="25"/>
      <c r="AF321" s="25"/>
      <c r="AG321" s="25"/>
      <c r="AI321" s="25"/>
      <c r="AJ321" s="25"/>
      <c r="AK321" s="25"/>
      <c r="AM321" s="25"/>
      <c r="AN321" s="25"/>
      <c r="AO321" s="25"/>
      <c r="AQ321" s="25"/>
      <c r="AR321" s="25"/>
      <c r="AS321" s="25"/>
      <c r="AU321" s="25"/>
      <c r="AV321" s="25"/>
      <c r="AW321" s="25"/>
      <c r="AY321" s="25"/>
      <c r="AZ321" s="25"/>
      <c r="BA321" s="25"/>
      <c r="BC321" s="25"/>
      <c r="BD321" s="25"/>
      <c r="BE321" s="25"/>
      <c r="BG321" s="25"/>
      <c r="BH321" s="25"/>
      <c r="BI321" s="25"/>
      <c r="BK321" s="25"/>
      <c r="BL321" s="25"/>
      <c r="BM321" s="25"/>
      <c r="BO321" s="25"/>
      <c r="BP321" s="25"/>
      <c r="BQ321" s="25"/>
    </row>
    <row r="322" ht="15.0" customHeight="1">
      <c r="A322" s="23"/>
      <c r="B322" s="24"/>
      <c r="C322" s="25"/>
      <c r="D322" s="25"/>
      <c r="E322" s="25"/>
      <c r="F322" s="25"/>
      <c r="G322" s="25"/>
      <c r="H322" s="25"/>
      <c r="I322" s="25"/>
      <c r="K322" s="25"/>
      <c r="L322" s="25"/>
      <c r="M322" s="25"/>
      <c r="O322" s="25"/>
      <c r="P322" s="25"/>
      <c r="Q322" s="25"/>
      <c r="S322" s="25"/>
      <c r="T322" s="25"/>
      <c r="U322" s="25"/>
      <c r="W322" s="25"/>
      <c r="X322" s="25"/>
      <c r="Y322" s="25"/>
      <c r="AA322" s="25"/>
      <c r="AB322" s="25"/>
      <c r="AC322" s="25"/>
      <c r="AE322" s="25"/>
      <c r="AF322" s="25"/>
      <c r="AG322" s="25"/>
      <c r="AI322" s="25"/>
      <c r="AJ322" s="25"/>
      <c r="AK322" s="25"/>
      <c r="AM322" s="25"/>
      <c r="AN322" s="25"/>
      <c r="AO322" s="25"/>
      <c r="AQ322" s="25"/>
      <c r="AR322" s="25"/>
      <c r="AS322" s="25"/>
      <c r="AU322" s="25"/>
      <c r="AV322" s="25"/>
      <c r="AW322" s="25"/>
      <c r="AY322" s="25"/>
      <c r="AZ322" s="25"/>
      <c r="BA322" s="25"/>
      <c r="BC322" s="25"/>
      <c r="BD322" s="25"/>
      <c r="BE322" s="25"/>
      <c r="BG322" s="25"/>
      <c r="BH322" s="25"/>
      <c r="BI322" s="25"/>
      <c r="BK322" s="25"/>
      <c r="BL322" s="25"/>
      <c r="BM322" s="25"/>
      <c r="BO322" s="25"/>
      <c r="BP322" s="25"/>
      <c r="BQ322" s="25"/>
    </row>
    <row r="323" ht="15.0" customHeight="1">
      <c r="A323" s="23"/>
      <c r="B323" s="24"/>
      <c r="C323" s="25"/>
      <c r="D323" s="25"/>
      <c r="E323" s="25"/>
      <c r="F323" s="25"/>
      <c r="G323" s="25"/>
      <c r="H323" s="25"/>
      <c r="I323" s="25"/>
      <c r="K323" s="25"/>
      <c r="L323" s="25"/>
      <c r="M323" s="25"/>
      <c r="O323" s="25"/>
      <c r="P323" s="25"/>
      <c r="Q323" s="25"/>
      <c r="S323" s="25"/>
      <c r="T323" s="25"/>
      <c r="U323" s="25"/>
      <c r="W323" s="25"/>
      <c r="X323" s="25"/>
      <c r="Y323" s="25"/>
      <c r="AA323" s="25"/>
      <c r="AB323" s="25"/>
      <c r="AC323" s="25"/>
      <c r="AE323" s="25"/>
      <c r="AF323" s="25"/>
      <c r="AG323" s="25"/>
      <c r="AI323" s="25"/>
      <c r="AJ323" s="25"/>
      <c r="AK323" s="25"/>
      <c r="AM323" s="25"/>
      <c r="AN323" s="25"/>
      <c r="AO323" s="25"/>
      <c r="AQ323" s="25"/>
      <c r="AR323" s="25"/>
      <c r="AS323" s="25"/>
      <c r="AU323" s="25"/>
      <c r="AV323" s="25"/>
      <c r="AW323" s="25"/>
      <c r="AY323" s="25"/>
      <c r="AZ323" s="25"/>
      <c r="BA323" s="25"/>
      <c r="BC323" s="25"/>
      <c r="BD323" s="25"/>
      <c r="BE323" s="25"/>
      <c r="BG323" s="25"/>
      <c r="BH323" s="25"/>
      <c r="BI323" s="25"/>
      <c r="BK323" s="25"/>
      <c r="BL323" s="25"/>
      <c r="BM323" s="25"/>
      <c r="BO323" s="25"/>
      <c r="BP323" s="25"/>
      <c r="BQ323" s="25"/>
    </row>
    <row r="324" ht="15.0" customHeight="1">
      <c r="A324" s="23"/>
      <c r="B324" s="24"/>
      <c r="C324" s="25"/>
      <c r="D324" s="25"/>
      <c r="E324" s="25"/>
      <c r="F324" s="25"/>
      <c r="G324" s="25"/>
      <c r="H324" s="25"/>
      <c r="I324" s="25"/>
      <c r="K324" s="25"/>
      <c r="L324" s="25"/>
      <c r="M324" s="25"/>
      <c r="O324" s="25"/>
      <c r="P324" s="25"/>
      <c r="Q324" s="25"/>
      <c r="S324" s="25"/>
      <c r="T324" s="25"/>
      <c r="U324" s="25"/>
      <c r="W324" s="25"/>
      <c r="X324" s="25"/>
      <c r="Y324" s="25"/>
      <c r="AA324" s="25"/>
      <c r="AB324" s="25"/>
      <c r="AC324" s="25"/>
      <c r="AE324" s="25"/>
      <c r="AF324" s="25"/>
      <c r="AG324" s="25"/>
      <c r="AI324" s="25"/>
      <c r="AJ324" s="25"/>
      <c r="AK324" s="25"/>
      <c r="AM324" s="25"/>
      <c r="AN324" s="25"/>
      <c r="AO324" s="25"/>
      <c r="AQ324" s="25"/>
      <c r="AR324" s="25"/>
      <c r="AS324" s="25"/>
      <c r="AU324" s="25"/>
      <c r="AV324" s="25"/>
      <c r="AW324" s="25"/>
      <c r="AY324" s="25"/>
      <c r="AZ324" s="25"/>
      <c r="BA324" s="25"/>
      <c r="BC324" s="25"/>
      <c r="BD324" s="25"/>
      <c r="BE324" s="25"/>
      <c r="BG324" s="25"/>
      <c r="BH324" s="25"/>
      <c r="BI324" s="25"/>
      <c r="BK324" s="25"/>
      <c r="BL324" s="25"/>
      <c r="BM324" s="25"/>
      <c r="BO324" s="25"/>
      <c r="BP324" s="25"/>
      <c r="BQ324" s="25"/>
    </row>
    <row r="325" ht="15.0" customHeight="1">
      <c r="A325" s="23"/>
      <c r="B325" s="24"/>
      <c r="C325" s="25"/>
      <c r="D325" s="25"/>
      <c r="E325" s="25"/>
      <c r="F325" s="25"/>
      <c r="G325" s="25"/>
      <c r="H325" s="25"/>
      <c r="I325" s="25"/>
      <c r="K325" s="25"/>
      <c r="L325" s="25"/>
      <c r="M325" s="25"/>
      <c r="O325" s="25"/>
      <c r="P325" s="25"/>
      <c r="Q325" s="25"/>
      <c r="S325" s="25"/>
      <c r="T325" s="25"/>
      <c r="U325" s="25"/>
      <c r="W325" s="25"/>
      <c r="X325" s="25"/>
      <c r="Y325" s="25"/>
      <c r="AA325" s="25"/>
      <c r="AB325" s="25"/>
      <c r="AC325" s="25"/>
      <c r="AE325" s="25"/>
      <c r="AF325" s="25"/>
      <c r="AG325" s="25"/>
      <c r="AI325" s="25"/>
      <c r="AJ325" s="25"/>
      <c r="AK325" s="25"/>
      <c r="AM325" s="25"/>
      <c r="AN325" s="25"/>
      <c r="AO325" s="25"/>
      <c r="AQ325" s="25"/>
      <c r="AR325" s="25"/>
      <c r="AS325" s="25"/>
      <c r="AU325" s="25"/>
      <c r="AV325" s="25"/>
      <c r="AW325" s="25"/>
      <c r="AY325" s="25"/>
      <c r="AZ325" s="25"/>
      <c r="BA325" s="25"/>
      <c r="BC325" s="25"/>
      <c r="BD325" s="25"/>
      <c r="BE325" s="25"/>
      <c r="BG325" s="25"/>
      <c r="BH325" s="25"/>
      <c r="BI325" s="25"/>
      <c r="BK325" s="25"/>
      <c r="BL325" s="25"/>
      <c r="BM325" s="25"/>
      <c r="BO325" s="25"/>
      <c r="BP325" s="25"/>
      <c r="BQ325" s="25"/>
    </row>
    <row r="326" ht="15.0" customHeight="1">
      <c r="A326" s="23"/>
      <c r="B326" s="24"/>
      <c r="C326" s="25"/>
      <c r="D326" s="25"/>
      <c r="E326" s="25"/>
      <c r="F326" s="26"/>
      <c r="G326" s="25"/>
      <c r="H326" s="25"/>
      <c r="I326" s="25"/>
      <c r="K326" s="25"/>
      <c r="L326" s="25"/>
      <c r="M326" s="25"/>
      <c r="O326" s="25"/>
      <c r="P326" s="25"/>
      <c r="Q326" s="25"/>
      <c r="S326" s="25"/>
      <c r="T326" s="25"/>
      <c r="U326" s="25"/>
      <c r="W326" s="25"/>
      <c r="X326" s="25"/>
      <c r="Y326" s="25"/>
      <c r="AA326" s="25"/>
      <c r="AB326" s="25"/>
      <c r="AC326" s="25"/>
      <c r="AE326" s="25"/>
      <c r="AF326" s="25"/>
      <c r="AG326" s="25"/>
      <c r="AI326" s="25"/>
      <c r="AJ326" s="25"/>
      <c r="AK326" s="25"/>
      <c r="AM326" s="25"/>
      <c r="AN326" s="25"/>
      <c r="AO326" s="25"/>
      <c r="AQ326" s="25"/>
      <c r="AR326" s="25"/>
      <c r="AS326" s="25"/>
      <c r="AU326" s="25"/>
      <c r="AV326" s="25"/>
      <c r="AW326" s="25"/>
      <c r="AY326" s="25"/>
      <c r="AZ326" s="25"/>
      <c r="BA326" s="25"/>
      <c r="BC326" s="25"/>
      <c r="BD326" s="25"/>
      <c r="BE326" s="25"/>
      <c r="BG326" s="25"/>
      <c r="BH326" s="25"/>
      <c r="BI326" s="25"/>
      <c r="BK326" s="25"/>
      <c r="BL326" s="25"/>
      <c r="BM326" s="25"/>
      <c r="BO326" s="25"/>
      <c r="BP326" s="25"/>
      <c r="BQ326" s="25"/>
    </row>
    <row r="327" ht="15.0" customHeight="1">
      <c r="A327" s="23"/>
      <c r="B327" s="24"/>
      <c r="C327" s="25"/>
      <c r="D327" s="25"/>
      <c r="E327" s="25"/>
      <c r="F327" s="25"/>
      <c r="G327" s="25"/>
      <c r="H327" s="25"/>
      <c r="I327" s="25"/>
      <c r="K327" s="25"/>
      <c r="L327" s="25"/>
      <c r="M327" s="25"/>
      <c r="O327" s="25"/>
      <c r="P327" s="25"/>
      <c r="Q327" s="25"/>
      <c r="S327" s="25"/>
      <c r="T327" s="25"/>
      <c r="U327" s="25"/>
      <c r="W327" s="25"/>
      <c r="X327" s="25"/>
      <c r="Y327" s="25"/>
      <c r="AA327" s="25"/>
      <c r="AB327" s="25"/>
      <c r="AC327" s="25"/>
      <c r="AE327" s="25"/>
      <c r="AF327" s="25"/>
      <c r="AG327" s="25"/>
      <c r="AI327" s="25"/>
      <c r="AJ327" s="25"/>
      <c r="AK327" s="25"/>
      <c r="AM327" s="25"/>
      <c r="AN327" s="25"/>
      <c r="AO327" s="25"/>
      <c r="AQ327" s="25"/>
      <c r="AR327" s="25"/>
      <c r="AS327" s="25"/>
      <c r="AU327" s="25"/>
      <c r="AV327" s="25"/>
      <c r="AW327" s="25"/>
      <c r="AY327" s="25"/>
      <c r="AZ327" s="25"/>
      <c r="BA327" s="25"/>
      <c r="BC327" s="25"/>
      <c r="BD327" s="25"/>
      <c r="BE327" s="25"/>
      <c r="BG327" s="25"/>
      <c r="BH327" s="25"/>
      <c r="BI327" s="25"/>
      <c r="BK327" s="25"/>
      <c r="BL327" s="25"/>
      <c r="BM327" s="25"/>
      <c r="BO327" s="25"/>
      <c r="BP327" s="25"/>
      <c r="BQ327" s="25"/>
    </row>
    <row r="328" ht="15.0" customHeight="1">
      <c r="A328" s="23"/>
      <c r="B328" s="24"/>
      <c r="C328" s="25"/>
      <c r="D328" s="25"/>
      <c r="E328" s="25"/>
      <c r="F328" s="25"/>
      <c r="G328" s="25"/>
      <c r="H328" s="25"/>
      <c r="I328" s="25"/>
      <c r="K328" s="25"/>
      <c r="L328" s="25"/>
      <c r="M328" s="25"/>
      <c r="O328" s="25"/>
      <c r="P328" s="25"/>
      <c r="Q328" s="25"/>
      <c r="S328" s="25"/>
      <c r="T328" s="25"/>
      <c r="U328" s="25"/>
      <c r="W328" s="25"/>
      <c r="X328" s="25"/>
      <c r="Y328" s="25"/>
      <c r="AA328" s="25"/>
      <c r="AB328" s="25"/>
      <c r="AC328" s="25"/>
      <c r="AE328" s="25"/>
      <c r="AF328" s="25"/>
      <c r="AG328" s="25"/>
      <c r="AI328" s="25"/>
      <c r="AJ328" s="25"/>
      <c r="AK328" s="25"/>
      <c r="AM328" s="25"/>
      <c r="AN328" s="25"/>
      <c r="AO328" s="25"/>
      <c r="AQ328" s="25"/>
      <c r="AR328" s="25"/>
      <c r="AS328" s="25"/>
      <c r="AU328" s="25"/>
      <c r="AV328" s="25"/>
      <c r="AW328" s="25"/>
      <c r="AY328" s="25"/>
      <c r="AZ328" s="25"/>
      <c r="BA328" s="25"/>
      <c r="BC328" s="25"/>
      <c r="BD328" s="25"/>
      <c r="BE328" s="25"/>
      <c r="BG328" s="25"/>
      <c r="BH328" s="25"/>
      <c r="BI328" s="25"/>
      <c r="BK328" s="25"/>
      <c r="BL328" s="25"/>
      <c r="BM328" s="25"/>
      <c r="BO328" s="25"/>
      <c r="BP328" s="25"/>
      <c r="BQ328" s="25"/>
    </row>
    <row r="329" ht="15.0" customHeight="1">
      <c r="A329" s="23"/>
      <c r="B329" s="24"/>
      <c r="C329" s="25"/>
      <c r="D329" s="25"/>
      <c r="E329" s="25"/>
      <c r="F329" s="25"/>
      <c r="G329" s="25"/>
      <c r="H329" s="25"/>
      <c r="I329" s="25"/>
      <c r="K329" s="25"/>
      <c r="L329" s="25"/>
      <c r="M329" s="25"/>
      <c r="O329" s="25"/>
      <c r="P329" s="25"/>
      <c r="Q329" s="25"/>
      <c r="S329" s="25"/>
      <c r="T329" s="25"/>
      <c r="U329" s="25"/>
      <c r="W329" s="25"/>
      <c r="X329" s="25"/>
      <c r="Y329" s="25"/>
      <c r="AA329" s="25"/>
      <c r="AB329" s="25"/>
      <c r="AC329" s="25"/>
      <c r="AE329" s="25"/>
      <c r="AF329" s="25"/>
      <c r="AG329" s="25"/>
      <c r="AI329" s="25"/>
      <c r="AJ329" s="25"/>
      <c r="AK329" s="25"/>
      <c r="AM329" s="25"/>
      <c r="AN329" s="25"/>
      <c r="AO329" s="25"/>
      <c r="AQ329" s="25"/>
      <c r="AR329" s="25"/>
      <c r="AS329" s="25"/>
      <c r="AU329" s="25"/>
      <c r="AV329" s="25"/>
      <c r="AW329" s="25"/>
      <c r="AY329" s="25"/>
      <c r="AZ329" s="25"/>
      <c r="BA329" s="25"/>
      <c r="BC329" s="25"/>
      <c r="BD329" s="25"/>
      <c r="BE329" s="25"/>
      <c r="BG329" s="25"/>
      <c r="BH329" s="25"/>
      <c r="BI329" s="25"/>
      <c r="BK329" s="25"/>
      <c r="BL329" s="25"/>
      <c r="BM329" s="25"/>
      <c r="BO329" s="25"/>
      <c r="BP329" s="25"/>
      <c r="BQ329" s="25"/>
    </row>
    <row r="330" ht="15.0" customHeight="1">
      <c r="A330" s="23"/>
      <c r="B330" s="24"/>
      <c r="C330" s="25"/>
      <c r="D330" s="25"/>
      <c r="E330" s="25"/>
      <c r="F330" s="26"/>
      <c r="G330" s="25"/>
      <c r="H330" s="25"/>
      <c r="I330" s="25"/>
      <c r="K330" s="25"/>
      <c r="L330" s="25"/>
      <c r="M330" s="25"/>
      <c r="O330" s="25"/>
      <c r="P330" s="25"/>
      <c r="Q330" s="25"/>
      <c r="S330" s="25"/>
      <c r="T330" s="25"/>
      <c r="U330" s="25"/>
      <c r="W330" s="25"/>
      <c r="X330" s="25"/>
      <c r="Y330" s="25"/>
      <c r="AA330" s="25"/>
      <c r="AB330" s="25"/>
      <c r="AC330" s="25"/>
      <c r="AE330" s="25"/>
      <c r="AF330" s="25"/>
      <c r="AG330" s="25"/>
      <c r="AI330" s="25"/>
      <c r="AJ330" s="25"/>
      <c r="AK330" s="25"/>
      <c r="AM330" s="25"/>
      <c r="AN330" s="25"/>
      <c r="AO330" s="25"/>
      <c r="AQ330" s="25"/>
      <c r="AR330" s="25"/>
      <c r="AS330" s="25"/>
      <c r="AU330" s="25"/>
      <c r="AV330" s="25"/>
      <c r="AW330" s="25"/>
      <c r="AY330" s="25"/>
      <c r="AZ330" s="25"/>
      <c r="BA330" s="25"/>
      <c r="BC330" s="25"/>
      <c r="BD330" s="25"/>
      <c r="BE330" s="25"/>
      <c r="BG330" s="25"/>
      <c r="BH330" s="25"/>
      <c r="BI330" s="25"/>
      <c r="BK330" s="25"/>
      <c r="BL330" s="25"/>
      <c r="BM330" s="25"/>
      <c r="BO330" s="25"/>
      <c r="BP330" s="25"/>
      <c r="BQ330" s="25"/>
    </row>
    <row r="331" ht="15.0" customHeight="1">
      <c r="A331" s="23"/>
      <c r="B331" s="24"/>
      <c r="C331" s="25"/>
      <c r="D331" s="25"/>
      <c r="E331" s="25"/>
      <c r="F331" s="25"/>
      <c r="G331" s="25"/>
      <c r="H331" s="25"/>
      <c r="I331" s="25"/>
      <c r="K331" s="25"/>
      <c r="L331" s="25"/>
      <c r="M331" s="25"/>
      <c r="O331" s="25"/>
      <c r="P331" s="25"/>
      <c r="Q331" s="25"/>
      <c r="S331" s="25"/>
      <c r="T331" s="25"/>
      <c r="U331" s="25"/>
      <c r="W331" s="25"/>
      <c r="X331" s="25"/>
      <c r="Y331" s="25"/>
      <c r="AA331" s="25"/>
      <c r="AB331" s="25"/>
      <c r="AC331" s="25"/>
      <c r="AE331" s="25"/>
      <c r="AF331" s="25"/>
      <c r="AG331" s="25"/>
      <c r="AI331" s="25"/>
      <c r="AJ331" s="25"/>
      <c r="AK331" s="25"/>
      <c r="AM331" s="25"/>
      <c r="AN331" s="25"/>
      <c r="AO331" s="25"/>
      <c r="AQ331" s="25"/>
      <c r="AR331" s="25"/>
      <c r="AS331" s="25"/>
      <c r="AU331" s="25"/>
      <c r="AV331" s="25"/>
      <c r="AW331" s="25"/>
      <c r="AY331" s="25"/>
      <c r="AZ331" s="25"/>
      <c r="BA331" s="25"/>
      <c r="BC331" s="25"/>
      <c r="BD331" s="25"/>
      <c r="BE331" s="25"/>
      <c r="BG331" s="25"/>
      <c r="BH331" s="25"/>
      <c r="BI331" s="25"/>
      <c r="BK331" s="25"/>
      <c r="BL331" s="25"/>
      <c r="BM331" s="25"/>
      <c r="BO331" s="25"/>
      <c r="BP331" s="25"/>
      <c r="BQ331" s="25"/>
    </row>
    <row r="332" ht="15.0" customHeight="1">
      <c r="A332" s="23"/>
      <c r="B332" s="24"/>
      <c r="C332" s="25"/>
      <c r="D332" s="25"/>
      <c r="E332" s="25"/>
      <c r="F332" s="25"/>
      <c r="G332" s="25"/>
      <c r="H332" s="25"/>
      <c r="I332" s="25"/>
      <c r="K332" s="25"/>
      <c r="L332" s="25"/>
      <c r="M332" s="25"/>
      <c r="O332" s="25"/>
      <c r="P332" s="25"/>
      <c r="Q332" s="25"/>
      <c r="S332" s="25"/>
      <c r="T332" s="25"/>
      <c r="U332" s="25"/>
      <c r="W332" s="25"/>
      <c r="X332" s="25"/>
      <c r="Y332" s="25"/>
      <c r="AA332" s="25"/>
      <c r="AB332" s="25"/>
      <c r="AC332" s="25"/>
      <c r="AE332" s="25"/>
      <c r="AF332" s="25"/>
      <c r="AG332" s="25"/>
      <c r="AI332" s="25"/>
      <c r="AJ332" s="25"/>
      <c r="AK332" s="25"/>
      <c r="AM332" s="25"/>
      <c r="AN332" s="25"/>
      <c r="AO332" s="25"/>
      <c r="AQ332" s="25"/>
      <c r="AR332" s="25"/>
      <c r="AS332" s="25"/>
      <c r="AU332" s="25"/>
      <c r="AV332" s="25"/>
      <c r="AW332" s="25"/>
      <c r="AY332" s="25"/>
      <c r="AZ332" s="25"/>
      <c r="BA332" s="25"/>
      <c r="BC332" s="25"/>
      <c r="BD332" s="25"/>
      <c r="BE332" s="25"/>
      <c r="BG332" s="25"/>
      <c r="BH332" s="25"/>
      <c r="BI332" s="25"/>
      <c r="BK332" s="25"/>
      <c r="BL332" s="25"/>
      <c r="BM332" s="25"/>
      <c r="BO332" s="25"/>
      <c r="BP332" s="25"/>
      <c r="BQ332" s="25"/>
    </row>
    <row r="333" ht="15.0" customHeight="1">
      <c r="A333" s="23"/>
      <c r="B333" s="24"/>
      <c r="C333" s="25"/>
      <c r="D333" s="25"/>
      <c r="E333" s="25"/>
      <c r="F333" s="25"/>
      <c r="G333" s="25"/>
      <c r="H333" s="25"/>
      <c r="I333" s="25"/>
      <c r="K333" s="25"/>
      <c r="L333" s="25"/>
      <c r="M333" s="25"/>
      <c r="O333" s="25"/>
      <c r="P333" s="25"/>
      <c r="Q333" s="25"/>
      <c r="S333" s="25"/>
      <c r="T333" s="25"/>
      <c r="U333" s="25"/>
      <c r="W333" s="25"/>
      <c r="X333" s="25"/>
      <c r="Y333" s="25"/>
      <c r="AA333" s="25"/>
      <c r="AB333" s="25"/>
      <c r="AC333" s="25"/>
      <c r="AE333" s="25"/>
      <c r="AF333" s="25"/>
      <c r="AG333" s="25"/>
      <c r="AI333" s="25"/>
      <c r="AJ333" s="25"/>
      <c r="AK333" s="25"/>
      <c r="AM333" s="25"/>
      <c r="AN333" s="25"/>
      <c r="AO333" s="25"/>
      <c r="AQ333" s="25"/>
      <c r="AR333" s="25"/>
      <c r="AS333" s="25"/>
      <c r="AU333" s="25"/>
      <c r="AV333" s="25"/>
      <c r="AW333" s="25"/>
      <c r="AY333" s="25"/>
      <c r="AZ333" s="25"/>
      <c r="BA333" s="25"/>
      <c r="BC333" s="25"/>
      <c r="BD333" s="25"/>
      <c r="BE333" s="25"/>
      <c r="BG333" s="25"/>
      <c r="BH333" s="25"/>
      <c r="BI333" s="25"/>
      <c r="BK333" s="25"/>
      <c r="BL333" s="25"/>
      <c r="BM333" s="25"/>
      <c r="BO333" s="25"/>
      <c r="BP333" s="25"/>
      <c r="BQ333" s="25"/>
    </row>
    <row r="334" ht="15.0" customHeight="1">
      <c r="A334" s="23"/>
      <c r="B334" s="24"/>
      <c r="C334" s="25"/>
      <c r="D334" s="25"/>
      <c r="E334" s="25"/>
      <c r="F334" s="25"/>
      <c r="G334" s="25"/>
      <c r="H334" s="25"/>
      <c r="I334" s="25"/>
      <c r="K334" s="25"/>
      <c r="L334" s="25"/>
      <c r="M334" s="25"/>
      <c r="O334" s="25"/>
      <c r="P334" s="25"/>
      <c r="Q334" s="25"/>
      <c r="S334" s="25"/>
      <c r="T334" s="25"/>
      <c r="U334" s="25"/>
      <c r="W334" s="25"/>
      <c r="X334" s="25"/>
      <c r="Y334" s="25"/>
      <c r="AA334" s="25"/>
      <c r="AB334" s="25"/>
      <c r="AC334" s="25"/>
      <c r="AE334" s="25"/>
      <c r="AF334" s="25"/>
      <c r="AG334" s="25"/>
      <c r="AI334" s="25"/>
      <c r="AJ334" s="25"/>
      <c r="AK334" s="25"/>
      <c r="AM334" s="25"/>
      <c r="AN334" s="25"/>
      <c r="AO334" s="25"/>
      <c r="AQ334" s="25"/>
      <c r="AR334" s="25"/>
      <c r="AS334" s="25"/>
      <c r="AU334" s="25"/>
      <c r="AV334" s="25"/>
      <c r="AW334" s="25"/>
      <c r="AY334" s="25"/>
      <c r="AZ334" s="25"/>
      <c r="BA334" s="25"/>
      <c r="BC334" s="25"/>
      <c r="BD334" s="25"/>
      <c r="BE334" s="25"/>
      <c r="BG334" s="25"/>
      <c r="BH334" s="25"/>
      <c r="BI334" s="25"/>
      <c r="BK334" s="25"/>
      <c r="BL334" s="25"/>
      <c r="BM334" s="25"/>
      <c r="BO334" s="25"/>
      <c r="BP334" s="25"/>
      <c r="BQ334" s="25"/>
    </row>
    <row r="335" ht="15.0" customHeight="1">
      <c r="A335" s="23"/>
      <c r="B335" s="24"/>
      <c r="C335" s="25"/>
      <c r="D335" s="25"/>
      <c r="E335" s="25"/>
      <c r="F335" s="25"/>
      <c r="G335" s="25"/>
      <c r="H335" s="25"/>
      <c r="I335" s="25"/>
      <c r="K335" s="25"/>
      <c r="L335" s="25"/>
      <c r="M335" s="25"/>
      <c r="O335" s="25"/>
      <c r="P335" s="25"/>
      <c r="Q335" s="25"/>
      <c r="S335" s="25"/>
      <c r="T335" s="25"/>
      <c r="U335" s="25"/>
      <c r="W335" s="25"/>
      <c r="X335" s="25"/>
      <c r="Y335" s="25"/>
      <c r="AA335" s="25"/>
      <c r="AB335" s="25"/>
      <c r="AC335" s="25"/>
      <c r="AE335" s="25"/>
      <c r="AF335" s="25"/>
      <c r="AG335" s="25"/>
      <c r="AI335" s="25"/>
      <c r="AJ335" s="25"/>
      <c r="AK335" s="25"/>
      <c r="AM335" s="25"/>
      <c r="AN335" s="25"/>
      <c r="AO335" s="25"/>
      <c r="AQ335" s="25"/>
      <c r="AR335" s="25"/>
      <c r="AS335" s="25"/>
      <c r="AU335" s="25"/>
      <c r="AV335" s="25"/>
      <c r="AW335" s="25"/>
      <c r="AY335" s="25"/>
      <c r="AZ335" s="25"/>
      <c r="BA335" s="25"/>
      <c r="BC335" s="25"/>
      <c r="BD335" s="25"/>
      <c r="BE335" s="25"/>
      <c r="BG335" s="25"/>
      <c r="BH335" s="25"/>
      <c r="BI335" s="25"/>
      <c r="BK335" s="25"/>
      <c r="BL335" s="25"/>
      <c r="BM335" s="25"/>
      <c r="BO335" s="25"/>
      <c r="BP335" s="25"/>
      <c r="BQ335" s="25"/>
    </row>
    <row r="336" ht="15.0" customHeight="1">
      <c r="A336" s="23"/>
      <c r="B336" s="24"/>
      <c r="C336" s="25"/>
      <c r="D336" s="25"/>
      <c r="E336" s="25"/>
      <c r="F336" s="25"/>
      <c r="G336" s="25"/>
      <c r="H336" s="25"/>
      <c r="I336" s="25"/>
      <c r="K336" s="25"/>
      <c r="L336" s="25"/>
      <c r="M336" s="25"/>
      <c r="O336" s="25"/>
      <c r="P336" s="25"/>
      <c r="Q336" s="25"/>
      <c r="S336" s="25"/>
      <c r="T336" s="25"/>
      <c r="U336" s="25"/>
      <c r="W336" s="25"/>
      <c r="X336" s="25"/>
      <c r="Y336" s="25"/>
      <c r="AA336" s="25"/>
      <c r="AB336" s="25"/>
      <c r="AC336" s="25"/>
      <c r="AE336" s="25"/>
      <c r="AF336" s="25"/>
      <c r="AG336" s="25"/>
      <c r="AI336" s="25"/>
      <c r="AJ336" s="25"/>
      <c r="AK336" s="25"/>
      <c r="AM336" s="25"/>
      <c r="AN336" s="25"/>
      <c r="AO336" s="25"/>
      <c r="AQ336" s="25"/>
      <c r="AR336" s="25"/>
      <c r="AS336" s="25"/>
      <c r="AU336" s="25"/>
      <c r="AV336" s="25"/>
      <c r="AW336" s="25"/>
      <c r="AY336" s="25"/>
      <c r="AZ336" s="25"/>
      <c r="BA336" s="25"/>
      <c r="BC336" s="25"/>
      <c r="BD336" s="25"/>
      <c r="BE336" s="25"/>
      <c r="BG336" s="25"/>
      <c r="BH336" s="25"/>
      <c r="BI336" s="25"/>
      <c r="BK336" s="25"/>
      <c r="BL336" s="25"/>
      <c r="BM336" s="25"/>
      <c r="BO336" s="25"/>
      <c r="BP336" s="25"/>
      <c r="BQ336" s="25"/>
    </row>
    <row r="337" ht="15.0" customHeight="1">
      <c r="A337" s="23"/>
      <c r="B337" s="24"/>
      <c r="C337" s="25"/>
      <c r="D337" s="25"/>
      <c r="E337" s="25"/>
      <c r="F337" s="25"/>
      <c r="G337" s="25"/>
      <c r="H337" s="25"/>
      <c r="I337" s="25"/>
      <c r="K337" s="25"/>
      <c r="L337" s="25"/>
      <c r="M337" s="25"/>
      <c r="O337" s="25"/>
      <c r="P337" s="25"/>
      <c r="Q337" s="25"/>
      <c r="S337" s="25"/>
      <c r="T337" s="25"/>
      <c r="U337" s="25"/>
      <c r="W337" s="25"/>
      <c r="X337" s="25"/>
      <c r="Y337" s="25"/>
      <c r="AA337" s="25"/>
      <c r="AB337" s="25"/>
      <c r="AC337" s="25"/>
      <c r="AE337" s="25"/>
      <c r="AF337" s="25"/>
      <c r="AG337" s="25"/>
      <c r="AI337" s="25"/>
      <c r="AJ337" s="25"/>
      <c r="AK337" s="25"/>
      <c r="AM337" s="25"/>
      <c r="AN337" s="25"/>
      <c r="AO337" s="25"/>
      <c r="AQ337" s="25"/>
      <c r="AR337" s="25"/>
      <c r="AS337" s="25"/>
      <c r="AU337" s="25"/>
      <c r="AV337" s="25"/>
      <c r="AW337" s="25"/>
      <c r="AY337" s="25"/>
      <c r="AZ337" s="25"/>
      <c r="BA337" s="25"/>
      <c r="BC337" s="25"/>
      <c r="BD337" s="25"/>
      <c r="BE337" s="25"/>
      <c r="BG337" s="25"/>
      <c r="BH337" s="25"/>
      <c r="BI337" s="25"/>
      <c r="BK337" s="25"/>
      <c r="BL337" s="25"/>
      <c r="BM337" s="25"/>
      <c r="BO337" s="25"/>
      <c r="BP337" s="25"/>
      <c r="BQ337" s="25"/>
    </row>
    <row r="338" ht="15.0" customHeight="1">
      <c r="A338" s="23"/>
      <c r="B338" s="24"/>
      <c r="C338" s="25"/>
      <c r="D338" s="25"/>
      <c r="E338" s="25"/>
      <c r="F338" s="25"/>
      <c r="G338" s="25"/>
      <c r="H338" s="25"/>
      <c r="I338" s="25"/>
      <c r="K338" s="25"/>
      <c r="L338" s="25"/>
      <c r="M338" s="25"/>
      <c r="O338" s="25"/>
      <c r="P338" s="25"/>
      <c r="Q338" s="25"/>
      <c r="S338" s="25"/>
      <c r="T338" s="25"/>
      <c r="U338" s="25"/>
      <c r="W338" s="25"/>
      <c r="X338" s="25"/>
      <c r="Y338" s="25"/>
      <c r="AA338" s="25"/>
      <c r="AB338" s="25"/>
      <c r="AC338" s="25"/>
      <c r="AE338" s="25"/>
      <c r="AF338" s="25"/>
      <c r="AG338" s="25"/>
      <c r="AI338" s="25"/>
      <c r="AJ338" s="25"/>
      <c r="AK338" s="25"/>
      <c r="AM338" s="25"/>
      <c r="AN338" s="25"/>
      <c r="AO338" s="25"/>
      <c r="AQ338" s="25"/>
      <c r="AR338" s="25"/>
      <c r="AS338" s="25"/>
      <c r="AU338" s="25"/>
      <c r="AV338" s="25"/>
      <c r="AW338" s="25"/>
      <c r="AY338" s="25"/>
      <c r="AZ338" s="25"/>
      <c r="BA338" s="25"/>
      <c r="BC338" s="25"/>
      <c r="BD338" s="25"/>
      <c r="BE338" s="25"/>
      <c r="BG338" s="25"/>
      <c r="BH338" s="25"/>
      <c r="BI338" s="25"/>
      <c r="BK338" s="25"/>
      <c r="BL338" s="25"/>
      <c r="BM338" s="25"/>
      <c r="BO338" s="25"/>
      <c r="BP338" s="25"/>
      <c r="BQ338" s="25"/>
    </row>
    <row r="339" ht="15.0" customHeight="1">
      <c r="A339" s="23"/>
      <c r="B339" s="24"/>
      <c r="C339" s="25"/>
      <c r="D339" s="25"/>
      <c r="E339" s="25"/>
      <c r="F339" s="25"/>
      <c r="G339" s="25"/>
      <c r="H339" s="25"/>
      <c r="I339" s="25"/>
      <c r="K339" s="25"/>
      <c r="L339" s="25"/>
      <c r="M339" s="25"/>
      <c r="O339" s="25"/>
      <c r="P339" s="25"/>
      <c r="Q339" s="25"/>
      <c r="S339" s="25"/>
      <c r="T339" s="25"/>
      <c r="U339" s="25"/>
      <c r="W339" s="25"/>
      <c r="X339" s="25"/>
      <c r="Y339" s="25"/>
      <c r="AA339" s="25"/>
      <c r="AB339" s="25"/>
      <c r="AC339" s="25"/>
      <c r="AE339" s="25"/>
      <c r="AF339" s="25"/>
      <c r="AG339" s="25"/>
      <c r="AI339" s="25"/>
      <c r="AJ339" s="25"/>
      <c r="AK339" s="25"/>
      <c r="AM339" s="25"/>
      <c r="AN339" s="25"/>
      <c r="AO339" s="25"/>
      <c r="AQ339" s="25"/>
      <c r="AR339" s="25"/>
      <c r="AS339" s="25"/>
      <c r="AU339" s="25"/>
      <c r="AV339" s="25"/>
      <c r="AW339" s="25"/>
      <c r="AY339" s="25"/>
      <c r="AZ339" s="25"/>
      <c r="BA339" s="25"/>
      <c r="BC339" s="25"/>
      <c r="BD339" s="25"/>
      <c r="BE339" s="25"/>
      <c r="BG339" s="25"/>
      <c r="BH339" s="25"/>
      <c r="BI339" s="25"/>
      <c r="BK339" s="25"/>
      <c r="BL339" s="25"/>
      <c r="BM339" s="25"/>
      <c r="BO339" s="25"/>
      <c r="BP339" s="25"/>
      <c r="BQ339" s="25"/>
    </row>
    <row r="340" ht="15.0" customHeight="1">
      <c r="A340" s="23"/>
      <c r="B340" s="24"/>
      <c r="C340" s="25"/>
      <c r="D340" s="25"/>
      <c r="E340" s="25"/>
      <c r="F340" s="25"/>
      <c r="G340" s="25"/>
      <c r="H340" s="25"/>
      <c r="I340" s="25"/>
      <c r="K340" s="25"/>
      <c r="L340" s="25"/>
      <c r="M340" s="25"/>
      <c r="O340" s="25"/>
      <c r="P340" s="25"/>
      <c r="Q340" s="25"/>
      <c r="S340" s="25"/>
      <c r="T340" s="25"/>
      <c r="U340" s="25"/>
      <c r="W340" s="25"/>
      <c r="X340" s="25"/>
      <c r="Y340" s="25"/>
      <c r="AA340" s="25"/>
      <c r="AB340" s="25"/>
      <c r="AC340" s="25"/>
      <c r="AE340" s="25"/>
      <c r="AF340" s="25"/>
      <c r="AG340" s="25"/>
      <c r="AI340" s="25"/>
      <c r="AJ340" s="25"/>
      <c r="AK340" s="25"/>
      <c r="AM340" s="25"/>
      <c r="AN340" s="25"/>
      <c r="AO340" s="25"/>
      <c r="AQ340" s="25"/>
      <c r="AR340" s="25"/>
      <c r="AS340" s="25"/>
      <c r="AU340" s="25"/>
      <c r="AV340" s="25"/>
      <c r="AW340" s="25"/>
      <c r="AY340" s="25"/>
      <c r="AZ340" s="25"/>
      <c r="BA340" s="25"/>
      <c r="BC340" s="25"/>
      <c r="BD340" s="25"/>
      <c r="BE340" s="25"/>
      <c r="BG340" s="25"/>
      <c r="BH340" s="25"/>
      <c r="BI340" s="25"/>
      <c r="BK340" s="25"/>
      <c r="BL340" s="25"/>
      <c r="BM340" s="25"/>
      <c r="BO340" s="25"/>
      <c r="BP340" s="25"/>
      <c r="BQ340" s="25"/>
    </row>
    <row r="341" ht="15.0" customHeight="1">
      <c r="A341" s="23"/>
      <c r="B341" s="24"/>
      <c r="C341" s="25"/>
      <c r="D341" s="25"/>
      <c r="E341" s="25"/>
      <c r="F341" s="25"/>
      <c r="G341" s="25"/>
      <c r="H341" s="25"/>
      <c r="I341" s="25"/>
      <c r="K341" s="25"/>
      <c r="L341" s="25"/>
      <c r="M341" s="25"/>
      <c r="O341" s="25"/>
      <c r="P341" s="25"/>
      <c r="Q341" s="25"/>
      <c r="S341" s="25"/>
      <c r="T341" s="25"/>
      <c r="U341" s="25"/>
      <c r="W341" s="25"/>
      <c r="X341" s="25"/>
      <c r="Y341" s="25"/>
      <c r="AA341" s="25"/>
      <c r="AB341" s="25"/>
      <c r="AC341" s="25"/>
      <c r="AE341" s="25"/>
      <c r="AF341" s="25"/>
      <c r="AG341" s="25"/>
      <c r="AI341" s="25"/>
      <c r="AJ341" s="25"/>
      <c r="AK341" s="25"/>
      <c r="AM341" s="25"/>
      <c r="AN341" s="25"/>
      <c r="AO341" s="25"/>
      <c r="AQ341" s="25"/>
      <c r="AR341" s="25"/>
      <c r="AS341" s="25"/>
      <c r="AU341" s="25"/>
      <c r="AV341" s="25"/>
      <c r="AW341" s="25"/>
      <c r="AY341" s="25"/>
      <c r="AZ341" s="25"/>
      <c r="BA341" s="25"/>
      <c r="BC341" s="25"/>
      <c r="BD341" s="25"/>
      <c r="BE341" s="25"/>
      <c r="BG341" s="25"/>
      <c r="BH341" s="25"/>
      <c r="BI341" s="25"/>
      <c r="BK341" s="25"/>
      <c r="BL341" s="25"/>
      <c r="BM341" s="25"/>
      <c r="BO341" s="25"/>
      <c r="BP341" s="25"/>
      <c r="BQ341" s="25"/>
    </row>
    <row r="342" ht="15.0" customHeight="1">
      <c r="A342" s="23"/>
      <c r="B342" s="24"/>
      <c r="C342" s="25"/>
      <c r="D342" s="25"/>
      <c r="E342" s="25"/>
      <c r="F342" s="25"/>
      <c r="G342" s="25"/>
      <c r="H342" s="25"/>
      <c r="I342" s="25"/>
      <c r="K342" s="25"/>
      <c r="L342" s="25"/>
      <c r="M342" s="25"/>
      <c r="O342" s="25"/>
      <c r="P342" s="25"/>
      <c r="Q342" s="25"/>
      <c r="S342" s="25"/>
      <c r="T342" s="25"/>
      <c r="U342" s="25"/>
      <c r="W342" s="25"/>
      <c r="X342" s="25"/>
      <c r="Y342" s="25"/>
      <c r="AA342" s="25"/>
      <c r="AB342" s="25"/>
      <c r="AC342" s="25"/>
      <c r="AE342" s="25"/>
      <c r="AF342" s="25"/>
      <c r="AG342" s="25"/>
      <c r="AI342" s="25"/>
      <c r="AJ342" s="25"/>
      <c r="AK342" s="25"/>
      <c r="AM342" s="25"/>
      <c r="AN342" s="25"/>
      <c r="AO342" s="25"/>
      <c r="AQ342" s="25"/>
      <c r="AR342" s="25"/>
      <c r="AS342" s="25"/>
      <c r="AU342" s="25"/>
      <c r="AV342" s="25"/>
      <c r="AW342" s="25"/>
      <c r="AY342" s="25"/>
      <c r="AZ342" s="25"/>
      <c r="BA342" s="25"/>
      <c r="BC342" s="25"/>
      <c r="BD342" s="25"/>
      <c r="BE342" s="25"/>
      <c r="BG342" s="25"/>
      <c r="BH342" s="25"/>
      <c r="BI342" s="25"/>
      <c r="BK342" s="25"/>
      <c r="BL342" s="25"/>
      <c r="BM342" s="25"/>
      <c r="BO342" s="25"/>
      <c r="BP342" s="25"/>
      <c r="BQ342" s="25"/>
    </row>
    <row r="343" ht="15.0" customHeight="1">
      <c r="A343" s="23"/>
      <c r="B343" s="24"/>
      <c r="C343" s="25"/>
      <c r="D343" s="25"/>
      <c r="E343" s="25"/>
      <c r="F343" s="25"/>
      <c r="G343" s="25"/>
      <c r="H343" s="25"/>
      <c r="I343" s="25"/>
      <c r="K343" s="25"/>
      <c r="L343" s="25"/>
      <c r="M343" s="25"/>
      <c r="O343" s="25"/>
      <c r="P343" s="25"/>
      <c r="Q343" s="25"/>
      <c r="S343" s="25"/>
      <c r="T343" s="25"/>
      <c r="U343" s="25"/>
      <c r="W343" s="25"/>
      <c r="X343" s="25"/>
      <c r="Y343" s="25"/>
      <c r="AA343" s="25"/>
      <c r="AB343" s="25"/>
      <c r="AC343" s="25"/>
      <c r="AE343" s="25"/>
      <c r="AF343" s="25"/>
      <c r="AG343" s="25"/>
      <c r="AI343" s="25"/>
      <c r="AJ343" s="25"/>
      <c r="AK343" s="25"/>
      <c r="AM343" s="25"/>
      <c r="AN343" s="25"/>
      <c r="AO343" s="25"/>
      <c r="AQ343" s="25"/>
      <c r="AR343" s="25"/>
      <c r="AS343" s="25"/>
      <c r="AU343" s="25"/>
      <c r="AV343" s="25"/>
      <c r="AW343" s="25"/>
      <c r="AY343" s="25"/>
      <c r="AZ343" s="25"/>
      <c r="BA343" s="25"/>
      <c r="BC343" s="25"/>
      <c r="BD343" s="25"/>
      <c r="BE343" s="25"/>
      <c r="BG343" s="25"/>
      <c r="BH343" s="25"/>
      <c r="BI343" s="25"/>
      <c r="BK343" s="25"/>
      <c r="BL343" s="25"/>
      <c r="BM343" s="25"/>
      <c r="BO343" s="25"/>
      <c r="BP343" s="25"/>
      <c r="BQ343" s="25"/>
    </row>
    <row r="344" ht="15.0" customHeight="1">
      <c r="A344" s="23"/>
      <c r="B344" s="24"/>
      <c r="C344" s="25"/>
      <c r="D344" s="25"/>
      <c r="E344" s="25"/>
      <c r="F344" s="25"/>
      <c r="G344" s="25"/>
      <c r="H344" s="25"/>
      <c r="I344" s="25"/>
      <c r="K344" s="25"/>
      <c r="L344" s="25"/>
      <c r="M344" s="25"/>
      <c r="O344" s="25"/>
      <c r="P344" s="25"/>
      <c r="Q344" s="25"/>
      <c r="S344" s="25"/>
      <c r="T344" s="25"/>
      <c r="U344" s="25"/>
      <c r="W344" s="25"/>
      <c r="X344" s="25"/>
      <c r="Y344" s="25"/>
      <c r="AA344" s="25"/>
      <c r="AB344" s="25"/>
      <c r="AC344" s="25"/>
      <c r="AE344" s="25"/>
      <c r="AF344" s="25"/>
      <c r="AG344" s="25"/>
      <c r="AI344" s="25"/>
      <c r="AJ344" s="25"/>
      <c r="AK344" s="25"/>
      <c r="AM344" s="25"/>
      <c r="AN344" s="25"/>
      <c r="AO344" s="25"/>
      <c r="AQ344" s="25"/>
      <c r="AR344" s="25"/>
      <c r="AS344" s="25"/>
      <c r="AU344" s="25"/>
      <c r="AV344" s="25"/>
      <c r="AW344" s="25"/>
      <c r="AY344" s="25"/>
      <c r="AZ344" s="25"/>
      <c r="BA344" s="25"/>
      <c r="BC344" s="25"/>
      <c r="BD344" s="25"/>
      <c r="BE344" s="25"/>
      <c r="BG344" s="25"/>
      <c r="BH344" s="25"/>
      <c r="BI344" s="25"/>
      <c r="BK344" s="25"/>
      <c r="BL344" s="25"/>
      <c r="BM344" s="25"/>
      <c r="BO344" s="25"/>
      <c r="BP344" s="25"/>
      <c r="BQ344" s="25"/>
    </row>
    <row r="345" ht="15.0" customHeight="1">
      <c r="A345" s="23"/>
      <c r="B345" s="24"/>
      <c r="C345" s="25"/>
      <c r="D345" s="25"/>
      <c r="E345" s="25"/>
      <c r="F345" s="25"/>
      <c r="G345" s="25"/>
      <c r="H345" s="25"/>
      <c r="I345" s="25"/>
      <c r="K345" s="25"/>
      <c r="L345" s="25"/>
      <c r="M345" s="25"/>
      <c r="O345" s="25"/>
      <c r="P345" s="25"/>
      <c r="Q345" s="25"/>
      <c r="S345" s="25"/>
      <c r="T345" s="25"/>
      <c r="U345" s="25"/>
      <c r="W345" s="25"/>
      <c r="X345" s="25"/>
      <c r="Y345" s="25"/>
      <c r="AA345" s="25"/>
      <c r="AB345" s="25"/>
      <c r="AC345" s="25"/>
      <c r="AE345" s="25"/>
      <c r="AF345" s="25"/>
      <c r="AG345" s="25"/>
      <c r="AI345" s="25"/>
      <c r="AJ345" s="25"/>
      <c r="AK345" s="25"/>
      <c r="AM345" s="25"/>
      <c r="AN345" s="25"/>
      <c r="AO345" s="25"/>
      <c r="AQ345" s="25"/>
      <c r="AR345" s="25"/>
      <c r="AS345" s="25"/>
      <c r="AU345" s="25"/>
      <c r="AV345" s="25"/>
      <c r="AW345" s="25"/>
      <c r="AY345" s="25"/>
      <c r="AZ345" s="25"/>
      <c r="BA345" s="25"/>
      <c r="BC345" s="25"/>
      <c r="BD345" s="25"/>
      <c r="BE345" s="25"/>
      <c r="BG345" s="25"/>
      <c r="BH345" s="25"/>
      <c r="BI345" s="25"/>
      <c r="BK345" s="25"/>
      <c r="BL345" s="25"/>
      <c r="BM345" s="25"/>
      <c r="BO345" s="25"/>
      <c r="BP345" s="25"/>
      <c r="BQ345" s="25"/>
    </row>
    <row r="346" ht="15.0" customHeight="1">
      <c r="A346" s="23"/>
      <c r="B346" s="24"/>
      <c r="C346" s="25"/>
      <c r="D346" s="25"/>
      <c r="E346" s="25"/>
      <c r="F346" s="25"/>
      <c r="G346" s="25"/>
      <c r="H346" s="25"/>
      <c r="I346" s="25"/>
      <c r="K346" s="25"/>
      <c r="L346" s="25"/>
      <c r="M346" s="25"/>
      <c r="O346" s="25"/>
      <c r="P346" s="25"/>
      <c r="Q346" s="25"/>
      <c r="S346" s="25"/>
      <c r="T346" s="25"/>
      <c r="U346" s="25"/>
      <c r="W346" s="25"/>
      <c r="X346" s="25"/>
      <c r="Y346" s="25"/>
      <c r="AA346" s="25"/>
      <c r="AB346" s="25"/>
      <c r="AC346" s="25"/>
      <c r="AE346" s="25"/>
      <c r="AF346" s="25"/>
      <c r="AG346" s="25"/>
      <c r="AI346" s="25"/>
      <c r="AJ346" s="25"/>
      <c r="AK346" s="25"/>
      <c r="AM346" s="25"/>
      <c r="AN346" s="25"/>
      <c r="AO346" s="25"/>
      <c r="AQ346" s="25"/>
      <c r="AR346" s="25"/>
      <c r="AS346" s="25"/>
      <c r="AU346" s="25"/>
      <c r="AV346" s="25"/>
      <c r="AW346" s="25"/>
      <c r="AY346" s="25"/>
      <c r="AZ346" s="25"/>
      <c r="BA346" s="25"/>
      <c r="BC346" s="25"/>
      <c r="BD346" s="25"/>
      <c r="BE346" s="25"/>
      <c r="BG346" s="25"/>
      <c r="BH346" s="25"/>
      <c r="BI346" s="25"/>
      <c r="BK346" s="25"/>
      <c r="BL346" s="25"/>
      <c r="BM346" s="25"/>
      <c r="BO346" s="25"/>
      <c r="BP346" s="25"/>
      <c r="BQ346" s="25"/>
    </row>
    <row r="347" ht="15.0" customHeight="1">
      <c r="A347" s="23"/>
      <c r="B347" s="24"/>
      <c r="C347" s="25"/>
      <c r="D347" s="25"/>
      <c r="E347" s="25"/>
      <c r="F347" s="25"/>
      <c r="G347" s="25"/>
      <c r="H347" s="25"/>
      <c r="I347" s="25"/>
      <c r="K347" s="25"/>
      <c r="L347" s="25"/>
      <c r="M347" s="25"/>
      <c r="O347" s="25"/>
      <c r="P347" s="25"/>
      <c r="Q347" s="25"/>
      <c r="S347" s="25"/>
      <c r="T347" s="25"/>
      <c r="U347" s="25"/>
      <c r="W347" s="25"/>
      <c r="X347" s="25"/>
      <c r="Y347" s="25"/>
      <c r="AA347" s="25"/>
      <c r="AB347" s="25"/>
      <c r="AC347" s="25"/>
      <c r="AE347" s="25"/>
      <c r="AF347" s="25"/>
      <c r="AG347" s="25"/>
      <c r="AI347" s="25"/>
      <c r="AJ347" s="25"/>
      <c r="AK347" s="25"/>
      <c r="AM347" s="25"/>
      <c r="AN347" s="25"/>
      <c r="AO347" s="25"/>
      <c r="AQ347" s="25"/>
      <c r="AR347" s="25"/>
      <c r="AS347" s="25"/>
      <c r="AU347" s="25"/>
      <c r="AV347" s="25"/>
      <c r="AW347" s="25"/>
      <c r="AY347" s="25"/>
      <c r="AZ347" s="25"/>
      <c r="BA347" s="25"/>
      <c r="BC347" s="25"/>
      <c r="BD347" s="25"/>
      <c r="BE347" s="25"/>
      <c r="BG347" s="25"/>
      <c r="BH347" s="25"/>
      <c r="BI347" s="25"/>
      <c r="BK347" s="25"/>
      <c r="BL347" s="25"/>
      <c r="BM347" s="25"/>
      <c r="BO347" s="25"/>
      <c r="BP347" s="25"/>
      <c r="BQ347" s="25"/>
    </row>
    <row r="348" ht="15.0" customHeight="1">
      <c r="A348" s="23"/>
      <c r="B348" s="24"/>
      <c r="C348" s="25"/>
      <c r="D348" s="25"/>
      <c r="E348" s="25"/>
      <c r="F348" s="25"/>
      <c r="G348" s="25"/>
      <c r="H348" s="25"/>
      <c r="I348" s="25"/>
      <c r="K348" s="25"/>
      <c r="L348" s="25"/>
      <c r="M348" s="25"/>
      <c r="O348" s="25"/>
      <c r="P348" s="25"/>
      <c r="Q348" s="25"/>
      <c r="S348" s="25"/>
      <c r="T348" s="25"/>
      <c r="U348" s="25"/>
      <c r="W348" s="25"/>
      <c r="X348" s="25"/>
      <c r="Y348" s="25"/>
      <c r="AA348" s="25"/>
      <c r="AB348" s="25"/>
      <c r="AC348" s="25"/>
      <c r="AE348" s="25"/>
      <c r="AF348" s="25"/>
      <c r="AG348" s="25"/>
      <c r="AI348" s="25"/>
      <c r="AJ348" s="25"/>
      <c r="AK348" s="25"/>
      <c r="AM348" s="25"/>
      <c r="AN348" s="25"/>
      <c r="AO348" s="25"/>
      <c r="AQ348" s="25"/>
      <c r="AR348" s="25"/>
      <c r="AS348" s="25"/>
      <c r="AU348" s="25"/>
      <c r="AV348" s="25"/>
      <c r="AW348" s="25"/>
      <c r="AY348" s="25"/>
      <c r="AZ348" s="25"/>
      <c r="BA348" s="25"/>
      <c r="BC348" s="25"/>
      <c r="BD348" s="25"/>
      <c r="BE348" s="25"/>
      <c r="BG348" s="25"/>
      <c r="BH348" s="25"/>
      <c r="BI348" s="25"/>
      <c r="BK348" s="25"/>
      <c r="BL348" s="25"/>
      <c r="BM348" s="25"/>
      <c r="BO348" s="25"/>
      <c r="BP348" s="25"/>
      <c r="BQ348" s="25"/>
    </row>
    <row r="349" ht="15.0" customHeight="1">
      <c r="A349" s="23"/>
      <c r="B349" s="24"/>
      <c r="C349" s="25"/>
      <c r="D349" s="25"/>
      <c r="E349" s="25"/>
      <c r="F349" s="25"/>
      <c r="G349" s="25"/>
      <c r="H349" s="25"/>
      <c r="I349" s="25"/>
      <c r="K349" s="25"/>
      <c r="L349" s="25"/>
      <c r="M349" s="25"/>
      <c r="O349" s="25"/>
      <c r="P349" s="25"/>
      <c r="Q349" s="25"/>
      <c r="S349" s="25"/>
      <c r="T349" s="25"/>
      <c r="U349" s="25"/>
      <c r="W349" s="25"/>
      <c r="X349" s="25"/>
      <c r="Y349" s="25"/>
      <c r="AA349" s="25"/>
      <c r="AB349" s="25"/>
      <c r="AC349" s="25"/>
      <c r="AE349" s="25"/>
      <c r="AF349" s="25"/>
      <c r="AG349" s="25"/>
      <c r="AI349" s="25"/>
      <c r="AJ349" s="25"/>
      <c r="AK349" s="25"/>
      <c r="AM349" s="25"/>
      <c r="AN349" s="25"/>
      <c r="AO349" s="25"/>
      <c r="AQ349" s="25"/>
      <c r="AR349" s="25"/>
      <c r="AS349" s="25"/>
      <c r="AU349" s="25"/>
      <c r="AV349" s="25"/>
      <c r="AW349" s="25"/>
      <c r="AY349" s="25"/>
      <c r="AZ349" s="25"/>
      <c r="BA349" s="25"/>
      <c r="BC349" s="25"/>
      <c r="BD349" s="25"/>
      <c r="BE349" s="25"/>
      <c r="BG349" s="25"/>
      <c r="BH349" s="25"/>
      <c r="BI349" s="25"/>
      <c r="BK349" s="25"/>
      <c r="BL349" s="25"/>
      <c r="BM349" s="25"/>
      <c r="BO349" s="25"/>
      <c r="BP349" s="25"/>
      <c r="BQ349" s="25"/>
    </row>
    <row r="350" ht="15.0" customHeight="1">
      <c r="A350" s="23"/>
      <c r="B350" s="24"/>
      <c r="C350" s="25"/>
      <c r="D350" s="25"/>
      <c r="E350" s="25"/>
      <c r="F350" s="25"/>
      <c r="G350" s="25"/>
      <c r="H350" s="25"/>
      <c r="I350" s="25"/>
      <c r="K350" s="25"/>
      <c r="L350" s="25"/>
      <c r="M350" s="25"/>
      <c r="O350" s="25"/>
      <c r="P350" s="25"/>
      <c r="Q350" s="25"/>
      <c r="S350" s="25"/>
      <c r="T350" s="25"/>
      <c r="U350" s="25"/>
      <c r="W350" s="25"/>
      <c r="X350" s="25"/>
      <c r="Y350" s="25"/>
      <c r="AA350" s="25"/>
      <c r="AB350" s="25"/>
      <c r="AC350" s="25"/>
      <c r="AE350" s="25"/>
      <c r="AF350" s="25"/>
      <c r="AG350" s="25"/>
      <c r="AI350" s="25"/>
      <c r="AJ350" s="25"/>
      <c r="AK350" s="25"/>
      <c r="AM350" s="25"/>
      <c r="AN350" s="25"/>
      <c r="AO350" s="25"/>
      <c r="AQ350" s="25"/>
      <c r="AR350" s="25"/>
      <c r="AS350" s="25"/>
      <c r="AU350" s="25"/>
      <c r="AV350" s="25"/>
      <c r="AW350" s="25"/>
      <c r="AY350" s="25"/>
      <c r="AZ350" s="25"/>
      <c r="BA350" s="25"/>
      <c r="BC350" s="25"/>
      <c r="BD350" s="25"/>
      <c r="BE350" s="25"/>
      <c r="BG350" s="25"/>
      <c r="BH350" s="25"/>
      <c r="BI350" s="25"/>
      <c r="BK350" s="25"/>
      <c r="BL350" s="25"/>
      <c r="BM350" s="25"/>
      <c r="BO350" s="25"/>
      <c r="BP350" s="25"/>
      <c r="BQ350" s="25"/>
    </row>
    <row r="351" ht="15.0" customHeight="1">
      <c r="A351" s="26"/>
      <c r="B351" s="26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</row>
    <row r="352" ht="15.0" customHeight="1">
      <c r="A352" s="26"/>
      <c r="B352" s="26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</row>
    <row r="353" ht="15.0" customHeight="1">
      <c r="A353" s="19"/>
      <c r="B353" s="26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</row>
    <row r="354" ht="15.0" customHeight="1">
      <c r="A354" s="19"/>
      <c r="B354" s="26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</row>
    <row r="355" ht="15.0" customHeight="1">
      <c r="A355" s="19"/>
      <c r="B355" s="26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</row>
    <row r="356" ht="15.0" customHeight="1">
      <c r="A356" s="19"/>
      <c r="B356" s="26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</row>
    <row r="357" ht="15.0" customHeight="1">
      <c r="A357" s="19"/>
      <c r="B357" s="26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</row>
    <row r="358" ht="15.0" customHeight="1">
      <c r="A358" s="19"/>
      <c r="B358" s="26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</row>
    <row r="359" ht="15.0" customHeight="1">
      <c r="A359" s="19"/>
      <c r="B359" s="26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</row>
    <row r="360" ht="15.0" customHeight="1">
      <c r="A360" s="19"/>
      <c r="B360" s="26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</row>
    <row r="361" ht="15.0" customHeight="1">
      <c r="A361" s="19"/>
      <c r="B361" s="26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</row>
    <row r="362" ht="15.0" customHeight="1">
      <c r="A362" s="19"/>
      <c r="B362" s="26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</row>
    <row r="363" ht="15.0" customHeight="1">
      <c r="A363" s="19"/>
      <c r="B363" s="26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</row>
    <row r="364" ht="15.0" customHeight="1">
      <c r="A364" s="19"/>
      <c r="B364" s="26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</row>
    <row r="365" ht="15.0" customHeight="1">
      <c r="A365" s="19"/>
      <c r="B365" s="26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</row>
    <row r="366" ht="15.0" customHeight="1">
      <c r="A366" s="19"/>
      <c r="B366" s="26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</row>
    <row r="367" ht="15.0" customHeight="1">
      <c r="A367" s="19"/>
      <c r="B367" s="26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</row>
    <row r="368" ht="15.0" customHeight="1">
      <c r="A368" s="19"/>
      <c r="B368" s="26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</row>
    <row r="369" ht="15.0" customHeight="1">
      <c r="A369" s="19"/>
      <c r="B369" s="26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</row>
    <row r="370" ht="15.0" customHeight="1">
      <c r="A370" s="19"/>
      <c r="B370" s="26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</row>
    <row r="371" ht="15.0" customHeight="1">
      <c r="A371" s="19"/>
      <c r="B371" s="26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</row>
    <row r="372" ht="15.0" customHeight="1">
      <c r="A372" s="19"/>
      <c r="B372" s="26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</row>
    <row r="373" ht="15.0" customHeight="1">
      <c r="A373" s="19"/>
      <c r="B373" s="26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</row>
    <row r="374" ht="15.0" customHeight="1">
      <c r="A374" s="19"/>
      <c r="B374" s="26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</row>
    <row r="375" ht="15.0" customHeight="1">
      <c r="A375" s="19"/>
      <c r="B375" s="26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</row>
    <row r="376" ht="15.0" customHeight="1">
      <c r="A376" s="19"/>
      <c r="B376" s="26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</row>
    <row r="377" ht="15.0" customHeight="1">
      <c r="A377" s="19"/>
      <c r="B377" s="26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</row>
    <row r="378" ht="15.0" customHeight="1">
      <c r="A378" s="19"/>
      <c r="B378" s="26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</row>
    <row r="379" ht="15.0" customHeight="1">
      <c r="A379" s="19"/>
      <c r="B379" s="26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</row>
    <row r="380" ht="15.0" customHeight="1">
      <c r="A380" s="19"/>
      <c r="B380" s="26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</row>
    <row r="381" ht="15.0" customHeight="1">
      <c r="A381" s="26"/>
      <c r="B381" s="26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</row>
    <row r="382" ht="15.0" customHeight="1">
      <c r="A382" s="19"/>
      <c r="B382" s="26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</row>
    <row r="383" ht="15.0" customHeight="1">
      <c r="A383" s="19"/>
      <c r="B383" s="26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</row>
    <row r="384" ht="15.0" customHeight="1">
      <c r="A384" s="19"/>
      <c r="B384" s="26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</row>
    <row r="385" ht="15.0" customHeight="1">
      <c r="A385" s="19"/>
      <c r="B385" s="26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</row>
    <row r="386" ht="15.0" customHeight="1">
      <c r="A386" s="19"/>
      <c r="B386" s="26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</row>
    <row r="387" ht="15.0" customHeight="1">
      <c r="A387" s="19"/>
      <c r="B387" s="26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</row>
    <row r="388" ht="15.0" customHeight="1">
      <c r="A388" s="19"/>
      <c r="B388" s="26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</row>
    <row r="389" ht="15.0" customHeight="1">
      <c r="A389" s="19"/>
      <c r="B389" s="26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</row>
    <row r="390" ht="15.0" customHeight="1">
      <c r="A390" s="19"/>
      <c r="B390" s="26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</row>
    <row r="391" ht="15.0" customHeight="1">
      <c r="A391" s="19"/>
      <c r="B391" s="26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</row>
    <row r="392" ht="15.0" customHeight="1">
      <c r="A392" s="19"/>
      <c r="B392" s="26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</row>
    <row r="393" ht="15.0" customHeight="1">
      <c r="A393" s="26"/>
      <c r="B393" s="26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</row>
    <row r="394" ht="15.0" customHeight="1">
      <c r="A394" s="19"/>
      <c r="B394" s="26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</row>
    <row r="395" ht="15.0" customHeight="1">
      <c r="A395" s="19"/>
      <c r="B395" s="26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</row>
    <row r="396" ht="15.0" customHeight="1">
      <c r="A396" s="19"/>
      <c r="B396" s="26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</row>
    <row r="397" ht="15.0" customHeight="1">
      <c r="A397" s="19"/>
      <c r="B397" s="26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</row>
    <row r="398" ht="15.0" customHeight="1">
      <c r="A398" s="19"/>
      <c r="B398" s="26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</row>
    <row r="399" ht="15.0" customHeight="1">
      <c r="A399" s="19"/>
      <c r="B399" s="26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</row>
    <row r="400" ht="15.0" customHeight="1">
      <c r="A400" s="19"/>
      <c r="B400" s="26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</row>
    <row r="401" ht="15.0" customHeight="1">
      <c r="A401" s="19"/>
      <c r="B401" s="26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</row>
    <row r="402" ht="15.0" customHeight="1">
      <c r="A402" s="19"/>
      <c r="B402" s="26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</row>
    <row r="403" ht="15.0" customHeight="1">
      <c r="A403" s="19"/>
      <c r="B403" s="26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</row>
    <row r="404" ht="15.0" customHeight="1">
      <c r="A404" s="19"/>
      <c r="B404" s="26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</row>
    <row r="405" ht="15.0" customHeight="1">
      <c r="A405" s="19"/>
      <c r="B405" s="26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</row>
    <row r="406" ht="15.0" customHeight="1">
      <c r="A406" s="19"/>
      <c r="B406" s="26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</row>
    <row r="407" ht="15.0" customHeight="1">
      <c r="A407" s="19"/>
      <c r="B407" s="26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</row>
    <row r="408" ht="15.0" customHeight="1">
      <c r="A408" s="19"/>
      <c r="B408" s="26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</row>
    <row r="409" ht="15.0" customHeight="1">
      <c r="A409" s="19"/>
      <c r="B409" s="26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</row>
    <row r="410" ht="15.0" customHeight="1">
      <c r="A410" s="19"/>
      <c r="B410" s="26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</row>
    <row r="411" ht="15.0" customHeight="1">
      <c r="A411" s="19"/>
      <c r="B411" s="26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</row>
    <row r="412" ht="15.0" customHeight="1">
      <c r="A412" s="19"/>
      <c r="B412" s="26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</row>
    <row r="413" ht="15.0" customHeight="1">
      <c r="A413" s="19"/>
      <c r="B413" s="26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</row>
    <row r="414" ht="15.0" customHeight="1">
      <c r="A414" s="19"/>
      <c r="B414" s="26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</row>
    <row r="415" ht="15.0" customHeight="1">
      <c r="A415" s="19"/>
      <c r="B415" s="26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</row>
    <row r="416" ht="15.0" customHeight="1">
      <c r="A416" s="19"/>
      <c r="B416" s="26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</row>
    <row r="417" ht="15.0" customHeight="1">
      <c r="A417" s="19"/>
      <c r="B417" s="26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</row>
    <row r="418" ht="15.0" customHeight="1">
      <c r="A418" s="19"/>
      <c r="B418" s="26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</row>
    <row r="419" ht="15.0" customHeight="1">
      <c r="A419" s="19"/>
      <c r="B419" s="26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</row>
    <row r="420" ht="15.0" customHeight="1">
      <c r="A420" s="19"/>
      <c r="B420" s="26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</row>
    <row r="421" ht="15.0" customHeight="1">
      <c r="A421" s="19"/>
      <c r="B421" s="26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</row>
    <row r="422" ht="15.0" customHeight="1">
      <c r="A422" s="19"/>
      <c r="B422" s="26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</row>
    <row r="423" ht="15.0" customHeight="1">
      <c r="A423" s="19"/>
      <c r="B423" s="26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</row>
    <row r="424" ht="15.0" customHeight="1">
      <c r="A424" s="19"/>
      <c r="B424" s="26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</row>
    <row r="425" ht="15.0" customHeight="1">
      <c r="A425" s="19"/>
      <c r="B425" s="26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</row>
    <row r="426" ht="15.0" customHeight="1">
      <c r="A426" s="19"/>
      <c r="B426" s="26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</row>
    <row r="427" ht="15.0" customHeight="1">
      <c r="A427" s="19"/>
      <c r="B427" s="26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</row>
    <row r="428" ht="15.0" customHeight="1">
      <c r="A428" s="19"/>
      <c r="B428" s="26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</row>
    <row r="429" ht="15.0" customHeight="1">
      <c r="A429" s="19"/>
      <c r="B429" s="26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</row>
    <row r="430" ht="15.0" customHeight="1">
      <c r="A430" s="19"/>
      <c r="B430" s="26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</row>
    <row r="431" ht="15.0" customHeight="1">
      <c r="A431" s="19"/>
      <c r="B431" s="26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</row>
    <row r="432" ht="15.0" customHeight="1">
      <c r="A432" s="19"/>
      <c r="B432" s="26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</row>
    <row r="433" ht="15.0" customHeight="1">
      <c r="A433" s="19"/>
      <c r="B433" s="26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</row>
    <row r="434" ht="15.0" customHeight="1">
      <c r="A434" s="19"/>
      <c r="B434" s="26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</row>
    <row r="435" ht="15.0" customHeight="1">
      <c r="A435" s="19"/>
      <c r="B435" s="26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</row>
    <row r="436" ht="15.0" customHeight="1">
      <c r="A436" s="19"/>
      <c r="B436" s="26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</row>
    <row r="437" ht="15.0" customHeight="1">
      <c r="A437" s="19"/>
      <c r="B437" s="26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</row>
    <row r="438" ht="15.0" customHeight="1">
      <c r="A438" s="19"/>
      <c r="B438" s="26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</row>
    <row r="439" ht="15.0" customHeight="1">
      <c r="A439" s="19"/>
      <c r="B439" s="26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</row>
    <row r="440" ht="15.0" customHeight="1">
      <c r="A440" s="19"/>
      <c r="B440" s="26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</row>
    <row r="441" ht="15.0" customHeight="1">
      <c r="A441" s="19"/>
      <c r="B441" s="26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</row>
    <row r="442" ht="15.0" customHeight="1">
      <c r="A442" s="19"/>
      <c r="B442" s="26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</row>
    <row r="443" ht="15.0" customHeight="1">
      <c r="A443" s="19"/>
      <c r="B443" s="26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</row>
    <row r="444" ht="15.0" customHeight="1">
      <c r="A444" s="19"/>
      <c r="B444" s="26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</row>
    <row r="445" ht="15.0" customHeight="1">
      <c r="A445" s="19"/>
      <c r="B445" s="26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</row>
    <row r="446" ht="15.0" customHeight="1">
      <c r="A446" s="19"/>
      <c r="B446" s="26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</row>
    <row r="447" ht="15.0" customHeight="1">
      <c r="A447" s="19"/>
      <c r="B447" s="26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</row>
    <row r="448" ht="15.0" customHeight="1">
      <c r="A448" s="19"/>
      <c r="B448" s="26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</row>
    <row r="449" ht="15.0" customHeight="1">
      <c r="A449" s="19"/>
      <c r="B449" s="26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</row>
    <row r="450" ht="15.0" customHeight="1">
      <c r="A450" s="19"/>
      <c r="B450" s="26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</row>
    <row r="451" ht="15.0" customHeight="1">
      <c r="A451" s="19"/>
      <c r="B451" s="26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</row>
    <row r="452" ht="15.0" customHeight="1">
      <c r="A452" s="19"/>
      <c r="B452" s="26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</row>
    <row r="453" ht="15.0" customHeight="1">
      <c r="A453" s="19"/>
      <c r="B453" s="26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</row>
    <row r="454" ht="15.0" customHeight="1">
      <c r="A454" s="19"/>
      <c r="B454" s="26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</row>
    <row r="455" ht="15.0" customHeight="1">
      <c r="A455" s="19"/>
      <c r="B455" s="26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</row>
    <row r="456" ht="15.0" customHeight="1">
      <c r="A456" s="19"/>
      <c r="B456" s="26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</row>
    <row r="457" ht="15.0" customHeight="1">
      <c r="A457" s="19"/>
      <c r="B457" s="26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</row>
    <row r="458" ht="15.0" customHeight="1">
      <c r="A458" s="19"/>
      <c r="B458" s="26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</row>
    <row r="459" ht="15.0" customHeight="1">
      <c r="A459" s="19"/>
      <c r="B459" s="26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</row>
    <row r="460" ht="15.0" customHeight="1">
      <c r="A460" s="19"/>
      <c r="B460" s="26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</row>
    <row r="461" ht="15.0" customHeight="1">
      <c r="A461" s="19"/>
      <c r="B461" s="26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</row>
    <row r="462" ht="15.0" customHeight="1">
      <c r="A462" s="19"/>
      <c r="B462" s="26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</row>
    <row r="463" ht="15.0" customHeight="1">
      <c r="A463" s="19"/>
      <c r="B463" s="26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</row>
    <row r="464" ht="15.0" customHeight="1">
      <c r="A464" s="19"/>
      <c r="B464" s="26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</row>
    <row r="465" ht="15.0" customHeight="1">
      <c r="A465" s="19"/>
      <c r="B465" s="26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</row>
    <row r="466" ht="15.0" customHeight="1">
      <c r="A466" s="19"/>
      <c r="B466" s="26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</row>
    <row r="467" ht="15.0" customHeight="1">
      <c r="A467" s="26"/>
      <c r="B467" s="26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</row>
    <row r="468" ht="15.0" customHeight="1">
      <c r="A468" s="19"/>
      <c r="B468" s="26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</row>
    <row r="469" ht="15.0" customHeight="1">
      <c r="A469" s="19"/>
      <c r="B469" s="26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</row>
    <row r="470" ht="15.0" customHeight="1">
      <c r="A470" s="19"/>
      <c r="B470" s="26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</row>
    <row r="471" ht="15.0" customHeight="1">
      <c r="A471" s="19"/>
      <c r="B471" s="26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</row>
    <row r="472" ht="15.0" customHeight="1">
      <c r="A472" s="19"/>
      <c r="B472" s="26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</row>
    <row r="473" ht="15.0" customHeight="1">
      <c r="A473" s="19"/>
      <c r="B473" s="26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</row>
    <row r="474" ht="15.0" customHeight="1">
      <c r="A474" s="19"/>
      <c r="B474" s="26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</row>
    <row r="475" ht="15.0" customHeight="1">
      <c r="A475" s="19"/>
      <c r="B475" s="26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</row>
    <row r="476" ht="15.0" customHeight="1">
      <c r="A476" s="19"/>
      <c r="B476" s="26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</row>
    <row r="477" ht="15.0" customHeight="1">
      <c r="A477" s="19"/>
      <c r="B477" s="26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</row>
    <row r="478" ht="15.0" customHeight="1">
      <c r="A478" s="19"/>
      <c r="B478" s="26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</row>
    <row r="479" ht="15.0" customHeight="1">
      <c r="A479" s="19"/>
      <c r="B479" s="26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</row>
    <row r="480" ht="15.0" customHeight="1">
      <c r="A480" s="19"/>
      <c r="B480" s="26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</row>
    <row r="481" ht="15.0" customHeight="1">
      <c r="A481" s="19"/>
      <c r="B481" s="26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</row>
    <row r="482" ht="15.0" customHeight="1">
      <c r="A482" s="19"/>
      <c r="B482" s="26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</row>
    <row r="483" ht="15.0" customHeight="1">
      <c r="A483" s="19"/>
      <c r="B483" s="26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</row>
    <row r="484" ht="15.0" customHeight="1">
      <c r="A484" s="19"/>
      <c r="B484" s="26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</row>
    <row r="485" ht="15.0" customHeight="1">
      <c r="A485" s="19"/>
      <c r="B485" s="26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</row>
    <row r="486" ht="15.0" customHeight="1">
      <c r="A486" s="19"/>
      <c r="B486" s="26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</row>
    <row r="487" ht="15.0" customHeight="1">
      <c r="A487" s="19"/>
      <c r="B487" s="26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</row>
    <row r="488" ht="15.0" customHeight="1">
      <c r="A488" s="19"/>
      <c r="B488" s="26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</row>
    <row r="489" ht="15.0" customHeight="1">
      <c r="A489" s="19"/>
      <c r="B489" s="26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</row>
    <row r="490" ht="15.0" customHeight="1">
      <c r="A490" s="19"/>
      <c r="B490" s="26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</row>
    <row r="491" ht="15.0" customHeight="1">
      <c r="A491" s="19"/>
      <c r="B491" s="26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</row>
    <row r="492" ht="15.0" customHeight="1">
      <c r="A492" s="19"/>
      <c r="B492" s="26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</row>
    <row r="493" ht="15.0" customHeight="1">
      <c r="A493" s="19"/>
      <c r="B493" s="26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</row>
    <row r="494" ht="15.0" customHeight="1">
      <c r="A494" s="19"/>
      <c r="B494" s="26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</row>
    <row r="495" ht="15.0" customHeight="1">
      <c r="A495" s="19"/>
      <c r="B495" s="26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</row>
    <row r="496" ht="15.0" customHeight="1">
      <c r="A496" s="19"/>
      <c r="B496" s="26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</row>
    <row r="497" ht="15.0" customHeight="1">
      <c r="A497" s="19"/>
      <c r="B497" s="26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</row>
    <row r="498" ht="15.0" customHeight="1">
      <c r="A498" s="19"/>
      <c r="B498" s="26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</row>
    <row r="499" ht="15.0" customHeight="1">
      <c r="A499" s="19"/>
      <c r="B499" s="26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</row>
    <row r="500" ht="15.0" customHeight="1">
      <c r="A500" s="19"/>
      <c r="B500" s="26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</row>
    <row r="501" ht="15.0" customHeight="1">
      <c r="A501" s="19"/>
      <c r="B501" s="26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</row>
    <row r="502" ht="15.0" customHeight="1">
      <c r="A502" s="19"/>
      <c r="B502" s="26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</row>
    <row r="503" ht="15.0" customHeight="1">
      <c r="A503" s="19"/>
      <c r="B503" s="26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</row>
    <row r="504" ht="15.0" customHeight="1">
      <c r="A504" s="19"/>
      <c r="B504" s="26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</row>
    <row r="505" ht="15.0" customHeight="1">
      <c r="A505" s="19"/>
      <c r="B505" s="26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</row>
    <row r="506" ht="15.0" customHeight="1">
      <c r="A506" s="19"/>
      <c r="B506" s="26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</row>
    <row r="507" ht="15.0" customHeight="1">
      <c r="A507" s="19"/>
      <c r="B507" s="26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</row>
    <row r="508" ht="15.0" customHeight="1">
      <c r="A508" s="19"/>
      <c r="B508" s="26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</row>
    <row r="509" ht="15.0" customHeight="1">
      <c r="A509" s="19"/>
      <c r="B509" s="26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</row>
    <row r="510" ht="15.0" customHeight="1">
      <c r="A510" s="19"/>
      <c r="B510" s="26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</row>
    <row r="511" ht="15.0" customHeight="1">
      <c r="A511" s="19"/>
      <c r="B511" s="26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</row>
    <row r="512" ht="15.0" customHeight="1">
      <c r="A512" s="19"/>
      <c r="B512" s="26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</row>
    <row r="513" ht="15.0" customHeight="1">
      <c r="A513" s="19"/>
      <c r="B513" s="26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</row>
    <row r="514" ht="15.0" customHeight="1">
      <c r="A514" s="19"/>
      <c r="B514" s="26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</row>
    <row r="515" ht="15.0" customHeight="1">
      <c r="A515" s="19"/>
      <c r="B515" s="26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</row>
    <row r="516" ht="15.0" customHeight="1">
      <c r="A516" s="19"/>
      <c r="B516" s="26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</row>
    <row r="517" ht="15.0" customHeight="1">
      <c r="A517" s="19"/>
      <c r="B517" s="26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</row>
    <row r="518" ht="15.0" customHeight="1">
      <c r="A518" s="19"/>
      <c r="B518" s="26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</row>
    <row r="519" ht="15.0" customHeight="1">
      <c r="A519" s="19"/>
      <c r="B519" s="26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</row>
    <row r="520" ht="15.0" customHeight="1">
      <c r="A520" s="19"/>
      <c r="B520" s="26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</row>
    <row r="521" ht="15.0" customHeight="1">
      <c r="A521" s="19"/>
      <c r="B521" s="26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</row>
    <row r="522" ht="15.0" customHeight="1">
      <c r="A522" s="19"/>
      <c r="B522" s="26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</row>
    <row r="523" ht="15.0" customHeight="1">
      <c r="A523" s="19"/>
      <c r="B523" s="26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</row>
    <row r="524" ht="15.0" customHeight="1">
      <c r="A524" s="19"/>
      <c r="B524" s="26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</row>
    <row r="525" ht="15.0" customHeight="1">
      <c r="A525" s="19"/>
      <c r="B525" s="26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</row>
    <row r="526" ht="15.0" customHeight="1">
      <c r="A526" s="19"/>
      <c r="B526" s="26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</row>
    <row r="527" ht="15.0" customHeight="1">
      <c r="A527" s="19"/>
      <c r="B527" s="26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</row>
    <row r="528" ht="15.0" customHeight="1">
      <c r="A528" s="19"/>
      <c r="B528" s="26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</row>
    <row r="529" ht="15.0" customHeight="1">
      <c r="A529" s="19"/>
      <c r="B529" s="26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</row>
    <row r="530" ht="15.0" customHeight="1">
      <c r="A530" s="19"/>
      <c r="B530" s="26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</row>
    <row r="531" ht="15.0" customHeight="1">
      <c r="A531" s="19"/>
      <c r="B531" s="26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</row>
    <row r="532" ht="15.0" customHeight="1">
      <c r="A532" s="19"/>
      <c r="B532" s="26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</row>
    <row r="533" ht="15.0" customHeight="1">
      <c r="A533" s="19"/>
      <c r="B533" s="26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</row>
    <row r="534" ht="15.0" customHeight="1">
      <c r="A534" s="19"/>
      <c r="B534" s="26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</row>
    <row r="535" ht="15.0" customHeight="1">
      <c r="A535" s="19"/>
      <c r="B535" s="26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</row>
    <row r="536" ht="15.0" customHeight="1">
      <c r="A536" s="19"/>
      <c r="B536" s="26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</row>
    <row r="537" ht="15.0" customHeight="1">
      <c r="A537" s="19"/>
      <c r="B537" s="26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</row>
    <row r="538" ht="15.0" customHeight="1">
      <c r="A538" s="19"/>
      <c r="B538" s="26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</row>
    <row r="539" ht="15.0" customHeight="1">
      <c r="A539" s="30"/>
      <c r="B539" s="30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</row>
    <row r="540" ht="15.0" customHeight="1">
      <c r="A540" s="30"/>
      <c r="B540" s="30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</row>
    <row r="541" ht="15.0" customHeight="1">
      <c r="A541" s="30"/>
      <c r="B541" s="30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</row>
    <row r="542" ht="15.0" customHeight="1">
      <c r="A542" s="30"/>
      <c r="B542" s="30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</row>
    <row r="543" ht="15.0" customHeight="1">
      <c r="A543" s="30"/>
      <c r="B543" s="30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</row>
    <row r="544" ht="15.0" customHeight="1">
      <c r="A544" s="30"/>
      <c r="B544" s="30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</row>
    <row r="545" ht="15.0" customHeight="1">
      <c r="A545" s="30"/>
      <c r="B545" s="30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</row>
    <row r="546" ht="15.0" customHeight="1">
      <c r="A546" s="30"/>
      <c r="B546" s="30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</row>
    <row r="547" ht="15.0" customHeight="1">
      <c r="A547" s="30"/>
      <c r="B547" s="30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</row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autoFilter ref="$A$1:$BB$1014"/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14.38"/>
    <col customWidth="1" min="3" max="3" width="15.75"/>
    <col customWidth="1" min="4" max="5" width="12.63"/>
    <col customWidth="1" min="6" max="6" width="11.88"/>
    <col customWidth="1" min="7" max="7" width="14.25"/>
    <col customWidth="1" min="8" max="8" width="15.75"/>
  </cols>
  <sheetData>
    <row r="1">
      <c r="A1" s="31" t="s">
        <v>1</v>
      </c>
      <c r="B1" s="31" t="s">
        <v>2</v>
      </c>
      <c r="C1" s="32" t="s">
        <v>365</v>
      </c>
      <c r="D1" s="32" t="s">
        <v>366</v>
      </c>
      <c r="E1" s="32" t="s">
        <v>367</v>
      </c>
      <c r="F1" s="32" t="s">
        <v>368</v>
      </c>
      <c r="G1" s="32" t="s">
        <v>4</v>
      </c>
      <c r="H1" s="32" t="s">
        <v>5</v>
      </c>
    </row>
    <row r="2" ht="12.75" customHeight="1">
      <c r="A2" s="33" t="s">
        <v>15</v>
      </c>
      <c r="B2" s="34">
        <v>5.1012843E7</v>
      </c>
      <c r="C2" s="35">
        <v>1.50592097E8</v>
      </c>
      <c r="D2" s="35">
        <v>2.42505815E8</v>
      </c>
      <c r="E2" s="35">
        <v>3.75060197E8</v>
      </c>
      <c r="F2" s="35">
        <v>3.1354984E7</v>
      </c>
      <c r="G2" s="36">
        <f t="shared" ref="G2:G349" si="1">IF(C2&gt;=125000000,C2*22%,
IF(AND(C2&gt;=100000000,C2&lt;125000000),C2*18%,
IF(AND(C2&gt;=85000000,C2&lt;100000000),C2*16%,
IF(AND(C2&gt;=80000000,C2&lt;85000000),C2*14%,
IF(AND(C2&gt;=70000000,C2&lt;80000000),C2*12%,
IF(AND(C2&gt;=50000000,C2&lt;70000000),C2*6%,
IF(C2&lt;50000000,C2*5%)))))))</f>
        <v>33130261.34</v>
      </c>
      <c r="H2" s="16">
        <f t="shared" ref="H2:H349" si="2">IF(C2&gt;=125000000,C2*2.6%,
IF(AND(C2&gt;=110000000,C2&lt;125000000),C2*2.3%,
IF(AND(C2&gt;=100000000,C2&lt;110000000),C2*2%,
IF(AND(C2&gt;=90000000,C2&lt;100000000),C2*1.8%,
IF(AND(C2&gt;=85000000,C2&lt;90000000),C2*1.6%,
IF(AND(C2&gt;=80000000,C2&lt;85000000),C2*1.3%,
IF(AND(C2&gt;=75000000,C2&lt;80000000),C2*1.1%,
IF(AND(C2&gt;=70000000,C2&lt;75000000),C2*0.9%,
IF(AND(C2&gt;=60000000,C2&lt;70000000),C2*0.8%,
IF(AND(C2&gt;=50000000,C2&lt;60000000),C2*0.7%,
IF(C2&lt;50000000,C2*0.5%)))))))))))</f>
        <v>3915394.522</v>
      </c>
    </row>
    <row r="3" ht="12.75" customHeight="1">
      <c r="A3" s="33" t="s">
        <v>23</v>
      </c>
      <c r="B3" s="34">
        <v>5.0232653E7</v>
      </c>
      <c r="C3" s="35">
        <v>1.26536248E8</v>
      </c>
      <c r="D3" s="35">
        <v>9.7302532E7</v>
      </c>
      <c r="E3" s="35">
        <v>1.87529604E8</v>
      </c>
      <c r="F3" s="35">
        <v>2.324238E7</v>
      </c>
      <c r="G3" s="36">
        <f t="shared" si="1"/>
        <v>27837974.56</v>
      </c>
      <c r="H3" s="16">
        <f t="shared" si="2"/>
        <v>3289942.448</v>
      </c>
    </row>
    <row r="4" ht="12.75" customHeight="1">
      <c r="A4" s="33" t="s">
        <v>369</v>
      </c>
      <c r="B4" s="34">
        <v>1.6871198E7</v>
      </c>
      <c r="C4" s="35">
        <v>1.24297067E8</v>
      </c>
      <c r="D4" s="35">
        <v>1.91827992E8</v>
      </c>
      <c r="E4" s="35">
        <v>2.20561381E8</v>
      </c>
      <c r="F4" s="35">
        <v>3.7020867E7</v>
      </c>
      <c r="G4" s="36">
        <f t="shared" si="1"/>
        <v>22373472.06</v>
      </c>
      <c r="H4" s="16">
        <f t="shared" si="2"/>
        <v>2858832.541</v>
      </c>
    </row>
    <row r="5" ht="12.75" customHeight="1">
      <c r="A5" s="33" t="s">
        <v>370</v>
      </c>
      <c r="B5" s="34">
        <v>4.7249713E7</v>
      </c>
      <c r="C5" s="35">
        <v>1.24044177E8</v>
      </c>
      <c r="D5" s="35">
        <v>1.52274259E8</v>
      </c>
      <c r="E5" s="35">
        <v>2.71520573E8</v>
      </c>
      <c r="F5" s="35">
        <v>2.5164252E7</v>
      </c>
      <c r="G5" s="36">
        <f t="shared" si="1"/>
        <v>22327951.86</v>
      </c>
      <c r="H5" s="16">
        <f t="shared" si="2"/>
        <v>2853016.071</v>
      </c>
    </row>
    <row r="6" ht="12.75" customHeight="1">
      <c r="A6" s="33" t="s">
        <v>32</v>
      </c>
      <c r="B6" s="34">
        <v>6379317.0</v>
      </c>
      <c r="C6" s="35">
        <v>1.22283537E8</v>
      </c>
      <c r="D6" s="35">
        <v>1.13204875E8</v>
      </c>
      <c r="E6" s="35">
        <v>1.48460497E8</v>
      </c>
      <c r="F6" s="35">
        <v>3.825793E7</v>
      </c>
      <c r="G6" s="36">
        <f t="shared" si="1"/>
        <v>22011036.66</v>
      </c>
      <c r="H6" s="16">
        <f t="shared" si="2"/>
        <v>2812521.351</v>
      </c>
    </row>
    <row r="7" ht="12.75" customHeight="1">
      <c r="A7" s="33" t="s">
        <v>371</v>
      </c>
      <c r="B7" s="34">
        <v>6.6556501E7</v>
      </c>
      <c r="C7" s="35">
        <v>1.13665495E8</v>
      </c>
      <c r="D7" s="35">
        <v>8.3289282E7</v>
      </c>
      <c r="E7" s="35">
        <v>1.19542218E8</v>
      </c>
      <c r="F7" s="35">
        <v>1.9617106E7</v>
      </c>
      <c r="G7" s="36">
        <f t="shared" si="1"/>
        <v>20459789.1</v>
      </c>
      <c r="H7" s="16">
        <f t="shared" si="2"/>
        <v>2614306.385</v>
      </c>
    </row>
    <row r="8" ht="12.75" customHeight="1">
      <c r="A8" s="33" t="s">
        <v>372</v>
      </c>
      <c r="B8" s="34">
        <v>7.7195654E7</v>
      </c>
      <c r="C8" s="35">
        <v>1.09138966E8</v>
      </c>
      <c r="D8" s="35">
        <v>1.43162354E8</v>
      </c>
      <c r="E8" s="35">
        <v>1.24246822E8</v>
      </c>
      <c r="F8" s="35">
        <v>2.6639191E7</v>
      </c>
      <c r="G8" s="36">
        <f t="shared" si="1"/>
        <v>19645013.88</v>
      </c>
      <c r="H8" s="16">
        <f t="shared" si="2"/>
        <v>2182779.32</v>
      </c>
    </row>
    <row r="9" ht="12.75" customHeight="1">
      <c r="A9" s="33" t="s">
        <v>373</v>
      </c>
      <c r="B9" s="34">
        <v>4.7939669E7</v>
      </c>
      <c r="C9" s="35">
        <v>1.01755163E8</v>
      </c>
      <c r="D9" s="35">
        <v>8.4729238E7</v>
      </c>
      <c r="E9" s="35">
        <v>1.19655695E8</v>
      </c>
      <c r="F9" s="35">
        <v>1.9316795E7</v>
      </c>
      <c r="G9" s="36">
        <f t="shared" si="1"/>
        <v>18315929.34</v>
      </c>
      <c r="H9" s="16">
        <f t="shared" si="2"/>
        <v>2035103.26</v>
      </c>
    </row>
    <row r="10" ht="12.75" customHeight="1">
      <c r="A10" s="33" t="s">
        <v>374</v>
      </c>
      <c r="B10" s="34">
        <v>1.5442401E7</v>
      </c>
      <c r="C10" s="35">
        <v>1.01350025E8</v>
      </c>
      <c r="D10" s="35">
        <v>6.0944935E7</v>
      </c>
      <c r="E10" s="35">
        <v>7.2134191E7</v>
      </c>
      <c r="F10" s="35">
        <v>2.8666361E7</v>
      </c>
      <c r="G10" s="36">
        <f t="shared" si="1"/>
        <v>18243004.5</v>
      </c>
      <c r="H10" s="16">
        <f t="shared" si="2"/>
        <v>2027000.5</v>
      </c>
    </row>
    <row r="11" ht="12.75" customHeight="1">
      <c r="A11" s="33" t="s">
        <v>27</v>
      </c>
      <c r="B11" s="34">
        <v>7226500.0</v>
      </c>
      <c r="C11" s="35">
        <v>9.9886735E7</v>
      </c>
      <c r="D11" s="35">
        <v>6.6921541E7</v>
      </c>
      <c r="E11" s="35">
        <v>1.16117554E8</v>
      </c>
      <c r="F11" s="35">
        <v>1.8730286E7</v>
      </c>
      <c r="G11" s="36">
        <f t="shared" si="1"/>
        <v>15981877.6</v>
      </c>
      <c r="H11" s="16">
        <f t="shared" si="2"/>
        <v>1797961.23</v>
      </c>
    </row>
    <row r="12" ht="12.75" customHeight="1">
      <c r="A12" s="37" t="s">
        <v>375</v>
      </c>
      <c r="B12" s="34">
        <v>9.485027E7</v>
      </c>
      <c r="C12" s="35">
        <v>9.8374088E7</v>
      </c>
      <c r="D12" s="35">
        <v>2.13556948E8</v>
      </c>
      <c r="E12" s="35">
        <v>1.40841539E8</v>
      </c>
      <c r="F12" s="35">
        <v>1.705998E7</v>
      </c>
      <c r="G12" s="36">
        <f t="shared" si="1"/>
        <v>15739854.08</v>
      </c>
      <c r="H12" s="16">
        <f t="shared" si="2"/>
        <v>1770733.584</v>
      </c>
    </row>
    <row r="13" ht="12.75" customHeight="1">
      <c r="A13" s="33" t="s">
        <v>41</v>
      </c>
      <c r="B13" s="34">
        <v>3.9162349E7</v>
      </c>
      <c r="C13" s="35">
        <v>9.6657225E7</v>
      </c>
      <c r="D13" s="35">
        <v>6.2324776E7</v>
      </c>
      <c r="E13" s="35">
        <v>1.20949582E8</v>
      </c>
      <c r="F13" s="35">
        <v>1.5750273E7</v>
      </c>
      <c r="G13" s="36">
        <f t="shared" si="1"/>
        <v>15465156</v>
      </c>
      <c r="H13" s="16">
        <f t="shared" si="2"/>
        <v>1739830.05</v>
      </c>
    </row>
    <row r="14" ht="12.75" customHeight="1">
      <c r="A14" s="33" t="s">
        <v>376</v>
      </c>
      <c r="B14" s="34">
        <v>9.2415813E7</v>
      </c>
      <c r="C14" s="35">
        <v>9.6639894E7</v>
      </c>
      <c r="D14" s="35">
        <v>6.3316923E7</v>
      </c>
      <c r="E14" s="35">
        <v>7.9095706E7</v>
      </c>
      <c r="F14" s="35">
        <v>1.2084349E7</v>
      </c>
      <c r="G14" s="36">
        <f t="shared" si="1"/>
        <v>15462383.04</v>
      </c>
      <c r="H14" s="16">
        <f t="shared" si="2"/>
        <v>1739518.092</v>
      </c>
    </row>
    <row r="15" ht="12.75" customHeight="1">
      <c r="A15" s="33" t="s">
        <v>377</v>
      </c>
      <c r="B15" s="34">
        <v>1.6909502E7</v>
      </c>
      <c r="C15" s="35">
        <v>9.4700801E7</v>
      </c>
      <c r="D15" s="35">
        <v>3.09317219E8</v>
      </c>
      <c r="E15" s="35">
        <v>4.54533493E8</v>
      </c>
      <c r="F15" s="35">
        <v>5.3821572E7</v>
      </c>
      <c r="G15" s="36">
        <f t="shared" si="1"/>
        <v>15152128.16</v>
      </c>
      <c r="H15" s="16">
        <f t="shared" si="2"/>
        <v>1704614.418</v>
      </c>
    </row>
    <row r="16" ht="12.75" customHeight="1">
      <c r="A16" s="33" t="s">
        <v>378</v>
      </c>
      <c r="B16" s="34">
        <v>4.6897099E7</v>
      </c>
      <c r="C16" s="35">
        <v>9.464687E7</v>
      </c>
      <c r="D16" s="35">
        <v>1.16978012E8</v>
      </c>
      <c r="E16" s="35">
        <v>1.16386669E8</v>
      </c>
      <c r="F16" s="35">
        <v>1.6970551E7</v>
      </c>
      <c r="G16" s="36">
        <f t="shared" si="1"/>
        <v>15143499.2</v>
      </c>
      <c r="H16" s="16">
        <f t="shared" si="2"/>
        <v>1703643.66</v>
      </c>
    </row>
    <row r="17" ht="12.75" customHeight="1">
      <c r="A17" s="33" t="s">
        <v>379</v>
      </c>
      <c r="B17" s="34">
        <v>2.7615221E7</v>
      </c>
      <c r="C17" s="35">
        <v>9.4390965E7</v>
      </c>
      <c r="D17" s="35">
        <v>1.50046155E8</v>
      </c>
      <c r="E17" s="35">
        <v>2.19041851E8</v>
      </c>
      <c r="F17" s="35">
        <v>3.437429E7</v>
      </c>
      <c r="G17" s="36">
        <f t="shared" si="1"/>
        <v>15102554.4</v>
      </c>
      <c r="H17" s="16">
        <f t="shared" si="2"/>
        <v>1699037.37</v>
      </c>
    </row>
    <row r="18" ht="12.75" customHeight="1">
      <c r="A18" s="33" t="s">
        <v>380</v>
      </c>
      <c r="B18" s="34">
        <v>7.552219E7</v>
      </c>
      <c r="C18" s="35">
        <v>9.3844541E7</v>
      </c>
      <c r="D18" s="35">
        <v>2.5658469E8</v>
      </c>
      <c r="E18" s="35">
        <v>1.6660774E8</v>
      </c>
      <c r="F18" s="35">
        <v>1.592009E7</v>
      </c>
      <c r="G18" s="36">
        <f t="shared" si="1"/>
        <v>15015126.56</v>
      </c>
      <c r="H18" s="16">
        <f t="shared" si="2"/>
        <v>1689201.738</v>
      </c>
    </row>
    <row r="19" ht="12.75" customHeight="1">
      <c r="A19" s="33" t="s">
        <v>22</v>
      </c>
      <c r="B19" s="34">
        <v>1.11105473E8</v>
      </c>
      <c r="C19" s="35">
        <v>9.3709104E7</v>
      </c>
      <c r="D19" s="35">
        <v>8.5200416E7</v>
      </c>
      <c r="E19" s="35">
        <v>9.9277507E7</v>
      </c>
      <c r="F19" s="35">
        <v>2.0585308E7</v>
      </c>
      <c r="G19" s="36">
        <f t="shared" si="1"/>
        <v>14993456.64</v>
      </c>
      <c r="H19" s="16">
        <f t="shared" si="2"/>
        <v>1686763.872</v>
      </c>
    </row>
    <row r="20" ht="12.75" customHeight="1">
      <c r="A20" s="33" t="s">
        <v>381</v>
      </c>
      <c r="B20" s="34">
        <v>1.6793293E7</v>
      </c>
      <c r="C20" s="35">
        <v>9.3611213E7</v>
      </c>
      <c r="D20" s="35">
        <v>4.1871262E7</v>
      </c>
      <c r="E20" s="35">
        <v>5.3767663E7</v>
      </c>
      <c r="F20" s="35">
        <v>2.0788868E7</v>
      </c>
      <c r="G20" s="36">
        <f t="shared" si="1"/>
        <v>14977794.08</v>
      </c>
      <c r="H20" s="16">
        <f t="shared" si="2"/>
        <v>1685001.834</v>
      </c>
    </row>
    <row r="21" ht="12.75" customHeight="1">
      <c r="A21" s="33" t="s">
        <v>38</v>
      </c>
      <c r="B21" s="34">
        <v>1.8454953E7</v>
      </c>
      <c r="C21" s="35">
        <v>9.312458E7</v>
      </c>
      <c r="D21" s="35">
        <v>5.6683182E7</v>
      </c>
      <c r="E21" s="35">
        <v>6.4156203E7</v>
      </c>
      <c r="F21" s="35">
        <v>1.7438977E7</v>
      </c>
      <c r="G21" s="36">
        <f t="shared" si="1"/>
        <v>14899932.8</v>
      </c>
      <c r="H21" s="16">
        <f t="shared" si="2"/>
        <v>1676242.44</v>
      </c>
    </row>
    <row r="22" ht="12.75" customHeight="1">
      <c r="A22" s="33" t="s">
        <v>382</v>
      </c>
      <c r="B22" s="34">
        <v>5.0890021E7</v>
      </c>
      <c r="C22" s="35">
        <v>9.2517645E7</v>
      </c>
      <c r="D22" s="35">
        <v>6.0416535E7</v>
      </c>
      <c r="E22" s="35">
        <v>8.1088611E7</v>
      </c>
      <c r="F22" s="35">
        <v>1.3581648E7</v>
      </c>
      <c r="G22" s="36">
        <f t="shared" si="1"/>
        <v>14802823.2</v>
      </c>
      <c r="H22" s="16">
        <f t="shared" si="2"/>
        <v>1665317.61</v>
      </c>
    </row>
    <row r="23" ht="12.75" customHeight="1">
      <c r="A23" s="33" t="s">
        <v>383</v>
      </c>
      <c r="B23" s="34">
        <v>5.1147854E7</v>
      </c>
      <c r="C23" s="35">
        <v>9.2339293E7</v>
      </c>
      <c r="D23" s="35">
        <v>7.5726674E7</v>
      </c>
      <c r="E23" s="35">
        <v>1.48981379E8</v>
      </c>
      <c r="F23" s="35">
        <v>1.9919789E7</v>
      </c>
      <c r="G23" s="36">
        <f t="shared" si="1"/>
        <v>14774286.88</v>
      </c>
      <c r="H23" s="16">
        <f t="shared" si="2"/>
        <v>1662107.274</v>
      </c>
    </row>
    <row r="24" ht="12.75" customHeight="1">
      <c r="A24" s="33" t="s">
        <v>86</v>
      </c>
      <c r="B24" s="34">
        <v>5.1527737E7</v>
      </c>
      <c r="C24" s="35">
        <v>9.2288403E7</v>
      </c>
      <c r="D24" s="35">
        <v>1.9827565E7</v>
      </c>
      <c r="E24" s="35">
        <v>3.4175228E7</v>
      </c>
      <c r="F24" s="35">
        <v>1.9966053E7</v>
      </c>
      <c r="G24" s="36">
        <f t="shared" si="1"/>
        <v>14766144.48</v>
      </c>
      <c r="H24" s="16">
        <f t="shared" si="2"/>
        <v>1661191.254</v>
      </c>
    </row>
    <row r="25" ht="12.75" customHeight="1">
      <c r="A25" s="33" t="s">
        <v>18</v>
      </c>
      <c r="B25" s="34">
        <v>8.6437989E7</v>
      </c>
      <c r="C25" s="35">
        <v>9.0818696E7</v>
      </c>
      <c r="D25" s="35">
        <v>1.00782153E8</v>
      </c>
      <c r="E25" s="35">
        <v>2.2012543E8</v>
      </c>
      <c r="F25" s="35">
        <v>2.3515396E7</v>
      </c>
      <c r="G25" s="36">
        <f t="shared" si="1"/>
        <v>14530991.36</v>
      </c>
      <c r="H25" s="16">
        <f t="shared" si="2"/>
        <v>1634736.528</v>
      </c>
    </row>
    <row r="26" ht="12.75" customHeight="1">
      <c r="A26" s="33" t="s">
        <v>384</v>
      </c>
      <c r="B26" s="34">
        <v>4.7251517E7</v>
      </c>
      <c r="C26" s="35">
        <v>9.0629569E7</v>
      </c>
      <c r="D26" s="35">
        <v>5.9048857E7</v>
      </c>
      <c r="E26" s="35">
        <v>7.0138717E7</v>
      </c>
      <c r="F26" s="35">
        <v>2.2400786E7</v>
      </c>
      <c r="G26" s="36">
        <f t="shared" si="1"/>
        <v>14500731.04</v>
      </c>
      <c r="H26" s="16">
        <f t="shared" si="2"/>
        <v>1631332.242</v>
      </c>
    </row>
    <row r="27" ht="12.75" customHeight="1">
      <c r="A27" s="33" t="s">
        <v>385</v>
      </c>
      <c r="B27" s="34">
        <v>5.094672E7</v>
      </c>
      <c r="C27" s="35">
        <v>9.0491435E7</v>
      </c>
      <c r="D27" s="35">
        <v>9.3611948E7</v>
      </c>
      <c r="E27" s="35">
        <v>9.4424801E7</v>
      </c>
      <c r="F27" s="35">
        <v>2.4512547E7</v>
      </c>
      <c r="G27" s="36">
        <f t="shared" si="1"/>
        <v>14478629.6</v>
      </c>
      <c r="H27" s="16">
        <f t="shared" si="2"/>
        <v>1628845.83</v>
      </c>
    </row>
    <row r="28" ht="12.75" customHeight="1">
      <c r="A28" s="33" t="s">
        <v>386</v>
      </c>
      <c r="B28" s="34">
        <v>5762520.0</v>
      </c>
      <c r="C28" s="35">
        <v>9.0283733E7</v>
      </c>
      <c r="D28" s="35">
        <v>8.7603139E7</v>
      </c>
      <c r="E28" s="35">
        <v>8.1085229E7</v>
      </c>
      <c r="F28" s="35">
        <v>1.8358456E7</v>
      </c>
      <c r="G28" s="36">
        <f t="shared" si="1"/>
        <v>14445397.28</v>
      </c>
      <c r="H28" s="16">
        <f t="shared" si="2"/>
        <v>1625107.194</v>
      </c>
    </row>
    <row r="29" ht="12.75" customHeight="1">
      <c r="A29" s="33" t="s">
        <v>387</v>
      </c>
      <c r="B29" s="34">
        <v>3.2570776E7</v>
      </c>
      <c r="C29" s="35">
        <v>8.9308111E7</v>
      </c>
      <c r="D29" s="35">
        <v>2.68194452E8</v>
      </c>
      <c r="E29" s="35">
        <v>3.08077613E8</v>
      </c>
      <c r="F29" s="35">
        <v>3.2989305E7</v>
      </c>
      <c r="G29" s="36">
        <f t="shared" si="1"/>
        <v>14289297.76</v>
      </c>
      <c r="H29" s="16">
        <f t="shared" si="2"/>
        <v>1428929.776</v>
      </c>
    </row>
    <row r="30" ht="12.75" customHeight="1">
      <c r="A30" s="33" t="s">
        <v>388</v>
      </c>
      <c r="B30" s="34">
        <v>1348151.0</v>
      </c>
      <c r="C30" s="35">
        <v>8.92568E7</v>
      </c>
      <c r="D30" s="35">
        <v>9.3960973E7</v>
      </c>
      <c r="E30" s="35">
        <v>1.09505227E8</v>
      </c>
      <c r="F30" s="35">
        <v>1.8804109E7</v>
      </c>
      <c r="G30" s="36">
        <f t="shared" si="1"/>
        <v>14281088</v>
      </c>
      <c r="H30" s="16">
        <f t="shared" si="2"/>
        <v>1428108.8</v>
      </c>
    </row>
    <row r="31" ht="12.75" customHeight="1">
      <c r="A31" s="33" t="s">
        <v>389</v>
      </c>
      <c r="B31" s="34">
        <v>6.3375787E7</v>
      </c>
      <c r="C31" s="35">
        <v>8.9074905E7</v>
      </c>
      <c r="D31" s="35">
        <v>2.9846835E7</v>
      </c>
      <c r="E31" s="35">
        <v>5.5189643E7</v>
      </c>
      <c r="F31" s="35">
        <v>1.691872E7</v>
      </c>
      <c r="G31" s="36">
        <f t="shared" si="1"/>
        <v>14251984.8</v>
      </c>
      <c r="H31" s="16">
        <f t="shared" si="2"/>
        <v>1425198.48</v>
      </c>
    </row>
    <row r="32" ht="12.75" customHeight="1">
      <c r="A32" s="33" t="s">
        <v>91</v>
      </c>
      <c r="B32" s="34">
        <v>3.0808981E7</v>
      </c>
      <c r="C32" s="35">
        <v>8.8959912E7</v>
      </c>
      <c r="D32" s="35">
        <v>6.0154232E7</v>
      </c>
      <c r="E32" s="35">
        <v>7.0750197E7</v>
      </c>
      <c r="F32" s="35">
        <v>2.5873151E7</v>
      </c>
      <c r="G32" s="36">
        <f t="shared" si="1"/>
        <v>14233585.92</v>
      </c>
      <c r="H32" s="16">
        <f t="shared" si="2"/>
        <v>1423358.592</v>
      </c>
    </row>
    <row r="33" ht="12.75" customHeight="1">
      <c r="A33" s="33" t="s">
        <v>21</v>
      </c>
      <c r="B33" s="34">
        <v>8854701.0</v>
      </c>
      <c r="C33" s="35">
        <v>8.8754832E7</v>
      </c>
      <c r="D33" s="35">
        <v>1.23363621E8</v>
      </c>
      <c r="E33" s="35">
        <v>1.47358327E8</v>
      </c>
      <c r="F33" s="35">
        <v>3.1802345E7</v>
      </c>
      <c r="G33" s="36">
        <f t="shared" si="1"/>
        <v>14200773.12</v>
      </c>
      <c r="H33" s="16">
        <f t="shared" si="2"/>
        <v>1420077.312</v>
      </c>
    </row>
    <row r="34" ht="12.75" customHeight="1">
      <c r="A34" s="33" t="s">
        <v>390</v>
      </c>
      <c r="B34" s="34">
        <v>7258333.0</v>
      </c>
      <c r="C34" s="35">
        <v>8.8493972E7</v>
      </c>
      <c r="D34" s="35">
        <v>7.3042162E7</v>
      </c>
      <c r="E34" s="35">
        <v>9.1495333E7</v>
      </c>
      <c r="F34" s="35">
        <v>2.1021891E7</v>
      </c>
      <c r="G34" s="36">
        <f t="shared" si="1"/>
        <v>14159035.52</v>
      </c>
      <c r="H34" s="16">
        <f t="shared" si="2"/>
        <v>1415903.552</v>
      </c>
    </row>
    <row r="35" ht="12.75" customHeight="1">
      <c r="A35" s="33" t="s">
        <v>391</v>
      </c>
      <c r="B35" s="34">
        <v>4219312.0</v>
      </c>
      <c r="C35" s="35">
        <v>8.8337105E7</v>
      </c>
      <c r="D35" s="35">
        <v>5.1370937E7</v>
      </c>
      <c r="E35" s="35">
        <v>8.2905198E7</v>
      </c>
      <c r="F35" s="35">
        <v>3.0052299E7</v>
      </c>
      <c r="G35" s="36">
        <f t="shared" si="1"/>
        <v>14133936.8</v>
      </c>
      <c r="H35" s="16">
        <f t="shared" si="2"/>
        <v>1413393.68</v>
      </c>
    </row>
    <row r="36" ht="12.75" customHeight="1">
      <c r="A36" s="33" t="s">
        <v>392</v>
      </c>
      <c r="B36" s="34">
        <v>1.3137539E7</v>
      </c>
      <c r="C36" s="35">
        <v>8.7809615E7</v>
      </c>
      <c r="D36" s="35">
        <v>1.06975857E8</v>
      </c>
      <c r="E36" s="35">
        <v>9.6697085E7</v>
      </c>
      <c r="F36" s="35">
        <v>2.5822691E7</v>
      </c>
      <c r="G36" s="36">
        <f t="shared" si="1"/>
        <v>14049538.4</v>
      </c>
      <c r="H36" s="16">
        <f t="shared" si="2"/>
        <v>1404953.84</v>
      </c>
    </row>
    <row r="37" ht="12.75" customHeight="1">
      <c r="A37" s="33" t="s">
        <v>393</v>
      </c>
      <c r="B37" s="34">
        <v>1.1871982E7</v>
      </c>
      <c r="C37" s="35">
        <v>8.7680353E7</v>
      </c>
      <c r="D37" s="35">
        <v>5.5680201E7</v>
      </c>
      <c r="E37" s="35">
        <v>6.8441003E7</v>
      </c>
      <c r="F37" s="35">
        <v>1.9634423E7</v>
      </c>
      <c r="G37" s="36">
        <f t="shared" si="1"/>
        <v>14028856.48</v>
      </c>
      <c r="H37" s="16">
        <f t="shared" si="2"/>
        <v>1402885.648</v>
      </c>
    </row>
    <row r="38" ht="12.75" customHeight="1">
      <c r="A38" s="33" t="s">
        <v>55</v>
      </c>
      <c r="B38" s="34">
        <v>5.0945497E7</v>
      </c>
      <c r="C38" s="35">
        <v>8.7384718E7</v>
      </c>
      <c r="D38" s="35">
        <v>5.2650186E7</v>
      </c>
      <c r="E38" s="35">
        <v>1.16443288E8</v>
      </c>
      <c r="F38" s="35">
        <v>1.4691887E7</v>
      </c>
      <c r="G38" s="36">
        <f t="shared" si="1"/>
        <v>13981554.88</v>
      </c>
      <c r="H38" s="16">
        <f t="shared" si="2"/>
        <v>1398155.488</v>
      </c>
    </row>
    <row r="39" ht="12.75" customHeight="1">
      <c r="A39" s="33" t="s">
        <v>94</v>
      </c>
      <c r="B39" s="34">
        <v>2.7969441E7</v>
      </c>
      <c r="C39" s="35">
        <v>8.7383829E7</v>
      </c>
      <c r="D39" s="35">
        <v>5.9192872E7</v>
      </c>
      <c r="E39" s="35">
        <v>8.5952581E7</v>
      </c>
      <c r="F39" s="35">
        <v>2.1141956E7</v>
      </c>
      <c r="G39" s="36">
        <f t="shared" si="1"/>
        <v>13981412.64</v>
      </c>
      <c r="H39" s="16">
        <f t="shared" si="2"/>
        <v>1398141.264</v>
      </c>
    </row>
    <row r="40" ht="12.75" customHeight="1">
      <c r="A40" s="33" t="s">
        <v>394</v>
      </c>
      <c r="B40" s="34">
        <v>3.0050119E7</v>
      </c>
      <c r="C40" s="35">
        <v>8.699969E7</v>
      </c>
      <c r="D40" s="35">
        <v>2.4933578E8</v>
      </c>
      <c r="E40" s="35">
        <v>2.62108061E8</v>
      </c>
      <c r="F40" s="35">
        <v>3.4341497E7</v>
      </c>
      <c r="G40" s="36">
        <f t="shared" si="1"/>
        <v>13919950.4</v>
      </c>
      <c r="H40" s="16">
        <f t="shared" si="2"/>
        <v>1391995.04</v>
      </c>
    </row>
    <row r="41" ht="12.75" customHeight="1">
      <c r="A41" s="33" t="s">
        <v>395</v>
      </c>
      <c r="B41" s="34">
        <v>3.7682313E7</v>
      </c>
      <c r="C41" s="35">
        <v>8.6886213E7</v>
      </c>
      <c r="D41" s="35">
        <v>9.017469E7</v>
      </c>
      <c r="E41" s="35">
        <v>9.360291E7</v>
      </c>
      <c r="F41" s="35">
        <v>2.1972175E7</v>
      </c>
      <c r="G41" s="36">
        <f t="shared" si="1"/>
        <v>13901794.08</v>
      </c>
      <c r="H41" s="16">
        <f t="shared" si="2"/>
        <v>1390179.408</v>
      </c>
    </row>
    <row r="42" ht="12.75" customHeight="1">
      <c r="A42" s="33" t="s">
        <v>72</v>
      </c>
      <c r="B42" s="34">
        <v>6224679.0</v>
      </c>
      <c r="C42" s="35">
        <v>8.684863E7</v>
      </c>
      <c r="D42" s="35">
        <v>4.5442201E7</v>
      </c>
      <c r="E42" s="35">
        <v>5.9534179E7</v>
      </c>
      <c r="F42" s="35">
        <v>2.9636824E7</v>
      </c>
      <c r="G42" s="36">
        <f t="shared" si="1"/>
        <v>13895780.8</v>
      </c>
      <c r="H42" s="16">
        <f t="shared" si="2"/>
        <v>1389578.08</v>
      </c>
    </row>
    <row r="43" ht="12.75" customHeight="1">
      <c r="A43" s="33" t="s">
        <v>396</v>
      </c>
      <c r="B43" s="34">
        <v>3.0052585E7</v>
      </c>
      <c r="C43" s="35">
        <v>8.6846278E7</v>
      </c>
      <c r="D43" s="35">
        <v>7.9516365E7</v>
      </c>
      <c r="E43" s="35">
        <v>9.771846E7</v>
      </c>
      <c r="F43" s="35">
        <v>1.9492388E7</v>
      </c>
      <c r="G43" s="36">
        <f t="shared" si="1"/>
        <v>13895404.48</v>
      </c>
      <c r="H43" s="16">
        <f t="shared" si="2"/>
        <v>1389540.448</v>
      </c>
    </row>
    <row r="44" ht="12.75" customHeight="1">
      <c r="A44" s="33" t="s">
        <v>397</v>
      </c>
      <c r="B44" s="34">
        <v>5.3415083E7</v>
      </c>
      <c r="C44" s="35">
        <v>8.6678682E7</v>
      </c>
      <c r="D44" s="35">
        <v>3.9870517E7</v>
      </c>
      <c r="E44" s="35">
        <v>8.1116131E7</v>
      </c>
      <c r="F44" s="35">
        <v>2.0256405E7</v>
      </c>
      <c r="G44" s="36">
        <f t="shared" si="1"/>
        <v>13868589.12</v>
      </c>
      <c r="H44" s="16">
        <f t="shared" si="2"/>
        <v>1386858.912</v>
      </c>
    </row>
    <row r="45" ht="12.75" customHeight="1">
      <c r="A45" s="33" t="s">
        <v>398</v>
      </c>
      <c r="B45" s="34">
        <v>7.2803643E7</v>
      </c>
      <c r="C45" s="35">
        <v>8.6580295E7</v>
      </c>
      <c r="D45" s="35">
        <v>2.7567195E7</v>
      </c>
      <c r="E45" s="35">
        <v>7.9152063E7</v>
      </c>
      <c r="F45" s="35">
        <v>9878012.0</v>
      </c>
      <c r="G45" s="36">
        <f t="shared" si="1"/>
        <v>13852847.2</v>
      </c>
      <c r="H45" s="16">
        <f t="shared" si="2"/>
        <v>1385284.72</v>
      </c>
    </row>
    <row r="46" ht="12.75" customHeight="1">
      <c r="A46" s="33" t="s">
        <v>399</v>
      </c>
      <c r="B46" s="34">
        <v>563003.0</v>
      </c>
      <c r="C46" s="35">
        <v>8.5991796E7</v>
      </c>
      <c r="D46" s="35">
        <v>1.50742107E8</v>
      </c>
      <c r="E46" s="35">
        <v>1.2315741E8</v>
      </c>
      <c r="F46" s="35">
        <v>2.7387651E7</v>
      </c>
      <c r="G46" s="36">
        <f t="shared" si="1"/>
        <v>13758687.36</v>
      </c>
      <c r="H46" s="16">
        <f t="shared" si="2"/>
        <v>1375868.736</v>
      </c>
    </row>
    <row r="47" ht="12.75" customHeight="1">
      <c r="A47" s="33" t="s">
        <v>19</v>
      </c>
      <c r="B47" s="34">
        <v>7281339.0</v>
      </c>
      <c r="C47" s="35">
        <v>8.4975539E7</v>
      </c>
      <c r="D47" s="35">
        <v>2.32113214E8</v>
      </c>
      <c r="E47" s="35">
        <v>2.28020868E8</v>
      </c>
      <c r="F47" s="35">
        <v>4.7280447E7</v>
      </c>
      <c r="G47" s="36">
        <f t="shared" si="1"/>
        <v>11896575.46</v>
      </c>
      <c r="H47" s="16">
        <f t="shared" si="2"/>
        <v>1104682.007</v>
      </c>
    </row>
    <row r="48" ht="12.75" customHeight="1">
      <c r="A48" s="33" t="s">
        <v>400</v>
      </c>
      <c r="B48" s="34">
        <v>8905896.0</v>
      </c>
      <c r="C48" s="35">
        <v>8.4842536E7</v>
      </c>
      <c r="D48" s="35">
        <v>7.250523E7</v>
      </c>
      <c r="E48" s="35">
        <v>6.4746062E7</v>
      </c>
      <c r="F48" s="35">
        <v>2.1513531E7</v>
      </c>
      <c r="G48" s="36">
        <f t="shared" si="1"/>
        <v>11877955.04</v>
      </c>
      <c r="H48" s="16">
        <f t="shared" si="2"/>
        <v>1102952.968</v>
      </c>
    </row>
    <row r="49" ht="12.75" customHeight="1">
      <c r="A49" s="33" t="s">
        <v>401</v>
      </c>
      <c r="B49" s="34">
        <v>2.2831655E7</v>
      </c>
      <c r="C49" s="35">
        <v>8.4600345E7</v>
      </c>
      <c r="D49" s="35">
        <v>1.01297304E8</v>
      </c>
      <c r="E49" s="35">
        <v>9.5122043E7</v>
      </c>
      <c r="F49" s="35">
        <v>2.6631573E7</v>
      </c>
      <c r="G49" s="36">
        <f t="shared" si="1"/>
        <v>11844048.3</v>
      </c>
      <c r="H49" s="16">
        <f t="shared" si="2"/>
        <v>1099804.485</v>
      </c>
    </row>
    <row r="50" ht="12.75" customHeight="1">
      <c r="A50" s="33" t="s">
        <v>402</v>
      </c>
      <c r="B50" s="34">
        <v>3586823.0</v>
      </c>
      <c r="C50" s="35">
        <v>8.4589472E7</v>
      </c>
      <c r="D50" s="35">
        <v>6.2760651E7</v>
      </c>
      <c r="E50" s="35">
        <v>8.2820816E7</v>
      </c>
      <c r="F50" s="35">
        <v>1.8920502E7</v>
      </c>
      <c r="G50" s="36">
        <f t="shared" si="1"/>
        <v>11842526.08</v>
      </c>
      <c r="H50" s="16">
        <f t="shared" si="2"/>
        <v>1099663.136</v>
      </c>
    </row>
    <row r="51" ht="12.75" customHeight="1">
      <c r="A51" s="33" t="s">
        <v>403</v>
      </c>
      <c r="B51" s="34">
        <v>4.5251361E7</v>
      </c>
      <c r="C51" s="35">
        <v>8.4354148E7</v>
      </c>
      <c r="D51" s="35">
        <v>5.5136377E7</v>
      </c>
      <c r="E51" s="35">
        <v>5.5351583E7</v>
      </c>
      <c r="F51" s="35">
        <v>1.6685773E7</v>
      </c>
      <c r="G51" s="36">
        <f t="shared" si="1"/>
        <v>11809580.72</v>
      </c>
      <c r="H51" s="16">
        <f t="shared" si="2"/>
        <v>1096603.924</v>
      </c>
    </row>
    <row r="52" ht="12.75" customHeight="1">
      <c r="A52" s="33" t="s">
        <v>404</v>
      </c>
      <c r="B52" s="34">
        <v>5.1119444E7</v>
      </c>
      <c r="C52" s="35">
        <v>8.3895887E7</v>
      </c>
      <c r="D52" s="35">
        <v>4.7107992E7</v>
      </c>
      <c r="E52" s="35">
        <v>4.5028519E7</v>
      </c>
      <c r="F52" s="35">
        <v>2.2335855E7</v>
      </c>
      <c r="G52" s="36">
        <f t="shared" si="1"/>
        <v>11745424.18</v>
      </c>
      <c r="H52" s="16">
        <f t="shared" si="2"/>
        <v>1090646.531</v>
      </c>
    </row>
    <row r="53" ht="12.75" customHeight="1">
      <c r="A53" s="33" t="s">
        <v>70</v>
      </c>
      <c r="B53" s="34">
        <v>2.9173785E7</v>
      </c>
      <c r="C53" s="35">
        <v>8.323086E7</v>
      </c>
      <c r="D53" s="35">
        <v>4.2121373E7</v>
      </c>
      <c r="E53" s="35">
        <v>6.8134817E7</v>
      </c>
      <c r="F53" s="35">
        <v>1.3715362E7</v>
      </c>
      <c r="G53" s="36">
        <f t="shared" si="1"/>
        <v>11652320.4</v>
      </c>
      <c r="H53" s="16">
        <f t="shared" si="2"/>
        <v>1082001.18</v>
      </c>
    </row>
    <row r="54" ht="12.75" customHeight="1">
      <c r="A54" s="33" t="s">
        <v>405</v>
      </c>
      <c r="B54" s="34">
        <v>1.1831408E7</v>
      </c>
      <c r="C54" s="35">
        <v>8.2691711E7</v>
      </c>
      <c r="D54" s="35">
        <v>9.604277E7</v>
      </c>
      <c r="E54" s="35">
        <v>9.0716275E7</v>
      </c>
      <c r="F54" s="35">
        <v>2.2813345E7</v>
      </c>
      <c r="G54" s="36">
        <f t="shared" si="1"/>
        <v>11576839.54</v>
      </c>
      <c r="H54" s="16">
        <f t="shared" si="2"/>
        <v>1074992.243</v>
      </c>
    </row>
    <row r="55" ht="12.75" customHeight="1">
      <c r="A55" s="33" t="s">
        <v>406</v>
      </c>
      <c r="B55" s="34">
        <v>6.0499452E7</v>
      </c>
      <c r="C55" s="35">
        <v>8.1551872E7</v>
      </c>
      <c r="D55" s="35">
        <v>1.5171861E7</v>
      </c>
      <c r="E55" s="35">
        <v>1.8129903E7</v>
      </c>
      <c r="F55" s="35">
        <v>8132938.0</v>
      </c>
      <c r="G55" s="36">
        <f t="shared" si="1"/>
        <v>11417262.08</v>
      </c>
      <c r="H55" s="16">
        <f t="shared" si="2"/>
        <v>1060174.336</v>
      </c>
    </row>
    <row r="56" ht="12.75" customHeight="1">
      <c r="A56" s="33" t="s">
        <v>85</v>
      </c>
      <c r="B56" s="34">
        <v>3.0975209E7</v>
      </c>
      <c r="C56" s="35">
        <v>8.1218701E7</v>
      </c>
      <c r="D56" s="35">
        <v>7.7974657E7</v>
      </c>
      <c r="E56" s="35">
        <v>7.7273752E7</v>
      </c>
      <c r="F56" s="35">
        <v>2.4497243E7</v>
      </c>
      <c r="G56" s="36">
        <f t="shared" si="1"/>
        <v>11370618.14</v>
      </c>
      <c r="H56" s="16">
        <f t="shared" si="2"/>
        <v>1055843.113</v>
      </c>
    </row>
    <row r="57" ht="12.75" customHeight="1">
      <c r="A57" s="33" t="s">
        <v>407</v>
      </c>
      <c r="B57" s="34">
        <v>5.2516645E7</v>
      </c>
      <c r="C57" s="35">
        <v>8.0754319E7</v>
      </c>
      <c r="D57" s="35">
        <v>8.2373193E7</v>
      </c>
      <c r="E57" s="35">
        <v>8.3659428E7</v>
      </c>
      <c r="F57" s="35">
        <v>1.674601E7</v>
      </c>
      <c r="G57" s="36">
        <f t="shared" si="1"/>
        <v>11305604.66</v>
      </c>
      <c r="H57" s="16">
        <f t="shared" si="2"/>
        <v>1049806.147</v>
      </c>
    </row>
    <row r="58" ht="12.75" customHeight="1">
      <c r="A58" s="33" t="s">
        <v>408</v>
      </c>
      <c r="B58" s="34">
        <v>2.0660545E7</v>
      </c>
      <c r="C58" s="35">
        <v>8.0563012E7</v>
      </c>
      <c r="D58" s="35">
        <v>5.4146765E7</v>
      </c>
      <c r="E58" s="35">
        <v>4.7897966E7</v>
      </c>
      <c r="F58" s="35">
        <v>2.4930077E7</v>
      </c>
      <c r="G58" s="36">
        <f t="shared" si="1"/>
        <v>11278821.68</v>
      </c>
      <c r="H58" s="16">
        <f t="shared" si="2"/>
        <v>1047319.156</v>
      </c>
    </row>
    <row r="59" ht="12.75" customHeight="1">
      <c r="A59" s="33" t="s">
        <v>409</v>
      </c>
      <c r="B59" s="34">
        <v>3.0792536E7</v>
      </c>
      <c r="C59" s="35">
        <v>8.029423E7</v>
      </c>
      <c r="D59" s="35">
        <v>3.2394905E7</v>
      </c>
      <c r="E59" s="35">
        <v>5.4421071E7</v>
      </c>
      <c r="F59" s="35">
        <v>1.7082494E7</v>
      </c>
      <c r="G59" s="36">
        <f t="shared" si="1"/>
        <v>11241192.2</v>
      </c>
      <c r="H59" s="16">
        <f t="shared" si="2"/>
        <v>1043824.99</v>
      </c>
    </row>
    <row r="60" ht="12.75" customHeight="1">
      <c r="A60" s="33" t="s">
        <v>410</v>
      </c>
      <c r="B60" s="34">
        <v>7410785.0</v>
      </c>
      <c r="C60" s="35">
        <v>7.9960065E7</v>
      </c>
      <c r="D60" s="35">
        <v>4.6782539E7</v>
      </c>
      <c r="E60" s="35">
        <v>8.2002323E7</v>
      </c>
      <c r="F60" s="35">
        <v>1.782353E7</v>
      </c>
      <c r="G60" s="36">
        <f t="shared" si="1"/>
        <v>9595207.8</v>
      </c>
      <c r="H60" s="16">
        <f t="shared" si="2"/>
        <v>879560.715</v>
      </c>
    </row>
    <row r="61" ht="12.75" customHeight="1">
      <c r="A61" s="33" t="s">
        <v>66</v>
      </c>
      <c r="B61" s="34">
        <v>8861604.0</v>
      </c>
      <c r="C61" s="35">
        <v>7.989522E7</v>
      </c>
      <c r="D61" s="35">
        <v>4.5112991E7</v>
      </c>
      <c r="E61" s="35">
        <v>3.6600106E7</v>
      </c>
      <c r="F61" s="35">
        <v>1.7087082E7</v>
      </c>
      <c r="G61" s="36">
        <f t="shared" si="1"/>
        <v>9587426.4</v>
      </c>
      <c r="H61" s="16">
        <f t="shared" si="2"/>
        <v>878847.42</v>
      </c>
    </row>
    <row r="62" ht="12.75" customHeight="1">
      <c r="A62" s="33" t="s">
        <v>411</v>
      </c>
      <c r="B62" s="34">
        <v>2.658953E7</v>
      </c>
      <c r="C62" s="35">
        <v>7.9650104E7</v>
      </c>
      <c r="D62" s="35">
        <v>5.5671807E7</v>
      </c>
      <c r="E62" s="35">
        <v>9.2702704E7</v>
      </c>
      <c r="F62" s="35">
        <v>2.0252016E7</v>
      </c>
      <c r="G62" s="36">
        <f t="shared" si="1"/>
        <v>9558012.48</v>
      </c>
      <c r="H62" s="16">
        <f t="shared" si="2"/>
        <v>876151.144</v>
      </c>
    </row>
    <row r="63" ht="12.75" customHeight="1">
      <c r="A63" s="33" t="s">
        <v>412</v>
      </c>
      <c r="B63" s="34">
        <v>7.958075E7</v>
      </c>
      <c r="C63" s="35">
        <v>7.9367403E7</v>
      </c>
      <c r="D63" s="35">
        <v>5.6928115E7</v>
      </c>
      <c r="E63" s="35">
        <v>3.7075533E7</v>
      </c>
      <c r="F63" s="35">
        <v>1.3443941E7</v>
      </c>
      <c r="G63" s="36">
        <f t="shared" si="1"/>
        <v>9524088.36</v>
      </c>
      <c r="H63" s="16">
        <f t="shared" si="2"/>
        <v>873041.433</v>
      </c>
    </row>
    <row r="64" ht="12.75" customHeight="1">
      <c r="A64" s="33" t="s">
        <v>413</v>
      </c>
      <c r="B64" s="34">
        <v>3.9380722E7</v>
      </c>
      <c r="C64" s="35">
        <v>7.9024481E7</v>
      </c>
      <c r="D64" s="35">
        <v>2.3318906E7</v>
      </c>
      <c r="E64" s="35">
        <v>3.0758097E7</v>
      </c>
      <c r="F64" s="35">
        <v>1.2430866E7</v>
      </c>
      <c r="G64" s="36">
        <f t="shared" si="1"/>
        <v>9482937.72</v>
      </c>
      <c r="H64" s="16">
        <f t="shared" si="2"/>
        <v>869269.291</v>
      </c>
    </row>
    <row r="65" ht="12.75" customHeight="1">
      <c r="A65" s="33" t="s">
        <v>57</v>
      </c>
      <c r="B65" s="34">
        <v>5.1030029E7</v>
      </c>
      <c r="C65" s="35">
        <v>7.9009938E7</v>
      </c>
      <c r="D65" s="35">
        <v>1.303314E7</v>
      </c>
      <c r="E65" s="35">
        <v>2.9112238E7</v>
      </c>
      <c r="F65" s="35">
        <v>6807106.0</v>
      </c>
      <c r="G65" s="36">
        <f t="shared" si="1"/>
        <v>9481192.56</v>
      </c>
      <c r="H65" s="16">
        <f t="shared" si="2"/>
        <v>869109.318</v>
      </c>
    </row>
    <row r="66" ht="12.75" customHeight="1">
      <c r="A66" s="33" t="s">
        <v>414</v>
      </c>
      <c r="B66" s="34">
        <v>6224379.0</v>
      </c>
      <c r="C66" s="35">
        <v>7.8496789E7</v>
      </c>
      <c r="D66" s="35">
        <v>4.5336147E7</v>
      </c>
      <c r="E66" s="35">
        <v>4.8549986E7</v>
      </c>
      <c r="F66" s="35">
        <v>1.641894E7</v>
      </c>
      <c r="G66" s="36">
        <f t="shared" si="1"/>
        <v>9419614.68</v>
      </c>
      <c r="H66" s="16">
        <f t="shared" si="2"/>
        <v>863464.679</v>
      </c>
    </row>
    <row r="67" ht="12.75" customHeight="1">
      <c r="A67" s="33" t="s">
        <v>415</v>
      </c>
      <c r="B67" s="34">
        <v>2.2741953E7</v>
      </c>
      <c r="C67" s="35">
        <v>7.7435067E7</v>
      </c>
      <c r="D67" s="35">
        <v>1.26869447E8</v>
      </c>
      <c r="E67" s="35">
        <v>1.215824E8</v>
      </c>
      <c r="F67" s="35">
        <v>3.184702E7</v>
      </c>
      <c r="G67" s="36">
        <f t="shared" si="1"/>
        <v>9292208.04</v>
      </c>
      <c r="H67" s="16">
        <f t="shared" si="2"/>
        <v>851785.737</v>
      </c>
    </row>
    <row r="68" ht="12.75" customHeight="1">
      <c r="A68" s="33" t="s">
        <v>416</v>
      </c>
      <c r="B68" s="34">
        <v>5.0944665E7</v>
      </c>
      <c r="C68" s="35">
        <v>7.6724877E7</v>
      </c>
      <c r="D68" s="35">
        <v>5.2997711E7</v>
      </c>
      <c r="E68" s="35">
        <v>8.4224951E7</v>
      </c>
      <c r="F68" s="35">
        <v>1.3175993E7</v>
      </c>
      <c r="G68" s="36">
        <f t="shared" si="1"/>
        <v>9206985.24</v>
      </c>
      <c r="H68" s="16">
        <f t="shared" si="2"/>
        <v>843973.647</v>
      </c>
    </row>
    <row r="69" ht="12.75" customHeight="1">
      <c r="A69" s="33" t="s">
        <v>417</v>
      </c>
      <c r="B69" s="34">
        <v>5.1147171E7</v>
      </c>
      <c r="C69" s="35">
        <v>7.6621572E7</v>
      </c>
      <c r="D69" s="35">
        <v>1410248.0</v>
      </c>
      <c r="E69" s="35">
        <v>1698834.0</v>
      </c>
      <c r="F69" s="35">
        <v>9352259.0</v>
      </c>
      <c r="G69" s="36">
        <f t="shared" si="1"/>
        <v>9194588.64</v>
      </c>
      <c r="H69" s="16">
        <f t="shared" si="2"/>
        <v>842837.292</v>
      </c>
    </row>
    <row r="70" ht="12.75" customHeight="1">
      <c r="A70" s="33" t="s">
        <v>56</v>
      </c>
      <c r="B70" s="34">
        <v>1.8291922E7</v>
      </c>
      <c r="C70" s="35">
        <v>7.4984125E7</v>
      </c>
      <c r="D70" s="35">
        <v>4.03709E7</v>
      </c>
      <c r="E70" s="35">
        <v>4.0060795E7</v>
      </c>
      <c r="F70" s="35">
        <v>1.5278809E7</v>
      </c>
      <c r="G70" s="36">
        <f t="shared" si="1"/>
        <v>8998095</v>
      </c>
      <c r="H70" s="16">
        <f t="shared" si="2"/>
        <v>674857.125</v>
      </c>
    </row>
    <row r="71" ht="12.75" customHeight="1">
      <c r="A71" s="33" t="s">
        <v>418</v>
      </c>
      <c r="B71" s="34">
        <v>6.4487694E7</v>
      </c>
      <c r="C71" s="35">
        <v>7.413353E7</v>
      </c>
      <c r="D71" s="35">
        <v>4.6217014E7</v>
      </c>
      <c r="E71" s="35">
        <v>2.8226277E7</v>
      </c>
      <c r="F71" s="35">
        <v>1.4942072E7</v>
      </c>
      <c r="G71" s="36">
        <f t="shared" si="1"/>
        <v>8896023.6</v>
      </c>
      <c r="H71" s="16">
        <f t="shared" si="2"/>
        <v>667201.77</v>
      </c>
    </row>
    <row r="72" ht="12.75" customHeight="1">
      <c r="A72" s="33" t="s">
        <v>51</v>
      </c>
      <c r="B72" s="34">
        <v>195943.0</v>
      </c>
      <c r="C72" s="35">
        <v>7.3949671E7</v>
      </c>
      <c r="D72" s="35">
        <v>4.4956433E7</v>
      </c>
      <c r="E72" s="35">
        <v>5.9779296E7</v>
      </c>
      <c r="F72" s="35">
        <v>1.0799327E7</v>
      </c>
      <c r="G72" s="36">
        <f t="shared" si="1"/>
        <v>8873960.52</v>
      </c>
      <c r="H72" s="16">
        <f t="shared" si="2"/>
        <v>665547.039</v>
      </c>
    </row>
    <row r="73" ht="12.75" customHeight="1">
      <c r="A73" s="33" t="s">
        <v>75</v>
      </c>
      <c r="B73" s="34">
        <v>5.0888025E7</v>
      </c>
      <c r="C73" s="35">
        <v>7.3463601E7</v>
      </c>
      <c r="D73" s="35">
        <v>1.8857907E7</v>
      </c>
      <c r="E73" s="35">
        <v>1.7197277E7</v>
      </c>
      <c r="F73" s="35">
        <v>9225634.0</v>
      </c>
      <c r="G73" s="36">
        <f t="shared" si="1"/>
        <v>8815632.12</v>
      </c>
      <c r="H73" s="16">
        <f t="shared" si="2"/>
        <v>661172.409</v>
      </c>
    </row>
    <row r="74" ht="12.75" customHeight="1">
      <c r="A74" s="33" t="s">
        <v>69</v>
      </c>
      <c r="B74" s="34">
        <v>5483631.0</v>
      </c>
      <c r="C74" s="35">
        <v>7.1420768E7</v>
      </c>
      <c r="D74" s="35">
        <v>3.6499015E7</v>
      </c>
      <c r="E74" s="35">
        <v>4.856224E7</v>
      </c>
      <c r="F74" s="35">
        <v>1.2920518E7</v>
      </c>
      <c r="G74" s="36">
        <f t="shared" si="1"/>
        <v>8570492.16</v>
      </c>
      <c r="H74" s="16">
        <f t="shared" si="2"/>
        <v>642786.912</v>
      </c>
    </row>
    <row r="75" ht="12.75" customHeight="1">
      <c r="A75" s="33" t="s">
        <v>419</v>
      </c>
      <c r="B75" s="34">
        <v>1.23431055E8</v>
      </c>
      <c r="C75" s="35">
        <v>7.1222784E7</v>
      </c>
      <c r="D75" s="35">
        <v>2.5101905E7</v>
      </c>
      <c r="E75" s="35">
        <v>3.9983164E7</v>
      </c>
      <c r="F75" s="35">
        <v>9228283.0</v>
      </c>
      <c r="G75" s="36">
        <f t="shared" si="1"/>
        <v>8546734.08</v>
      </c>
      <c r="H75" s="16">
        <f t="shared" si="2"/>
        <v>641005.056</v>
      </c>
    </row>
    <row r="76" ht="12.75" customHeight="1">
      <c r="A76" s="33" t="s">
        <v>76</v>
      </c>
      <c r="B76" s="34">
        <v>4.760525E7</v>
      </c>
      <c r="C76" s="35">
        <v>7.0491289E7</v>
      </c>
      <c r="D76" s="35">
        <v>2.116489E7</v>
      </c>
      <c r="E76" s="35">
        <v>3.2698518E7</v>
      </c>
      <c r="F76" s="35">
        <v>1.4413509E7</v>
      </c>
      <c r="G76" s="36">
        <f t="shared" si="1"/>
        <v>8458954.68</v>
      </c>
      <c r="H76" s="16">
        <f t="shared" si="2"/>
        <v>634421.601</v>
      </c>
    </row>
    <row r="77" ht="12.75" customHeight="1">
      <c r="A77" s="33" t="s">
        <v>54</v>
      </c>
      <c r="B77" s="34">
        <v>2.2751118E7</v>
      </c>
      <c r="C77" s="35">
        <v>6.9498643E7</v>
      </c>
      <c r="D77" s="35">
        <v>2.045046E7</v>
      </c>
      <c r="E77" s="35">
        <v>3.3020308E7</v>
      </c>
      <c r="F77" s="35">
        <v>8012166.0</v>
      </c>
      <c r="G77" s="36">
        <f t="shared" si="1"/>
        <v>4169918.58</v>
      </c>
      <c r="H77" s="16">
        <f t="shared" si="2"/>
        <v>555989.144</v>
      </c>
    </row>
    <row r="78" ht="12.75" customHeight="1">
      <c r="A78" s="33" t="s">
        <v>95</v>
      </c>
      <c r="B78" s="34">
        <v>5.103759E7</v>
      </c>
      <c r="C78" s="35">
        <v>6.9310068E7</v>
      </c>
      <c r="D78" s="35">
        <v>6.2435061E7</v>
      </c>
      <c r="E78" s="35">
        <v>3.8840471E7</v>
      </c>
      <c r="F78" s="35">
        <v>1.9720222E7</v>
      </c>
      <c r="G78" s="36">
        <f t="shared" si="1"/>
        <v>4158604.08</v>
      </c>
      <c r="H78" s="16">
        <f t="shared" si="2"/>
        <v>554480.544</v>
      </c>
    </row>
    <row r="79" ht="12.75" customHeight="1">
      <c r="A79" s="33" t="s">
        <v>78</v>
      </c>
      <c r="B79" s="34">
        <v>7.7688383E7</v>
      </c>
      <c r="C79" s="35">
        <v>6.9240619E7</v>
      </c>
      <c r="D79" s="35">
        <v>1.2920278E7</v>
      </c>
      <c r="E79" s="35">
        <v>1.7895023E7</v>
      </c>
      <c r="F79" s="35">
        <v>1.2987818E7</v>
      </c>
      <c r="G79" s="36">
        <f t="shared" si="1"/>
        <v>4154437.14</v>
      </c>
      <c r="H79" s="16">
        <f t="shared" si="2"/>
        <v>553924.952</v>
      </c>
    </row>
    <row r="80" ht="12.75" customHeight="1">
      <c r="A80" s="33" t="s">
        <v>420</v>
      </c>
      <c r="B80" s="34">
        <v>1.963618E7</v>
      </c>
      <c r="C80" s="35">
        <v>6.9164567E7</v>
      </c>
      <c r="D80" s="35">
        <v>2.6608185E7</v>
      </c>
      <c r="E80" s="35">
        <v>2.9500892E7</v>
      </c>
      <c r="F80" s="35">
        <v>1.3572295E7</v>
      </c>
      <c r="G80" s="36">
        <f t="shared" si="1"/>
        <v>4149874.02</v>
      </c>
      <c r="H80" s="16">
        <f t="shared" si="2"/>
        <v>553316.536</v>
      </c>
    </row>
    <row r="81" ht="12.75" customHeight="1">
      <c r="A81" s="33" t="s">
        <v>36</v>
      </c>
      <c r="B81" s="34">
        <v>5.1007916E7</v>
      </c>
      <c r="C81" s="35">
        <v>6.8847486E7</v>
      </c>
      <c r="D81" s="35">
        <v>4.1551746E7</v>
      </c>
      <c r="E81" s="35">
        <v>9.7748295E7</v>
      </c>
      <c r="F81" s="35">
        <v>1.6672022E7</v>
      </c>
      <c r="G81" s="36">
        <f t="shared" si="1"/>
        <v>4130849.16</v>
      </c>
      <c r="H81" s="16">
        <f t="shared" si="2"/>
        <v>550779.888</v>
      </c>
    </row>
    <row r="82" ht="12.75" customHeight="1">
      <c r="A82" s="33" t="s">
        <v>421</v>
      </c>
      <c r="B82" s="34">
        <v>5.3116769E7</v>
      </c>
      <c r="C82" s="35">
        <v>6.5490924E7</v>
      </c>
      <c r="D82" s="35">
        <v>2892083.0</v>
      </c>
      <c r="E82" s="35">
        <v>8857216.0</v>
      </c>
      <c r="F82" s="35">
        <v>1.3066847E7</v>
      </c>
      <c r="G82" s="36">
        <f t="shared" si="1"/>
        <v>3929455.44</v>
      </c>
      <c r="H82" s="16">
        <f t="shared" si="2"/>
        <v>523927.392</v>
      </c>
    </row>
    <row r="83" ht="12.75" customHeight="1">
      <c r="A83" s="33" t="s">
        <v>422</v>
      </c>
      <c r="B83" s="34">
        <v>9142393.0</v>
      </c>
      <c r="C83" s="35">
        <v>6.5011035E7</v>
      </c>
      <c r="D83" s="35">
        <v>2.2969837E7</v>
      </c>
      <c r="E83" s="35">
        <v>6.1199988E7</v>
      </c>
      <c r="F83" s="35">
        <v>1.6964734E7</v>
      </c>
      <c r="G83" s="36">
        <f t="shared" si="1"/>
        <v>3900662.1</v>
      </c>
      <c r="H83" s="16">
        <f t="shared" si="2"/>
        <v>520088.28</v>
      </c>
    </row>
    <row r="84" ht="12.75" customHeight="1">
      <c r="A84" s="33" t="s">
        <v>423</v>
      </c>
      <c r="B84" s="34">
        <v>2.2856865E7</v>
      </c>
      <c r="C84" s="35">
        <v>6.4051737E7</v>
      </c>
      <c r="D84" s="35">
        <v>2.5847121E7</v>
      </c>
      <c r="E84" s="35">
        <v>1.5812465E7</v>
      </c>
      <c r="F84" s="35">
        <v>9103965.0</v>
      </c>
      <c r="G84" s="36">
        <f t="shared" si="1"/>
        <v>3843104.22</v>
      </c>
      <c r="H84" s="16">
        <f t="shared" si="2"/>
        <v>512413.896</v>
      </c>
    </row>
    <row r="85" ht="12.75" customHeight="1">
      <c r="A85" s="33" t="s">
        <v>424</v>
      </c>
      <c r="B85" s="34">
        <v>8204082.0</v>
      </c>
      <c r="C85" s="35">
        <v>6.4005517E7</v>
      </c>
      <c r="D85" s="35">
        <v>7.3201223E7</v>
      </c>
      <c r="E85" s="35">
        <v>1.23948955E8</v>
      </c>
      <c r="F85" s="35">
        <v>2.0280563E7</v>
      </c>
      <c r="G85" s="36">
        <f t="shared" si="1"/>
        <v>3840331.02</v>
      </c>
      <c r="H85" s="16">
        <f t="shared" si="2"/>
        <v>512044.136</v>
      </c>
    </row>
    <row r="86" ht="12.75" customHeight="1">
      <c r="A86" s="33" t="s">
        <v>425</v>
      </c>
      <c r="B86" s="34">
        <v>6.0270444E7</v>
      </c>
      <c r="C86" s="35">
        <v>6.3043977E7</v>
      </c>
      <c r="D86" s="35">
        <v>701032.0</v>
      </c>
      <c r="E86" s="35">
        <v>1159004.0</v>
      </c>
      <c r="F86" s="35">
        <v>9021382.0</v>
      </c>
      <c r="G86" s="36">
        <f t="shared" si="1"/>
        <v>3782638.62</v>
      </c>
      <c r="H86" s="16">
        <f t="shared" si="2"/>
        <v>504351.816</v>
      </c>
    </row>
    <row r="87" ht="12.75" customHeight="1">
      <c r="A87" s="33" t="s">
        <v>426</v>
      </c>
      <c r="B87" s="34">
        <v>1.1304519E7</v>
      </c>
      <c r="C87" s="35">
        <v>6.2986069E7</v>
      </c>
      <c r="D87" s="35">
        <v>7.180974E7</v>
      </c>
      <c r="E87" s="35">
        <v>4.4758021E7</v>
      </c>
      <c r="F87" s="35">
        <v>1.8161542E7</v>
      </c>
      <c r="G87" s="36">
        <f t="shared" si="1"/>
        <v>3779164.14</v>
      </c>
      <c r="H87" s="16">
        <f t="shared" si="2"/>
        <v>503888.552</v>
      </c>
    </row>
    <row r="88" ht="12.75" customHeight="1">
      <c r="A88" s="33" t="s">
        <v>427</v>
      </c>
      <c r="B88" s="34">
        <v>5.0901231E7</v>
      </c>
      <c r="C88" s="35">
        <v>6.2094179E7</v>
      </c>
      <c r="D88" s="35">
        <v>3643351.0</v>
      </c>
      <c r="E88" s="35">
        <v>4316472.0</v>
      </c>
      <c r="F88" s="35">
        <v>7928964.0</v>
      </c>
      <c r="G88" s="36">
        <f t="shared" si="1"/>
        <v>3725650.74</v>
      </c>
      <c r="H88" s="16">
        <f t="shared" si="2"/>
        <v>496753.432</v>
      </c>
    </row>
    <row r="89" ht="12.75" customHeight="1">
      <c r="A89" s="33" t="s">
        <v>90</v>
      </c>
      <c r="B89" s="34">
        <v>7.7701664E7</v>
      </c>
      <c r="C89" s="35">
        <v>5.9809773E7</v>
      </c>
      <c r="D89" s="35">
        <v>6433905.0</v>
      </c>
      <c r="E89" s="35">
        <v>1.2684559E7</v>
      </c>
      <c r="F89" s="35">
        <v>9919964.0</v>
      </c>
      <c r="G89" s="36">
        <f t="shared" si="1"/>
        <v>3588586.38</v>
      </c>
      <c r="H89" s="16">
        <f t="shared" si="2"/>
        <v>418668.411</v>
      </c>
    </row>
    <row r="90" ht="12.75" customHeight="1">
      <c r="A90" s="33" t="s">
        <v>131</v>
      </c>
      <c r="B90" s="34">
        <v>4.824734E7</v>
      </c>
      <c r="C90" s="35">
        <v>5.8624066E7</v>
      </c>
      <c r="D90" s="35">
        <v>4737160.0</v>
      </c>
      <c r="E90" s="35">
        <v>3564336.0</v>
      </c>
      <c r="F90" s="35">
        <v>1.3164716E7</v>
      </c>
      <c r="G90" s="36">
        <f t="shared" si="1"/>
        <v>3517443.96</v>
      </c>
      <c r="H90" s="16">
        <f t="shared" si="2"/>
        <v>410368.462</v>
      </c>
    </row>
    <row r="91" ht="12.75" customHeight="1">
      <c r="A91" s="33" t="s">
        <v>130</v>
      </c>
      <c r="B91" s="34">
        <v>5.1010275E7</v>
      </c>
      <c r="C91" s="35">
        <v>5.7188284E7</v>
      </c>
      <c r="D91" s="35">
        <v>6208257.0</v>
      </c>
      <c r="E91" s="35">
        <v>6414962.0</v>
      </c>
      <c r="F91" s="35">
        <v>2.9345621E7</v>
      </c>
      <c r="G91" s="36">
        <f t="shared" si="1"/>
        <v>3431297.04</v>
      </c>
      <c r="H91" s="16">
        <f t="shared" si="2"/>
        <v>400317.988</v>
      </c>
    </row>
    <row r="92" ht="12.75" customHeight="1">
      <c r="A92" s="33" t="s">
        <v>129</v>
      </c>
      <c r="B92" s="34">
        <v>1.5395965E7</v>
      </c>
      <c r="C92" s="35">
        <v>5.6726885E7</v>
      </c>
      <c r="D92" s="35">
        <v>5.3599822E7</v>
      </c>
      <c r="E92" s="35">
        <v>3.2961067E7</v>
      </c>
      <c r="F92" s="35">
        <v>1.7312582E7</v>
      </c>
      <c r="G92" s="36">
        <f t="shared" si="1"/>
        <v>3403613.1</v>
      </c>
      <c r="H92" s="16">
        <f t="shared" si="2"/>
        <v>397088.195</v>
      </c>
    </row>
    <row r="93" ht="12.75" customHeight="1">
      <c r="A93" s="33" t="s">
        <v>428</v>
      </c>
      <c r="B93" s="34">
        <v>7.7243108E7</v>
      </c>
      <c r="C93" s="35">
        <v>5.6596988E7</v>
      </c>
      <c r="D93" s="35">
        <v>1.893204E7</v>
      </c>
      <c r="E93" s="35">
        <v>7848101.0</v>
      </c>
      <c r="F93" s="35">
        <v>9004828.0</v>
      </c>
      <c r="G93" s="36">
        <f t="shared" si="1"/>
        <v>3395819.28</v>
      </c>
      <c r="H93" s="16">
        <f t="shared" si="2"/>
        <v>396178.916</v>
      </c>
    </row>
    <row r="94" ht="12.75" customHeight="1">
      <c r="A94" s="33" t="s">
        <v>429</v>
      </c>
      <c r="B94" s="34">
        <v>7314975.0</v>
      </c>
      <c r="C94" s="35">
        <v>5.6054087E7</v>
      </c>
      <c r="D94" s="35">
        <v>2.2115787E7</v>
      </c>
      <c r="E94" s="35">
        <v>1.6894464E7</v>
      </c>
      <c r="F94" s="35">
        <v>1.4695337E7</v>
      </c>
      <c r="G94" s="36">
        <f t="shared" si="1"/>
        <v>3363245.22</v>
      </c>
      <c r="H94" s="16">
        <f t="shared" si="2"/>
        <v>392378.609</v>
      </c>
    </row>
    <row r="95" ht="12.75" customHeight="1">
      <c r="A95" s="33" t="s">
        <v>430</v>
      </c>
      <c r="B95" s="34">
        <v>2.3490174E7</v>
      </c>
      <c r="C95" s="35">
        <v>5.5826617E7</v>
      </c>
      <c r="D95" s="35">
        <v>8030470.0</v>
      </c>
      <c r="E95" s="35">
        <v>9810962.0</v>
      </c>
      <c r="F95" s="35">
        <v>1.6630548E7</v>
      </c>
      <c r="G95" s="36">
        <f t="shared" si="1"/>
        <v>3349597.02</v>
      </c>
      <c r="H95" s="16">
        <f t="shared" si="2"/>
        <v>390786.319</v>
      </c>
    </row>
    <row r="96" ht="12.75" customHeight="1">
      <c r="A96" s="33" t="s">
        <v>431</v>
      </c>
      <c r="B96" s="34">
        <v>5.033735E7</v>
      </c>
      <c r="C96" s="35">
        <v>5.5702164E7</v>
      </c>
      <c r="D96" s="35">
        <v>3.7519501E7</v>
      </c>
      <c r="E96" s="35">
        <v>2.3584162E7</v>
      </c>
      <c r="F96" s="35">
        <v>1.4497318E7</v>
      </c>
      <c r="G96" s="36">
        <f t="shared" si="1"/>
        <v>3342129.84</v>
      </c>
      <c r="H96" s="16">
        <f t="shared" si="2"/>
        <v>389915.148</v>
      </c>
    </row>
    <row r="97" ht="12.75" customHeight="1">
      <c r="A97" s="33" t="s">
        <v>432</v>
      </c>
      <c r="B97" s="34">
        <v>2.3993795E7</v>
      </c>
      <c r="C97" s="35">
        <v>5.524242E7</v>
      </c>
      <c r="D97" s="35">
        <v>7.5505048E7</v>
      </c>
      <c r="E97" s="35">
        <v>7.3698084E7</v>
      </c>
      <c r="F97" s="35">
        <v>1.2788697E7</v>
      </c>
      <c r="G97" s="36">
        <f t="shared" si="1"/>
        <v>3314545.2</v>
      </c>
      <c r="H97" s="16">
        <f t="shared" si="2"/>
        <v>386696.94</v>
      </c>
    </row>
    <row r="98" ht="12.75" customHeight="1">
      <c r="A98" s="33" t="s">
        <v>433</v>
      </c>
      <c r="B98" s="34">
        <v>5.1035907E7</v>
      </c>
      <c r="C98" s="35">
        <v>5.5239528E7</v>
      </c>
      <c r="D98" s="35">
        <v>873093.0</v>
      </c>
      <c r="E98" s="35">
        <v>1871190.0</v>
      </c>
      <c r="F98" s="35">
        <v>1.4716178E7</v>
      </c>
      <c r="G98" s="36">
        <f t="shared" si="1"/>
        <v>3314371.68</v>
      </c>
      <c r="H98" s="16">
        <f t="shared" si="2"/>
        <v>386676.696</v>
      </c>
    </row>
    <row r="99" ht="12.75" customHeight="1">
      <c r="A99" s="33" t="s">
        <v>434</v>
      </c>
      <c r="B99" s="34">
        <v>2.0704444E7</v>
      </c>
      <c r="C99" s="35">
        <v>5.52245E7</v>
      </c>
      <c r="D99" s="35">
        <v>2.9730992E7</v>
      </c>
      <c r="E99" s="35">
        <v>3.3669752E7</v>
      </c>
      <c r="F99" s="35">
        <v>1.4483234E7</v>
      </c>
      <c r="G99" s="36">
        <f t="shared" si="1"/>
        <v>3313470</v>
      </c>
      <c r="H99" s="16">
        <f t="shared" si="2"/>
        <v>386571.5</v>
      </c>
    </row>
    <row r="100" ht="12.75" customHeight="1">
      <c r="A100" s="33" t="s">
        <v>435</v>
      </c>
      <c r="B100" s="34">
        <v>5058183.0</v>
      </c>
      <c r="C100" s="35">
        <v>5.4582648E7</v>
      </c>
      <c r="D100" s="35">
        <v>3.2885062E7</v>
      </c>
      <c r="E100" s="35">
        <v>1.2335229E7</v>
      </c>
      <c r="F100" s="35">
        <v>6074724.0</v>
      </c>
      <c r="G100" s="36">
        <f t="shared" si="1"/>
        <v>3274958.88</v>
      </c>
      <c r="H100" s="16">
        <f t="shared" si="2"/>
        <v>382078.536</v>
      </c>
    </row>
    <row r="101" ht="12.75" customHeight="1">
      <c r="A101" s="33" t="s">
        <v>123</v>
      </c>
      <c r="B101" s="34">
        <v>1864631.0</v>
      </c>
      <c r="C101" s="35">
        <v>5.4272739E7</v>
      </c>
      <c r="D101" s="35">
        <v>2.6735427E7</v>
      </c>
      <c r="E101" s="35">
        <v>3.1738973E7</v>
      </c>
      <c r="F101" s="35">
        <v>1.5846498E7</v>
      </c>
      <c r="G101" s="36">
        <f t="shared" si="1"/>
        <v>3256364.34</v>
      </c>
      <c r="H101" s="16">
        <f t="shared" si="2"/>
        <v>379909.173</v>
      </c>
    </row>
    <row r="102" ht="12.75" customHeight="1">
      <c r="A102" s="33" t="s">
        <v>80</v>
      </c>
      <c r="B102" s="34">
        <v>9.811082E7</v>
      </c>
      <c r="C102" s="35">
        <v>5.4036323E7</v>
      </c>
      <c r="D102" s="35">
        <v>4756125.0</v>
      </c>
      <c r="E102" s="35">
        <v>8140477.0</v>
      </c>
      <c r="F102" s="35">
        <v>9323735.0</v>
      </c>
      <c r="G102" s="36">
        <f t="shared" si="1"/>
        <v>3242179.38</v>
      </c>
      <c r="H102" s="16">
        <f t="shared" si="2"/>
        <v>378254.261</v>
      </c>
    </row>
    <row r="103" ht="12.75" customHeight="1">
      <c r="A103" s="33" t="s">
        <v>436</v>
      </c>
      <c r="B103" s="34">
        <v>1.06438414E8</v>
      </c>
      <c r="C103" s="35">
        <v>5.4003376E7</v>
      </c>
      <c r="D103" s="35">
        <v>7748891.0</v>
      </c>
      <c r="E103" s="35">
        <v>3010984.0</v>
      </c>
      <c r="F103" s="35">
        <v>5288866.0</v>
      </c>
      <c r="G103" s="36">
        <f t="shared" si="1"/>
        <v>3240202.56</v>
      </c>
      <c r="H103" s="16">
        <f t="shared" si="2"/>
        <v>378023.632</v>
      </c>
    </row>
    <row r="104" ht="12.75" customHeight="1">
      <c r="A104" s="33" t="s">
        <v>121</v>
      </c>
      <c r="B104" s="34">
        <v>5.1872434E7</v>
      </c>
      <c r="C104" s="35">
        <v>5.3626004E7</v>
      </c>
      <c r="D104" s="35">
        <v>3.7076973E7</v>
      </c>
      <c r="E104" s="35">
        <v>7854823.0</v>
      </c>
      <c r="F104" s="35">
        <v>1.3133619E7</v>
      </c>
      <c r="G104" s="36">
        <f t="shared" si="1"/>
        <v>3217560.24</v>
      </c>
      <c r="H104" s="16">
        <f t="shared" si="2"/>
        <v>375382.028</v>
      </c>
    </row>
    <row r="105" ht="12.75" customHeight="1">
      <c r="A105" s="33" t="s">
        <v>120</v>
      </c>
      <c r="B105" s="34">
        <v>5.142901E7</v>
      </c>
      <c r="C105" s="35">
        <v>5.3528116E7</v>
      </c>
      <c r="D105" s="35">
        <v>2676585.0</v>
      </c>
      <c r="E105" s="35">
        <v>659425.0</v>
      </c>
      <c r="F105" s="35">
        <v>1.0349521E7</v>
      </c>
      <c r="G105" s="36">
        <f t="shared" si="1"/>
        <v>3211686.96</v>
      </c>
      <c r="H105" s="16">
        <f t="shared" si="2"/>
        <v>374696.812</v>
      </c>
    </row>
    <row r="106" ht="12.75" customHeight="1">
      <c r="A106" s="33" t="s">
        <v>437</v>
      </c>
      <c r="B106" s="34">
        <v>4.49944E7</v>
      </c>
      <c r="C106" s="35">
        <v>5.3436098E7</v>
      </c>
      <c r="D106" s="35">
        <v>2794919.0</v>
      </c>
      <c r="E106" s="35">
        <v>5258110.0</v>
      </c>
      <c r="F106" s="35">
        <v>7411142.0</v>
      </c>
      <c r="G106" s="36">
        <f t="shared" si="1"/>
        <v>3206165.88</v>
      </c>
      <c r="H106" s="16">
        <f t="shared" si="2"/>
        <v>374052.686</v>
      </c>
    </row>
    <row r="107" ht="12.75" customHeight="1">
      <c r="A107" s="33" t="s">
        <v>438</v>
      </c>
      <c r="B107" s="34">
        <v>2.6740937E7</v>
      </c>
      <c r="C107" s="35">
        <v>5.3288189E7</v>
      </c>
      <c r="D107" s="35">
        <v>1.7170876E7</v>
      </c>
      <c r="E107" s="35">
        <v>6581119.0</v>
      </c>
      <c r="F107" s="35">
        <v>1190574.0</v>
      </c>
      <c r="G107" s="36">
        <f t="shared" si="1"/>
        <v>3197291.34</v>
      </c>
      <c r="H107" s="16">
        <f t="shared" si="2"/>
        <v>373017.323</v>
      </c>
    </row>
    <row r="108" ht="12.75" customHeight="1">
      <c r="A108" s="33" t="s">
        <v>439</v>
      </c>
      <c r="B108" s="34">
        <v>2.6066727E7</v>
      </c>
      <c r="C108" s="35">
        <v>5.3076894E7</v>
      </c>
      <c r="D108" s="35">
        <v>4968887.0</v>
      </c>
      <c r="E108" s="35">
        <v>4305411.0</v>
      </c>
      <c r="F108" s="35">
        <v>2621040.0</v>
      </c>
      <c r="G108" s="36">
        <f t="shared" si="1"/>
        <v>3184613.64</v>
      </c>
      <c r="H108" s="16">
        <f t="shared" si="2"/>
        <v>371538.258</v>
      </c>
    </row>
    <row r="109" ht="12.75" customHeight="1">
      <c r="A109" s="33" t="s">
        <v>440</v>
      </c>
      <c r="B109" s="34">
        <v>5.0923153E7</v>
      </c>
      <c r="C109" s="35">
        <v>5.2615426E7</v>
      </c>
      <c r="D109" s="35">
        <v>1.6484552E7</v>
      </c>
      <c r="E109" s="35">
        <v>3.1672386E7</v>
      </c>
      <c r="F109" s="35">
        <v>1.2706765E7</v>
      </c>
      <c r="G109" s="36">
        <f t="shared" si="1"/>
        <v>3156925.56</v>
      </c>
      <c r="H109" s="16">
        <f t="shared" si="2"/>
        <v>368307.982</v>
      </c>
    </row>
    <row r="110" ht="12.75" customHeight="1">
      <c r="A110" s="33" t="s">
        <v>441</v>
      </c>
      <c r="B110" s="34">
        <v>1.07627505E8</v>
      </c>
      <c r="C110" s="35">
        <v>5.2361385E7</v>
      </c>
      <c r="D110" s="35">
        <v>1.3414711E7</v>
      </c>
      <c r="E110" s="35">
        <v>1.2438728E7</v>
      </c>
      <c r="F110" s="35">
        <v>8542147.0</v>
      </c>
      <c r="G110" s="36">
        <f t="shared" si="1"/>
        <v>3141683.1</v>
      </c>
      <c r="H110" s="16">
        <f t="shared" si="2"/>
        <v>366529.695</v>
      </c>
    </row>
    <row r="111" ht="12.75" customHeight="1">
      <c r="A111" s="33" t="s">
        <v>102</v>
      </c>
      <c r="B111" s="34">
        <v>5.092242E7</v>
      </c>
      <c r="C111" s="35">
        <v>5.1999282E7</v>
      </c>
      <c r="D111" s="35">
        <v>985131.0</v>
      </c>
      <c r="E111" s="35">
        <v>2759074.0</v>
      </c>
      <c r="F111" s="35">
        <v>5958795.0</v>
      </c>
      <c r="G111" s="36">
        <f t="shared" si="1"/>
        <v>3119956.92</v>
      </c>
      <c r="H111" s="16">
        <f t="shared" si="2"/>
        <v>363994.974</v>
      </c>
    </row>
    <row r="112" ht="12.75" customHeight="1">
      <c r="A112" s="33" t="s">
        <v>442</v>
      </c>
      <c r="B112" s="34">
        <v>2.1052924E7</v>
      </c>
      <c r="C112" s="35">
        <v>5.1430906E7</v>
      </c>
      <c r="D112" s="35">
        <v>2527382.0</v>
      </c>
      <c r="E112" s="35">
        <v>2607220.0</v>
      </c>
      <c r="F112" s="35">
        <v>1.3029313E7</v>
      </c>
      <c r="G112" s="36">
        <f t="shared" si="1"/>
        <v>3085854.36</v>
      </c>
      <c r="H112" s="16">
        <f t="shared" si="2"/>
        <v>360016.342</v>
      </c>
    </row>
    <row r="113" ht="12.75" customHeight="1">
      <c r="A113" s="33" t="s">
        <v>443</v>
      </c>
      <c r="B113" s="34">
        <v>3.8866205E7</v>
      </c>
      <c r="C113" s="35">
        <v>5.1102691E7</v>
      </c>
      <c r="D113" s="35">
        <v>4811801.0</v>
      </c>
      <c r="E113" s="35">
        <v>1499962.0</v>
      </c>
      <c r="F113" s="35">
        <v>4903605.0</v>
      </c>
      <c r="G113" s="36">
        <f t="shared" si="1"/>
        <v>3066161.46</v>
      </c>
      <c r="H113" s="16">
        <f t="shared" si="2"/>
        <v>357718.837</v>
      </c>
    </row>
    <row r="114" ht="12.75" customHeight="1">
      <c r="A114" s="33" t="s">
        <v>444</v>
      </c>
      <c r="B114" s="34">
        <v>5.1926604E7</v>
      </c>
      <c r="C114" s="35">
        <v>5.0946938E7</v>
      </c>
      <c r="D114" s="35">
        <v>4861961.0</v>
      </c>
      <c r="E114" s="35">
        <v>2326769.0</v>
      </c>
      <c r="F114" s="35">
        <v>1.151023E7</v>
      </c>
      <c r="G114" s="36">
        <f t="shared" si="1"/>
        <v>3056816.28</v>
      </c>
      <c r="H114" s="16">
        <f t="shared" si="2"/>
        <v>356628.566</v>
      </c>
    </row>
    <row r="115" ht="12.75" customHeight="1">
      <c r="A115" s="33" t="s">
        <v>445</v>
      </c>
      <c r="B115" s="34">
        <v>8.050338E7</v>
      </c>
      <c r="C115" s="35">
        <v>5.0946803E7</v>
      </c>
      <c r="D115" s="35">
        <v>2.0656506E7</v>
      </c>
      <c r="E115" s="35">
        <v>7912321.0</v>
      </c>
      <c r="F115" s="35">
        <v>6759435.0</v>
      </c>
      <c r="G115" s="36">
        <f t="shared" si="1"/>
        <v>3056808.18</v>
      </c>
      <c r="H115" s="16">
        <f t="shared" si="2"/>
        <v>356627.621</v>
      </c>
    </row>
    <row r="116" ht="12.75" customHeight="1">
      <c r="A116" s="33" t="s">
        <v>114</v>
      </c>
      <c r="B116" s="34">
        <v>5.0881134E7</v>
      </c>
      <c r="C116" s="35">
        <v>4.9214093E7</v>
      </c>
      <c r="D116" s="35">
        <v>583875.0</v>
      </c>
      <c r="E116" s="35">
        <v>831366.0</v>
      </c>
      <c r="F116" s="35">
        <v>7949292.0</v>
      </c>
      <c r="G116" s="36">
        <f t="shared" si="1"/>
        <v>2460704.65</v>
      </c>
      <c r="H116" s="16">
        <f t="shared" si="2"/>
        <v>246070.465</v>
      </c>
    </row>
    <row r="117" ht="12.75" customHeight="1">
      <c r="A117" s="33" t="s">
        <v>446</v>
      </c>
      <c r="B117" s="34">
        <v>5.0464833E7</v>
      </c>
      <c r="C117" s="35">
        <v>4.877006E7</v>
      </c>
      <c r="D117" s="35">
        <v>1.2877465E7</v>
      </c>
      <c r="E117" s="35">
        <v>7687269.0</v>
      </c>
      <c r="F117" s="35">
        <v>8420820.0</v>
      </c>
      <c r="G117" s="36">
        <f t="shared" si="1"/>
        <v>2438503</v>
      </c>
      <c r="H117" s="16">
        <f t="shared" si="2"/>
        <v>243850.3</v>
      </c>
    </row>
    <row r="118" ht="12.75" customHeight="1">
      <c r="A118" s="33" t="s">
        <v>113</v>
      </c>
      <c r="B118" s="34">
        <v>5.0992666E7</v>
      </c>
      <c r="C118" s="35">
        <v>4.8131412E7</v>
      </c>
      <c r="D118" s="35">
        <v>173780.0</v>
      </c>
      <c r="E118" s="35">
        <v>474726.0</v>
      </c>
      <c r="F118" s="35">
        <v>5056661.0</v>
      </c>
      <c r="G118" s="36">
        <f t="shared" si="1"/>
        <v>2406570.6</v>
      </c>
      <c r="H118" s="16">
        <f t="shared" si="2"/>
        <v>240657.06</v>
      </c>
    </row>
    <row r="119" ht="12.75" customHeight="1">
      <c r="A119" s="33" t="s">
        <v>447</v>
      </c>
      <c r="B119" s="34">
        <v>6.908784E7</v>
      </c>
      <c r="C119" s="35">
        <v>4.7592226E7</v>
      </c>
      <c r="D119" s="35">
        <v>4313574.0</v>
      </c>
      <c r="E119" s="35">
        <v>4774306.0</v>
      </c>
      <c r="F119" s="35">
        <v>6279192.0</v>
      </c>
      <c r="G119" s="36">
        <f t="shared" si="1"/>
        <v>2379611.3</v>
      </c>
      <c r="H119" s="16">
        <f t="shared" si="2"/>
        <v>237961.13</v>
      </c>
    </row>
    <row r="120" ht="12.75" customHeight="1">
      <c r="A120" s="33" t="s">
        <v>448</v>
      </c>
      <c r="B120" s="34">
        <v>6.9113404E7</v>
      </c>
      <c r="C120" s="35">
        <v>4.6765137E7</v>
      </c>
      <c r="D120" s="35">
        <v>803515.0</v>
      </c>
      <c r="E120" s="35">
        <v>407841.0</v>
      </c>
      <c r="F120" s="35">
        <v>6954951.0</v>
      </c>
      <c r="G120" s="36">
        <f t="shared" si="1"/>
        <v>2338256.85</v>
      </c>
      <c r="H120" s="16">
        <f t="shared" si="2"/>
        <v>233825.685</v>
      </c>
    </row>
    <row r="121" ht="12.75" customHeight="1">
      <c r="A121" s="33" t="s">
        <v>449</v>
      </c>
      <c r="B121" s="34">
        <v>8.717919E7</v>
      </c>
      <c r="C121" s="35">
        <v>4.5493255E7</v>
      </c>
      <c r="D121" s="35">
        <v>882460.0</v>
      </c>
      <c r="E121" s="35">
        <v>2958385.0</v>
      </c>
      <c r="F121" s="35">
        <v>6698376.0</v>
      </c>
      <c r="G121" s="36">
        <f t="shared" si="1"/>
        <v>2274662.75</v>
      </c>
      <c r="H121" s="16">
        <f t="shared" si="2"/>
        <v>227466.275</v>
      </c>
    </row>
    <row r="122" ht="12.75" customHeight="1">
      <c r="A122" s="33" t="s">
        <v>111</v>
      </c>
      <c r="B122" s="34">
        <v>9.1259825E7</v>
      </c>
      <c r="C122" s="35">
        <v>4.5344487E7</v>
      </c>
      <c r="D122" s="35">
        <v>3080090.0</v>
      </c>
      <c r="E122" s="35">
        <v>6718311.0</v>
      </c>
      <c r="F122" s="35">
        <v>7156093.0</v>
      </c>
      <c r="G122" s="36">
        <f t="shared" si="1"/>
        <v>2267224.35</v>
      </c>
      <c r="H122" s="16">
        <f t="shared" si="2"/>
        <v>226722.435</v>
      </c>
    </row>
    <row r="123" ht="12.75" customHeight="1">
      <c r="A123" s="33" t="s">
        <v>450</v>
      </c>
      <c r="B123" s="34">
        <v>5.8673226E7</v>
      </c>
      <c r="C123" s="35">
        <v>4.4966683E7</v>
      </c>
      <c r="D123" s="35">
        <v>4348934.0</v>
      </c>
      <c r="E123" s="35">
        <v>2165554.0</v>
      </c>
      <c r="F123" s="35">
        <v>3516196.0</v>
      </c>
      <c r="G123" s="36">
        <f t="shared" si="1"/>
        <v>2248334.15</v>
      </c>
      <c r="H123" s="16">
        <f t="shared" si="2"/>
        <v>224833.415</v>
      </c>
    </row>
    <row r="124" ht="12.75" customHeight="1">
      <c r="A124" s="33" t="s">
        <v>451</v>
      </c>
      <c r="B124" s="34">
        <v>7.0720007E7</v>
      </c>
      <c r="C124" s="35">
        <v>4.2601002E7</v>
      </c>
      <c r="D124" s="35">
        <v>2493023.0</v>
      </c>
      <c r="E124" s="35">
        <v>508655.0</v>
      </c>
      <c r="F124" s="35">
        <v>320649.0</v>
      </c>
      <c r="G124" s="36">
        <f t="shared" si="1"/>
        <v>2130050.1</v>
      </c>
      <c r="H124" s="16">
        <f t="shared" si="2"/>
        <v>213005.01</v>
      </c>
    </row>
    <row r="125" ht="12.75" customHeight="1">
      <c r="A125" s="33" t="s">
        <v>452</v>
      </c>
      <c r="B125" s="34">
        <v>2.1989048E7</v>
      </c>
      <c r="C125" s="35">
        <v>4.2452974E7</v>
      </c>
      <c r="D125" s="35">
        <v>3078871.0</v>
      </c>
      <c r="E125" s="35">
        <v>3222885.0</v>
      </c>
      <c r="F125" s="35">
        <v>7664242.0</v>
      </c>
      <c r="G125" s="36">
        <f t="shared" si="1"/>
        <v>2122648.7</v>
      </c>
      <c r="H125" s="16">
        <f t="shared" si="2"/>
        <v>212264.87</v>
      </c>
    </row>
    <row r="126" ht="12.75" customHeight="1">
      <c r="A126" s="33" t="s">
        <v>453</v>
      </c>
      <c r="B126" s="34">
        <v>1.0729066E7</v>
      </c>
      <c r="C126" s="35">
        <v>4.2150624E7</v>
      </c>
      <c r="D126" s="35">
        <v>1.8205908E7</v>
      </c>
      <c r="E126" s="35">
        <v>4444380.0</v>
      </c>
      <c r="F126" s="35">
        <v>4221950.0</v>
      </c>
      <c r="G126" s="36">
        <f t="shared" si="1"/>
        <v>2107531.2</v>
      </c>
      <c r="H126" s="16">
        <f t="shared" si="2"/>
        <v>210753.12</v>
      </c>
    </row>
    <row r="127" ht="12.75" customHeight="1">
      <c r="A127" s="33" t="s">
        <v>454</v>
      </c>
      <c r="B127" s="34">
        <v>5.4636427E7</v>
      </c>
      <c r="C127" s="35">
        <v>4.1831712E7</v>
      </c>
      <c r="D127" s="35">
        <v>63908.0</v>
      </c>
      <c r="E127" s="35">
        <v>0.0</v>
      </c>
      <c r="F127" s="35">
        <v>857060.0</v>
      </c>
      <c r="G127" s="36">
        <f t="shared" si="1"/>
        <v>2091585.6</v>
      </c>
      <c r="H127" s="16">
        <f t="shared" si="2"/>
        <v>209158.56</v>
      </c>
    </row>
    <row r="128" ht="12.75" customHeight="1">
      <c r="A128" s="33" t="s">
        <v>100</v>
      </c>
      <c r="B128" s="34">
        <v>5.8774955E7</v>
      </c>
      <c r="C128" s="35">
        <v>4.1519161E7</v>
      </c>
      <c r="D128" s="35">
        <v>1392704.0</v>
      </c>
      <c r="E128" s="35">
        <v>1073372.0</v>
      </c>
      <c r="F128" s="35">
        <v>3525638.0</v>
      </c>
      <c r="G128" s="36">
        <f t="shared" si="1"/>
        <v>2075958.05</v>
      </c>
      <c r="H128" s="16">
        <f t="shared" si="2"/>
        <v>207595.805</v>
      </c>
    </row>
    <row r="129" ht="12.75" customHeight="1">
      <c r="A129" s="33" t="s">
        <v>455</v>
      </c>
      <c r="B129" s="34">
        <v>5.1082433E7</v>
      </c>
      <c r="C129" s="35">
        <v>4.1500485E7</v>
      </c>
      <c r="D129" s="35">
        <v>1638600.0</v>
      </c>
      <c r="E129" s="35">
        <v>796414.0</v>
      </c>
      <c r="F129" s="35">
        <v>788874.0</v>
      </c>
      <c r="G129" s="36">
        <f t="shared" si="1"/>
        <v>2075024.25</v>
      </c>
      <c r="H129" s="16">
        <f t="shared" si="2"/>
        <v>207502.425</v>
      </c>
    </row>
    <row r="130" ht="12.75" customHeight="1">
      <c r="A130" s="33" t="s">
        <v>456</v>
      </c>
      <c r="B130" s="34">
        <v>5.0936694E7</v>
      </c>
      <c r="C130" s="35">
        <v>4.1069155E7</v>
      </c>
      <c r="D130" s="35">
        <v>4081467.0</v>
      </c>
      <c r="E130" s="35">
        <v>3042918.0</v>
      </c>
      <c r="F130" s="35">
        <v>1.1167419E7</v>
      </c>
      <c r="G130" s="36">
        <f t="shared" si="1"/>
        <v>2053457.75</v>
      </c>
      <c r="H130" s="16">
        <f t="shared" si="2"/>
        <v>205345.775</v>
      </c>
    </row>
    <row r="131" ht="12.75" customHeight="1">
      <c r="A131" s="33" t="s">
        <v>457</v>
      </c>
      <c r="B131" s="34">
        <v>8.5784954E7</v>
      </c>
      <c r="C131" s="35">
        <v>4.0944932E7</v>
      </c>
      <c r="D131" s="35">
        <v>3900488.0</v>
      </c>
      <c r="E131" s="35">
        <v>3183858.0</v>
      </c>
      <c r="F131" s="35">
        <v>7652782.0</v>
      </c>
      <c r="G131" s="36">
        <f t="shared" si="1"/>
        <v>2047246.6</v>
      </c>
      <c r="H131" s="16">
        <f t="shared" si="2"/>
        <v>204724.66</v>
      </c>
    </row>
    <row r="132" ht="12.75" customHeight="1">
      <c r="A132" s="33" t="s">
        <v>458</v>
      </c>
      <c r="B132" s="34">
        <v>1.45286928E8</v>
      </c>
      <c r="C132" s="35">
        <v>4.0895187E7</v>
      </c>
      <c r="D132" s="35">
        <v>63923.0</v>
      </c>
      <c r="E132" s="35">
        <v>86896.0</v>
      </c>
      <c r="F132" s="35">
        <v>998338.0</v>
      </c>
      <c r="G132" s="36">
        <f t="shared" si="1"/>
        <v>2044759.35</v>
      </c>
      <c r="H132" s="16">
        <f t="shared" si="2"/>
        <v>204475.935</v>
      </c>
    </row>
    <row r="133" ht="12.75" customHeight="1">
      <c r="A133" s="33" t="s">
        <v>459</v>
      </c>
      <c r="B133" s="34">
        <v>5.4461473E7</v>
      </c>
      <c r="C133" s="35">
        <v>4.0868461E7</v>
      </c>
      <c r="D133" s="35">
        <v>5560879.0</v>
      </c>
      <c r="E133" s="35">
        <v>2245146.0</v>
      </c>
      <c r="F133" s="35">
        <v>6531243.0</v>
      </c>
      <c r="G133" s="36">
        <f t="shared" si="1"/>
        <v>2043423.05</v>
      </c>
      <c r="H133" s="16">
        <f t="shared" si="2"/>
        <v>204342.305</v>
      </c>
    </row>
    <row r="134" ht="12.75" customHeight="1">
      <c r="A134" s="33" t="s">
        <v>460</v>
      </c>
      <c r="B134" s="34">
        <v>7.2757072E7</v>
      </c>
      <c r="C134" s="35">
        <v>4.0755428E7</v>
      </c>
      <c r="D134" s="35">
        <v>1647973.0</v>
      </c>
      <c r="E134" s="35">
        <v>3382576.0</v>
      </c>
      <c r="F134" s="35">
        <v>4598038.0</v>
      </c>
      <c r="G134" s="36">
        <f t="shared" si="1"/>
        <v>2037771.4</v>
      </c>
      <c r="H134" s="16">
        <f t="shared" si="2"/>
        <v>203777.14</v>
      </c>
    </row>
    <row r="135" ht="12.75" customHeight="1">
      <c r="A135" s="33" t="s">
        <v>105</v>
      </c>
      <c r="B135" s="34">
        <v>5.2040551E7</v>
      </c>
      <c r="C135" s="35">
        <v>4.0694326E7</v>
      </c>
      <c r="D135" s="35">
        <v>3398150.0</v>
      </c>
      <c r="E135" s="35">
        <v>4575111.0</v>
      </c>
      <c r="F135" s="35">
        <v>1.0343285E7</v>
      </c>
      <c r="G135" s="36">
        <f t="shared" si="1"/>
        <v>2034716.3</v>
      </c>
      <c r="H135" s="16">
        <f t="shared" si="2"/>
        <v>203471.63</v>
      </c>
    </row>
    <row r="136" ht="12.75" customHeight="1">
      <c r="A136" s="33" t="s">
        <v>461</v>
      </c>
      <c r="B136" s="34">
        <v>1.03651883E8</v>
      </c>
      <c r="C136" s="35">
        <v>4.0250877E7</v>
      </c>
      <c r="D136" s="35">
        <v>1.5430487E7</v>
      </c>
      <c r="E136" s="35">
        <v>5242102.0</v>
      </c>
      <c r="F136" s="35">
        <v>8464264.0</v>
      </c>
      <c r="G136" s="36">
        <f t="shared" si="1"/>
        <v>2012543.85</v>
      </c>
      <c r="H136" s="16">
        <f t="shared" si="2"/>
        <v>201254.385</v>
      </c>
    </row>
    <row r="137" ht="12.75" customHeight="1">
      <c r="A137" s="33" t="s">
        <v>462</v>
      </c>
      <c r="B137" s="34">
        <v>4.8244381E7</v>
      </c>
      <c r="C137" s="35">
        <v>4.0100547E7</v>
      </c>
      <c r="D137" s="35">
        <v>1028881.0</v>
      </c>
      <c r="E137" s="35">
        <v>1259496.0</v>
      </c>
      <c r="F137" s="35">
        <v>7327441.0</v>
      </c>
      <c r="G137" s="36">
        <f t="shared" si="1"/>
        <v>2005027.35</v>
      </c>
      <c r="H137" s="16">
        <f t="shared" si="2"/>
        <v>200502.735</v>
      </c>
    </row>
    <row r="138" ht="12.75" customHeight="1">
      <c r="A138" s="33" t="s">
        <v>139</v>
      </c>
      <c r="B138" s="34">
        <v>6.6286418E7</v>
      </c>
      <c r="C138" s="35">
        <v>3.9987514E7</v>
      </c>
      <c r="D138" s="35">
        <v>1262278.0</v>
      </c>
      <c r="E138" s="35">
        <v>1825537.0</v>
      </c>
      <c r="F138" s="35">
        <v>1176726.0</v>
      </c>
      <c r="G138" s="36">
        <f t="shared" si="1"/>
        <v>1999375.7</v>
      </c>
      <c r="H138" s="16">
        <f t="shared" si="2"/>
        <v>199937.57</v>
      </c>
    </row>
    <row r="139" ht="12.75" customHeight="1">
      <c r="A139" s="33" t="s">
        <v>141</v>
      </c>
      <c r="B139" s="34">
        <v>5.0980149E7</v>
      </c>
      <c r="C139" s="35">
        <v>3.9754872E7</v>
      </c>
      <c r="D139" s="35">
        <v>1109536.0</v>
      </c>
      <c r="E139" s="35">
        <v>790239.0</v>
      </c>
      <c r="F139" s="35">
        <v>8810802.0</v>
      </c>
      <c r="G139" s="36">
        <f t="shared" si="1"/>
        <v>1987743.6</v>
      </c>
      <c r="H139" s="16">
        <f t="shared" si="2"/>
        <v>198774.36</v>
      </c>
    </row>
    <row r="140" ht="12.75" customHeight="1">
      <c r="A140" s="33" t="s">
        <v>380</v>
      </c>
      <c r="B140" s="34">
        <v>1.29103445E8</v>
      </c>
      <c r="C140" s="35">
        <v>3.9355068E7</v>
      </c>
      <c r="D140" s="35">
        <v>534317.0</v>
      </c>
      <c r="E140" s="35">
        <v>678454.0</v>
      </c>
      <c r="F140" s="35">
        <v>1557515.0</v>
      </c>
      <c r="G140" s="36">
        <f t="shared" si="1"/>
        <v>1967753.4</v>
      </c>
      <c r="H140" s="16">
        <f t="shared" si="2"/>
        <v>196775.34</v>
      </c>
    </row>
    <row r="141" ht="12.75" customHeight="1">
      <c r="A141" s="33" t="s">
        <v>142</v>
      </c>
      <c r="B141" s="34">
        <v>4.1962558E7</v>
      </c>
      <c r="C141" s="35">
        <v>3.8497714E7</v>
      </c>
      <c r="D141" s="35">
        <v>1.0323313E7</v>
      </c>
      <c r="E141" s="35">
        <v>6956048.0</v>
      </c>
      <c r="F141" s="35">
        <v>5728125.0</v>
      </c>
      <c r="G141" s="36">
        <f t="shared" si="1"/>
        <v>1924885.7</v>
      </c>
      <c r="H141" s="16">
        <f t="shared" si="2"/>
        <v>192488.57</v>
      </c>
    </row>
    <row r="142" ht="12.75" customHeight="1">
      <c r="A142" s="33" t="s">
        <v>463</v>
      </c>
      <c r="B142" s="34">
        <v>2.2444381E7</v>
      </c>
      <c r="C142" s="35">
        <v>3.8421296E7</v>
      </c>
      <c r="D142" s="35">
        <v>3978106.0</v>
      </c>
      <c r="E142" s="35">
        <v>2421333.0</v>
      </c>
      <c r="F142" s="35">
        <v>4243863.0</v>
      </c>
      <c r="G142" s="36">
        <f t="shared" si="1"/>
        <v>1921064.8</v>
      </c>
      <c r="H142" s="16">
        <f t="shared" si="2"/>
        <v>192106.48</v>
      </c>
    </row>
    <row r="143" ht="12.75" customHeight="1">
      <c r="A143" s="33" t="s">
        <v>464</v>
      </c>
      <c r="B143" s="34">
        <v>5.4265684E7</v>
      </c>
      <c r="C143" s="35">
        <v>3.8072679E7</v>
      </c>
      <c r="D143" s="35">
        <v>3992488.0</v>
      </c>
      <c r="E143" s="35">
        <v>3080225.0</v>
      </c>
      <c r="F143" s="35">
        <v>6020852.0</v>
      </c>
      <c r="G143" s="36">
        <f t="shared" si="1"/>
        <v>1903633.95</v>
      </c>
      <c r="H143" s="16">
        <f t="shared" si="2"/>
        <v>190363.395</v>
      </c>
    </row>
    <row r="144" ht="12.75" customHeight="1">
      <c r="A144" s="33" t="s">
        <v>465</v>
      </c>
      <c r="B144" s="34">
        <v>1.14524067E8</v>
      </c>
      <c r="C144" s="35">
        <v>3.761594E7</v>
      </c>
      <c r="D144" s="35">
        <v>1504805.0</v>
      </c>
      <c r="E144" s="35">
        <v>2665507.0</v>
      </c>
      <c r="F144" s="35">
        <v>2520637.0</v>
      </c>
      <c r="G144" s="36">
        <f t="shared" si="1"/>
        <v>1880797</v>
      </c>
      <c r="H144" s="16">
        <f t="shared" si="2"/>
        <v>188079.7</v>
      </c>
    </row>
    <row r="145" ht="12.75" customHeight="1">
      <c r="A145" s="33" t="s">
        <v>466</v>
      </c>
      <c r="B145" s="34">
        <v>2.3175991E7</v>
      </c>
      <c r="C145" s="35">
        <v>3.7606485E7</v>
      </c>
      <c r="D145" s="35">
        <v>1.3233955E7</v>
      </c>
      <c r="E145" s="35">
        <v>8464077.0</v>
      </c>
      <c r="F145" s="35">
        <v>8715268.0</v>
      </c>
      <c r="G145" s="36">
        <f t="shared" si="1"/>
        <v>1880324.25</v>
      </c>
      <c r="H145" s="16">
        <f t="shared" si="2"/>
        <v>188032.425</v>
      </c>
    </row>
    <row r="146" ht="12.75" customHeight="1">
      <c r="A146" s="33" t="s">
        <v>467</v>
      </c>
      <c r="B146" s="34">
        <v>4.2837512E7</v>
      </c>
      <c r="C146" s="35">
        <v>3.7463871E7</v>
      </c>
      <c r="D146" s="35">
        <v>2506735.0</v>
      </c>
      <c r="E146" s="35">
        <v>4163444.0</v>
      </c>
      <c r="F146" s="35">
        <v>5048275.0</v>
      </c>
      <c r="G146" s="36">
        <f t="shared" si="1"/>
        <v>1873193.55</v>
      </c>
      <c r="H146" s="16">
        <f t="shared" si="2"/>
        <v>187319.355</v>
      </c>
    </row>
    <row r="147" ht="12.75" customHeight="1">
      <c r="A147" s="33" t="s">
        <v>468</v>
      </c>
      <c r="B147" s="34">
        <v>7.6619564E7</v>
      </c>
      <c r="C147" s="35">
        <v>3.6886184E7</v>
      </c>
      <c r="D147" s="35">
        <v>982174.0</v>
      </c>
      <c r="E147" s="35">
        <v>2091976.0</v>
      </c>
      <c r="F147" s="35">
        <v>3410608.0</v>
      </c>
      <c r="G147" s="36">
        <f t="shared" si="1"/>
        <v>1844309.2</v>
      </c>
      <c r="H147" s="16">
        <f t="shared" si="2"/>
        <v>184430.92</v>
      </c>
    </row>
    <row r="148" ht="12.75" customHeight="1">
      <c r="A148" s="33" t="s">
        <v>469</v>
      </c>
      <c r="B148" s="34">
        <v>4.488E7</v>
      </c>
      <c r="C148" s="35">
        <v>3.5743835E7</v>
      </c>
      <c r="D148" s="35">
        <v>336716.0</v>
      </c>
      <c r="E148" s="35">
        <v>534341.0</v>
      </c>
      <c r="F148" s="35">
        <v>1390426.0</v>
      </c>
      <c r="G148" s="36">
        <f t="shared" si="1"/>
        <v>1787191.75</v>
      </c>
      <c r="H148" s="16">
        <f t="shared" si="2"/>
        <v>178719.175</v>
      </c>
    </row>
    <row r="149" ht="12.75" customHeight="1">
      <c r="A149" s="33" t="s">
        <v>470</v>
      </c>
      <c r="B149" s="34">
        <v>1.14524486E8</v>
      </c>
      <c r="C149" s="35">
        <v>3.5638718E7</v>
      </c>
      <c r="D149" s="35">
        <v>770085.0</v>
      </c>
      <c r="E149" s="35">
        <v>1208542.0</v>
      </c>
      <c r="F149" s="35">
        <v>1399658.0</v>
      </c>
      <c r="G149" s="36">
        <f t="shared" si="1"/>
        <v>1781935.9</v>
      </c>
      <c r="H149" s="16">
        <f t="shared" si="2"/>
        <v>178193.59</v>
      </c>
    </row>
    <row r="150" ht="12.75" customHeight="1">
      <c r="A150" s="33" t="s">
        <v>471</v>
      </c>
      <c r="B150" s="34">
        <v>5.8766896E7</v>
      </c>
      <c r="C150" s="35">
        <v>3.5017768E7</v>
      </c>
      <c r="D150" s="35">
        <v>1986110.0</v>
      </c>
      <c r="E150" s="35">
        <v>2562043.0</v>
      </c>
      <c r="F150" s="35">
        <v>5557783.0</v>
      </c>
      <c r="G150" s="36">
        <f t="shared" si="1"/>
        <v>1750888.4</v>
      </c>
      <c r="H150" s="16">
        <f t="shared" si="2"/>
        <v>175088.84</v>
      </c>
    </row>
    <row r="151" ht="12.75" customHeight="1">
      <c r="A151" s="33" t="s">
        <v>472</v>
      </c>
      <c r="B151" s="34">
        <v>7.3150299E7</v>
      </c>
      <c r="C151" s="35">
        <v>3.4713138E7</v>
      </c>
      <c r="D151" s="35">
        <v>4701211.0</v>
      </c>
      <c r="E151" s="35">
        <v>1647212.0</v>
      </c>
      <c r="F151" s="35">
        <v>6208259.0</v>
      </c>
      <c r="G151" s="36">
        <f t="shared" si="1"/>
        <v>1735656.9</v>
      </c>
      <c r="H151" s="16">
        <f t="shared" si="2"/>
        <v>173565.69</v>
      </c>
    </row>
    <row r="152" ht="12.75" customHeight="1">
      <c r="A152" s="33" t="s">
        <v>473</v>
      </c>
      <c r="B152" s="34">
        <v>5.6858677E7</v>
      </c>
      <c r="C152" s="35">
        <v>3.376395E7</v>
      </c>
      <c r="D152" s="35">
        <v>5987841.0</v>
      </c>
      <c r="E152" s="35">
        <v>1423650.0</v>
      </c>
      <c r="F152" s="35">
        <v>8435146.0</v>
      </c>
      <c r="G152" s="36">
        <f t="shared" si="1"/>
        <v>1688197.5</v>
      </c>
      <c r="H152" s="16">
        <f t="shared" si="2"/>
        <v>168819.75</v>
      </c>
    </row>
    <row r="153" ht="12.75" customHeight="1">
      <c r="A153" s="33" t="s">
        <v>474</v>
      </c>
      <c r="B153" s="34">
        <v>8.7146553E7</v>
      </c>
      <c r="C153" s="35">
        <v>3.2250603E7</v>
      </c>
      <c r="D153" s="35">
        <v>68580.0</v>
      </c>
      <c r="E153" s="35">
        <v>53190.0</v>
      </c>
      <c r="F153" s="35">
        <v>4889299.0</v>
      </c>
      <c r="G153" s="36">
        <f t="shared" si="1"/>
        <v>1612530.15</v>
      </c>
      <c r="H153" s="16">
        <f t="shared" si="2"/>
        <v>161253.015</v>
      </c>
    </row>
    <row r="154" ht="12.75" customHeight="1">
      <c r="A154" s="33" t="s">
        <v>475</v>
      </c>
      <c r="B154" s="34">
        <v>4.4525604E7</v>
      </c>
      <c r="C154" s="35">
        <v>3.2228821E7</v>
      </c>
      <c r="D154" s="35">
        <v>1.1765196E7</v>
      </c>
      <c r="E154" s="35">
        <v>1.0810012E7</v>
      </c>
      <c r="F154" s="35">
        <v>1.3769509E7</v>
      </c>
      <c r="G154" s="36">
        <f t="shared" si="1"/>
        <v>1611441.05</v>
      </c>
      <c r="H154" s="16">
        <f t="shared" si="2"/>
        <v>161144.105</v>
      </c>
    </row>
    <row r="155" ht="12.75" customHeight="1">
      <c r="A155" s="33" t="s">
        <v>476</v>
      </c>
      <c r="B155" s="34">
        <v>7.2300948E7</v>
      </c>
      <c r="C155" s="35">
        <v>3.1368971E7</v>
      </c>
      <c r="D155" s="35">
        <v>697531.0</v>
      </c>
      <c r="E155" s="35">
        <v>273480.0</v>
      </c>
      <c r="F155" s="35">
        <v>1319065.0</v>
      </c>
      <c r="G155" s="36">
        <f t="shared" si="1"/>
        <v>1568448.55</v>
      </c>
      <c r="H155" s="16">
        <f t="shared" si="2"/>
        <v>156844.855</v>
      </c>
    </row>
    <row r="156" ht="12.75" customHeight="1">
      <c r="A156" s="33" t="s">
        <v>477</v>
      </c>
      <c r="B156" s="34">
        <v>2.8222515E7</v>
      </c>
      <c r="C156" s="35">
        <v>3.1075024E7</v>
      </c>
      <c r="D156" s="35">
        <v>527885.0</v>
      </c>
      <c r="E156" s="35">
        <v>243078.0</v>
      </c>
      <c r="F156" s="35">
        <v>639536.0</v>
      </c>
      <c r="G156" s="36">
        <f t="shared" si="1"/>
        <v>1553751.2</v>
      </c>
      <c r="H156" s="16">
        <f t="shared" si="2"/>
        <v>155375.12</v>
      </c>
    </row>
    <row r="157" ht="12.75" customHeight="1">
      <c r="A157" s="33" t="s">
        <v>478</v>
      </c>
      <c r="B157" s="34">
        <v>1.42519429E8</v>
      </c>
      <c r="C157" s="35">
        <v>3.1043022E7</v>
      </c>
      <c r="D157" s="35">
        <v>0.0</v>
      </c>
      <c r="E157" s="35">
        <v>65773.0</v>
      </c>
      <c r="F157" s="35">
        <v>325204.0</v>
      </c>
      <c r="G157" s="36">
        <f t="shared" si="1"/>
        <v>1552151.1</v>
      </c>
      <c r="H157" s="16">
        <f t="shared" si="2"/>
        <v>155215.11</v>
      </c>
    </row>
    <row r="158" ht="12.75" customHeight="1">
      <c r="A158" s="33" t="s">
        <v>479</v>
      </c>
      <c r="B158" s="34">
        <v>7.6486163E7</v>
      </c>
      <c r="C158" s="35">
        <v>3.0366462E7</v>
      </c>
      <c r="D158" s="35">
        <v>5956723.0</v>
      </c>
      <c r="E158" s="35">
        <v>1744150.0</v>
      </c>
      <c r="F158" s="35">
        <v>5975966.0</v>
      </c>
      <c r="G158" s="36">
        <f t="shared" si="1"/>
        <v>1518323.1</v>
      </c>
      <c r="H158" s="16">
        <f t="shared" si="2"/>
        <v>151832.31</v>
      </c>
    </row>
    <row r="159" ht="12.75" customHeight="1">
      <c r="A159" s="33" t="s">
        <v>480</v>
      </c>
      <c r="B159" s="34">
        <v>8980788.0</v>
      </c>
      <c r="C159" s="35">
        <v>3.0211769E7</v>
      </c>
      <c r="D159" s="35">
        <v>3319587.0</v>
      </c>
      <c r="E159" s="35">
        <v>1029039.0</v>
      </c>
      <c r="F159" s="35">
        <v>6956358.0</v>
      </c>
      <c r="G159" s="36">
        <f t="shared" si="1"/>
        <v>1510588.45</v>
      </c>
      <c r="H159" s="16">
        <f t="shared" si="2"/>
        <v>151058.845</v>
      </c>
    </row>
    <row r="160" ht="12.75" customHeight="1">
      <c r="A160" s="33" t="s">
        <v>481</v>
      </c>
      <c r="B160" s="34">
        <v>1.9682247E7</v>
      </c>
      <c r="C160" s="35">
        <v>2.9732959E7</v>
      </c>
      <c r="D160" s="35">
        <v>749515.0</v>
      </c>
      <c r="E160" s="35">
        <v>614597.0</v>
      </c>
      <c r="F160" s="35">
        <v>7615034.0</v>
      </c>
      <c r="G160" s="36">
        <f t="shared" si="1"/>
        <v>1486647.95</v>
      </c>
      <c r="H160" s="16">
        <f t="shared" si="2"/>
        <v>148664.795</v>
      </c>
    </row>
    <row r="161" ht="12.75" customHeight="1">
      <c r="A161" s="33" t="s">
        <v>482</v>
      </c>
      <c r="B161" s="34">
        <v>2812094.0</v>
      </c>
      <c r="C161" s="35">
        <v>2.9530946E7</v>
      </c>
      <c r="D161" s="35">
        <v>1647961.0</v>
      </c>
      <c r="E161" s="35">
        <v>223452.0</v>
      </c>
      <c r="F161" s="35">
        <v>2702102.0</v>
      </c>
      <c r="G161" s="36">
        <f t="shared" si="1"/>
        <v>1476547.3</v>
      </c>
      <c r="H161" s="16">
        <f t="shared" si="2"/>
        <v>147654.73</v>
      </c>
    </row>
    <row r="162" ht="12.75" customHeight="1">
      <c r="A162" s="33" t="s">
        <v>483</v>
      </c>
      <c r="B162" s="34">
        <v>5.0199618E7</v>
      </c>
      <c r="C162" s="35">
        <v>2.9454893E7</v>
      </c>
      <c r="D162" s="35">
        <v>2462327.0</v>
      </c>
      <c r="E162" s="35">
        <v>2164312.0</v>
      </c>
      <c r="F162" s="35">
        <v>1781257.0</v>
      </c>
      <c r="G162" s="36">
        <f t="shared" si="1"/>
        <v>1472744.65</v>
      </c>
      <c r="H162" s="16">
        <f t="shared" si="2"/>
        <v>147274.465</v>
      </c>
    </row>
    <row r="163" ht="12.75" customHeight="1">
      <c r="A163" s="33" t="s">
        <v>484</v>
      </c>
      <c r="B163" s="34">
        <v>8.7009317E7</v>
      </c>
      <c r="C163" s="35">
        <v>2.8920988E7</v>
      </c>
      <c r="D163" s="35">
        <v>893686.0</v>
      </c>
      <c r="E163" s="35">
        <v>1615479.0</v>
      </c>
      <c r="F163" s="35">
        <v>3796669.0</v>
      </c>
      <c r="G163" s="36">
        <f t="shared" si="1"/>
        <v>1446049.4</v>
      </c>
      <c r="H163" s="16">
        <f t="shared" si="2"/>
        <v>144604.94</v>
      </c>
    </row>
    <row r="164" ht="12.75" customHeight="1">
      <c r="A164" s="33" t="s">
        <v>164</v>
      </c>
      <c r="B164" s="34">
        <v>5.1031877E7</v>
      </c>
      <c r="C164" s="35">
        <v>2.8763435E7</v>
      </c>
      <c r="D164" s="35">
        <v>97579.0</v>
      </c>
      <c r="E164" s="35">
        <v>150680.0</v>
      </c>
      <c r="F164" s="35">
        <v>3298637.0</v>
      </c>
      <c r="G164" s="36">
        <f t="shared" si="1"/>
        <v>1438171.75</v>
      </c>
      <c r="H164" s="16">
        <f t="shared" si="2"/>
        <v>143817.175</v>
      </c>
    </row>
    <row r="165" ht="12.75" customHeight="1">
      <c r="A165" s="33" t="s">
        <v>485</v>
      </c>
      <c r="B165" s="34">
        <v>5.2771377E7</v>
      </c>
      <c r="C165" s="35">
        <v>2.8448238E7</v>
      </c>
      <c r="D165" s="35">
        <v>229157.0</v>
      </c>
      <c r="E165" s="35">
        <v>6400.0</v>
      </c>
      <c r="F165" s="35">
        <v>15409.0</v>
      </c>
      <c r="G165" s="36">
        <f t="shared" si="1"/>
        <v>1422411.9</v>
      </c>
      <c r="H165" s="16">
        <f t="shared" si="2"/>
        <v>142241.19</v>
      </c>
    </row>
    <row r="166" ht="12.75" customHeight="1">
      <c r="A166" s="33" t="s">
        <v>486</v>
      </c>
      <c r="B166" s="34">
        <v>7.6612049E7</v>
      </c>
      <c r="C166" s="35">
        <v>2.7239647E7</v>
      </c>
      <c r="D166" s="35">
        <v>40966.0</v>
      </c>
      <c r="E166" s="35">
        <v>49720.0</v>
      </c>
      <c r="F166" s="35">
        <v>4938492.0</v>
      </c>
      <c r="G166" s="36">
        <f t="shared" si="1"/>
        <v>1361982.35</v>
      </c>
      <c r="H166" s="16">
        <f t="shared" si="2"/>
        <v>136198.235</v>
      </c>
    </row>
    <row r="167" ht="12.75" customHeight="1">
      <c r="A167" s="33" t="s">
        <v>487</v>
      </c>
      <c r="B167" s="34">
        <v>8.7102817E7</v>
      </c>
      <c r="C167" s="35">
        <v>2.7198044E7</v>
      </c>
      <c r="D167" s="35">
        <v>1219187.0</v>
      </c>
      <c r="E167" s="35">
        <v>342932.0</v>
      </c>
      <c r="F167" s="35">
        <v>3742910.0</v>
      </c>
      <c r="G167" s="36">
        <f t="shared" si="1"/>
        <v>1359902.2</v>
      </c>
      <c r="H167" s="16">
        <f t="shared" si="2"/>
        <v>135990.22</v>
      </c>
    </row>
    <row r="168" ht="12.75" customHeight="1">
      <c r="A168" s="33" t="s">
        <v>488</v>
      </c>
      <c r="B168" s="34">
        <v>1.5145225E7</v>
      </c>
      <c r="C168" s="35">
        <v>2.7129245E7</v>
      </c>
      <c r="D168" s="35">
        <v>240617.0</v>
      </c>
      <c r="E168" s="35">
        <v>759056.0</v>
      </c>
      <c r="F168" s="35">
        <v>1754153.0</v>
      </c>
      <c r="G168" s="36">
        <f t="shared" si="1"/>
        <v>1356462.25</v>
      </c>
      <c r="H168" s="16">
        <f t="shared" si="2"/>
        <v>135646.225</v>
      </c>
    </row>
    <row r="169" ht="12.75" customHeight="1">
      <c r="A169" s="33" t="s">
        <v>489</v>
      </c>
      <c r="B169" s="34">
        <v>1.272888E7</v>
      </c>
      <c r="C169" s="35">
        <v>2.7044867E7</v>
      </c>
      <c r="D169" s="35">
        <v>125414.0</v>
      </c>
      <c r="E169" s="35">
        <v>238206.0</v>
      </c>
      <c r="F169" s="35">
        <v>4019999.0</v>
      </c>
      <c r="G169" s="36">
        <f t="shared" si="1"/>
        <v>1352243.35</v>
      </c>
      <c r="H169" s="16">
        <f t="shared" si="2"/>
        <v>135224.335</v>
      </c>
    </row>
    <row r="170" ht="12.75" customHeight="1">
      <c r="A170" s="33" t="s">
        <v>170</v>
      </c>
      <c r="B170" s="34">
        <v>5.1191759E7</v>
      </c>
      <c r="C170" s="35">
        <v>2.7001668E7</v>
      </c>
      <c r="D170" s="35">
        <v>371964.0</v>
      </c>
      <c r="E170" s="35">
        <v>92826.0</v>
      </c>
      <c r="F170" s="35">
        <v>1709195.0</v>
      </c>
      <c r="G170" s="36">
        <f t="shared" si="1"/>
        <v>1350083.4</v>
      </c>
      <c r="H170" s="16">
        <f t="shared" si="2"/>
        <v>135008.34</v>
      </c>
    </row>
    <row r="171" ht="12.75" customHeight="1">
      <c r="A171" s="33" t="s">
        <v>490</v>
      </c>
      <c r="B171" s="34">
        <v>3.9156399E7</v>
      </c>
      <c r="C171" s="35">
        <v>2.6655078E7</v>
      </c>
      <c r="D171" s="35">
        <v>2442287.0</v>
      </c>
      <c r="E171" s="35">
        <v>885200.0</v>
      </c>
      <c r="F171" s="35">
        <v>5577175.0</v>
      </c>
      <c r="G171" s="36">
        <f t="shared" si="1"/>
        <v>1332753.9</v>
      </c>
      <c r="H171" s="16">
        <f t="shared" si="2"/>
        <v>133275.39</v>
      </c>
    </row>
    <row r="172" ht="12.75" customHeight="1">
      <c r="A172" s="33" t="s">
        <v>491</v>
      </c>
      <c r="B172" s="34">
        <v>2.1419556E7</v>
      </c>
      <c r="C172" s="35">
        <v>2.6508148E7</v>
      </c>
      <c r="D172" s="35">
        <v>1208134.0</v>
      </c>
      <c r="E172" s="35">
        <v>508318.0</v>
      </c>
      <c r="F172" s="35">
        <v>7030471.0</v>
      </c>
      <c r="G172" s="36">
        <f t="shared" si="1"/>
        <v>1325407.4</v>
      </c>
      <c r="H172" s="16">
        <f t="shared" si="2"/>
        <v>132540.74</v>
      </c>
    </row>
    <row r="173" ht="12.75" customHeight="1">
      <c r="A173" s="33" t="s">
        <v>492</v>
      </c>
      <c r="B173" s="34">
        <v>2.8598777E7</v>
      </c>
      <c r="C173" s="35">
        <v>2.6139429E7</v>
      </c>
      <c r="D173" s="35">
        <v>507983.0</v>
      </c>
      <c r="E173" s="35">
        <v>329644.0</v>
      </c>
      <c r="F173" s="35">
        <v>2476640.0</v>
      </c>
      <c r="G173" s="36">
        <f t="shared" si="1"/>
        <v>1306971.45</v>
      </c>
      <c r="H173" s="16">
        <f t="shared" si="2"/>
        <v>130697.145</v>
      </c>
    </row>
    <row r="174" ht="12.75" customHeight="1">
      <c r="A174" s="33" t="s">
        <v>173</v>
      </c>
      <c r="B174" s="34">
        <v>7.8291379E7</v>
      </c>
      <c r="C174" s="35">
        <v>2.5963605E7</v>
      </c>
      <c r="D174" s="35">
        <v>161200.0</v>
      </c>
      <c r="E174" s="35">
        <v>123297.0</v>
      </c>
      <c r="F174" s="35">
        <v>638211.0</v>
      </c>
      <c r="G174" s="36">
        <f t="shared" si="1"/>
        <v>1298180.25</v>
      </c>
      <c r="H174" s="16">
        <f t="shared" si="2"/>
        <v>129818.025</v>
      </c>
    </row>
    <row r="175" ht="12.75" customHeight="1">
      <c r="A175" s="33" t="s">
        <v>176</v>
      </c>
      <c r="B175" s="34">
        <v>2.6210673E7</v>
      </c>
      <c r="C175" s="35">
        <v>2.5792966E7</v>
      </c>
      <c r="D175" s="35">
        <v>369247.0</v>
      </c>
      <c r="E175" s="35">
        <v>161608.0</v>
      </c>
      <c r="F175" s="35">
        <v>1428144.0</v>
      </c>
      <c r="G175" s="36">
        <f t="shared" si="1"/>
        <v>1289648.3</v>
      </c>
      <c r="H175" s="16">
        <f t="shared" si="2"/>
        <v>128964.83</v>
      </c>
    </row>
    <row r="176" ht="12.75" customHeight="1">
      <c r="A176" s="33" t="s">
        <v>493</v>
      </c>
      <c r="B176" s="34">
        <v>8.0598582E7</v>
      </c>
      <c r="C176" s="35">
        <v>2.575315E7</v>
      </c>
      <c r="D176" s="35">
        <v>130393.0</v>
      </c>
      <c r="E176" s="35">
        <v>69935.0</v>
      </c>
      <c r="F176" s="35">
        <v>341381.0</v>
      </c>
      <c r="G176" s="36">
        <f t="shared" si="1"/>
        <v>1287657.5</v>
      </c>
      <c r="H176" s="16">
        <f t="shared" si="2"/>
        <v>128765.75</v>
      </c>
    </row>
    <row r="177" ht="12.75" customHeight="1">
      <c r="A177" s="33" t="s">
        <v>494</v>
      </c>
      <c r="B177" s="34">
        <v>7.1474589E7</v>
      </c>
      <c r="C177" s="35">
        <v>2.5582537E7</v>
      </c>
      <c r="D177" s="35">
        <v>430742.0</v>
      </c>
      <c r="E177" s="35">
        <v>98145.0</v>
      </c>
      <c r="F177" s="35">
        <v>2211224.0</v>
      </c>
      <c r="G177" s="36">
        <f t="shared" si="1"/>
        <v>1279126.85</v>
      </c>
      <c r="H177" s="16">
        <f t="shared" si="2"/>
        <v>127912.685</v>
      </c>
    </row>
    <row r="178" ht="12.75" customHeight="1">
      <c r="A178" s="33" t="s">
        <v>171</v>
      </c>
      <c r="B178" s="34">
        <v>1.40983637E8</v>
      </c>
      <c r="C178" s="35">
        <v>2.5262966E7</v>
      </c>
      <c r="D178" s="35">
        <v>1168562.0</v>
      </c>
      <c r="E178" s="35">
        <v>1277312.0</v>
      </c>
      <c r="F178" s="35">
        <v>2121746.0</v>
      </c>
      <c r="G178" s="36">
        <f t="shared" si="1"/>
        <v>1263148.3</v>
      </c>
      <c r="H178" s="16">
        <f t="shared" si="2"/>
        <v>126314.83</v>
      </c>
    </row>
    <row r="179" ht="12.75" customHeight="1">
      <c r="A179" s="33" t="s">
        <v>495</v>
      </c>
      <c r="B179" s="34">
        <v>9.4619696E7</v>
      </c>
      <c r="C179" s="35">
        <v>2.4918956E7</v>
      </c>
      <c r="D179" s="35">
        <v>159463.0</v>
      </c>
      <c r="E179" s="35">
        <v>96509.0</v>
      </c>
      <c r="F179" s="35">
        <v>1652754.0</v>
      </c>
      <c r="G179" s="36">
        <f t="shared" si="1"/>
        <v>1245947.8</v>
      </c>
      <c r="H179" s="16">
        <f t="shared" si="2"/>
        <v>124594.78</v>
      </c>
    </row>
    <row r="180" ht="12.75" customHeight="1">
      <c r="A180" s="33" t="s">
        <v>496</v>
      </c>
      <c r="B180" s="34">
        <v>2.8467064E7</v>
      </c>
      <c r="C180" s="35">
        <v>2.4901278E7</v>
      </c>
      <c r="D180" s="35">
        <v>268919.0</v>
      </c>
      <c r="E180" s="35">
        <v>453177.0</v>
      </c>
      <c r="F180" s="35">
        <v>3578714.0</v>
      </c>
      <c r="G180" s="36">
        <f t="shared" si="1"/>
        <v>1245063.9</v>
      </c>
      <c r="H180" s="16">
        <f t="shared" si="2"/>
        <v>124506.39</v>
      </c>
    </row>
    <row r="181" ht="12.75" customHeight="1">
      <c r="A181" s="33" t="s">
        <v>497</v>
      </c>
      <c r="B181" s="34">
        <v>5.1686964E7</v>
      </c>
      <c r="C181" s="35">
        <v>2.4619808E7</v>
      </c>
      <c r="D181" s="35">
        <v>2488.0</v>
      </c>
      <c r="E181" s="35">
        <v>23910.0</v>
      </c>
      <c r="F181" s="35">
        <v>16951.0</v>
      </c>
      <c r="G181" s="36">
        <f t="shared" si="1"/>
        <v>1230990.4</v>
      </c>
      <c r="H181" s="16">
        <f t="shared" si="2"/>
        <v>123099.04</v>
      </c>
    </row>
    <row r="182" ht="12.75" customHeight="1">
      <c r="A182" s="33" t="s">
        <v>180</v>
      </c>
      <c r="B182" s="34">
        <v>8.5608207E7</v>
      </c>
      <c r="C182" s="35">
        <v>2.4458149E7</v>
      </c>
      <c r="D182" s="35">
        <v>3125233.0</v>
      </c>
      <c r="E182" s="35">
        <v>3976418.0</v>
      </c>
      <c r="F182" s="35">
        <v>3578651.0</v>
      </c>
      <c r="G182" s="36">
        <f t="shared" si="1"/>
        <v>1222907.45</v>
      </c>
      <c r="H182" s="16">
        <f t="shared" si="2"/>
        <v>122290.745</v>
      </c>
    </row>
    <row r="183" ht="12.75" customHeight="1">
      <c r="A183" s="33" t="s">
        <v>498</v>
      </c>
      <c r="B183" s="34">
        <v>5.09652E7</v>
      </c>
      <c r="C183" s="35">
        <v>2.3807461E7</v>
      </c>
      <c r="D183" s="35">
        <v>314231.0</v>
      </c>
      <c r="E183" s="35">
        <v>135297.0</v>
      </c>
      <c r="F183" s="35">
        <v>6781597.0</v>
      </c>
      <c r="G183" s="36">
        <f t="shared" si="1"/>
        <v>1190373.05</v>
      </c>
      <c r="H183" s="16">
        <f t="shared" si="2"/>
        <v>119037.305</v>
      </c>
    </row>
    <row r="184" ht="12.75" customHeight="1">
      <c r="A184" s="33" t="s">
        <v>182</v>
      </c>
      <c r="B184" s="34">
        <v>5.8071322E7</v>
      </c>
      <c r="C184" s="35">
        <v>2.3649911E7</v>
      </c>
      <c r="D184" s="35">
        <v>125274.0</v>
      </c>
      <c r="E184" s="35">
        <v>398187.0</v>
      </c>
      <c r="F184" s="35">
        <v>635476.0</v>
      </c>
      <c r="G184" s="36">
        <f t="shared" si="1"/>
        <v>1182495.55</v>
      </c>
      <c r="H184" s="16">
        <f t="shared" si="2"/>
        <v>118249.555</v>
      </c>
    </row>
    <row r="185" ht="12.75" customHeight="1">
      <c r="A185" s="33" t="s">
        <v>499</v>
      </c>
      <c r="B185" s="34">
        <v>7472865.0</v>
      </c>
      <c r="C185" s="35">
        <v>2.3391584E7</v>
      </c>
      <c r="D185" s="35">
        <v>1041319.0</v>
      </c>
      <c r="E185" s="35">
        <v>1128225.0</v>
      </c>
      <c r="F185" s="35">
        <v>4303359.0</v>
      </c>
      <c r="G185" s="36">
        <f t="shared" si="1"/>
        <v>1169579.2</v>
      </c>
      <c r="H185" s="16">
        <f t="shared" si="2"/>
        <v>116957.92</v>
      </c>
    </row>
    <row r="186" ht="12.75" customHeight="1">
      <c r="A186" s="33" t="s">
        <v>500</v>
      </c>
      <c r="B186" s="34">
        <v>3.0820831E7</v>
      </c>
      <c r="C186" s="35">
        <v>2.3383837E7</v>
      </c>
      <c r="D186" s="35">
        <v>1453943.0</v>
      </c>
      <c r="E186" s="35">
        <v>658196.0</v>
      </c>
      <c r="F186" s="35">
        <v>1791200.0</v>
      </c>
      <c r="G186" s="36">
        <f t="shared" si="1"/>
        <v>1169191.85</v>
      </c>
      <c r="H186" s="16">
        <f t="shared" si="2"/>
        <v>116919.185</v>
      </c>
    </row>
    <row r="187" ht="12.75" customHeight="1">
      <c r="A187" s="33" t="s">
        <v>501</v>
      </c>
      <c r="B187" s="34">
        <v>1.9791924E7</v>
      </c>
      <c r="C187" s="35">
        <v>2.2878492E7</v>
      </c>
      <c r="D187" s="35">
        <v>392648.0</v>
      </c>
      <c r="E187" s="35">
        <v>506326.0</v>
      </c>
      <c r="F187" s="35">
        <v>1438160.0</v>
      </c>
      <c r="G187" s="36">
        <f t="shared" si="1"/>
        <v>1143924.6</v>
      </c>
      <c r="H187" s="16">
        <f t="shared" si="2"/>
        <v>114392.46</v>
      </c>
    </row>
    <row r="188" ht="12.75" customHeight="1">
      <c r="A188" s="33" t="s">
        <v>502</v>
      </c>
      <c r="B188" s="34">
        <v>1.0627607E7</v>
      </c>
      <c r="C188" s="35">
        <v>2.2875186E7</v>
      </c>
      <c r="D188" s="35">
        <v>713124.0</v>
      </c>
      <c r="E188" s="35">
        <v>90043.0</v>
      </c>
      <c r="F188" s="35">
        <v>2294686.0</v>
      </c>
      <c r="G188" s="36">
        <f t="shared" si="1"/>
        <v>1143759.3</v>
      </c>
      <c r="H188" s="16">
        <f t="shared" si="2"/>
        <v>114375.93</v>
      </c>
    </row>
    <row r="189" ht="12.75" customHeight="1">
      <c r="A189" s="33" t="s">
        <v>503</v>
      </c>
      <c r="B189" s="34">
        <v>2.4524149E7</v>
      </c>
      <c r="C189" s="35">
        <v>2.2557755E7</v>
      </c>
      <c r="D189" s="35">
        <v>15949.0</v>
      </c>
      <c r="E189" s="35">
        <v>8593.0</v>
      </c>
      <c r="F189" s="35">
        <v>381533.0</v>
      </c>
      <c r="G189" s="36">
        <f t="shared" si="1"/>
        <v>1127887.75</v>
      </c>
      <c r="H189" s="16">
        <f t="shared" si="2"/>
        <v>112788.775</v>
      </c>
    </row>
    <row r="190" ht="12.75" customHeight="1">
      <c r="A190" s="33" t="s">
        <v>504</v>
      </c>
      <c r="B190" s="34">
        <v>1.12582089E8</v>
      </c>
      <c r="C190" s="35">
        <v>2.2001453E7</v>
      </c>
      <c r="D190" s="35">
        <v>37129.0</v>
      </c>
      <c r="E190" s="35">
        <v>32331.0</v>
      </c>
      <c r="F190" s="35">
        <v>3183555.0</v>
      </c>
      <c r="G190" s="36">
        <f t="shared" si="1"/>
        <v>1100072.65</v>
      </c>
      <c r="H190" s="16">
        <f t="shared" si="2"/>
        <v>110007.265</v>
      </c>
    </row>
    <row r="191" ht="12.75" customHeight="1">
      <c r="A191" s="33" t="s">
        <v>505</v>
      </c>
      <c r="B191" s="34">
        <v>9.8708414E7</v>
      </c>
      <c r="C191" s="35">
        <v>2.1961759E7</v>
      </c>
      <c r="D191" s="35">
        <v>138340.0</v>
      </c>
      <c r="E191" s="35">
        <v>287298.0</v>
      </c>
      <c r="F191" s="35">
        <v>1287853.0</v>
      </c>
      <c r="G191" s="36">
        <f t="shared" si="1"/>
        <v>1098087.95</v>
      </c>
      <c r="H191" s="16">
        <f t="shared" si="2"/>
        <v>109808.795</v>
      </c>
    </row>
    <row r="192" ht="12.75" customHeight="1">
      <c r="A192" s="33" t="s">
        <v>506</v>
      </c>
      <c r="B192" s="34">
        <v>9.6892995E7</v>
      </c>
      <c r="C192" s="35">
        <v>2.1958567E7</v>
      </c>
      <c r="D192" s="35">
        <v>277677.0</v>
      </c>
      <c r="E192" s="35">
        <v>53702.0</v>
      </c>
      <c r="F192" s="35">
        <v>896537.0</v>
      </c>
      <c r="G192" s="36">
        <f t="shared" si="1"/>
        <v>1097928.35</v>
      </c>
      <c r="H192" s="16">
        <f t="shared" si="2"/>
        <v>109792.835</v>
      </c>
    </row>
    <row r="193" ht="12.75" customHeight="1">
      <c r="A193" s="33" t="s">
        <v>192</v>
      </c>
      <c r="B193" s="34">
        <v>5.0907279E7</v>
      </c>
      <c r="C193" s="35">
        <v>2.1403971E7</v>
      </c>
      <c r="D193" s="35">
        <v>53021.0</v>
      </c>
      <c r="E193" s="35">
        <v>144447.0</v>
      </c>
      <c r="F193" s="35">
        <v>3008155.0</v>
      </c>
      <c r="G193" s="36">
        <f t="shared" si="1"/>
        <v>1070198.55</v>
      </c>
      <c r="H193" s="16">
        <f t="shared" si="2"/>
        <v>107019.855</v>
      </c>
    </row>
    <row r="194" ht="12.75" customHeight="1">
      <c r="A194" s="33" t="s">
        <v>507</v>
      </c>
      <c r="B194" s="34">
        <v>1.5967682E7</v>
      </c>
      <c r="C194" s="35">
        <v>2.0816574E7</v>
      </c>
      <c r="D194" s="35">
        <v>274238.0</v>
      </c>
      <c r="E194" s="35">
        <v>230589.0</v>
      </c>
      <c r="F194" s="35">
        <v>611315.0</v>
      </c>
      <c r="G194" s="36">
        <f t="shared" si="1"/>
        <v>1040828.7</v>
      </c>
      <c r="H194" s="16">
        <f t="shared" si="2"/>
        <v>104082.87</v>
      </c>
    </row>
    <row r="195" ht="12.75" customHeight="1">
      <c r="A195" s="33" t="s">
        <v>191</v>
      </c>
      <c r="B195" s="34">
        <v>1.30003883E8</v>
      </c>
      <c r="C195" s="35">
        <v>2.0552266E7</v>
      </c>
      <c r="D195" s="35">
        <v>188148.0</v>
      </c>
      <c r="E195" s="35">
        <v>285703.0</v>
      </c>
      <c r="F195" s="35">
        <v>995597.0</v>
      </c>
      <c r="G195" s="36">
        <f t="shared" si="1"/>
        <v>1027613.3</v>
      </c>
      <c r="H195" s="16">
        <f t="shared" si="2"/>
        <v>102761.33</v>
      </c>
    </row>
    <row r="196" ht="12.75" customHeight="1">
      <c r="A196" s="33" t="s">
        <v>508</v>
      </c>
      <c r="B196" s="34">
        <v>5.090258E7</v>
      </c>
      <c r="C196" s="35">
        <v>2.006494E7</v>
      </c>
      <c r="D196" s="35">
        <v>11519.0</v>
      </c>
      <c r="E196" s="35">
        <v>27682.0</v>
      </c>
      <c r="F196" s="35">
        <v>1074401.0</v>
      </c>
      <c r="G196" s="36">
        <f t="shared" si="1"/>
        <v>1003247</v>
      </c>
      <c r="H196" s="16">
        <f t="shared" si="2"/>
        <v>100324.7</v>
      </c>
    </row>
    <row r="197" ht="12.75" customHeight="1">
      <c r="A197" s="33" t="s">
        <v>509</v>
      </c>
      <c r="B197" s="34">
        <v>9.2147066E7</v>
      </c>
      <c r="C197" s="35">
        <v>1.984694E7</v>
      </c>
      <c r="D197" s="35">
        <v>127910.0</v>
      </c>
      <c r="E197" s="35">
        <v>0.0</v>
      </c>
      <c r="F197" s="35">
        <v>857019.0</v>
      </c>
      <c r="G197" s="36">
        <f t="shared" si="1"/>
        <v>992347</v>
      </c>
      <c r="H197" s="16">
        <f t="shared" si="2"/>
        <v>99234.7</v>
      </c>
    </row>
    <row r="198" ht="12.75" customHeight="1">
      <c r="A198" s="33" t="s">
        <v>510</v>
      </c>
      <c r="B198" s="34">
        <v>5.8557051E7</v>
      </c>
      <c r="C198" s="35">
        <v>1.9844712E7</v>
      </c>
      <c r="D198" s="35">
        <v>2826598.0</v>
      </c>
      <c r="E198" s="35">
        <v>1942206.0</v>
      </c>
      <c r="F198" s="35">
        <v>5108556.0</v>
      </c>
      <c r="G198" s="36">
        <f t="shared" si="1"/>
        <v>992235.6</v>
      </c>
      <c r="H198" s="16">
        <f t="shared" si="2"/>
        <v>99223.56</v>
      </c>
    </row>
    <row r="199" ht="12.75" customHeight="1">
      <c r="A199" s="33" t="s">
        <v>511</v>
      </c>
      <c r="B199" s="34">
        <v>8.9566501E7</v>
      </c>
      <c r="C199" s="35">
        <v>1.9246266E7</v>
      </c>
      <c r="D199" s="35">
        <v>91001.0</v>
      </c>
      <c r="E199" s="35">
        <v>105170.0</v>
      </c>
      <c r="F199" s="35">
        <v>662882.0</v>
      </c>
      <c r="G199" s="36">
        <f t="shared" si="1"/>
        <v>962313.3</v>
      </c>
      <c r="H199" s="16">
        <f t="shared" si="2"/>
        <v>96231.33</v>
      </c>
    </row>
    <row r="200" ht="12.75" customHeight="1">
      <c r="A200" s="33" t="s">
        <v>512</v>
      </c>
      <c r="B200" s="34">
        <v>7632609.0</v>
      </c>
      <c r="C200" s="35">
        <v>1.9085834E7</v>
      </c>
      <c r="D200" s="35">
        <v>261441.0</v>
      </c>
      <c r="E200" s="35">
        <v>2835819.0</v>
      </c>
      <c r="F200" s="35">
        <v>3108980.0</v>
      </c>
      <c r="G200" s="36">
        <f t="shared" si="1"/>
        <v>954291.7</v>
      </c>
      <c r="H200" s="16">
        <f t="shared" si="2"/>
        <v>95429.17</v>
      </c>
    </row>
    <row r="201" ht="12.75" customHeight="1">
      <c r="A201" s="33" t="s">
        <v>208</v>
      </c>
      <c r="B201" s="34">
        <v>5.1005711E7</v>
      </c>
      <c r="C201" s="35">
        <v>1.9080709E7</v>
      </c>
      <c r="D201" s="35">
        <v>15202.0</v>
      </c>
      <c r="E201" s="35">
        <v>20876.0</v>
      </c>
      <c r="F201" s="35">
        <v>737342.0</v>
      </c>
      <c r="G201" s="36">
        <f t="shared" si="1"/>
        <v>954035.45</v>
      </c>
      <c r="H201" s="16">
        <f t="shared" si="2"/>
        <v>95403.545</v>
      </c>
    </row>
    <row r="202" ht="12.75" customHeight="1">
      <c r="A202" s="33" t="s">
        <v>513</v>
      </c>
      <c r="B202" s="34">
        <v>1.85687072E8</v>
      </c>
      <c r="C202" s="35">
        <v>1.9066216E7</v>
      </c>
      <c r="D202" s="35">
        <v>0.0</v>
      </c>
      <c r="E202" s="35">
        <v>0.0</v>
      </c>
      <c r="F202" s="35">
        <v>0.0</v>
      </c>
      <c r="G202" s="36">
        <f t="shared" si="1"/>
        <v>953310.8</v>
      </c>
      <c r="H202" s="16">
        <f t="shared" si="2"/>
        <v>95331.08</v>
      </c>
    </row>
    <row r="203" ht="12.75" customHeight="1">
      <c r="A203" s="33" t="s">
        <v>199</v>
      </c>
      <c r="B203" s="34">
        <v>8.6530131E7</v>
      </c>
      <c r="C203" s="35">
        <v>1.9022075E7</v>
      </c>
      <c r="D203" s="35">
        <v>97189.0</v>
      </c>
      <c r="E203" s="35">
        <v>8213.0</v>
      </c>
      <c r="F203" s="35">
        <v>4044289.0</v>
      </c>
      <c r="G203" s="36">
        <f t="shared" si="1"/>
        <v>951103.75</v>
      </c>
      <c r="H203" s="16">
        <f t="shared" si="2"/>
        <v>95110.375</v>
      </c>
    </row>
    <row r="204" ht="12.75" customHeight="1">
      <c r="A204" s="33" t="s">
        <v>514</v>
      </c>
      <c r="B204" s="34">
        <v>8.5017037E7</v>
      </c>
      <c r="C204" s="35">
        <v>1.8838392E7</v>
      </c>
      <c r="D204" s="35">
        <v>182384.0</v>
      </c>
      <c r="E204" s="35">
        <v>132384.0</v>
      </c>
      <c r="F204" s="35">
        <v>1074470.0</v>
      </c>
      <c r="G204" s="36">
        <f t="shared" si="1"/>
        <v>941919.6</v>
      </c>
      <c r="H204" s="16">
        <f t="shared" si="2"/>
        <v>94191.96</v>
      </c>
    </row>
    <row r="205" ht="12.75" customHeight="1">
      <c r="A205" s="33" t="s">
        <v>195</v>
      </c>
      <c r="B205" s="34">
        <v>1.30669833E8</v>
      </c>
      <c r="C205" s="35">
        <v>1.87694E7</v>
      </c>
      <c r="D205" s="35">
        <v>46794.0</v>
      </c>
      <c r="E205" s="35">
        <v>50327.0</v>
      </c>
      <c r="F205" s="35">
        <v>589893.0</v>
      </c>
      <c r="G205" s="36">
        <f t="shared" si="1"/>
        <v>938470</v>
      </c>
      <c r="H205" s="16">
        <f t="shared" si="2"/>
        <v>93847</v>
      </c>
    </row>
    <row r="206" ht="12.75" customHeight="1">
      <c r="A206" s="33" t="s">
        <v>515</v>
      </c>
      <c r="B206" s="34">
        <v>1.22396295E8</v>
      </c>
      <c r="C206" s="35">
        <v>1.8593664E7</v>
      </c>
      <c r="D206" s="35">
        <v>268509.0</v>
      </c>
      <c r="E206" s="35">
        <v>16907.0</v>
      </c>
      <c r="F206" s="35">
        <v>557840.0</v>
      </c>
      <c r="G206" s="36">
        <f t="shared" si="1"/>
        <v>929683.2</v>
      </c>
      <c r="H206" s="16">
        <f t="shared" si="2"/>
        <v>92968.32</v>
      </c>
    </row>
    <row r="207" ht="12.75" customHeight="1">
      <c r="A207" s="33" t="s">
        <v>205</v>
      </c>
      <c r="B207" s="34">
        <v>1.70625569E8</v>
      </c>
      <c r="C207" s="35">
        <v>1.8244833E7</v>
      </c>
      <c r="D207" s="35">
        <v>0.0</v>
      </c>
      <c r="E207" s="35">
        <v>2413.0</v>
      </c>
      <c r="F207" s="35">
        <v>0.0</v>
      </c>
      <c r="G207" s="36">
        <f t="shared" si="1"/>
        <v>912241.65</v>
      </c>
      <c r="H207" s="16">
        <f t="shared" si="2"/>
        <v>91224.165</v>
      </c>
    </row>
    <row r="208" ht="12.75" customHeight="1">
      <c r="A208" s="33" t="s">
        <v>206</v>
      </c>
      <c r="B208" s="34">
        <v>4.4375089E7</v>
      </c>
      <c r="C208" s="35">
        <v>1.8224836E7</v>
      </c>
      <c r="D208" s="35">
        <v>216748.0</v>
      </c>
      <c r="E208" s="35">
        <v>169325.0</v>
      </c>
      <c r="F208" s="35">
        <v>396357.0</v>
      </c>
      <c r="G208" s="36">
        <f t="shared" si="1"/>
        <v>911241.8</v>
      </c>
      <c r="H208" s="16">
        <f t="shared" si="2"/>
        <v>91124.18</v>
      </c>
    </row>
    <row r="209" ht="12.75" customHeight="1">
      <c r="A209" s="33" t="s">
        <v>203</v>
      </c>
      <c r="B209" s="34">
        <v>5.9952269E7</v>
      </c>
      <c r="C209" s="35">
        <v>1.7673355E7</v>
      </c>
      <c r="D209" s="35">
        <v>206798.0</v>
      </c>
      <c r="E209" s="35">
        <v>13306.0</v>
      </c>
      <c r="F209" s="35">
        <v>567273.0</v>
      </c>
      <c r="G209" s="36">
        <f t="shared" si="1"/>
        <v>883667.75</v>
      </c>
      <c r="H209" s="16">
        <f t="shared" si="2"/>
        <v>88366.775</v>
      </c>
    </row>
    <row r="210" ht="12.75" customHeight="1">
      <c r="A210" s="33" t="s">
        <v>516</v>
      </c>
      <c r="B210" s="34">
        <v>7.1182041E7</v>
      </c>
      <c r="C210" s="35">
        <v>1.747567E7</v>
      </c>
      <c r="D210" s="35">
        <v>395524.0</v>
      </c>
      <c r="E210" s="35">
        <v>291363.0</v>
      </c>
      <c r="F210" s="35">
        <v>4145039.0</v>
      </c>
      <c r="G210" s="36">
        <f t="shared" si="1"/>
        <v>873783.5</v>
      </c>
      <c r="H210" s="16">
        <f t="shared" si="2"/>
        <v>87378.35</v>
      </c>
    </row>
    <row r="211" ht="12.75" customHeight="1">
      <c r="A211" s="33" t="s">
        <v>517</v>
      </c>
      <c r="B211" s="34">
        <v>8.7273687E7</v>
      </c>
      <c r="C211" s="35">
        <v>1.7417761E7</v>
      </c>
      <c r="D211" s="35">
        <v>91725.0</v>
      </c>
      <c r="E211" s="35">
        <v>3459.0</v>
      </c>
      <c r="F211" s="35">
        <v>2662702.0</v>
      </c>
      <c r="G211" s="36">
        <f t="shared" si="1"/>
        <v>870888.05</v>
      </c>
      <c r="H211" s="16">
        <f t="shared" si="2"/>
        <v>87088.805</v>
      </c>
    </row>
    <row r="212" ht="12.75" customHeight="1">
      <c r="A212" s="33" t="s">
        <v>518</v>
      </c>
      <c r="B212" s="34">
        <v>4.3145101E7</v>
      </c>
      <c r="C212" s="35">
        <v>1.7391357E7</v>
      </c>
      <c r="D212" s="35">
        <v>712518.0</v>
      </c>
      <c r="E212" s="35">
        <v>78717.0</v>
      </c>
      <c r="F212" s="35">
        <v>734618.0</v>
      </c>
      <c r="G212" s="36">
        <f t="shared" si="1"/>
        <v>869567.85</v>
      </c>
      <c r="H212" s="16">
        <f t="shared" si="2"/>
        <v>86956.785</v>
      </c>
    </row>
    <row r="213" ht="12.75" customHeight="1">
      <c r="A213" s="33" t="s">
        <v>519</v>
      </c>
      <c r="B213" s="34">
        <v>9.4147584E7</v>
      </c>
      <c r="C213" s="35">
        <v>1.7263176E7</v>
      </c>
      <c r="D213" s="35">
        <v>519668.0</v>
      </c>
      <c r="E213" s="35">
        <v>102840.0</v>
      </c>
      <c r="F213" s="35">
        <v>2600064.0</v>
      </c>
      <c r="G213" s="36">
        <f t="shared" si="1"/>
        <v>863158.8</v>
      </c>
      <c r="H213" s="16">
        <f t="shared" si="2"/>
        <v>86315.88</v>
      </c>
    </row>
    <row r="214" ht="12.75" customHeight="1">
      <c r="A214" s="33" t="s">
        <v>520</v>
      </c>
      <c r="B214" s="34">
        <v>5.8557434E7</v>
      </c>
      <c r="C214" s="35">
        <v>1.7075939E7</v>
      </c>
      <c r="D214" s="35">
        <v>2122440.0</v>
      </c>
      <c r="E214" s="35">
        <v>1599510.0</v>
      </c>
      <c r="F214" s="35">
        <v>2376707.0</v>
      </c>
      <c r="G214" s="36">
        <f t="shared" si="1"/>
        <v>853796.95</v>
      </c>
      <c r="H214" s="16">
        <f t="shared" si="2"/>
        <v>85379.695</v>
      </c>
    </row>
    <row r="215" ht="12.75" customHeight="1">
      <c r="A215" s="33" t="s">
        <v>478</v>
      </c>
      <c r="B215" s="34">
        <v>1.71162935E8</v>
      </c>
      <c r="C215" s="35">
        <v>1.6977894E7</v>
      </c>
      <c r="D215" s="35">
        <v>0.0</v>
      </c>
      <c r="E215" s="35">
        <v>534.0</v>
      </c>
      <c r="F215" s="35">
        <v>0.0</v>
      </c>
      <c r="G215" s="36">
        <f t="shared" si="1"/>
        <v>848894.7</v>
      </c>
      <c r="H215" s="16">
        <f t="shared" si="2"/>
        <v>84889.47</v>
      </c>
    </row>
    <row r="216" ht="12.75" customHeight="1">
      <c r="A216" s="33" t="s">
        <v>521</v>
      </c>
      <c r="B216" s="34">
        <v>6.7792586E7</v>
      </c>
      <c r="C216" s="35">
        <v>1.6878394E7</v>
      </c>
      <c r="D216" s="35">
        <v>486.0</v>
      </c>
      <c r="E216" s="35">
        <v>16494.0</v>
      </c>
      <c r="F216" s="35">
        <v>953356.0</v>
      </c>
      <c r="G216" s="36">
        <f t="shared" si="1"/>
        <v>843919.7</v>
      </c>
      <c r="H216" s="16">
        <f t="shared" si="2"/>
        <v>84391.97</v>
      </c>
    </row>
    <row r="217" ht="12.75" customHeight="1">
      <c r="A217" s="33" t="s">
        <v>478</v>
      </c>
      <c r="B217" s="34">
        <v>1.71162406E8</v>
      </c>
      <c r="C217" s="35">
        <v>1.675157E7</v>
      </c>
      <c r="D217" s="35">
        <v>23.0</v>
      </c>
      <c r="E217" s="35">
        <v>551.0</v>
      </c>
      <c r="F217" s="35">
        <v>10000.0</v>
      </c>
      <c r="G217" s="36">
        <f t="shared" si="1"/>
        <v>837578.5</v>
      </c>
      <c r="H217" s="16">
        <f t="shared" si="2"/>
        <v>83757.85</v>
      </c>
    </row>
    <row r="218" ht="12.75" customHeight="1">
      <c r="A218" s="33" t="s">
        <v>522</v>
      </c>
      <c r="B218" s="34">
        <v>1.06397133E8</v>
      </c>
      <c r="C218" s="35">
        <v>1.6668931E7</v>
      </c>
      <c r="D218" s="35">
        <v>15255.0</v>
      </c>
      <c r="E218" s="35">
        <v>27079.0</v>
      </c>
      <c r="F218" s="35">
        <v>3421760.0</v>
      </c>
      <c r="G218" s="36">
        <f t="shared" si="1"/>
        <v>833446.55</v>
      </c>
      <c r="H218" s="16">
        <f t="shared" si="2"/>
        <v>83344.655</v>
      </c>
    </row>
    <row r="219" ht="12.75" customHeight="1">
      <c r="A219" s="33" t="s">
        <v>221</v>
      </c>
      <c r="B219" s="34">
        <v>8.2578096E7</v>
      </c>
      <c r="C219" s="35">
        <v>1.661874E7</v>
      </c>
      <c r="D219" s="35">
        <v>126785.0</v>
      </c>
      <c r="E219" s="35">
        <v>38243.0</v>
      </c>
      <c r="F219" s="35">
        <v>286728.0</v>
      </c>
      <c r="G219" s="36">
        <f t="shared" si="1"/>
        <v>830937</v>
      </c>
      <c r="H219" s="16">
        <f t="shared" si="2"/>
        <v>83093.7</v>
      </c>
    </row>
    <row r="220" ht="12.75" customHeight="1">
      <c r="A220" s="33" t="s">
        <v>523</v>
      </c>
      <c r="B220" s="34">
        <v>1.71179326E8</v>
      </c>
      <c r="C220" s="35">
        <v>1.6529317E7</v>
      </c>
      <c r="D220" s="35">
        <v>0.0</v>
      </c>
      <c r="E220" s="35">
        <v>0.0</v>
      </c>
      <c r="F220" s="35">
        <v>0.0</v>
      </c>
      <c r="G220" s="36">
        <f t="shared" si="1"/>
        <v>826465.85</v>
      </c>
      <c r="H220" s="16">
        <f t="shared" si="2"/>
        <v>82646.585</v>
      </c>
    </row>
    <row r="221" ht="12.75" customHeight="1">
      <c r="A221" s="33" t="s">
        <v>223</v>
      </c>
      <c r="B221" s="34">
        <v>1.09209916E8</v>
      </c>
      <c r="C221" s="35">
        <v>1.64969E7</v>
      </c>
      <c r="D221" s="35">
        <v>172503.0</v>
      </c>
      <c r="E221" s="35">
        <v>88390.0</v>
      </c>
      <c r="F221" s="35">
        <v>314149.0</v>
      </c>
      <c r="G221" s="36">
        <f t="shared" si="1"/>
        <v>824845</v>
      </c>
      <c r="H221" s="16">
        <f t="shared" si="2"/>
        <v>82484.5</v>
      </c>
    </row>
    <row r="222" ht="12.75" customHeight="1">
      <c r="A222" s="33" t="s">
        <v>524</v>
      </c>
      <c r="B222" s="34">
        <v>8.95298E7</v>
      </c>
      <c r="C222" s="35">
        <v>1.6319261E7</v>
      </c>
      <c r="D222" s="35">
        <v>119280.0</v>
      </c>
      <c r="E222" s="35">
        <v>165542.0</v>
      </c>
      <c r="F222" s="35">
        <v>2284289.0</v>
      </c>
      <c r="G222" s="36">
        <f t="shared" si="1"/>
        <v>815963.05</v>
      </c>
      <c r="H222" s="16">
        <f t="shared" si="2"/>
        <v>81596.305</v>
      </c>
    </row>
    <row r="223" ht="12.75" customHeight="1">
      <c r="A223" s="33" t="s">
        <v>525</v>
      </c>
      <c r="B223" s="34">
        <v>1.09209659E8</v>
      </c>
      <c r="C223" s="35">
        <v>1.6162493E7</v>
      </c>
      <c r="D223" s="35">
        <v>120599.0</v>
      </c>
      <c r="E223" s="35">
        <v>23723.0</v>
      </c>
      <c r="F223" s="35">
        <v>286484.0</v>
      </c>
      <c r="G223" s="36">
        <f t="shared" si="1"/>
        <v>808124.65</v>
      </c>
      <c r="H223" s="16">
        <f t="shared" si="2"/>
        <v>80812.465</v>
      </c>
    </row>
    <row r="224" ht="12.75" customHeight="1">
      <c r="A224" s="33" t="s">
        <v>200</v>
      </c>
      <c r="B224" s="34">
        <v>1.21217453E8</v>
      </c>
      <c r="C224" s="35">
        <v>1.6099094E7</v>
      </c>
      <c r="D224" s="35">
        <v>2762.0</v>
      </c>
      <c r="E224" s="35">
        <v>0.0</v>
      </c>
      <c r="F224" s="35">
        <v>113895.0</v>
      </c>
      <c r="G224" s="36">
        <f t="shared" si="1"/>
        <v>804954.7</v>
      </c>
      <c r="H224" s="16">
        <f t="shared" si="2"/>
        <v>80495.47</v>
      </c>
    </row>
    <row r="225" ht="12.75" customHeight="1">
      <c r="A225" s="33" t="s">
        <v>526</v>
      </c>
      <c r="B225" s="34">
        <v>7.1912596E7</v>
      </c>
      <c r="C225" s="35">
        <v>1.603821E7</v>
      </c>
      <c r="D225" s="35">
        <v>1275623.0</v>
      </c>
      <c r="E225" s="35">
        <v>58809.0</v>
      </c>
      <c r="F225" s="35">
        <v>6255867.0</v>
      </c>
      <c r="G225" s="36">
        <f t="shared" si="1"/>
        <v>801910.5</v>
      </c>
      <c r="H225" s="16">
        <f t="shared" si="2"/>
        <v>80191.05</v>
      </c>
    </row>
    <row r="226" ht="12.75" customHeight="1">
      <c r="A226" s="33" t="s">
        <v>527</v>
      </c>
      <c r="B226" s="34">
        <v>8.5973793E7</v>
      </c>
      <c r="C226" s="35">
        <v>1.6029789E7</v>
      </c>
      <c r="D226" s="35">
        <v>37430.0</v>
      </c>
      <c r="E226" s="35">
        <v>8819.0</v>
      </c>
      <c r="F226" s="35">
        <v>3437615.0</v>
      </c>
      <c r="G226" s="36">
        <f t="shared" si="1"/>
        <v>801489.45</v>
      </c>
      <c r="H226" s="16">
        <f t="shared" si="2"/>
        <v>80148.945</v>
      </c>
    </row>
    <row r="227" ht="12.75" customHeight="1">
      <c r="A227" s="33" t="s">
        <v>227</v>
      </c>
      <c r="B227" s="34">
        <v>7.7556179E7</v>
      </c>
      <c r="C227" s="35">
        <v>1.6021798E7</v>
      </c>
      <c r="D227" s="35">
        <v>127030.0</v>
      </c>
      <c r="E227" s="35">
        <v>1722.0</v>
      </c>
      <c r="F227" s="35">
        <v>287076.0</v>
      </c>
      <c r="G227" s="36">
        <f t="shared" si="1"/>
        <v>801089.9</v>
      </c>
      <c r="H227" s="16">
        <f t="shared" si="2"/>
        <v>80108.99</v>
      </c>
    </row>
    <row r="228" ht="12.75" customHeight="1">
      <c r="A228" s="33" t="s">
        <v>528</v>
      </c>
      <c r="B228" s="34">
        <v>6.6639234E7</v>
      </c>
      <c r="C228" s="35">
        <v>1.5839739E7</v>
      </c>
      <c r="D228" s="35">
        <v>138315.0</v>
      </c>
      <c r="E228" s="35">
        <v>38815.0</v>
      </c>
      <c r="F228" s="35">
        <v>1908471.0</v>
      </c>
      <c r="G228" s="36">
        <f t="shared" si="1"/>
        <v>791986.95</v>
      </c>
      <c r="H228" s="16">
        <f t="shared" si="2"/>
        <v>79198.695</v>
      </c>
    </row>
    <row r="229" ht="12.75" customHeight="1">
      <c r="A229" s="33" t="s">
        <v>221</v>
      </c>
      <c r="B229" s="34">
        <v>1.50821782E8</v>
      </c>
      <c r="C229" s="35">
        <v>1.5626438E7</v>
      </c>
      <c r="D229" s="35">
        <v>126126.0</v>
      </c>
      <c r="E229" s="35">
        <v>6930.0</v>
      </c>
      <c r="F229" s="35">
        <v>299599.0</v>
      </c>
      <c r="G229" s="36">
        <f t="shared" si="1"/>
        <v>781321.9</v>
      </c>
      <c r="H229" s="16">
        <f t="shared" si="2"/>
        <v>78132.19</v>
      </c>
    </row>
    <row r="230" ht="12.75" customHeight="1">
      <c r="A230" s="33" t="s">
        <v>529</v>
      </c>
      <c r="B230" s="34">
        <v>6.1792648E7</v>
      </c>
      <c r="C230" s="35">
        <v>1.5553409E7</v>
      </c>
      <c r="D230" s="35">
        <v>1077392.0</v>
      </c>
      <c r="E230" s="35">
        <v>587837.0</v>
      </c>
      <c r="F230" s="35">
        <v>1078578.0</v>
      </c>
      <c r="G230" s="36">
        <f t="shared" si="1"/>
        <v>777670.45</v>
      </c>
      <c r="H230" s="16">
        <f t="shared" si="2"/>
        <v>77767.045</v>
      </c>
    </row>
    <row r="231" ht="12.75" customHeight="1">
      <c r="A231" s="33" t="s">
        <v>231</v>
      </c>
      <c r="B231" s="34">
        <v>1.57995643E8</v>
      </c>
      <c r="C231" s="35">
        <v>1.5510775E7</v>
      </c>
      <c r="D231" s="35">
        <v>68747.0</v>
      </c>
      <c r="E231" s="35">
        <v>210.0</v>
      </c>
      <c r="F231" s="35">
        <v>283828.0</v>
      </c>
      <c r="G231" s="36">
        <f t="shared" si="1"/>
        <v>775538.75</v>
      </c>
      <c r="H231" s="16">
        <f t="shared" si="2"/>
        <v>77553.875</v>
      </c>
    </row>
    <row r="232" ht="12.75" customHeight="1">
      <c r="A232" s="33" t="s">
        <v>530</v>
      </c>
      <c r="B232" s="34">
        <v>1.1074236E8</v>
      </c>
      <c r="C232" s="35">
        <v>1.5490159E7</v>
      </c>
      <c r="D232" s="35">
        <v>72832.0</v>
      </c>
      <c r="E232" s="35">
        <v>1705.0</v>
      </c>
      <c r="F232" s="35">
        <v>284055.0</v>
      </c>
      <c r="G232" s="36">
        <f t="shared" si="1"/>
        <v>774507.95</v>
      </c>
      <c r="H232" s="16">
        <f t="shared" si="2"/>
        <v>77450.795</v>
      </c>
    </row>
    <row r="233" ht="12.75" customHeight="1">
      <c r="A233" s="33" t="s">
        <v>232</v>
      </c>
      <c r="B233" s="34">
        <v>1.43228851E8</v>
      </c>
      <c r="C233" s="35">
        <v>1.5461795E7</v>
      </c>
      <c r="D233" s="35">
        <v>152161.0</v>
      </c>
      <c r="E233" s="35">
        <v>100239.0</v>
      </c>
      <c r="F233" s="35">
        <v>329146.0</v>
      </c>
      <c r="G233" s="36">
        <f t="shared" si="1"/>
        <v>773089.75</v>
      </c>
      <c r="H233" s="16">
        <f t="shared" si="2"/>
        <v>77308.975</v>
      </c>
    </row>
    <row r="234" ht="12.75" customHeight="1">
      <c r="A234" s="33" t="s">
        <v>531</v>
      </c>
      <c r="B234" s="34">
        <v>9.93711E7</v>
      </c>
      <c r="C234" s="35">
        <v>1.5317832E7</v>
      </c>
      <c r="D234" s="35">
        <v>1318.0</v>
      </c>
      <c r="E234" s="35">
        <v>2527.0</v>
      </c>
      <c r="F234" s="35">
        <v>0.0</v>
      </c>
      <c r="G234" s="36">
        <f t="shared" si="1"/>
        <v>765891.6</v>
      </c>
      <c r="H234" s="16">
        <f t="shared" si="2"/>
        <v>76589.16</v>
      </c>
    </row>
    <row r="235" ht="12.75" customHeight="1">
      <c r="A235" s="33" t="s">
        <v>532</v>
      </c>
      <c r="B235" s="34">
        <v>1.50680957E8</v>
      </c>
      <c r="C235" s="35">
        <v>1.5279794E7</v>
      </c>
      <c r="D235" s="35">
        <v>0.0</v>
      </c>
      <c r="E235" s="35">
        <v>0.0</v>
      </c>
      <c r="F235" s="35">
        <v>0.0</v>
      </c>
      <c r="G235" s="36">
        <f t="shared" si="1"/>
        <v>763989.7</v>
      </c>
      <c r="H235" s="16">
        <f t="shared" si="2"/>
        <v>76398.97</v>
      </c>
    </row>
    <row r="236" ht="12.75" customHeight="1">
      <c r="A236" s="33" t="s">
        <v>533</v>
      </c>
      <c r="B236" s="34">
        <v>1.37498899E8</v>
      </c>
      <c r="C236" s="35">
        <v>1.5223642E7</v>
      </c>
      <c r="D236" s="35">
        <v>259874.0</v>
      </c>
      <c r="E236" s="35">
        <v>326515.0</v>
      </c>
      <c r="F236" s="35">
        <v>269512.0</v>
      </c>
      <c r="G236" s="36">
        <f t="shared" si="1"/>
        <v>761182.1</v>
      </c>
      <c r="H236" s="16">
        <f t="shared" si="2"/>
        <v>76118.21</v>
      </c>
    </row>
    <row r="237" ht="12.75" customHeight="1">
      <c r="A237" s="33" t="s">
        <v>534</v>
      </c>
      <c r="B237" s="34">
        <v>1.12277459E8</v>
      </c>
      <c r="C237" s="35">
        <v>1.5155445E7</v>
      </c>
      <c r="D237" s="35">
        <v>630831.0</v>
      </c>
      <c r="E237" s="35">
        <v>279825.0</v>
      </c>
      <c r="F237" s="35">
        <v>1483145.0</v>
      </c>
      <c r="G237" s="36">
        <f t="shared" si="1"/>
        <v>757772.25</v>
      </c>
      <c r="H237" s="16">
        <f t="shared" si="2"/>
        <v>75777.225</v>
      </c>
    </row>
    <row r="238" ht="12.75" customHeight="1">
      <c r="A238" s="33" t="s">
        <v>234</v>
      </c>
      <c r="B238" s="34">
        <v>9.1471719E7</v>
      </c>
      <c r="C238" s="35">
        <v>1.5107932E7</v>
      </c>
      <c r="D238" s="35">
        <v>157156.0</v>
      </c>
      <c r="E238" s="35">
        <v>3866.0</v>
      </c>
      <c r="F238" s="35">
        <v>3786006.0</v>
      </c>
      <c r="G238" s="36">
        <f t="shared" si="1"/>
        <v>755396.6</v>
      </c>
      <c r="H238" s="16">
        <f t="shared" si="2"/>
        <v>75539.66</v>
      </c>
    </row>
    <row r="239" ht="12.75" customHeight="1">
      <c r="A239" s="33" t="s">
        <v>535</v>
      </c>
      <c r="B239" s="34">
        <v>1.32152698E8</v>
      </c>
      <c r="C239" s="35">
        <v>1.4991837E7</v>
      </c>
      <c r="D239" s="35">
        <v>304555.0</v>
      </c>
      <c r="E239" s="35">
        <v>8738.0</v>
      </c>
      <c r="F239" s="35">
        <v>1299260.0</v>
      </c>
      <c r="G239" s="36">
        <f t="shared" si="1"/>
        <v>749591.85</v>
      </c>
      <c r="H239" s="16">
        <f t="shared" si="2"/>
        <v>74959.185</v>
      </c>
    </row>
    <row r="240" ht="12.75" customHeight="1">
      <c r="A240" s="33" t="s">
        <v>536</v>
      </c>
      <c r="B240" s="34">
        <v>5.0945675E7</v>
      </c>
      <c r="C240" s="35">
        <v>1.4684476E7</v>
      </c>
      <c r="D240" s="35">
        <v>96446.0</v>
      </c>
      <c r="E240" s="35">
        <v>51402.0</v>
      </c>
      <c r="F240" s="35">
        <v>2157643.0</v>
      </c>
      <c r="G240" s="36">
        <f t="shared" si="1"/>
        <v>734223.8</v>
      </c>
      <c r="H240" s="16">
        <f t="shared" si="2"/>
        <v>73422.38</v>
      </c>
    </row>
    <row r="241" ht="12.75" customHeight="1">
      <c r="A241" s="33" t="s">
        <v>537</v>
      </c>
      <c r="B241" s="34">
        <v>3.4846898E7</v>
      </c>
      <c r="C241" s="35">
        <v>1.4600074E7</v>
      </c>
      <c r="D241" s="35">
        <v>23359.0</v>
      </c>
      <c r="E241" s="35">
        <v>89769.0</v>
      </c>
      <c r="F241" s="35">
        <v>1532193.0</v>
      </c>
      <c r="G241" s="36">
        <f t="shared" si="1"/>
        <v>730003.7</v>
      </c>
      <c r="H241" s="16">
        <f t="shared" si="2"/>
        <v>73000.37</v>
      </c>
    </row>
    <row r="242" ht="12.75" customHeight="1">
      <c r="A242" s="33" t="s">
        <v>538</v>
      </c>
      <c r="B242" s="34">
        <v>1.5039264E8</v>
      </c>
      <c r="C242" s="35">
        <v>1.4504454E7</v>
      </c>
      <c r="D242" s="35">
        <v>123.0</v>
      </c>
      <c r="E242" s="35">
        <v>14334.0</v>
      </c>
      <c r="F242" s="35">
        <v>0.0</v>
      </c>
      <c r="G242" s="36">
        <f t="shared" si="1"/>
        <v>725222.7</v>
      </c>
      <c r="H242" s="16">
        <f t="shared" si="2"/>
        <v>72522.27</v>
      </c>
    </row>
    <row r="243" ht="12.75" customHeight="1">
      <c r="A243" s="33" t="s">
        <v>539</v>
      </c>
      <c r="B243" s="34">
        <v>1.17058016E8</v>
      </c>
      <c r="C243" s="35">
        <v>1.4394933E7</v>
      </c>
      <c r="D243" s="35">
        <v>154630.0</v>
      </c>
      <c r="E243" s="35">
        <v>173777.0</v>
      </c>
      <c r="F243" s="35">
        <v>114981.0</v>
      </c>
      <c r="G243" s="36">
        <f t="shared" si="1"/>
        <v>719746.65</v>
      </c>
      <c r="H243" s="16">
        <f t="shared" si="2"/>
        <v>71974.665</v>
      </c>
    </row>
    <row r="244" ht="12.75" customHeight="1">
      <c r="A244" s="33" t="s">
        <v>238</v>
      </c>
      <c r="B244" s="34">
        <v>2.2496548E7</v>
      </c>
      <c r="C244" s="35">
        <v>1.4363842E7</v>
      </c>
      <c r="D244" s="35">
        <v>6190.0</v>
      </c>
      <c r="E244" s="35">
        <v>38142.0</v>
      </c>
      <c r="F244" s="35">
        <v>544048.0</v>
      </c>
      <c r="G244" s="36">
        <f t="shared" si="1"/>
        <v>718192.1</v>
      </c>
      <c r="H244" s="16">
        <f t="shared" si="2"/>
        <v>71819.21</v>
      </c>
    </row>
    <row r="245" ht="12.75" customHeight="1">
      <c r="A245" s="33" t="s">
        <v>540</v>
      </c>
      <c r="B245" s="34">
        <v>1.4577734E8</v>
      </c>
      <c r="C245" s="35">
        <v>1.3874553E7</v>
      </c>
      <c r="D245" s="35">
        <v>5210.0</v>
      </c>
      <c r="E245" s="35">
        <v>1104.0</v>
      </c>
      <c r="F245" s="35">
        <v>43409.0</v>
      </c>
      <c r="G245" s="36">
        <f t="shared" si="1"/>
        <v>693727.65</v>
      </c>
      <c r="H245" s="16">
        <f t="shared" si="2"/>
        <v>69372.765</v>
      </c>
    </row>
    <row r="246" ht="12.75" customHeight="1">
      <c r="A246" s="33" t="s">
        <v>541</v>
      </c>
      <c r="B246" s="34">
        <v>5.0694756E7</v>
      </c>
      <c r="C246" s="35">
        <v>1.3830516E7</v>
      </c>
      <c r="D246" s="35">
        <v>112398.0</v>
      </c>
      <c r="E246" s="35">
        <v>2769.0</v>
      </c>
      <c r="F246" s="35">
        <v>1304763.0</v>
      </c>
      <c r="G246" s="36">
        <f t="shared" si="1"/>
        <v>691525.8</v>
      </c>
      <c r="H246" s="16">
        <f t="shared" si="2"/>
        <v>69152.58</v>
      </c>
    </row>
    <row r="247" ht="12.75" customHeight="1">
      <c r="A247" s="33" t="s">
        <v>542</v>
      </c>
      <c r="B247" s="34">
        <v>5.4653005E7</v>
      </c>
      <c r="C247" s="35">
        <v>1.3512402E7</v>
      </c>
      <c r="D247" s="35">
        <v>52678.0</v>
      </c>
      <c r="E247" s="35">
        <v>33913.0</v>
      </c>
      <c r="F247" s="35">
        <v>1582310.0</v>
      </c>
      <c r="G247" s="36">
        <f t="shared" si="1"/>
        <v>675620.1</v>
      </c>
      <c r="H247" s="16">
        <f t="shared" si="2"/>
        <v>67562.01</v>
      </c>
    </row>
    <row r="248" ht="12.75" customHeight="1">
      <c r="A248" s="33" t="s">
        <v>242</v>
      </c>
      <c r="B248" s="34">
        <v>3.949986E7</v>
      </c>
      <c r="C248" s="35">
        <v>1.3420024E7</v>
      </c>
      <c r="D248" s="35">
        <v>69229.0</v>
      </c>
      <c r="E248" s="35">
        <v>37697.0</v>
      </c>
      <c r="F248" s="35">
        <v>330232.0</v>
      </c>
      <c r="G248" s="36">
        <f t="shared" si="1"/>
        <v>671001.2</v>
      </c>
      <c r="H248" s="16">
        <f t="shared" si="2"/>
        <v>67100.12</v>
      </c>
    </row>
    <row r="249" ht="12.75" customHeight="1">
      <c r="A249" s="33" t="s">
        <v>543</v>
      </c>
      <c r="B249" s="34">
        <v>1.39713066E8</v>
      </c>
      <c r="C249" s="35">
        <v>1.3034805E7</v>
      </c>
      <c r="D249" s="35">
        <v>1718.0</v>
      </c>
      <c r="E249" s="35">
        <v>1395.0</v>
      </c>
      <c r="F249" s="35">
        <v>31753.0</v>
      </c>
      <c r="G249" s="36">
        <f t="shared" si="1"/>
        <v>651740.25</v>
      </c>
      <c r="H249" s="16">
        <f t="shared" si="2"/>
        <v>65174.025</v>
      </c>
    </row>
    <row r="250" ht="12.75" customHeight="1">
      <c r="A250" s="33" t="s">
        <v>544</v>
      </c>
      <c r="B250" s="34">
        <v>2.2047812E7</v>
      </c>
      <c r="C250" s="35">
        <v>1.2846424E7</v>
      </c>
      <c r="D250" s="35">
        <v>112125.0</v>
      </c>
      <c r="E250" s="35">
        <v>0.0</v>
      </c>
      <c r="F250" s="35">
        <v>492684.0</v>
      </c>
      <c r="G250" s="36">
        <f t="shared" si="1"/>
        <v>642321.2</v>
      </c>
      <c r="H250" s="16">
        <f t="shared" si="2"/>
        <v>64232.12</v>
      </c>
    </row>
    <row r="251" ht="12.75" customHeight="1">
      <c r="A251" s="33" t="s">
        <v>248</v>
      </c>
      <c r="B251" s="34">
        <v>5.6075232E7</v>
      </c>
      <c r="C251" s="35">
        <v>1.2699123E7</v>
      </c>
      <c r="D251" s="35">
        <v>62845.0</v>
      </c>
      <c r="E251" s="35">
        <v>50623.0</v>
      </c>
      <c r="F251" s="35">
        <v>830714.0</v>
      </c>
      <c r="G251" s="36">
        <f t="shared" si="1"/>
        <v>634956.15</v>
      </c>
      <c r="H251" s="16">
        <f t="shared" si="2"/>
        <v>63495.615</v>
      </c>
    </row>
    <row r="252" ht="12.75" customHeight="1">
      <c r="A252" s="33" t="s">
        <v>545</v>
      </c>
      <c r="B252" s="34">
        <v>5.2535298E7</v>
      </c>
      <c r="C252" s="35">
        <v>1.2353457E7</v>
      </c>
      <c r="D252" s="35">
        <v>30114.0</v>
      </c>
      <c r="E252" s="35">
        <v>16121.0</v>
      </c>
      <c r="F252" s="35">
        <v>558407.0</v>
      </c>
      <c r="G252" s="36">
        <f t="shared" si="1"/>
        <v>617672.85</v>
      </c>
      <c r="H252" s="16">
        <f t="shared" si="2"/>
        <v>61767.285</v>
      </c>
    </row>
    <row r="253" ht="12.75" customHeight="1">
      <c r="A253" s="33" t="s">
        <v>546</v>
      </c>
      <c r="B253" s="34">
        <v>7.0902036E7</v>
      </c>
      <c r="C253" s="35">
        <v>1.2336129E7</v>
      </c>
      <c r="D253" s="35">
        <v>0.0</v>
      </c>
      <c r="E253" s="35">
        <v>0.0</v>
      </c>
      <c r="F253" s="35">
        <v>0.0</v>
      </c>
      <c r="G253" s="36">
        <f t="shared" si="1"/>
        <v>616806.45</v>
      </c>
      <c r="H253" s="16">
        <f t="shared" si="2"/>
        <v>61680.645</v>
      </c>
    </row>
    <row r="254" ht="12.75" customHeight="1">
      <c r="A254" s="33" t="s">
        <v>547</v>
      </c>
      <c r="B254" s="34">
        <v>8.3401811E7</v>
      </c>
      <c r="C254" s="35">
        <v>1.1884756E7</v>
      </c>
      <c r="D254" s="35">
        <v>50026.0</v>
      </c>
      <c r="E254" s="35">
        <v>13794.0</v>
      </c>
      <c r="F254" s="35">
        <v>609320.0</v>
      </c>
      <c r="G254" s="36">
        <f t="shared" si="1"/>
        <v>594237.8</v>
      </c>
      <c r="H254" s="16">
        <f t="shared" si="2"/>
        <v>59423.78</v>
      </c>
    </row>
    <row r="255" ht="12.75" customHeight="1">
      <c r="A255" s="33" t="s">
        <v>548</v>
      </c>
      <c r="B255" s="34">
        <v>1.4299138E7</v>
      </c>
      <c r="C255" s="35">
        <v>1.1716573E7</v>
      </c>
      <c r="D255" s="35">
        <v>48864.0</v>
      </c>
      <c r="E255" s="35">
        <v>686.0</v>
      </c>
      <c r="F255" s="35">
        <v>0.0</v>
      </c>
      <c r="G255" s="36">
        <f t="shared" si="1"/>
        <v>585828.65</v>
      </c>
      <c r="H255" s="16">
        <f t="shared" si="2"/>
        <v>58582.865</v>
      </c>
    </row>
    <row r="256" ht="12.75" customHeight="1">
      <c r="A256" s="33" t="s">
        <v>549</v>
      </c>
      <c r="B256" s="34">
        <v>9.4970561E7</v>
      </c>
      <c r="C256" s="35">
        <v>1.1554782E7</v>
      </c>
      <c r="D256" s="35">
        <v>440038.0</v>
      </c>
      <c r="E256" s="35">
        <v>127164.0</v>
      </c>
      <c r="F256" s="35">
        <v>816696.0</v>
      </c>
      <c r="G256" s="36">
        <f t="shared" si="1"/>
        <v>577739.1</v>
      </c>
      <c r="H256" s="16">
        <f t="shared" si="2"/>
        <v>57773.91</v>
      </c>
    </row>
    <row r="257" ht="12.75" customHeight="1">
      <c r="A257" s="33" t="s">
        <v>550</v>
      </c>
      <c r="B257" s="34">
        <v>5.1161064E7</v>
      </c>
      <c r="C257" s="35">
        <v>1.1245965E7</v>
      </c>
      <c r="D257" s="35">
        <v>414142.0</v>
      </c>
      <c r="E257" s="35">
        <v>24260.0</v>
      </c>
      <c r="F257" s="35">
        <v>974033.0</v>
      </c>
      <c r="G257" s="36">
        <f t="shared" si="1"/>
        <v>562298.25</v>
      </c>
      <c r="H257" s="16">
        <f t="shared" si="2"/>
        <v>56229.825</v>
      </c>
    </row>
    <row r="258" ht="12.75" customHeight="1">
      <c r="A258" s="33" t="s">
        <v>551</v>
      </c>
      <c r="B258" s="34">
        <v>1.9327076E7</v>
      </c>
      <c r="C258" s="35">
        <v>1.1231049E7</v>
      </c>
      <c r="D258" s="35">
        <v>137065.0</v>
      </c>
      <c r="E258" s="35">
        <v>29294.0</v>
      </c>
      <c r="F258" s="35">
        <v>779441.0</v>
      </c>
      <c r="G258" s="36">
        <f t="shared" si="1"/>
        <v>561552.45</v>
      </c>
      <c r="H258" s="16">
        <f t="shared" si="2"/>
        <v>56155.245</v>
      </c>
    </row>
    <row r="259" ht="12.75" customHeight="1">
      <c r="A259" s="33" t="s">
        <v>255</v>
      </c>
      <c r="B259" s="34">
        <v>9346851.0</v>
      </c>
      <c r="C259" s="35">
        <v>1.1171955E7</v>
      </c>
      <c r="D259" s="35">
        <v>36342.0</v>
      </c>
      <c r="E259" s="35">
        <v>68268.0</v>
      </c>
      <c r="F259" s="35">
        <v>447202.0</v>
      </c>
      <c r="G259" s="36">
        <f t="shared" si="1"/>
        <v>558597.75</v>
      </c>
      <c r="H259" s="16">
        <f t="shared" si="2"/>
        <v>55859.775</v>
      </c>
    </row>
    <row r="260" ht="12.75" customHeight="1">
      <c r="A260" s="33" t="s">
        <v>256</v>
      </c>
      <c r="B260" s="34">
        <v>4.0412839E7</v>
      </c>
      <c r="C260" s="35">
        <v>1.0792766E7</v>
      </c>
      <c r="D260" s="35">
        <v>15217.0</v>
      </c>
      <c r="E260" s="35">
        <v>0.0</v>
      </c>
      <c r="F260" s="35">
        <v>204299.0</v>
      </c>
      <c r="G260" s="36">
        <f t="shared" si="1"/>
        <v>539638.3</v>
      </c>
      <c r="H260" s="16">
        <f t="shared" si="2"/>
        <v>53963.83</v>
      </c>
    </row>
    <row r="261" ht="12.75" customHeight="1">
      <c r="A261" s="33" t="s">
        <v>552</v>
      </c>
      <c r="B261" s="34">
        <v>5.099996E7</v>
      </c>
      <c r="C261" s="35">
        <v>1.0548522E7</v>
      </c>
      <c r="D261" s="35">
        <v>6005.0</v>
      </c>
      <c r="E261" s="35">
        <v>111369.0</v>
      </c>
      <c r="F261" s="35">
        <v>3136836.0</v>
      </c>
      <c r="G261" s="36">
        <f t="shared" si="1"/>
        <v>527426.1</v>
      </c>
      <c r="H261" s="16">
        <f t="shared" si="2"/>
        <v>52742.61</v>
      </c>
    </row>
    <row r="262" ht="12.75" customHeight="1">
      <c r="A262" s="33" t="s">
        <v>553</v>
      </c>
      <c r="B262" s="34">
        <v>9.0938676E7</v>
      </c>
      <c r="C262" s="35">
        <v>1.052447E7</v>
      </c>
      <c r="D262" s="35">
        <v>1405.0</v>
      </c>
      <c r="E262" s="35">
        <v>0.0</v>
      </c>
      <c r="F262" s="35">
        <v>0.0</v>
      </c>
      <c r="G262" s="36">
        <f t="shared" si="1"/>
        <v>526223.5</v>
      </c>
      <c r="H262" s="16">
        <f t="shared" si="2"/>
        <v>52622.35</v>
      </c>
    </row>
    <row r="263" ht="12.75" customHeight="1">
      <c r="A263" s="33" t="s">
        <v>554</v>
      </c>
      <c r="B263" s="34">
        <v>1.267791E7</v>
      </c>
      <c r="C263" s="35">
        <v>1.0448821E7</v>
      </c>
      <c r="D263" s="35">
        <v>1422.0</v>
      </c>
      <c r="E263" s="35">
        <v>1511.0</v>
      </c>
      <c r="F263" s="35">
        <v>0.0</v>
      </c>
      <c r="G263" s="36">
        <f t="shared" si="1"/>
        <v>522441.05</v>
      </c>
      <c r="H263" s="16">
        <f t="shared" si="2"/>
        <v>52244.105</v>
      </c>
      <c r="I263" s="38"/>
    </row>
    <row r="264" ht="12.75" customHeight="1">
      <c r="A264" s="33" t="s">
        <v>555</v>
      </c>
      <c r="B264" s="34">
        <v>1.43182907E8</v>
      </c>
      <c r="C264" s="35">
        <v>1.0318029E7</v>
      </c>
      <c r="D264" s="35">
        <v>0.0</v>
      </c>
      <c r="E264" s="35">
        <v>98.0</v>
      </c>
      <c r="F264" s="35">
        <v>20852.0</v>
      </c>
      <c r="G264" s="36">
        <f t="shared" si="1"/>
        <v>515901.45</v>
      </c>
      <c r="H264" s="16">
        <f t="shared" si="2"/>
        <v>51590.145</v>
      </c>
    </row>
    <row r="265" ht="12.75" customHeight="1">
      <c r="A265" s="33" t="s">
        <v>556</v>
      </c>
      <c r="B265" s="34">
        <v>6.119765E7</v>
      </c>
      <c r="C265" s="35">
        <v>1.0180686E7</v>
      </c>
      <c r="D265" s="35">
        <v>7355.0</v>
      </c>
      <c r="E265" s="35">
        <v>0.0</v>
      </c>
      <c r="F265" s="35">
        <v>17424.0</v>
      </c>
      <c r="G265" s="36">
        <f t="shared" si="1"/>
        <v>509034.3</v>
      </c>
      <c r="H265" s="16">
        <f t="shared" si="2"/>
        <v>50903.43</v>
      </c>
    </row>
    <row r="266" ht="12.75" customHeight="1">
      <c r="A266" s="33" t="s">
        <v>557</v>
      </c>
      <c r="B266" s="34">
        <v>8.3688297E7</v>
      </c>
      <c r="C266" s="35">
        <v>1.0067024E7</v>
      </c>
      <c r="D266" s="35">
        <v>7479.0</v>
      </c>
      <c r="E266" s="35">
        <v>9485.0</v>
      </c>
      <c r="F266" s="35">
        <v>685180.0</v>
      </c>
      <c r="G266" s="36">
        <f t="shared" si="1"/>
        <v>503351.2</v>
      </c>
      <c r="H266" s="16">
        <f t="shared" si="2"/>
        <v>50335.12</v>
      </c>
    </row>
    <row r="267" ht="12.75" customHeight="1">
      <c r="A267" s="33" t="s">
        <v>558</v>
      </c>
      <c r="B267" s="34">
        <v>8.3688971E7</v>
      </c>
      <c r="C267" s="35">
        <v>1.005606E7</v>
      </c>
      <c r="D267" s="35">
        <v>78358.0</v>
      </c>
      <c r="E267" s="35">
        <v>636.0</v>
      </c>
      <c r="F267" s="35">
        <v>756810.0</v>
      </c>
      <c r="G267" s="36">
        <f t="shared" si="1"/>
        <v>502803</v>
      </c>
      <c r="H267" s="16">
        <f t="shared" si="2"/>
        <v>50280.3</v>
      </c>
    </row>
    <row r="268" ht="12.75" customHeight="1">
      <c r="A268" s="33" t="s">
        <v>263</v>
      </c>
      <c r="B268" s="34">
        <v>8.8280898E7</v>
      </c>
      <c r="C268" s="35">
        <v>9907159.0</v>
      </c>
      <c r="D268" s="35">
        <v>64853.0</v>
      </c>
      <c r="E268" s="35">
        <v>54296.0</v>
      </c>
      <c r="F268" s="35">
        <v>948879.0</v>
      </c>
      <c r="G268" s="36">
        <f t="shared" si="1"/>
        <v>495357.95</v>
      </c>
      <c r="H268" s="16">
        <f t="shared" si="2"/>
        <v>49535.795</v>
      </c>
    </row>
    <row r="269" ht="12.75" customHeight="1">
      <c r="A269" s="33" t="s">
        <v>264</v>
      </c>
      <c r="B269" s="34">
        <v>3.1110161E7</v>
      </c>
      <c r="C269" s="35">
        <v>9777739.0</v>
      </c>
      <c r="D269" s="35">
        <v>19775.0</v>
      </c>
      <c r="E269" s="35">
        <v>25278.0</v>
      </c>
      <c r="F269" s="35">
        <v>638957.0</v>
      </c>
      <c r="G269" s="36">
        <f t="shared" si="1"/>
        <v>488886.95</v>
      </c>
      <c r="H269" s="16">
        <f t="shared" si="2"/>
        <v>48888.695</v>
      </c>
    </row>
    <row r="270" ht="12.75" customHeight="1">
      <c r="A270" s="33" t="s">
        <v>264</v>
      </c>
      <c r="B270" s="34">
        <v>3.9262878E7</v>
      </c>
      <c r="C270" s="35">
        <v>9660389.0</v>
      </c>
      <c r="D270" s="35">
        <v>110879.0</v>
      </c>
      <c r="E270" s="35">
        <v>2084.0</v>
      </c>
      <c r="F270" s="35">
        <v>878524.0</v>
      </c>
      <c r="G270" s="36">
        <f t="shared" si="1"/>
        <v>483019.45</v>
      </c>
      <c r="H270" s="16">
        <f t="shared" si="2"/>
        <v>48301.945</v>
      </c>
    </row>
    <row r="271" ht="12.75" customHeight="1">
      <c r="A271" s="33" t="s">
        <v>559</v>
      </c>
      <c r="B271" s="34">
        <v>1.0209428E7</v>
      </c>
      <c r="C271" s="35">
        <v>9657350.0</v>
      </c>
      <c r="D271" s="35">
        <v>5980.0</v>
      </c>
      <c r="E271" s="35">
        <v>105252.0</v>
      </c>
      <c r="F271" s="35">
        <v>1082982.0</v>
      </c>
      <c r="G271" s="36">
        <f t="shared" si="1"/>
        <v>482867.5</v>
      </c>
      <c r="H271" s="16">
        <f t="shared" si="2"/>
        <v>48286.75</v>
      </c>
    </row>
    <row r="272" ht="12.75" customHeight="1">
      <c r="A272" s="33" t="s">
        <v>268</v>
      </c>
      <c r="B272" s="34">
        <v>3.9145398E7</v>
      </c>
      <c r="C272" s="35">
        <v>9556489.0</v>
      </c>
      <c r="D272" s="35">
        <v>6138.0</v>
      </c>
      <c r="E272" s="35">
        <v>173315.0</v>
      </c>
      <c r="F272" s="35">
        <v>1860216.0</v>
      </c>
      <c r="G272" s="36">
        <f t="shared" si="1"/>
        <v>477824.45</v>
      </c>
      <c r="H272" s="16">
        <f t="shared" si="2"/>
        <v>47782.445</v>
      </c>
    </row>
    <row r="273" ht="12.75" customHeight="1">
      <c r="A273" s="33" t="s">
        <v>560</v>
      </c>
      <c r="B273" s="34">
        <v>8.9483572E7</v>
      </c>
      <c r="C273" s="35">
        <v>9477096.0</v>
      </c>
      <c r="D273" s="35">
        <v>14884.0</v>
      </c>
      <c r="E273" s="35">
        <v>0.0</v>
      </c>
      <c r="F273" s="35">
        <v>387119.0</v>
      </c>
      <c r="G273" s="36">
        <f t="shared" si="1"/>
        <v>473854.8</v>
      </c>
      <c r="H273" s="16">
        <f t="shared" si="2"/>
        <v>47385.48</v>
      </c>
    </row>
    <row r="274" ht="12.75" customHeight="1">
      <c r="A274" s="33" t="s">
        <v>561</v>
      </c>
      <c r="B274" s="34">
        <v>1.58042918E8</v>
      </c>
      <c r="C274" s="35">
        <v>9451528.0</v>
      </c>
      <c r="D274" s="35">
        <v>13594.0</v>
      </c>
      <c r="E274" s="35">
        <v>3452.0</v>
      </c>
      <c r="F274" s="35">
        <v>139999.0</v>
      </c>
      <c r="G274" s="36">
        <f t="shared" si="1"/>
        <v>472576.4</v>
      </c>
      <c r="H274" s="16">
        <f t="shared" si="2"/>
        <v>47257.64</v>
      </c>
    </row>
    <row r="275" ht="12.75" customHeight="1">
      <c r="A275" s="33" t="s">
        <v>269</v>
      </c>
      <c r="B275" s="34">
        <v>1.60684174E8</v>
      </c>
      <c r="C275" s="35">
        <v>9391032.0</v>
      </c>
      <c r="D275" s="35">
        <v>0.0</v>
      </c>
      <c r="E275" s="35">
        <v>0.0</v>
      </c>
      <c r="F275" s="35">
        <v>0.0</v>
      </c>
      <c r="G275" s="36">
        <f t="shared" si="1"/>
        <v>469551.6</v>
      </c>
      <c r="H275" s="16">
        <f t="shared" si="2"/>
        <v>46955.16</v>
      </c>
    </row>
    <row r="276" ht="12.75" customHeight="1">
      <c r="A276" s="33" t="s">
        <v>562</v>
      </c>
      <c r="B276" s="34">
        <v>1.03034587E8</v>
      </c>
      <c r="C276" s="35">
        <v>9345637.0</v>
      </c>
      <c r="D276" s="35">
        <v>11110.0</v>
      </c>
      <c r="E276" s="35">
        <v>10243.0</v>
      </c>
      <c r="F276" s="35">
        <v>17092.0</v>
      </c>
      <c r="G276" s="36">
        <f t="shared" si="1"/>
        <v>467281.85</v>
      </c>
      <c r="H276" s="16">
        <f t="shared" si="2"/>
        <v>46728.185</v>
      </c>
    </row>
    <row r="277" ht="12.75" customHeight="1">
      <c r="A277" s="33" t="s">
        <v>254</v>
      </c>
      <c r="B277" s="34">
        <v>9.6892318E7</v>
      </c>
      <c r="C277" s="35">
        <v>9262948.0</v>
      </c>
      <c r="D277" s="35">
        <v>3775.0</v>
      </c>
      <c r="E277" s="35">
        <v>0.0</v>
      </c>
      <c r="F277" s="35">
        <v>5671.0</v>
      </c>
      <c r="G277" s="36">
        <f t="shared" si="1"/>
        <v>463147.4</v>
      </c>
      <c r="H277" s="16">
        <f t="shared" si="2"/>
        <v>46314.74</v>
      </c>
    </row>
    <row r="278" ht="12.75" customHeight="1">
      <c r="A278" s="33" t="s">
        <v>563</v>
      </c>
      <c r="B278" s="34">
        <v>1.01430763E8</v>
      </c>
      <c r="C278" s="35">
        <v>9210834.0</v>
      </c>
      <c r="D278" s="35">
        <v>0.0</v>
      </c>
      <c r="E278" s="35">
        <v>0.0</v>
      </c>
      <c r="F278" s="35">
        <v>0.0</v>
      </c>
      <c r="G278" s="36">
        <f t="shared" si="1"/>
        <v>460541.7</v>
      </c>
      <c r="H278" s="16">
        <f t="shared" si="2"/>
        <v>46054.17</v>
      </c>
    </row>
    <row r="279" ht="12.75" customHeight="1">
      <c r="A279" s="33" t="s">
        <v>564</v>
      </c>
      <c r="B279" s="34">
        <v>6.4393126E7</v>
      </c>
      <c r="C279" s="35">
        <v>9086382.0</v>
      </c>
      <c r="D279" s="35">
        <v>388566.0</v>
      </c>
      <c r="E279" s="35">
        <v>16101.0</v>
      </c>
      <c r="F279" s="35">
        <v>836849.0</v>
      </c>
      <c r="G279" s="36">
        <f t="shared" si="1"/>
        <v>454319.1</v>
      </c>
      <c r="H279" s="16">
        <f t="shared" si="2"/>
        <v>45431.91</v>
      </c>
    </row>
    <row r="280" ht="12.75" customHeight="1">
      <c r="A280" s="33" t="s">
        <v>565</v>
      </c>
      <c r="B280" s="34">
        <v>5.1017364E7</v>
      </c>
      <c r="C280" s="35">
        <v>9047340.0</v>
      </c>
      <c r="D280" s="35">
        <v>97623.0</v>
      </c>
      <c r="E280" s="35">
        <v>4235.0</v>
      </c>
      <c r="F280" s="35">
        <v>226585.0</v>
      </c>
      <c r="G280" s="36">
        <f t="shared" si="1"/>
        <v>452367</v>
      </c>
      <c r="H280" s="16">
        <f t="shared" si="2"/>
        <v>45236.7</v>
      </c>
    </row>
    <row r="281" ht="12.75" customHeight="1">
      <c r="A281" s="33" t="s">
        <v>274</v>
      </c>
      <c r="B281" s="34">
        <v>1.5990938E7</v>
      </c>
      <c r="C281" s="35">
        <v>9033837.0</v>
      </c>
      <c r="D281" s="35">
        <v>0.0</v>
      </c>
      <c r="E281" s="35">
        <v>10800.0</v>
      </c>
      <c r="F281" s="35">
        <v>872756.0</v>
      </c>
      <c r="G281" s="36">
        <f t="shared" si="1"/>
        <v>451691.85</v>
      </c>
      <c r="H281" s="16">
        <f t="shared" si="2"/>
        <v>45169.185</v>
      </c>
    </row>
    <row r="282" ht="12.75" customHeight="1">
      <c r="A282" s="33" t="s">
        <v>566</v>
      </c>
      <c r="B282" s="34">
        <v>1.50622163E8</v>
      </c>
      <c r="C282" s="35">
        <v>9029129.0</v>
      </c>
      <c r="D282" s="35">
        <v>0.0</v>
      </c>
      <c r="E282" s="35">
        <v>0.0</v>
      </c>
      <c r="F282" s="35">
        <v>0.0</v>
      </c>
      <c r="G282" s="36">
        <f t="shared" si="1"/>
        <v>451456.45</v>
      </c>
      <c r="H282" s="16">
        <f t="shared" si="2"/>
        <v>45145.645</v>
      </c>
    </row>
    <row r="283" ht="12.75" customHeight="1">
      <c r="A283" s="33" t="s">
        <v>567</v>
      </c>
      <c r="B283" s="34">
        <v>5.0951119E7</v>
      </c>
      <c r="C283" s="35">
        <v>8762884.0</v>
      </c>
      <c r="D283" s="35">
        <v>12741.0</v>
      </c>
      <c r="E283" s="35">
        <v>8096.0</v>
      </c>
      <c r="F283" s="35">
        <v>626555.0</v>
      </c>
      <c r="G283" s="36">
        <f t="shared" si="1"/>
        <v>438144.2</v>
      </c>
      <c r="H283" s="16">
        <f t="shared" si="2"/>
        <v>43814.42</v>
      </c>
    </row>
    <row r="284" ht="12.75" customHeight="1">
      <c r="A284" s="33" t="s">
        <v>568</v>
      </c>
      <c r="B284" s="34">
        <v>7.1555942E7</v>
      </c>
      <c r="C284" s="35">
        <v>8725313.0</v>
      </c>
      <c r="D284" s="35">
        <v>0.0</v>
      </c>
      <c r="E284" s="35">
        <v>2005.0</v>
      </c>
      <c r="F284" s="35">
        <v>48765.0</v>
      </c>
      <c r="G284" s="36">
        <f t="shared" si="1"/>
        <v>436265.65</v>
      </c>
      <c r="H284" s="16">
        <f t="shared" si="2"/>
        <v>43626.565</v>
      </c>
    </row>
    <row r="285" ht="12.75" customHeight="1">
      <c r="A285" s="33" t="s">
        <v>569</v>
      </c>
      <c r="B285" s="34">
        <v>1.01432865E8</v>
      </c>
      <c r="C285" s="35">
        <v>8601214.0</v>
      </c>
      <c r="D285" s="35">
        <v>0.0</v>
      </c>
      <c r="E285" s="35">
        <v>0.0</v>
      </c>
      <c r="F285" s="35">
        <v>0.0</v>
      </c>
      <c r="G285" s="36">
        <f t="shared" si="1"/>
        <v>430060.7</v>
      </c>
      <c r="H285" s="16">
        <f t="shared" si="2"/>
        <v>43006.07</v>
      </c>
    </row>
    <row r="286" ht="12.75" customHeight="1">
      <c r="A286" s="33" t="s">
        <v>570</v>
      </c>
      <c r="B286" s="34">
        <v>1.77627542E8</v>
      </c>
      <c r="C286" s="35">
        <v>8593836.0</v>
      </c>
      <c r="D286" s="35">
        <v>0.0</v>
      </c>
      <c r="E286" s="35">
        <v>0.0</v>
      </c>
      <c r="F286" s="35">
        <v>0.0</v>
      </c>
      <c r="G286" s="36">
        <f t="shared" si="1"/>
        <v>429691.8</v>
      </c>
      <c r="H286" s="16">
        <f t="shared" si="2"/>
        <v>42969.18</v>
      </c>
    </row>
    <row r="287" ht="12.75" customHeight="1">
      <c r="A287" s="33" t="s">
        <v>571</v>
      </c>
      <c r="B287" s="34">
        <v>7.1534388E7</v>
      </c>
      <c r="C287" s="35">
        <v>8424151.0</v>
      </c>
      <c r="D287" s="35">
        <v>0.0</v>
      </c>
      <c r="E287" s="35">
        <v>0.0</v>
      </c>
      <c r="F287" s="35">
        <v>0.0</v>
      </c>
      <c r="G287" s="36">
        <f t="shared" si="1"/>
        <v>421207.55</v>
      </c>
      <c r="H287" s="16">
        <f t="shared" si="2"/>
        <v>42120.755</v>
      </c>
    </row>
    <row r="288" ht="12.75" customHeight="1">
      <c r="A288" s="33" t="s">
        <v>572</v>
      </c>
      <c r="B288" s="34">
        <v>9.5944515E7</v>
      </c>
      <c r="C288" s="35">
        <v>8184012.0</v>
      </c>
      <c r="D288" s="35">
        <v>0.0</v>
      </c>
      <c r="E288" s="35">
        <v>0.0</v>
      </c>
      <c r="F288" s="35">
        <v>0.0</v>
      </c>
      <c r="G288" s="36">
        <f t="shared" si="1"/>
        <v>409200.6</v>
      </c>
      <c r="H288" s="16">
        <f t="shared" si="2"/>
        <v>40920.06</v>
      </c>
    </row>
    <row r="289" ht="12.75" customHeight="1">
      <c r="A289" s="33" t="s">
        <v>281</v>
      </c>
      <c r="B289" s="34">
        <v>5.7943326E7</v>
      </c>
      <c r="C289" s="35">
        <v>7883889.0</v>
      </c>
      <c r="D289" s="35">
        <v>11105.0</v>
      </c>
      <c r="E289" s="35">
        <v>39322.0</v>
      </c>
      <c r="F289" s="35">
        <v>2059943.0</v>
      </c>
      <c r="G289" s="36">
        <f t="shared" si="1"/>
        <v>394194.45</v>
      </c>
      <c r="H289" s="16">
        <f t="shared" si="2"/>
        <v>39419.445</v>
      </c>
    </row>
    <row r="290" ht="12.75" customHeight="1">
      <c r="A290" s="33" t="s">
        <v>573</v>
      </c>
      <c r="B290" s="34">
        <v>1.73496762E8</v>
      </c>
      <c r="C290" s="35">
        <v>7876849.0</v>
      </c>
      <c r="D290" s="35">
        <v>0.0</v>
      </c>
      <c r="E290" s="35">
        <v>0.0</v>
      </c>
      <c r="F290" s="35">
        <v>0.0</v>
      </c>
      <c r="G290" s="36">
        <f t="shared" si="1"/>
        <v>393842.45</v>
      </c>
      <c r="H290" s="16">
        <f t="shared" si="2"/>
        <v>39384.245</v>
      </c>
    </row>
    <row r="291" ht="12.75" customHeight="1">
      <c r="A291" s="33" t="s">
        <v>574</v>
      </c>
      <c r="B291" s="34">
        <v>2.8534955E7</v>
      </c>
      <c r="C291" s="35">
        <v>7546551.0</v>
      </c>
      <c r="D291" s="35">
        <v>9991.0</v>
      </c>
      <c r="E291" s="35">
        <v>0.0</v>
      </c>
      <c r="F291" s="35">
        <v>538870.0</v>
      </c>
      <c r="G291" s="36">
        <f t="shared" si="1"/>
        <v>377327.55</v>
      </c>
      <c r="H291" s="16">
        <f t="shared" si="2"/>
        <v>37732.755</v>
      </c>
    </row>
    <row r="292" ht="12.75" customHeight="1">
      <c r="A292" s="33" t="s">
        <v>287</v>
      </c>
      <c r="B292" s="34">
        <v>1.44754012E8</v>
      </c>
      <c r="C292" s="35">
        <v>7546238.0</v>
      </c>
      <c r="D292" s="35">
        <v>0.0</v>
      </c>
      <c r="E292" s="35">
        <v>0.0</v>
      </c>
      <c r="F292" s="35">
        <v>0.0</v>
      </c>
      <c r="G292" s="36">
        <f t="shared" si="1"/>
        <v>377311.9</v>
      </c>
      <c r="H292" s="16">
        <f t="shared" si="2"/>
        <v>37731.19</v>
      </c>
    </row>
    <row r="293" ht="12.75" customHeight="1">
      <c r="A293" s="33" t="s">
        <v>285</v>
      </c>
      <c r="B293" s="34">
        <v>6.2601603E7</v>
      </c>
      <c r="C293" s="35">
        <v>7500739.0</v>
      </c>
      <c r="D293" s="35">
        <v>19553.0</v>
      </c>
      <c r="E293" s="35">
        <v>0.0</v>
      </c>
      <c r="F293" s="35">
        <v>178950.0</v>
      </c>
      <c r="G293" s="36">
        <f t="shared" si="1"/>
        <v>375036.95</v>
      </c>
      <c r="H293" s="16">
        <f t="shared" si="2"/>
        <v>37503.695</v>
      </c>
    </row>
    <row r="294" ht="12.75" customHeight="1">
      <c r="A294" s="33" t="s">
        <v>575</v>
      </c>
      <c r="B294" s="34">
        <v>7.4993866E7</v>
      </c>
      <c r="C294" s="35">
        <v>7422630.0</v>
      </c>
      <c r="D294" s="35">
        <v>6033.0</v>
      </c>
      <c r="E294" s="35">
        <v>28535.0</v>
      </c>
      <c r="F294" s="35">
        <v>411936.0</v>
      </c>
      <c r="G294" s="36">
        <f t="shared" si="1"/>
        <v>371131.5</v>
      </c>
      <c r="H294" s="16">
        <f t="shared" si="2"/>
        <v>37113.15</v>
      </c>
    </row>
    <row r="295" ht="12.75" customHeight="1">
      <c r="A295" s="33" t="s">
        <v>576</v>
      </c>
      <c r="B295" s="34">
        <v>7.8592333E7</v>
      </c>
      <c r="C295" s="35">
        <v>7418746.0</v>
      </c>
      <c r="D295" s="35">
        <v>46479.0</v>
      </c>
      <c r="E295" s="35">
        <v>17097.0</v>
      </c>
      <c r="F295" s="35">
        <v>571871.0</v>
      </c>
      <c r="G295" s="36">
        <f t="shared" si="1"/>
        <v>370937.3</v>
      </c>
      <c r="H295" s="16">
        <f t="shared" si="2"/>
        <v>37093.73</v>
      </c>
    </row>
    <row r="296" ht="12.75" customHeight="1">
      <c r="A296" s="33" t="s">
        <v>577</v>
      </c>
      <c r="B296" s="34">
        <v>1.77440169E8</v>
      </c>
      <c r="C296" s="35">
        <v>7267640.0</v>
      </c>
      <c r="D296" s="35">
        <v>0.0</v>
      </c>
      <c r="E296" s="35">
        <v>0.0</v>
      </c>
      <c r="F296" s="35">
        <v>0.0</v>
      </c>
      <c r="G296" s="36">
        <f t="shared" si="1"/>
        <v>363382</v>
      </c>
      <c r="H296" s="16">
        <f t="shared" si="2"/>
        <v>36338.2</v>
      </c>
    </row>
    <row r="297" ht="12.75" customHeight="1">
      <c r="A297" s="33" t="s">
        <v>578</v>
      </c>
      <c r="B297" s="34">
        <v>3.111016E7</v>
      </c>
      <c r="C297" s="35">
        <v>7053998.0</v>
      </c>
      <c r="D297" s="35">
        <v>7553.0</v>
      </c>
      <c r="E297" s="35">
        <v>1585.0</v>
      </c>
      <c r="F297" s="35">
        <v>473303.0</v>
      </c>
      <c r="G297" s="36">
        <f t="shared" si="1"/>
        <v>352699.9</v>
      </c>
      <c r="H297" s="16">
        <f t="shared" si="2"/>
        <v>35269.99</v>
      </c>
    </row>
    <row r="298" ht="12.75" customHeight="1">
      <c r="A298" s="33" t="s">
        <v>370</v>
      </c>
      <c r="B298" s="34">
        <v>1.27228293E8</v>
      </c>
      <c r="C298" s="35">
        <v>6845082.0</v>
      </c>
      <c r="D298" s="35">
        <v>8153.0</v>
      </c>
      <c r="E298" s="35">
        <v>0.0</v>
      </c>
      <c r="F298" s="35">
        <v>257128.0</v>
      </c>
      <c r="G298" s="36">
        <f t="shared" si="1"/>
        <v>342254.1</v>
      </c>
      <c r="H298" s="16">
        <f t="shared" si="2"/>
        <v>34225.41</v>
      </c>
    </row>
    <row r="299" ht="12.75" customHeight="1">
      <c r="A299" s="33" t="s">
        <v>579</v>
      </c>
      <c r="B299" s="34">
        <v>3.928757E7</v>
      </c>
      <c r="C299" s="35">
        <v>6699171.0</v>
      </c>
      <c r="D299" s="35">
        <v>6219.0</v>
      </c>
      <c r="E299" s="35">
        <v>1310.0</v>
      </c>
      <c r="F299" s="35">
        <v>466802.0</v>
      </c>
      <c r="G299" s="36">
        <f t="shared" si="1"/>
        <v>334958.55</v>
      </c>
      <c r="H299" s="16">
        <f t="shared" si="2"/>
        <v>33495.855</v>
      </c>
    </row>
    <row r="300" ht="12.75" customHeight="1">
      <c r="A300" s="33" t="s">
        <v>580</v>
      </c>
      <c r="B300" s="34">
        <v>1.71538662E8</v>
      </c>
      <c r="C300" s="35">
        <v>6689268.0</v>
      </c>
      <c r="D300" s="35">
        <v>0.0</v>
      </c>
      <c r="E300" s="35">
        <v>3061.0</v>
      </c>
      <c r="F300" s="35">
        <v>26250.0</v>
      </c>
      <c r="G300" s="36">
        <f t="shared" si="1"/>
        <v>334463.4</v>
      </c>
      <c r="H300" s="16">
        <f t="shared" si="2"/>
        <v>33446.34</v>
      </c>
    </row>
    <row r="301" ht="12.75" customHeight="1">
      <c r="A301" s="33" t="s">
        <v>581</v>
      </c>
      <c r="B301" s="34">
        <v>1.78975304E8</v>
      </c>
      <c r="C301" s="35">
        <v>6605966.0</v>
      </c>
      <c r="D301" s="35">
        <v>0.0</v>
      </c>
      <c r="E301" s="35">
        <v>0.0</v>
      </c>
      <c r="F301" s="35">
        <v>0.0</v>
      </c>
      <c r="G301" s="36">
        <f t="shared" si="1"/>
        <v>330298.3</v>
      </c>
      <c r="H301" s="16">
        <f t="shared" si="2"/>
        <v>33029.83</v>
      </c>
    </row>
    <row r="302" ht="12.75" customHeight="1">
      <c r="A302" s="33" t="s">
        <v>582</v>
      </c>
      <c r="B302" s="34">
        <v>5.5258994E7</v>
      </c>
      <c r="C302" s="35">
        <v>6537149.0</v>
      </c>
      <c r="D302" s="35">
        <v>11926.0</v>
      </c>
      <c r="E302" s="35">
        <v>0.0</v>
      </c>
      <c r="F302" s="35">
        <v>210270.0</v>
      </c>
      <c r="G302" s="36">
        <f t="shared" si="1"/>
        <v>326857.45</v>
      </c>
      <c r="H302" s="16">
        <f t="shared" si="2"/>
        <v>32685.745</v>
      </c>
    </row>
    <row r="303" ht="12.75" customHeight="1">
      <c r="A303" s="33" t="s">
        <v>583</v>
      </c>
      <c r="B303" s="34">
        <v>1.26884377E8</v>
      </c>
      <c r="C303" s="35">
        <v>6500115.0</v>
      </c>
      <c r="D303" s="35">
        <v>763.0</v>
      </c>
      <c r="E303" s="35">
        <v>1512.0</v>
      </c>
      <c r="F303" s="35">
        <v>94275.0</v>
      </c>
      <c r="G303" s="36">
        <f t="shared" si="1"/>
        <v>325005.75</v>
      </c>
      <c r="H303" s="16">
        <f t="shared" si="2"/>
        <v>32500.575</v>
      </c>
    </row>
    <row r="304" ht="12.75" customHeight="1">
      <c r="A304" s="33" t="s">
        <v>584</v>
      </c>
      <c r="B304" s="34">
        <v>1.73499942E8</v>
      </c>
      <c r="C304" s="35">
        <v>6390314.0</v>
      </c>
      <c r="D304" s="35">
        <v>0.0</v>
      </c>
      <c r="E304" s="35">
        <v>0.0</v>
      </c>
      <c r="F304" s="35">
        <v>0.0</v>
      </c>
      <c r="G304" s="36">
        <f t="shared" si="1"/>
        <v>319515.7</v>
      </c>
      <c r="H304" s="16">
        <f t="shared" si="2"/>
        <v>31951.57</v>
      </c>
    </row>
    <row r="305" ht="12.75" customHeight="1">
      <c r="A305" s="33" t="s">
        <v>585</v>
      </c>
      <c r="B305" s="34">
        <v>2.8955669E7</v>
      </c>
      <c r="C305" s="35">
        <v>6058890.0</v>
      </c>
      <c r="D305" s="35">
        <v>0.0</v>
      </c>
      <c r="E305" s="35">
        <v>0.0</v>
      </c>
      <c r="F305" s="35">
        <v>5423.0</v>
      </c>
      <c r="G305" s="36">
        <f t="shared" si="1"/>
        <v>302944.5</v>
      </c>
      <c r="H305" s="16">
        <f t="shared" si="2"/>
        <v>30294.45</v>
      </c>
    </row>
    <row r="306" ht="12.75" customHeight="1">
      <c r="A306" s="33" t="s">
        <v>586</v>
      </c>
      <c r="B306" s="34">
        <v>1.01284198E8</v>
      </c>
      <c r="C306" s="35">
        <v>6013276.0</v>
      </c>
      <c r="D306" s="35">
        <v>43365.0</v>
      </c>
      <c r="E306" s="35">
        <v>7025.0</v>
      </c>
      <c r="F306" s="35">
        <v>594479.0</v>
      </c>
      <c r="G306" s="36">
        <f t="shared" si="1"/>
        <v>300663.8</v>
      </c>
      <c r="H306" s="16">
        <f t="shared" si="2"/>
        <v>30066.38</v>
      </c>
    </row>
    <row r="307" ht="12.75" customHeight="1">
      <c r="A307" s="33" t="s">
        <v>587</v>
      </c>
      <c r="B307" s="34">
        <v>5.0945672E7</v>
      </c>
      <c r="C307" s="35">
        <v>5937698.0</v>
      </c>
      <c r="D307" s="35">
        <v>12453.0</v>
      </c>
      <c r="E307" s="35">
        <v>0.0</v>
      </c>
      <c r="F307" s="35">
        <v>68902.0</v>
      </c>
      <c r="G307" s="36">
        <f t="shared" si="1"/>
        <v>296884.9</v>
      </c>
      <c r="H307" s="16">
        <f t="shared" si="2"/>
        <v>29688.49</v>
      </c>
    </row>
    <row r="308" ht="12.75" customHeight="1">
      <c r="A308" s="33" t="s">
        <v>588</v>
      </c>
      <c r="B308" s="34">
        <v>5.0786523E7</v>
      </c>
      <c r="C308" s="35">
        <v>5916873.0</v>
      </c>
      <c r="D308" s="35">
        <v>47527.0</v>
      </c>
      <c r="E308" s="35">
        <v>0.0</v>
      </c>
      <c r="F308" s="35">
        <v>236976.0</v>
      </c>
      <c r="G308" s="36">
        <f t="shared" si="1"/>
        <v>295843.65</v>
      </c>
      <c r="H308" s="16">
        <f t="shared" si="2"/>
        <v>29584.365</v>
      </c>
    </row>
    <row r="309" ht="12.75" customHeight="1">
      <c r="A309" s="33" t="s">
        <v>589</v>
      </c>
      <c r="B309" s="34">
        <v>5.0752508E7</v>
      </c>
      <c r="C309" s="35">
        <v>5866309.0</v>
      </c>
      <c r="D309" s="35">
        <v>27220.0</v>
      </c>
      <c r="E309" s="35">
        <v>0.0</v>
      </c>
      <c r="F309" s="35">
        <v>13244.0</v>
      </c>
      <c r="G309" s="36">
        <f t="shared" si="1"/>
        <v>293315.45</v>
      </c>
      <c r="H309" s="16">
        <f t="shared" si="2"/>
        <v>29331.545</v>
      </c>
    </row>
    <row r="310" ht="12.75" customHeight="1">
      <c r="A310" s="33" t="s">
        <v>590</v>
      </c>
      <c r="B310" s="34">
        <v>5.1142286E7</v>
      </c>
      <c r="C310" s="35">
        <v>5865326.0</v>
      </c>
      <c r="D310" s="35">
        <v>6652.0</v>
      </c>
      <c r="E310" s="35">
        <v>0.0</v>
      </c>
      <c r="F310" s="35">
        <v>7317.0</v>
      </c>
      <c r="G310" s="36">
        <f t="shared" si="1"/>
        <v>293266.3</v>
      </c>
      <c r="H310" s="16">
        <f t="shared" si="2"/>
        <v>29326.63</v>
      </c>
    </row>
    <row r="311" ht="12.75" customHeight="1">
      <c r="A311" s="33" t="s">
        <v>591</v>
      </c>
      <c r="B311" s="34">
        <v>1.78218038E8</v>
      </c>
      <c r="C311" s="35">
        <v>5845876.0</v>
      </c>
      <c r="D311" s="35">
        <v>0.0</v>
      </c>
      <c r="E311" s="35">
        <v>0.0</v>
      </c>
      <c r="F311" s="35">
        <v>0.0</v>
      </c>
      <c r="G311" s="36">
        <f t="shared" si="1"/>
        <v>292293.8</v>
      </c>
      <c r="H311" s="16">
        <f t="shared" si="2"/>
        <v>29229.38</v>
      </c>
    </row>
    <row r="312" ht="12.75" customHeight="1">
      <c r="A312" s="33" t="s">
        <v>592</v>
      </c>
      <c r="B312" s="34">
        <v>5.1035241E7</v>
      </c>
      <c r="C312" s="35">
        <v>5842086.0</v>
      </c>
      <c r="D312" s="35">
        <v>7879.0</v>
      </c>
      <c r="E312" s="35">
        <v>0.0</v>
      </c>
      <c r="F312" s="35">
        <v>131087.0</v>
      </c>
      <c r="G312" s="36">
        <f t="shared" si="1"/>
        <v>292104.3</v>
      </c>
      <c r="H312" s="16">
        <f t="shared" si="2"/>
        <v>29210.43</v>
      </c>
    </row>
    <row r="313" ht="12.75" customHeight="1">
      <c r="A313" s="33" t="s">
        <v>593</v>
      </c>
      <c r="B313" s="34">
        <v>1.27252811E8</v>
      </c>
      <c r="C313" s="35">
        <v>5836934.0</v>
      </c>
      <c r="D313" s="35">
        <v>0.0</v>
      </c>
      <c r="E313" s="35">
        <v>0.0</v>
      </c>
      <c r="F313" s="35">
        <v>590.0</v>
      </c>
      <c r="G313" s="36">
        <f t="shared" si="1"/>
        <v>291846.7</v>
      </c>
      <c r="H313" s="16">
        <f t="shared" si="2"/>
        <v>29184.67</v>
      </c>
    </row>
    <row r="314" ht="12.75" customHeight="1">
      <c r="A314" s="33" t="s">
        <v>594</v>
      </c>
      <c r="B314" s="34">
        <v>7.7981782E7</v>
      </c>
      <c r="C314" s="35">
        <v>5767021.0</v>
      </c>
      <c r="D314" s="35">
        <v>8364.0</v>
      </c>
      <c r="E314" s="35">
        <v>0.0</v>
      </c>
      <c r="F314" s="35">
        <v>70236.0</v>
      </c>
      <c r="G314" s="36">
        <f t="shared" si="1"/>
        <v>288351.05</v>
      </c>
      <c r="H314" s="16">
        <f t="shared" si="2"/>
        <v>28835.105</v>
      </c>
    </row>
    <row r="315" ht="12.75" customHeight="1">
      <c r="A315" s="33" t="s">
        <v>595</v>
      </c>
      <c r="B315" s="34">
        <v>5.086848E7</v>
      </c>
      <c r="C315" s="35">
        <v>5738742.0</v>
      </c>
      <c r="D315" s="35">
        <v>44568.0</v>
      </c>
      <c r="E315" s="35">
        <v>0.0</v>
      </c>
      <c r="F315" s="35">
        <v>100707.0</v>
      </c>
      <c r="G315" s="36">
        <f t="shared" si="1"/>
        <v>286937.1</v>
      </c>
      <c r="H315" s="16">
        <f t="shared" si="2"/>
        <v>28693.71</v>
      </c>
    </row>
    <row r="316" ht="12.75" customHeight="1">
      <c r="A316" s="33" t="s">
        <v>596</v>
      </c>
      <c r="B316" s="34">
        <v>5.0912417E7</v>
      </c>
      <c r="C316" s="35">
        <v>5713735.0</v>
      </c>
      <c r="D316" s="35">
        <v>36599.0</v>
      </c>
      <c r="E316" s="35">
        <v>0.0</v>
      </c>
      <c r="F316" s="35">
        <v>136888.0</v>
      </c>
      <c r="G316" s="36">
        <f t="shared" si="1"/>
        <v>285686.75</v>
      </c>
      <c r="H316" s="16">
        <f t="shared" si="2"/>
        <v>28568.675</v>
      </c>
    </row>
    <row r="317" ht="12.75" customHeight="1">
      <c r="A317" s="33" t="s">
        <v>597</v>
      </c>
      <c r="B317" s="34">
        <v>5.0923687E7</v>
      </c>
      <c r="C317" s="35">
        <v>5681602.0</v>
      </c>
      <c r="D317" s="35">
        <v>0.0</v>
      </c>
      <c r="E317" s="35">
        <v>0.0</v>
      </c>
      <c r="F317" s="35">
        <v>44876.0</v>
      </c>
      <c r="G317" s="36">
        <f t="shared" si="1"/>
        <v>284080.1</v>
      </c>
      <c r="H317" s="16">
        <f t="shared" si="2"/>
        <v>28408.01</v>
      </c>
    </row>
    <row r="318" ht="12.75" customHeight="1">
      <c r="A318" s="33" t="s">
        <v>598</v>
      </c>
      <c r="B318" s="34">
        <v>5.0876021E7</v>
      </c>
      <c r="C318" s="35">
        <v>5635945.0</v>
      </c>
      <c r="D318" s="35">
        <v>0.0</v>
      </c>
      <c r="E318" s="35">
        <v>0.0</v>
      </c>
      <c r="F318" s="35">
        <v>403.0</v>
      </c>
      <c r="G318" s="36">
        <f t="shared" si="1"/>
        <v>281797.25</v>
      </c>
      <c r="H318" s="16">
        <f t="shared" si="2"/>
        <v>28179.725</v>
      </c>
    </row>
    <row r="319" ht="12.75" customHeight="1">
      <c r="A319" s="33" t="s">
        <v>599</v>
      </c>
      <c r="B319" s="34">
        <v>5.0205492E7</v>
      </c>
      <c r="C319" s="35">
        <v>5591995.0</v>
      </c>
      <c r="D319" s="35">
        <v>2819.0</v>
      </c>
      <c r="E319" s="35">
        <v>0.0</v>
      </c>
      <c r="F319" s="35">
        <v>1479.0</v>
      </c>
      <c r="G319" s="36">
        <f t="shared" si="1"/>
        <v>279599.75</v>
      </c>
      <c r="H319" s="16">
        <f t="shared" si="2"/>
        <v>27959.975</v>
      </c>
    </row>
    <row r="320" ht="12.75" customHeight="1">
      <c r="A320" s="33" t="s">
        <v>600</v>
      </c>
      <c r="B320" s="34">
        <v>1.79054628E8</v>
      </c>
      <c r="C320" s="35">
        <v>5558804.0</v>
      </c>
      <c r="D320" s="35">
        <v>0.0</v>
      </c>
      <c r="E320" s="35">
        <v>0.0</v>
      </c>
      <c r="F320" s="35">
        <v>4073.0</v>
      </c>
      <c r="G320" s="36">
        <f t="shared" si="1"/>
        <v>277940.2</v>
      </c>
      <c r="H320" s="16">
        <f t="shared" si="2"/>
        <v>27794.02</v>
      </c>
    </row>
    <row r="321" ht="12.75" customHeight="1">
      <c r="A321" s="33" t="s">
        <v>601</v>
      </c>
      <c r="B321" s="34">
        <v>5.0923574E7</v>
      </c>
      <c r="C321" s="35">
        <v>5552941.0</v>
      </c>
      <c r="D321" s="35">
        <v>8260.0</v>
      </c>
      <c r="E321" s="35">
        <v>0.0</v>
      </c>
      <c r="F321" s="35">
        <v>20688.0</v>
      </c>
      <c r="G321" s="36">
        <f t="shared" si="1"/>
        <v>277647.05</v>
      </c>
      <c r="H321" s="16">
        <f t="shared" si="2"/>
        <v>27764.705</v>
      </c>
    </row>
    <row r="322" ht="12.75" customHeight="1">
      <c r="A322" s="33" t="s">
        <v>602</v>
      </c>
      <c r="B322" s="34">
        <v>1.78220544E8</v>
      </c>
      <c r="C322" s="35">
        <v>5542013.0</v>
      </c>
      <c r="D322" s="35">
        <v>0.0</v>
      </c>
      <c r="E322" s="35">
        <v>0.0</v>
      </c>
      <c r="F322" s="35">
        <v>0.0</v>
      </c>
      <c r="G322" s="36">
        <f t="shared" si="1"/>
        <v>277100.65</v>
      </c>
      <c r="H322" s="16">
        <f t="shared" si="2"/>
        <v>27710.065</v>
      </c>
    </row>
    <row r="323" ht="12.75" customHeight="1">
      <c r="A323" s="33" t="s">
        <v>603</v>
      </c>
      <c r="B323" s="34">
        <v>5.0891691E7</v>
      </c>
      <c r="C323" s="35">
        <v>5522695.0</v>
      </c>
      <c r="D323" s="35">
        <v>3987.0</v>
      </c>
      <c r="E323" s="35">
        <v>0.0</v>
      </c>
      <c r="F323" s="35">
        <v>43943.0</v>
      </c>
      <c r="G323" s="36">
        <f t="shared" si="1"/>
        <v>276134.75</v>
      </c>
      <c r="H323" s="16">
        <f t="shared" si="2"/>
        <v>27613.475</v>
      </c>
    </row>
    <row r="324" ht="12.75" customHeight="1">
      <c r="A324" s="33" t="s">
        <v>604</v>
      </c>
      <c r="B324" s="34">
        <v>7.1161114E7</v>
      </c>
      <c r="C324" s="35">
        <v>5521731.0</v>
      </c>
      <c r="D324" s="35">
        <v>6466.0</v>
      </c>
      <c r="E324" s="35">
        <v>2981.0</v>
      </c>
      <c r="F324" s="35">
        <v>210845.0</v>
      </c>
      <c r="G324" s="36">
        <f t="shared" si="1"/>
        <v>276086.55</v>
      </c>
      <c r="H324" s="16">
        <f t="shared" si="2"/>
        <v>27608.655</v>
      </c>
    </row>
    <row r="325" ht="12.75" customHeight="1">
      <c r="A325" s="33" t="s">
        <v>605</v>
      </c>
      <c r="B325" s="34">
        <v>5.0938556E7</v>
      </c>
      <c r="C325" s="35">
        <v>5519087.0</v>
      </c>
      <c r="D325" s="35">
        <v>170974.0</v>
      </c>
      <c r="E325" s="35">
        <v>0.0</v>
      </c>
      <c r="F325" s="35">
        <v>201652.0</v>
      </c>
      <c r="G325" s="36">
        <f t="shared" si="1"/>
        <v>275954.35</v>
      </c>
      <c r="H325" s="16">
        <f t="shared" si="2"/>
        <v>27595.435</v>
      </c>
    </row>
    <row r="326" ht="12.75" customHeight="1">
      <c r="A326" s="33" t="s">
        <v>606</v>
      </c>
      <c r="B326" s="34">
        <v>4.9910463E7</v>
      </c>
      <c r="C326" s="35">
        <v>5510662.0</v>
      </c>
      <c r="D326" s="35">
        <v>62728.0</v>
      </c>
      <c r="E326" s="35">
        <v>0.0</v>
      </c>
      <c r="F326" s="35">
        <v>273635.0</v>
      </c>
      <c r="G326" s="36">
        <f t="shared" si="1"/>
        <v>275533.1</v>
      </c>
      <c r="H326" s="16">
        <f t="shared" si="2"/>
        <v>27553.31</v>
      </c>
    </row>
    <row r="327" ht="12.75" customHeight="1">
      <c r="A327" s="33" t="s">
        <v>607</v>
      </c>
      <c r="B327" s="34">
        <v>5.0883627E7</v>
      </c>
      <c r="C327" s="35">
        <v>5505419.0</v>
      </c>
      <c r="D327" s="35">
        <v>23471.0</v>
      </c>
      <c r="E327" s="35">
        <v>0.0</v>
      </c>
      <c r="F327" s="35">
        <v>84671.0</v>
      </c>
      <c r="G327" s="36">
        <f t="shared" si="1"/>
        <v>275270.95</v>
      </c>
      <c r="H327" s="16">
        <f t="shared" si="2"/>
        <v>27527.095</v>
      </c>
    </row>
    <row r="328" ht="12.75" customHeight="1">
      <c r="A328" s="33" t="s">
        <v>608</v>
      </c>
      <c r="B328" s="34">
        <v>5.0766459E7</v>
      </c>
      <c r="C328" s="35">
        <v>5461691.0</v>
      </c>
      <c r="D328" s="35">
        <v>31868.0</v>
      </c>
      <c r="E328" s="35">
        <v>0.0</v>
      </c>
      <c r="F328" s="35">
        <v>390871.0</v>
      </c>
      <c r="G328" s="36">
        <f t="shared" si="1"/>
        <v>273084.55</v>
      </c>
      <c r="H328" s="16">
        <f t="shared" si="2"/>
        <v>27308.455</v>
      </c>
    </row>
    <row r="329" ht="12.75" customHeight="1">
      <c r="A329" s="33" t="s">
        <v>609</v>
      </c>
      <c r="B329" s="34">
        <v>8.0137201E7</v>
      </c>
      <c r="C329" s="35">
        <v>5448370.0</v>
      </c>
      <c r="D329" s="35">
        <v>0.0</v>
      </c>
      <c r="E329" s="35">
        <v>0.0</v>
      </c>
      <c r="F329" s="35">
        <v>73.0</v>
      </c>
      <c r="G329" s="36">
        <f t="shared" si="1"/>
        <v>272418.5</v>
      </c>
      <c r="H329" s="16">
        <f t="shared" si="2"/>
        <v>27241.85</v>
      </c>
    </row>
    <row r="330" ht="12.75" customHeight="1">
      <c r="A330" s="33" t="s">
        <v>610</v>
      </c>
      <c r="B330" s="34">
        <v>5.1054493E7</v>
      </c>
      <c r="C330" s="35">
        <v>5357962.0</v>
      </c>
      <c r="D330" s="35">
        <v>69343.0</v>
      </c>
      <c r="E330" s="35">
        <v>0.0</v>
      </c>
      <c r="F330" s="35">
        <v>274658.0</v>
      </c>
      <c r="G330" s="36">
        <f t="shared" si="1"/>
        <v>267898.1</v>
      </c>
      <c r="H330" s="16">
        <f t="shared" si="2"/>
        <v>26789.81</v>
      </c>
    </row>
    <row r="331" ht="12.75" customHeight="1">
      <c r="A331" s="33" t="s">
        <v>611</v>
      </c>
      <c r="B331" s="34">
        <v>5.0709576E7</v>
      </c>
      <c r="C331" s="35">
        <v>5352376.0</v>
      </c>
      <c r="D331" s="35">
        <v>6219.0</v>
      </c>
      <c r="E331" s="35">
        <v>0.0</v>
      </c>
      <c r="F331" s="35">
        <v>20788.0</v>
      </c>
      <c r="G331" s="36">
        <f t="shared" si="1"/>
        <v>267618.8</v>
      </c>
      <c r="H331" s="16">
        <f t="shared" si="2"/>
        <v>26761.88</v>
      </c>
    </row>
    <row r="332" ht="12.75" customHeight="1">
      <c r="A332" s="33" t="s">
        <v>612</v>
      </c>
      <c r="B332" s="34">
        <v>5.0951516E7</v>
      </c>
      <c r="C332" s="35">
        <v>5291263.0</v>
      </c>
      <c r="D332" s="35">
        <v>8604.0</v>
      </c>
      <c r="E332" s="35">
        <v>0.0</v>
      </c>
      <c r="F332" s="35">
        <v>162191.0</v>
      </c>
      <c r="G332" s="36">
        <f t="shared" si="1"/>
        <v>264563.15</v>
      </c>
      <c r="H332" s="16">
        <f t="shared" si="2"/>
        <v>26456.315</v>
      </c>
    </row>
    <row r="333" ht="12.75" customHeight="1">
      <c r="A333" s="33" t="s">
        <v>613</v>
      </c>
      <c r="B333" s="34">
        <v>5.1006872E7</v>
      </c>
      <c r="C333" s="35">
        <v>5256752.0</v>
      </c>
      <c r="D333" s="35">
        <v>17421.0</v>
      </c>
      <c r="E333" s="35">
        <v>0.0</v>
      </c>
      <c r="F333" s="35">
        <v>34591.0</v>
      </c>
      <c r="G333" s="36">
        <f t="shared" si="1"/>
        <v>262837.6</v>
      </c>
      <c r="H333" s="16">
        <f t="shared" si="2"/>
        <v>26283.76</v>
      </c>
    </row>
    <row r="334" ht="12.75" customHeight="1">
      <c r="A334" s="33" t="s">
        <v>614</v>
      </c>
      <c r="B334" s="34">
        <v>5.0981129E7</v>
      </c>
      <c r="C334" s="35">
        <v>5253683.0</v>
      </c>
      <c r="D334" s="35">
        <v>28646.0</v>
      </c>
      <c r="E334" s="35">
        <v>0.0</v>
      </c>
      <c r="F334" s="35">
        <v>244014.0</v>
      </c>
      <c r="G334" s="36">
        <f t="shared" si="1"/>
        <v>262684.15</v>
      </c>
      <c r="H334" s="16">
        <f t="shared" si="2"/>
        <v>26268.415</v>
      </c>
    </row>
    <row r="335" ht="12.75" customHeight="1">
      <c r="A335" s="33" t="s">
        <v>615</v>
      </c>
      <c r="B335" s="34">
        <v>5.0137784E7</v>
      </c>
      <c r="C335" s="35">
        <v>5247644.0</v>
      </c>
      <c r="D335" s="35">
        <v>30125.0</v>
      </c>
      <c r="E335" s="35">
        <v>0.0</v>
      </c>
      <c r="F335" s="35">
        <v>49667.0</v>
      </c>
      <c r="G335" s="36">
        <f t="shared" si="1"/>
        <v>262382.2</v>
      </c>
      <c r="H335" s="16">
        <f t="shared" si="2"/>
        <v>26238.22</v>
      </c>
    </row>
    <row r="336" ht="12.75" customHeight="1">
      <c r="A336" s="33" t="s">
        <v>616</v>
      </c>
      <c r="B336" s="34">
        <v>5.1088553E7</v>
      </c>
      <c r="C336" s="35">
        <v>5224808.0</v>
      </c>
      <c r="D336" s="35">
        <v>15633.0</v>
      </c>
      <c r="E336" s="35">
        <v>0.0</v>
      </c>
      <c r="F336" s="35">
        <v>280971.0</v>
      </c>
      <c r="G336" s="36">
        <f t="shared" si="1"/>
        <v>261240.4</v>
      </c>
      <c r="H336" s="16">
        <f t="shared" si="2"/>
        <v>26124.04</v>
      </c>
    </row>
    <row r="337" ht="12.75" customHeight="1">
      <c r="A337" s="33" t="s">
        <v>617</v>
      </c>
      <c r="B337" s="34">
        <v>5.0914009E7</v>
      </c>
      <c r="C337" s="35">
        <v>5218002.0</v>
      </c>
      <c r="D337" s="35">
        <v>11547.0</v>
      </c>
      <c r="E337" s="35">
        <v>0.0</v>
      </c>
      <c r="F337" s="35">
        <v>16490.0</v>
      </c>
      <c r="G337" s="36">
        <f t="shared" si="1"/>
        <v>260900.1</v>
      </c>
      <c r="H337" s="16">
        <f t="shared" si="2"/>
        <v>26090.01</v>
      </c>
    </row>
    <row r="338" ht="12.75" customHeight="1">
      <c r="A338" s="33" t="s">
        <v>618</v>
      </c>
      <c r="B338" s="34">
        <v>5.0936238E7</v>
      </c>
      <c r="C338" s="35">
        <v>5216821.0</v>
      </c>
      <c r="D338" s="35">
        <v>23213.0</v>
      </c>
      <c r="E338" s="35">
        <v>0.0</v>
      </c>
      <c r="F338" s="35">
        <v>65935.0</v>
      </c>
      <c r="G338" s="36">
        <f t="shared" si="1"/>
        <v>260841.05</v>
      </c>
      <c r="H338" s="16">
        <f t="shared" si="2"/>
        <v>26084.105</v>
      </c>
    </row>
    <row r="339" ht="12.75" customHeight="1">
      <c r="A339" s="33" t="s">
        <v>619</v>
      </c>
      <c r="B339" s="34">
        <v>7.3300614E7</v>
      </c>
      <c r="C339" s="35">
        <v>5207699.0</v>
      </c>
      <c r="D339" s="35">
        <v>0.0</v>
      </c>
      <c r="E339" s="35">
        <v>0.0</v>
      </c>
      <c r="F339" s="35">
        <v>0.0</v>
      </c>
      <c r="G339" s="36">
        <f t="shared" si="1"/>
        <v>260384.95</v>
      </c>
      <c r="H339" s="16">
        <f t="shared" si="2"/>
        <v>26038.495</v>
      </c>
    </row>
    <row r="340" ht="12.75" customHeight="1">
      <c r="A340" s="33" t="s">
        <v>620</v>
      </c>
      <c r="B340" s="34">
        <v>1.05515681E8</v>
      </c>
      <c r="C340" s="35">
        <v>5197230.0</v>
      </c>
      <c r="D340" s="35">
        <v>0.0</v>
      </c>
      <c r="E340" s="35">
        <v>0.0</v>
      </c>
      <c r="F340" s="35">
        <v>0.0</v>
      </c>
      <c r="G340" s="36">
        <f t="shared" si="1"/>
        <v>259861.5</v>
      </c>
      <c r="H340" s="16">
        <f t="shared" si="2"/>
        <v>25986.15</v>
      </c>
    </row>
    <row r="341" ht="12.75" customHeight="1">
      <c r="A341" s="33" t="s">
        <v>621</v>
      </c>
      <c r="B341" s="34">
        <v>8.6922748E7</v>
      </c>
      <c r="C341" s="35">
        <v>5176711.0</v>
      </c>
      <c r="D341" s="35">
        <v>40960.0</v>
      </c>
      <c r="E341" s="35">
        <v>0.0</v>
      </c>
      <c r="F341" s="35">
        <v>595739.0</v>
      </c>
      <c r="G341" s="36">
        <f t="shared" si="1"/>
        <v>258835.55</v>
      </c>
      <c r="H341" s="16">
        <f t="shared" si="2"/>
        <v>25883.555</v>
      </c>
    </row>
    <row r="342" ht="12.75" customHeight="1">
      <c r="A342" s="33" t="s">
        <v>622</v>
      </c>
      <c r="B342" s="34">
        <v>5.0902861E7</v>
      </c>
      <c r="C342" s="35">
        <v>5147844.0</v>
      </c>
      <c r="D342" s="35">
        <v>12057.0</v>
      </c>
      <c r="E342" s="35">
        <v>0.0</v>
      </c>
      <c r="F342" s="35">
        <v>166902.0</v>
      </c>
      <c r="G342" s="36">
        <f t="shared" si="1"/>
        <v>257392.2</v>
      </c>
      <c r="H342" s="16">
        <f t="shared" si="2"/>
        <v>25739.22</v>
      </c>
    </row>
    <row r="343" ht="12.75" customHeight="1">
      <c r="A343" s="33" t="s">
        <v>623</v>
      </c>
      <c r="B343" s="34">
        <v>1.59520147E8</v>
      </c>
      <c r="C343" s="35">
        <v>5127374.0</v>
      </c>
      <c r="D343" s="35">
        <v>0.0</v>
      </c>
      <c r="E343" s="35">
        <v>0.0</v>
      </c>
      <c r="F343" s="35">
        <v>0.0</v>
      </c>
      <c r="G343" s="36">
        <f t="shared" si="1"/>
        <v>256368.7</v>
      </c>
      <c r="H343" s="16">
        <f t="shared" si="2"/>
        <v>25636.87</v>
      </c>
    </row>
    <row r="344" ht="12.75" customHeight="1">
      <c r="A344" s="33" t="s">
        <v>624</v>
      </c>
      <c r="B344" s="34">
        <v>5.1001316E7</v>
      </c>
      <c r="C344" s="35">
        <v>5122230.0</v>
      </c>
      <c r="D344" s="35">
        <v>1013.0</v>
      </c>
      <c r="E344" s="35">
        <v>0.0</v>
      </c>
      <c r="F344" s="35">
        <v>23445.0</v>
      </c>
      <c r="G344" s="36">
        <f t="shared" si="1"/>
        <v>256111.5</v>
      </c>
      <c r="H344" s="16">
        <f t="shared" si="2"/>
        <v>25611.15</v>
      </c>
    </row>
    <row r="345" ht="12.75" customHeight="1">
      <c r="A345" s="33" t="s">
        <v>625</v>
      </c>
      <c r="B345" s="34">
        <v>5.1076366E7</v>
      </c>
      <c r="C345" s="35">
        <v>5118299.0</v>
      </c>
      <c r="D345" s="35">
        <v>6433.0</v>
      </c>
      <c r="E345" s="35">
        <v>0.0</v>
      </c>
      <c r="F345" s="35">
        <v>146175.0</v>
      </c>
      <c r="G345" s="36">
        <f t="shared" si="1"/>
        <v>255914.95</v>
      </c>
      <c r="H345" s="16">
        <f t="shared" si="2"/>
        <v>25591.495</v>
      </c>
    </row>
    <row r="346" ht="12.75" customHeight="1">
      <c r="A346" s="39" t="s">
        <v>626</v>
      </c>
      <c r="B346" s="34">
        <v>5.1003814E7</v>
      </c>
      <c r="C346" s="35">
        <v>5104016.0</v>
      </c>
      <c r="D346" s="35">
        <v>6196.0</v>
      </c>
      <c r="E346" s="35">
        <v>0.0</v>
      </c>
      <c r="F346" s="35">
        <v>240910.0</v>
      </c>
      <c r="G346" s="36">
        <f t="shared" si="1"/>
        <v>255200.8</v>
      </c>
      <c r="H346" s="16">
        <f t="shared" si="2"/>
        <v>25520.08</v>
      </c>
    </row>
    <row r="347" ht="12.75" customHeight="1">
      <c r="A347" s="33" t="s">
        <v>627</v>
      </c>
      <c r="B347" s="34">
        <v>5.3387386E7</v>
      </c>
      <c r="C347" s="35">
        <v>5088719.0</v>
      </c>
      <c r="D347" s="35">
        <v>1149.0</v>
      </c>
      <c r="E347" s="35">
        <v>0.0</v>
      </c>
      <c r="F347" s="35">
        <v>19718.0</v>
      </c>
      <c r="G347" s="36">
        <f t="shared" si="1"/>
        <v>254435.95</v>
      </c>
      <c r="H347" s="16">
        <f t="shared" si="2"/>
        <v>25443.595</v>
      </c>
    </row>
    <row r="348" ht="12.75" customHeight="1">
      <c r="A348" s="33" t="s">
        <v>628</v>
      </c>
      <c r="B348" s="34">
        <v>1.78213077E8</v>
      </c>
      <c r="C348" s="35">
        <v>5068151.0</v>
      </c>
      <c r="D348" s="35">
        <v>0.0</v>
      </c>
      <c r="E348" s="35">
        <v>0.0</v>
      </c>
      <c r="F348" s="35">
        <v>0.0</v>
      </c>
      <c r="G348" s="36">
        <f t="shared" si="1"/>
        <v>253407.55</v>
      </c>
      <c r="H348" s="16">
        <f t="shared" si="2"/>
        <v>25340.755</v>
      </c>
    </row>
    <row r="349" ht="12.75" customHeight="1">
      <c r="A349" s="33" t="s">
        <v>629</v>
      </c>
      <c r="B349" s="34">
        <v>1.4751885E7</v>
      </c>
      <c r="C349" s="35">
        <v>4988709.0</v>
      </c>
      <c r="D349" s="35">
        <v>6127.0</v>
      </c>
      <c r="E349" s="35">
        <v>0.0</v>
      </c>
      <c r="F349" s="35">
        <v>322921.0</v>
      </c>
      <c r="G349" s="36">
        <f t="shared" si="1"/>
        <v>249435.45</v>
      </c>
      <c r="H349" s="16">
        <f t="shared" si="2"/>
        <v>24943.545</v>
      </c>
    </row>
    <row r="350" ht="12.75" customHeight="1">
      <c r="A350" s="40"/>
      <c r="B350" s="41"/>
      <c r="C350" s="42"/>
      <c r="D350" s="42"/>
      <c r="E350" s="42"/>
      <c r="F350" s="42"/>
      <c r="G350" s="36"/>
      <c r="H350" s="16"/>
    </row>
    <row r="351" ht="12.75" customHeight="1">
      <c r="A351" s="40"/>
      <c r="B351" s="41"/>
      <c r="C351" s="42"/>
      <c r="D351" s="42"/>
      <c r="E351" s="42"/>
      <c r="F351" s="42"/>
      <c r="G351" s="36"/>
      <c r="H351" s="16"/>
    </row>
    <row r="352" ht="12.75" customHeight="1">
      <c r="A352" s="43"/>
      <c r="B352" s="44"/>
      <c r="C352" s="36"/>
      <c r="D352" s="36"/>
      <c r="E352" s="36"/>
      <c r="F352" s="36"/>
      <c r="G352" s="36"/>
      <c r="H352" s="16"/>
    </row>
    <row r="353" ht="12.75" customHeight="1">
      <c r="A353" s="43"/>
      <c r="B353" s="44"/>
      <c r="C353" s="36"/>
      <c r="D353" s="36"/>
      <c r="E353" s="36"/>
      <c r="F353" s="36"/>
      <c r="G353" s="36"/>
      <c r="H353" s="16"/>
    </row>
    <row r="354" ht="12.75" customHeight="1">
      <c r="A354" s="43"/>
      <c r="B354" s="44"/>
      <c r="C354" s="36"/>
      <c r="D354" s="36"/>
      <c r="E354" s="36"/>
      <c r="F354" s="36"/>
      <c r="G354" s="36"/>
      <c r="H354" s="16"/>
    </row>
    <row r="355" ht="12.75" customHeight="1">
      <c r="A355" s="43"/>
      <c r="B355" s="44"/>
      <c r="C355" s="36"/>
      <c r="D355" s="36"/>
      <c r="E355" s="36"/>
      <c r="F355" s="36"/>
      <c r="G355" s="36"/>
      <c r="H355" s="16"/>
    </row>
    <row r="356" ht="12.75" customHeight="1">
      <c r="A356" s="43"/>
      <c r="B356" s="44"/>
      <c r="C356" s="36"/>
      <c r="D356" s="36"/>
      <c r="E356" s="36"/>
      <c r="F356" s="36"/>
      <c r="G356" s="36"/>
      <c r="H356" s="16"/>
    </row>
    <row r="357" ht="12.75" customHeight="1">
      <c r="A357" s="43"/>
      <c r="B357" s="44"/>
      <c r="C357" s="36"/>
      <c r="D357" s="36"/>
      <c r="E357" s="36"/>
      <c r="F357" s="36"/>
      <c r="G357" s="36"/>
      <c r="H357" s="16"/>
    </row>
    <row r="358" ht="12.75" customHeight="1">
      <c r="A358" s="43"/>
      <c r="B358" s="44"/>
      <c r="C358" s="36"/>
      <c r="D358" s="36"/>
      <c r="E358" s="36"/>
      <c r="F358" s="36"/>
      <c r="G358" s="36"/>
      <c r="H358" s="16"/>
    </row>
    <row r="359" ht="12.75" customHeight="1">
      <c r="A359" s="43"/>
      <c r="B359" s="44"/>
      <c r="C359" s="36"/>
      <c r="D359" s="36"/>
      <c r="E359" s="36"/>
      <c r="F359" s="36"/>
      <c r="G359" s="36"/>
      <c r="H359" s="16"/>
    </row>
    <row r="360" ht="12.75" customHeight="1">
      <c r="A360" s="43"/>
      <c r="B360" s="44"/>
      <c r="C360" s="36"/>
      <c r="D360" s="36"/>
      <c r="E360" s="36"/>
      <c r="F360" s="36"/>
      <c r="G360" s="36"/>
      <c r="H360" s="16"/>
    </row>
    <row r="361" ht="12.75" customHeight="1">
      <c r="A361" s="43"/>
      <c r="B361" s="44"/>
      <c r="C361" s="36"/>
      <c r="D361" s="36"/>
      <c r="E361" s="36"/>
      <c r="F361" s="36"/>
      <c r="G361" s="36"/>
      <c r="H361" s="16"/>
    </row>
    <row r="362" ht="12.75" customHeight="1">
      <c r="A362" s="43"/>
      <c r="B362" s="44"/>
      <c r="C362" s="36"/>
      <c r="D362" s="36"/>
      <c r="E362" s="36"/>
      <c r="F362" s="36"/>
      <c r="G362" s="36"/>
      <c r="H362" s="16"/>
    </row>
    <row r="363" ht="12.75" customHeight="1">
      <c r="A363" s="43"/>
      <c r="B363" s="44"/>
      <c r="C363" s="36"/>
      <c r="D363" s="36"/>
      <c r="E363" s="36"/>
      <c r="F363" s="36"/>
      <c r="G363" s="36"/>
      <c r="H363" s="16"/>
    </row>
    <row r="364" ht="12.75" customHeight="1">
      <c r="A364" s="43"/>
      <c r="B364" s="44"/>
      <c r="C364" s="36"/>
      <c r="D364" s="36"/>
      <c r="E364" s="36"/>
      <c r="F364" s="36"/>
      <c r="G364" s="36"/>
      <c r="H364" s="16"/>
    </row>
    <row r="365" ht="12.75" customHeight="1">
      <c r="A365" s="43"/>
      <c r="B365" s="44"/>
      <c r="C365" s="36"/>
      <c r="D365" s="36"/>
      <c r="E365" s="36"/>
      <c r="F365" s="36"/>
      <c r="G365" s="36"/>
      <c r="H365" s="16"/>
    </row>
    <row r="366" ht="12.75" customHeight="1">
      <c r="A366" s="43"/>
      <c r="B366" s="44"/>
      <c r="C366" s="36"/>
      <c r="D366" s="36"/>
      <c r="E366" s="36"/>
      <c r="F366" s="36"/>
      <c r="G366" s="36"/>
      <c r="H366" s="16"/>
    </row>
    <row r="367" ht="12.75" customHeight="1">
      <c r="A367" s="43"/>
      <c r="B367" s="44"/>
      <c r="C367" s="36"/>
      <c r="D367" s="36"/>
      <c r="E367" s="36"/>
      <c r="F367" s="36"/>
      <c r="G367" s="36"/>
      <c r="H367" s="16"/>
    </row>
    <row r="368" ht="12.75" customHeight="1">
      <c r="A368" s="43"/>
      <c r="B368" s="44"/>
      <c r="C368" s="36"/>
      <c r="D368" s="36"/>
      <c r="E368" s="36"/>
      <c r="F368" s="36"/>
      <c r="G368" s="36"/>
      <c r="H368" s="16"/>
    </row>
    <row r="369" ht="12.75" customHeight="1">
      <c r="A369" s="43"/>
      <c r="B369" s="44"/>
      <c r="C369" s="36"/>
      <c r="D369" s="36"/>
      <c r="E369" s="36"/>
      <c r="F369" s="36"/>
      <c r="G369" s="36"/>
      <c r="H369" s="16"/>
    </row>
    <row r="370" ht="12.75" customHeight="1">
      <c r="A370" s="43"/>
      <c r="B370" s="44"/>
      <c r="C370" s="36"/>
      <c r="D370" s="36"/>
      <c r="E370" s="36"/>
      <c r="F370" s="36"/>
      <c r="G370" s="36"/>
      <c r="H370" s="16"/>
    </row>
    <row r="371" ht="12.75" customHeight="1">
      <c r="A371" s="43"/>
      <c r="B371" s="44"/>
      <c r="C371" s="36"/>
      <c r="D371" s="36"/>
      <c r="E371" s="36"/>
      <c r="F371" s="36"/>
      <c r="G371" s="36"/>
      <c r="H371" s="16"/>
    </row>
    <row r="372" ht="12.75" customHeight="1">
      <c r="A372" s="43"/>
      <c r="B372" s="44"/>
      <c r="C372" s="36"/>
      <c r="D372" s="36"/>
      <c r="E372" s="36"/>
      <c r="F372" s="36"/>
      <c r="G372" s="36"/>
      <c r="H372" s="16"/>
    </row>
    <row r="373" ht="12.75" customHeight="1">
      <c r="A373" s="43"/>
      <c r="B373" s="44"/>
      <c r="C373" s="36"/>
      <c r="D373" s="36"/>
      <c r="E373" s="36"/>
      <c r="F373" s="36"/>
      <c r="G373" s="36"/>
      <c r="H373" s="16"/>
    </row>
    <row r="374" ht="12.75" customHeight="1">
      <c r="A374" s="43"/>
      <c r="B374" s="44"/>
      <c r="C374" s="36"/>
      <c r="D374" s="36"/>
      <c r="E374" s="36"/>
      <c r="F374" s="36"/>
      <c r="G374" s="36"/>
      <c r="H374" s="16"/>
    </row>
    <row r="375" ht="12.75" customHeight="1">
      <c r="A375" s="43"/>
      <c r="B375" s="44"/>
      <c r="C375" s="36"/>
      <c r="D375" s="36"/>
      <c r="E375" s="36"/>
      <c r="F375" s="36"/>
      <c r="G375" s="36"/>
      <c r="H375" s="16"/>
    </row>
    <row r="376" ht="12.75" customHeight="1">
      <c r="A376" s="43"/>
      <c r="B376" s="44"/>
      <c r="C376" s="36"/>
      <c r="D376" s="36"/>
      <c r="E376" s="36"/>
      <c r="F376" s="36"/>
      <c r="G376" s="36"/>
      <c r="H376" s="16"/>
    </row>
    <row r="377" ht="12.75" customHeight="1">
      <c r="A377" s="43"/>
      <c r="B377" s="44"/>
      <c r="C377" s="36"/>
      <c r="D377" s="36"/>
      <c r="E377" s="36"/>
      <c r="F377" s="36"/>
      <c r="G377" s="36"/>
      <c r="H377" s="16"/>
    </row>
    <row r="378" ht="12.75" customHeight="1">
      <c r="A378" s="43"/>
      <c r="B378" s="44"/>
      <c r="C378" s="36"/>
      <c r="D378" s="36"/>
      <c r="E378" s="36"/>
      <c r="F378" s="36"/>
      <c r="G378" s="36"/>
      <c r="H378" s="16"/>
    </row>
    <row r="379" ht="12.75" customHeight="1">
      <c r="A379" s="43"/>
      <c r="B379" s="44"/>
      <c r="C379" s="36"/>
      <c r="D379" s="36"/>
      <c r="E379" s="36"/>
      <c r="F379" s="36"/>
      <c r="G379" s="36"/>
      <c r="H379" s="16"/>
    </row>
    <row r="380" ht="12.75" customHeight="1">
      <c r="A380" s="43"/>
      <c r="B380" s="44"/>
      <c r="C380" s="36"/>
      <c r="D380" s="36"/>
      <c r="E380" s="36"/>
      <c r="F380" s="36"/>
      <c r="G380" s="36"/>
      <c r="H380" s="16"/>
    </row>
    <row r="381" ht="12.75" customHeight="1">
      <c r="A381" s="43"/>
      <c r="B381" s="44"/>
      <c r="C381" s="36"/>
      <c r="D381" s="36"/>
      <c r="E381" s="36"/>
      <c r="F381" s="36"/>
      <c r="G381" s="36"/>
      <c r="H381" s="16"/>
    </row>
    <row r="382" ht="12.75" customHeight="1">
      <c r="A382" s="43"/>
      <c r="B382" s="44"/>
      <c r="C382" s="36"/>
      <c r="D382" s="36"/>
      <c r="E382" s="36"/>
      <c r="F382" s="36"/>
      <c r="G382" s="36"/>
      <c r="H382" s="16"/>
    </row>
    <row r="383" ht="12.75" customHeight="1">
      <c r="A383" s="43"/>
      <c r="B383" s="44"/>
      <c r="C383" s="36"/>
      <c r="D383" s="36"/>
      <c r="E383" s="36"/>
      <c r="F383" s="36"/>
      <c r="G383" s="36"/>
      <c r="H383" s="16"/>
    </row>
    <row r="384" ht="12.75" customHeight="1">
      <c r="A384" s="43"/>
      <c r="B384" s="44"/>
      <c r="C384" s="36"/>
      <c r="D384" s="36"/>
      <c r="E384" s="36"/>
      <c r="F384" s="36"/>
      <c r="G384" s="36"/>
      <c r="H384" s="16"/>
    </row>
    <row r="385" ht="12.75" customHeight="1">
      <c r="A385" s="43"/>
      <c r="B385" s="44"/>
      <c r="C385" s="36"/>
      <c r="D385" s="36"/>
      <c r="E385" s="36"/>
      <c r="F385" s="36"/>
      <c r="G385" s="36"/>
      <c r="H385" s="16"/>
    </row>
    <row r="386" ht="12.75" customHeight="1">
      <c r="A386" s="43"/>
      <c r="B386" s="44"/>
      <c r="C386" s="36"/>
      <c r="D386" s="36"/>
      <c r="E386" s="36"/>
      <c r="F386" s="36"/>
      <c r="G386" s="36"/>
      <c r="H386" s="16"/>
    </row>
    <row r="387" ht="12.75" customHeight="1">
      <c r="A387" s="43"/>
      <c r="B387" s="44"/>
      <c r="C387" s="36"/>
      <c r="D387" s="36"/>
      <c r="E387" s="36"/>
      <c r="F387" s="36"/>
      <c r="G387" s="36"/>
      <c r="H387" s="16"/>
    </row>
    <row r="388" ht="12.75" customHeight="1">
      <c r="A388" s="43"/>
      <c r="B388" s="44"/>
      <c r="C388" s="36"/>
      <c r="D388" s="36"/>
      <c r="E388" s="36"/>
      <c r="F388" s="36"/>
      <c r="G388" s="36"/>
      <c r="H388" s="16"/>
    </row>
    <row r="389" ht="12.75" customHeight="1">
      <c r="A389" s="43"/>
      <c r="B389" s="44"/>
      <c r="C389" s="36"/>
      <c r="D389" s="36"/>
      <c r="E389" s="36"/>
      <c r="F389" s="36"/>
      <c r="G389" s="36"/>
      <c r="H389" s="16"/>
    </row>
    <row r="390" ht="12.75" customHeight="1">
      <c r="A390" s="43"/>
      <c r="B390" s="44"/>
      <c r="C390" s="36"/>
      <c r="D390" s="36"/>
      <c r="E390" s="36"/>
      <c r="F390" s="36"/>
      <c r="G390" s="36"/>
      <c r="H390" s="16"/>
    </row>
    <row r="391" ht="12.75" customHeight="1">
      <c r="A391" s="43"/>
      <c r="B391" s="44"/>
      <c r="C391" s="36"/>
      <c r="D391" s="36"/>
      <c r="E391" s="36"/>
      <c r="F391" s="36"/>
      <c r="G391" s="36"/>
      <c r="H391" s="16"/>
    </row>
    <row r="392" ht="12.75" customHeight="1">
      <c r="A392" s="43"/>
      <c r="B392" s="44"/>
      <c r="C392" s="36"/>
      <c r="D392" s="36"/>
      <c r="E392" s="36"/>
      <c r="F392" s="36"/>
      <c r="G392" s="36"/>
      <c r="H392" s="16"/>
    </row>
    <row r="393" ht="12.75" customHeight="1">
      <c r="A393" s="43"/>
      <c r="B393" s="44"/>
      <c r="C393" s="36"/>
      <c r="D393" s="36"/>
      <c r="E393" s="36"/>
      <c r="F393" s="36"/>
      <c r="G393" s="36"/>
      <c r="H393" s="16"/>
    </row>
    <row r="394" ht="12.75" customHeight="1">
      <c r="A394" s="43"/>
      <c r="B394" s="44"/>
      <c r="C394" s="36"/>
      <c r="D394" s="36"/>
      <c r="E394" s="36"/>
      <c r="F394" s="36"/>
      <c r="G394" s="36"/>
      <c r="H394" s="16"/>
    </row>
    <row r="395" ht="12.75" customHeight="1">
      <c r="A395" s="43"/>
      <c r="B395" s="44"/>
      <c r="C395" s="36"/>
      <c r="D395" s="36"/>
      <c r="E395" s="36"/>
      <c r="F395" s="36"/>
      <c r="G395" s="36"/>
      <c r="H395" s="16"/>
    </row>
    <row r="396" ht="12.75" customHeight="1">
      <c r="A396" s="43"/>
      <c r="B396" s="44"/>
      <c r="C396" s="36"/>
      <c r="D396" s="36"/>
      <c r="E396" s="36"/>
      <c r="F396" s="36"/>
      <c r="G396" s="36"/>
      <c r="H396" s="16"/>
    </row>
    <row r="397" ht="12.75" customHeight="1">
      <c r="A397" s="43"/>
      <c r="B397" s="44"/>
      <c r="C397" s="36"/>
      <c r="D397" s="36"/>
      <c r="E397" s="36"/>
      <c r="F397" s="36"/>
      <c r="G397" s="36"/>
      <c r="H397" s="16"/>
    </row>
    <row r="398" ht="12.75" customHeight="1">
      <c r="A398" s="43"/>
      <c r="B398" s="44"/>
      <c r="C398" s="36"/>
      <c r="D398" s="36"/>
      <c r="E398" s="36"/>
      <c r="F398" s="36"/>
      <c r="G398" s="36"/>
      <c r="H398" s="16"/>
    </row>
    <row r="399" ht="12.75" customHeight="1">
      <c r="A399" s="43"/>
      <c r="B399" s="44"/>
      <c r="C399" s="36"/>
      <c r="D399" s="36"/>
      <c r="E399" s="36"/>
      <c r="F399" s="36"/>
      <c r="G399" s="36"/>
      <c r="H399" s="16"/>
    </row>
    <row r="400" ht="12.75" customHeight="1">
      <c r="A400" s="43"/>
      <c r="B400" s="44"/>
      <c r="C400" s="36"/>
      <c r="D400" s="36"/>
      <c r="E400" s="36"/>
      <c r="F400" s="36"/>
      <c r="G400" s="36"/>
      <c r="H400" s="16"/>
    </row>
    <row r="401" ht="12.75" customHeight="1">
      <c r="A401" s="43"/>
      <c r="B401" s="44"/>
      <c r="C401" s="36"/>
      <c r="D401" s="36"/>
      <c r="E401" s="36"/>
      <c r="F401" s="36"/>
      <c r="G401" s="36"/>
      <c r="H401" s="16"/>
    </row>
    <row r="402" ht="12.75" customHeight="1">
      <c r="A402" s="43"/>
      <c r="B402" s="44"/>
      <c r="C402" s="36"/>
      <c r="D402" s="36"/>
      <c r="E402" s="36"/>
      <c r="F402" s="36"/>
      <c r="G402" s="36"/>
      <c r="H402" s="16"/>
    </row>
    <row r="403" ht="12.75" customHeight="1">
      <c r="A403" s="43"/>
      <c r="B403" s="44"/>
      <c r="C403" s="36"/>
      <c r="D403" s="36"/>
      <c r="E403" s="36"/>
      <c r="F403" s="36"/>
      <c r="G403" s="36"/>
      <c r="H403" s="16"/>
    </row>
    <row r="404" ht="12.75" customHeight="1">
      <c r="A404" s="43"/>
      <c r="B404" s="44"/>
      <c r="C404" s="36"/>
      <c r="D404" s="36"/>
      <c r="E404" s="36"/>
      <c r="F404" s="36"/>
      <c r="G404" s="36"/>
      <c r="H404" s="16"/>
    </row>
    <row r="405" ht="12.75" customHeight="1">
      <c r="A405" s="43"/>
      <c r="B405" s="44"/>
      <c r="C405" s="36"/>
      <c r="D405" s="36"/>
      <c r="E405" s="36"/>
      <c r="F405" s="36"/>
      <c r="G405" s="36"/>
      <c r="H405" s="16"/>
    </row>
    <row r="406" ht="12.75" customHeight="1">
      <c r="A406" s="43"/>
      <c r="B406" s="44"/>
      <c r="C406" s="36"/>
      <c r="D406" s="36"/>
      <c r="E406" s="36"/>
      <c r="F406" s="36"/>
      <c r="G406" s="36"/>
      <c r="H406" s="16"/>
    </row>
    <row r="407" ht="12.75" customHeight="1">
      <c r="A407" s="43"/>
      <c r="B407" s="44"/>
      <c r="C407" s="36"/>
      <c r="D407" s="36"/>
      <c r="E407" s="36"/>
      <c r="F407" s="36"/>
      <c r="G407" s="36"/>
      <c r="H407" s="16"/>
    </row>
    <row r="408" ht="12.75" customHeight="1">
      <c r="A408" s="43"/>
      <c r="B408" s="44"/>
      <c r="C408" s="36"/>
      <c r="D408" s="36"/>
      <c r="E408" s="36"/>
      <c r="F408" s="36"/>
      <c r="G408" s="36"/>
      <c r="H408" s="16"/>
    </row>
    <row r="409" ht="12.75" customHeight="1">
      <c r="A409" s="43"/>
      <c r="B409" s="44"/>
      <c r="C409" s="36"/>
      <c r="D409" s="36"/>
      <c r="E409" s="36"/>
      <c r="F409" s="36"/>
      <c r="G409" s="36"/>
      <c r="H409" s="16"/>
    </row>
    <row r="410" ht="12.75" customHeight="1">
      <c r="A410" s="43"/>
      <c r="B410" s="44"/>
      <c r="C410" s="36"/>
      <c r="D410" s="36"/>
      <c r="E410" s="36"/>
      <c r="F410" s="36"/>
      <c r="G410" s="36"/>
      <c r="H410" s="16"/>
    </row>
    <row r="411" ht="12.75" customHeight="1">
      <c r="A411" s="43"/>
      <c r="B411" s="44"/>
      <c r="C411" s="36"/>
      <c r="D411" s="36"/>
      <c r="E411" s="36"/>
      <c r="F411" s="36"/>
      <c r="G411" s="36"/>
      <c r="H411" s="16"/>
    </row>
    <row r="412" ht="12.75" customHeight="1">
      <c r="A412" s="43"/>
      <c r="B412" s="44"/>
      <c r="C412" s="36"/>
      <c r="D412" s="36"/>
      <c r="E412" s="36"/>
      <c r="F412" s="36"/>
      <c r="G412" s="36"/>
      <c r="H412" s="16"/>
    </row>
    <row r="413" ht="12.75" customHeight="1">
      <c r="A413" s="43"/>
      <c r="B413" s="44"/>
      <c r="C413" s="36"/>
      <c r="D413" s="36"/>
      <c r="E413" s="36"/>
      <c r="F413" s="36"/>
      <c r="G413" s="36"/>
      <c r="H413" s="16"/>
    </row>
    <row r="414" ht="12.75" customHeight="1">
      <c r="A414" s="43"/>
      <c r="B414" s="44"/>
      <c r="C414" s="36"/>
      <c r="D414" s="36"/>
      <c r="E414" s="36"/>
      <c r="F414" s="36"/>
      <c r="G414" s="36"/>
      <c r="H414" s="16"/>
    </row>
    <row r="415" ht="12.75" customHeight="1">
      <c r="A415" s="43"/>
      <c r="B415" s="44"/>
      <c r="C415" s="36"/>
      <c r="D415" s="36"/>
      <c r="E415" s="36"/>
      <c r="F415" s="36"/>
      <c r="G415" s="36"/>
      <c r="H415" s="16"/>
    </row>
    <row r="416" ht="12.75" customHeight="1">
      <c r="A416" s="43"/>
      <c r="B416" s="44"/>
      <c r="C416" s="36"/>
      <c r="D416" s="36"/>
      <c r="E416" s="36"/>
      <c r="F416" s="36"/>
      <c r="G416" s="36"/>
      <c r="H416" s="16"/>
    </row>
    <row r="417" ht="12.75" customHeight="1">
      <c r="A417" s="43"/>
      <c r="B417" s="44"/>
      <c r="C417" s="36"/>
      <c r="D417" s="36"/>
      <c r="E417" s="36"/>
      <c r="F417" s="36"/>
      <c r="G417" s="36"/>
      <c r="H417" s="16"/>
    </row>
    <row r="418" ht="12.75" customHeight="1">
      <c r="A418" s="43"/>
      <c r="B418" s="44"/>
      <c r="C418" s="36"/>
      <c r="D418" s="36"/>
      <c r="E418" s="36"/>
      <c r="F418" s="36"/>
      <c r="G418" s="36"/>
      <c r="H418" s="16"/>
    </row>
    <row r="419" ht="12.75" customHeight="1">
      <c r="A419" s="43"/>
      <c r="B419" s="44"/>
      <c r="C419" s="36"/>
      <c r="D419" s="36"/>
      <c r="E419" s="36"/>
      <c r="F419" s="36"/>
      <c r="G419" s="36"/>
      <c r="H419" s="16"/>
    </row>
    <row r="420" ht="12.75" customHeight="1">
      <c r="A420" s="43"/>
      <c r="B420" s="44"/>
      <c r="C420" s="36"/>
      <c r="D420" s="36"/>
      <c r="E420" s="36"/>
      <c r="F420" s="36"/>
      <c r="G420" s="36"/>
      <c r="H420" s="16"/>
    </row>
    <row r="421" ht="12.75" customHeight="1">
      <c r="A421" s="43"/>
      <c r="B421" s="44"/>
      <c r="C421" s="36"/>
      <c r="D421" s="36"/>
      <c r="E421" s="36"/>
      <c r="F421" s="36"/>
      <c r="G421" s="36"/>
      <c r="H421" s="16"/>
    </row>
    <row r="422" ht="12.75" customHeight="1">
      <c r="A422" s="43"/>
      <c r="B422" s="44"/>
      <c r="C422" s="36"/>
      <c r="D422" s="36"/>
      <c r="E422" s="36"/>
      <c r="F422" s="36"/>
      <c r="G422" s="36"/>
      <c r="H422" s="16"/>
    </row>
    <row r="423" ht="12.75" customHeight="1">
      <c r="A423" s="43"/>
      <c r="B423" s="44"/>
      <c r="C423" s="36"/>
      <c r="D423" s="36"/>
      <c r="E423" s="36"/>
      <c r="F423" s="36"/>
      <c r="G423" s="36"/>
      <c r="H423" s="16"/>
    </row>
    <row r="424" ht="12.75" customHeight="1">
      <c r="A424" s="43"/>
      <c r="B424" s="44"/>
      <c r="C424" s="36"/>
      <c r="D424" s="36"/>
      <c r="E424" s="36"/>
      <c r="F424" s="36"/>
      <c r="G424" s="36"/>
      <c r="H424" s="16"/>
    </row>
    <row r="425" ht="12.75" customHeight="1">
      <c r="A425" s="43"/>
      <c r="B425" s="44"/>
      <c r="C425" s="36"/>
      <c r="D425" s="36"/>
      <c r="E425" s="36"/>
      <c r="F425" s="36"/>
      <c r="G425" s="36"/>
      <c r="H425" s="16"/>
    </row>
    <row r="426" ht="12.75" customHeight="1">
      <c r="A426" s="43"/>
      <c r="B426" s="44"/>
      <c r="C426" s="36"/>
      <c r="D426" s="36"/>
      <c r="E426" s="36"/>
      <c r="F426" s="36"/>
      <c r="G426" s="36"/>
      <c r="H426" s="16"/>
    </row>
    <row r="427" ht="12.75" customHeight="1">
      <c r="A427" s="43"/>
      <c r="B427" s="44"/>
      <c r="C427" s="36"/>
      <c r="D427" s="36"/>
      <c r="E427" s="36"/>
      <c r="F427" s="36"/>
      <c r="G427" s="36"/>
      <c r="H427" s="16"/>
    </row>
    <row r="428" ht="12.75" customHeight="1">
      <c r="A428" s="43"/>
      <c r="B428" s="44"/>
      <c r="C428" s="36"/>
      <c r="D428" s="36"/>
      <c r="E428" s="36"/>
      <c r="F428" s="36"/>
      <c r="G428" s="36"/>
      <c r="H428" s="16"/>
    </row>
    <row r="429" ht="12.75" customHeight="1">
      <c r="A429" s="43"/>
      <c r="B429" s="44"/>
      <c r="C429" s="36"/>
      <c r="D429" s="36"/>
      <c r="E429" s="36"/>
      <c r="F429" s="36"/>
      <c r="G429" s="36"/>
      <c r="H429" s="16"/>
    </row>
    <row r="430" ht="12.75" customHeight="1">
      <c r="A430" s="43"/>
      <c r="B430" s="44"/>
      <c r="C430" s="36"/>
      <c r="D430" s="36"/>
      <c r="E430" s="36"/>
      <c r="F430" s="36"/>
      <c r="G430" s="36"/>
      <c r="H430" s="16"/>
    </row>
    <row r="431" ht="12.75" customHeight="1">
      <c r="A431" s="43"/>
      <c r="B431" s="44"/>
      <c r="C431" s="36"/>
      <c r="D431" s="36"/>
      <c r="E431" s="36"/>
      <c r="F431" s="36"/>
      <c r="G431" s="36"/>
      <c r="H431" s="16"/>
    </row>
    <row r="432" ht="12.75" customHeight="1">
      <c r="A432" s="43"/>
      <c r="B432" s="44"/>
      <c r="C432" s="36"/>
      <c r="D432" s="36"/>
      <c r="E432" s="36"/>
      <c r="F432" s="36"/>
      <c r="G432" s="36"/>
      <c r="H432" s="16"/>
    </row>
    <row r="433" ht="12.75" customHeight="1">
      <c r="A433" s="43"/>
      <c r="B433" s="44"/>
      <c r="C433" s="36"/>
      <c r="D433" s="36"/>
      <c r="E433" s="36"/>
      <c r="F433" s="36"/>
      <c r="G433" s="36"/>
      <c r="H433" s="16"/>
    </row>
    <row r="434" ht="12.75" customHeight="1">
      <c r="A434" s="43"/>
      <c r="B434" s="44"/>
      <c r="C434" s="36"/>
      <c r="D434" s="36"/>
      <c r="E434" s="36"/>
      <c r="F434" s="36"/>
      <c r="G434" s="36"/>
      <c r="H434" s="16"/>
    </row>
    <row r="435" ht="12.75" customHeight="1">
      <c r="A435" s="43"/>
      <c r="B435" s="44"/>
      <c r="C435" s="36"/>
      <c r="D435" s="36"/>
      <c r="E435" s="36"/>
      <c r="F435" s="36"/>
      <c r="G435" s="36"/>
      <c r="H435" s="16"/>
    </row>
    <row r="436" ht="12.75" customHeight="1">
      <c r="A436" s="43"/>
      <c r="B436" s="44"/>
      <c r="C436" s="36"/>
      <c r="D436" s="36"/>
      <c r="E436" s="36"/>
      <c r="F436" s="36"/>
      <c r="G436" s="36"/>
      <c r="H436" s="16"/>
    </row>
    <row r="437" ht="12.75" customHeight="1">
      <c r="A437" s="43"/>
      <c r="B437" s="44"/>
      <c r="C437" s="36"/>
      <c r="D437" s="36"/>
      <c r="E437" s="36"/>
      <c r="F437" s="36"/>
      <c r="G437" s="36"/>
      <c r="H437" s="16"/>
    </row>
    <row r="438" ht="12.75" customHeight="1">
      <c r="A438" s="43"/>
      <c r="B438" s="44"/>
      <c r="C438" s="36"/>
      <c r="D438" s="36"/>
      <c r="E438" s="36"/>
      <c r="F438" s="36"/>
      <c r="G438" s="36"/>
      <c r="H438" s="16"/>
    </row>
    <row r="439" ht="12.75" customHeight="1">
      <c r="A439" s="43"/>
      <c r="B439" s="44"/>
      <c r="C439" s="36"/>
      <c r="D439" s="36"/>
      <c r="E439" s="36"/>
      <c r="F439" s="36"/>
      <c r="G439" s="36"/>
      <c r="H439" s="16"/>
    </row>
    <row r="440" ht="12.75" customHeight="1">
      <c r="A440" s="43"/>
      <c r="B440" s="44"/>
      <c r="C440" s="36"/>
      <c r="D440" s="36"/>
      <c r="E440" s="36"/>
      <c r="F440" s="36"/>
      <c r="G440" s="36"/>
      <c r="H440" s="16"/>
    </row>
    <row r="441" ht="12.75" customHeight="1">
      <c r="A441" s="43"/>
      <c r="B441" s="44"/>
      <c r="C441" s="36"/>
      <c r="D441" s="36"/>
      <c r="E441" s="36"/>
      <c r="F441" s="36"/>
      <c r="G441" s="36"/>
      <c r="H441" s="16"/>
    </row>
    <row r="442" ht="12.75" customHeight="1">
      <c r="A442" s="43"/>
      <c r="B442" s="44"/>
      <c r="C442" s="36"/>
      <c r="D442" s="36"/>
      <c r="E442" s="36"/>
      <c r="F442" s="36"/>
      <c r="G442" s="36"/>
      <c r="H442" s="16"/>
    </row>
    <row r="443" ht="12.75" customHeight="1">
      <c r="A443" s="43"/>
      <c r="B443" s="44"/>
      <c r="C443" s="36"/>
      <c r="D443" s="36"/>
      <c r="E443" s="36"/>
      <c r="F443" s="36"/>
      <c r="G443" s="36"/>
      <c r="H443" s="16"/>
    </row>
    <row r="444" ht="12.75" customHeight="1">
      <c r="A444" s="43"/>
      <c r="B444" s="44"/>
      <c r="C444" s="36"/>
      <c r="D444" s="36"/>
      <c r="E444" s="36"/>
      <c r="F444" s="36"/>
      <c r="G444" s="36"/>
      <c r="H444" s="16"/>
    </row>
    <row r="445" ht="12.75" customHeight="1">
      <c r="A445" s="43"/>
      <c r="B445" s="44"/>
      <c r="C445" s="36"/>
      <c r="D445" s="36"/>
      <c r="E445" s="44"/>
      <c r="F445" s="36"/>
      <c r="G445" s="36"/>
      <c r="H445" s="16"/>
    </row>
    <row r="446" ht="12.75" customHeight="1">
      <c r="A446" s="43"/>
      <c r="B446" s="44"/>
      <c r="C446" s="36"/>
      <c r="D446" s="36"/>
      <c r="E446" s="36"/>
      <c r="F446" s="36"/>
      <c r="G446" s="36"/>
      <c r="H446" s="16"/>
    </row>
    <row r="447" ht="12.75" customHeight="1">
      <c r="A447" s="43"/>
      <c r="B447" s="44"/>
      <c r="C447" s="36"/>
      <c r="D447" s="36"/>
      <c r="E447" s="36"/>
      <c r="F447" s="36"/>
      <c r="G447" s="36"/>
      <c r="H447" s="16"/>
    </row>
    <row r="448" ht="12.75" customHeight="1">
      <c r="A448" s="43"/>
      <c r="B448" s="44"/>
      <c r="C448" s="36"/>
      <c r="D448" s="36"/>
      <c r="E448" s="44"/>
      <c r="F448" s="36"/>
      <c r="G448" s="36"/>
      <c r="H448" s="16"/>
    </row>
    <row r="449" ht="12.75" customHeight="1">
      <c r="A449" s="43"/>
      <c r="B449" s="44"/>
      <c r="C449" s="36"/>
      <c r="D449" s="36"/>
      <c r="E449" s="36"/>
      <c r="F449" s="36"/>
      <c r="G449" s="36"/>
      <c r="H449" s="16"/>
    </row>
    <row r="450" ht="12.75" customHeight="1">
      <c r="A450" s="43"/>
      <c r="B450" s="44"/>
      <c r="C450" s="36"/>
      <c r="D450" s="36"/>
      <c r="E450" s="36"/>
      <c r="F450" s="36"/>
      <c r="G450" s="36"/>
      <c r="H450" s="16"/>
    </row>
    <row r="451" ht="12.75" customHeight="1">
      <c r="A451" s="43"/>
      <c r="B451" s="44"/>
      <c r="C451" s="36"/>
      <c r="D451" s="36"/>
      <c r="E451" s="44"/>
      <c r="F451" s="36"/>
      <c r="G451" s="36"/>
      <c r="H451" s="16"/>
    </row>
    <row r="452" ht="12.75" customHeight="1">
      <c r="A452" s="43"/>
      <c r="B452" s="44"/>
      <c r="C452" s="36"/>
      <c r="D452" s="36"/>
      <c r="E452" s="36"/>
      <c r="F452" s="36"/>
      <c r="G452" s="36"/>
      <c r="H452" s="16"/>
    </row>
    <row r="453" ht="12.75" customHeight="1">
      <c r="A453" s="43"/>
      <c r="B453" s="44"/>
      <c r="C453" s="36"/>
      <c r="D453" s="36"/>
      <c r="E453" s="36"/>
      <c r="F453" s="36"/>
      <c r="G453" s="36"/>
      <c r="H453" s="16"/>
    </row>
    <row r="454" ht="12.75" customHeight="1">
      <c r="A454" s="43"/>
      <c r="B454" s="44"/>
      <c r="C454" s="36"/>
      <c r="D454" s="36"/>
      <c r="E454" s="36"/>
      <c r="F454" s="36"/>
      <c r="G454" s="36"/>
      <c r="H454" s="16"/>
    </row>
    <row r="455" ht="12.75" customHeight="1">
      <c r="A455" s="44"/>
      <c r="B455" s="44"/>
      <c r="C455" s="36"/>
      <c r="D455" s="36"/>
      <c r="E455" s="36"/>
      <c r="F455" s="36"/>
      <c r="G455" s="36"/>
      <c r="H455" s="16"/>
    </row>
    <row r="456" ht="12.75" customHeight="1">
      <c r="A456" s="43"/>
      <c r="B456" s="44"/>
      <c r="C456" s="36"/>
      <c r="D456" s="36"/>
      <c r="E456" s="36"/>
      <c r="F456" s="36"/>
      <c r="G456" s="36"/>
      <c r="H456" s="16"/>
    </row>
    <row r="457" ht="12.75" customHeight="1">
      <c r="A457" s="43"/>
      <c r="B457" s="44"/>
      <c r="C457" s="36"/>
      <c r="D457" s="36"/>
      <c r="E457" s="36"/>
      <c r="F457" s="36"/>
      <c r="G457" s="36"/>
      <c r="H457" s="16"/>
    </row>
    <row r="458" ht="12.75" customHeight="1">
      <c r="A458" s="43"/>
      <c r="B458" s="44"/>
      <c r="C458" s="36"/>
      <c r="D458" s="36"/>
      <c r="E458" s="36"/>
      <c r="F458" s="36"/>
      <c r="G458" s="36"/>
      <c r="H458" s="16"/>
    </row>
    <row r="459" ht="12.75" customHeight="1">
      <c r="A459" s="43"/>
      <c r="B459" s="44"/>
      <c r="C459" s="36"/>
      <c r="D459" s="36"/>
      <c r="E459" s="36"/>
      <c r="F459" s="36"/>
      <c r="G459" s="36"/>
      <c r="H459" s="16"/>
    </row>
    <row r="460" ht="12.75" customHeight="1">
      <c r="A460" s="43"/>
      <c r="B460" s="44"/>
      <c r="C460" s="36"/>
      <c r="D460" s="36"/>
      <c r="E460" s="36"/>
      <c r="F460" s="36"/>
      <c r="G460" s="36"/>
      <c r="H460" s="16"/>
    </row>
    <row r="461" ht="12.75" customHeight="1">
      <c r="A461" s="43"/>
      <c r="B461" s="44"/>
      <c r="C461" s="36"/>
      <c r="D461" s="36"/>
      <c r="E461" s="36"/>
      <c r="F461" s="36"/>
      <c r="G461" s="36"/>
      <c r="H461" s="16"/>
    </row>
    <row r="462" ht="12.75" customHeight="1">
      <c r="A462" s="43"/>
      <c r="B462" s="44"/>
      <c r="C462" s="36"/>
      <c r="D462" s="36"/>
      <c r="E462" s="36"/>
      <c r="F462" s="36"/>
      <c r="G462" s="36"/>
      <c r="H462" s="16"/>
    </row>
    <row r="463" ht="12.75" customHeight="1">
      <c r="A463" s="43"/>
      <c r="B463" s="44"/>
      <c r="C463" s="36"/>
      <c r="D463" s="36"/>
      <c r="E463" s="36"/>
      <c r="F463" s="36"/>
      <c r="G463" s="36"/>
      <c r="H463" s="16"/>
    </row>
    <row r="464" ht="12.75" customHeight="1">
      <c r="A464" s="43"/>
      <c r="B464" s="44"/>
      <c r="C464" s="36"/>
      <c r="D464" s="36"/>
      <c r="E464" s="36"/>
      <c r="F464" s="36"/>
      <c r="G464" s="36"/>
      <c r="H464" s="16"/>
    </row>
    <row r="465" ht="12.75" customHeight="1">
      <c r="A465" s="43"/>
      <c r="B465" s="44"/>
      <c r="C465" s="36"/>
      <c r="D465" s="36"/>
      <c r="E465" s="36"/>
      <c r="F465" s="36"/>
      <c r="G465" s="36"/>
      <c r="H465" s="16"/>
    </row>
    <row r="466" ht="12.75" customHeight="1">
      <c r="A466" s="43"/>
      <c r="B466" s="44"/>
      <c r="C466" s="36"/>
      <c r="D466" s="36"/>
      <c r="E466" s="36"/>
      <c r="F466" s="36"/>
      <c r="G466" s="36"/>
      <c r="H466" s="16"/>
    </row>
    <row r="467" ht="12.75" customHeight="1">
      <c r="A467" s="43"/>
      <c r="B467" s="44"/>
      <c r="C467" s="36"/>
      <c r="D467" s="36"/>
      <c r="E467" s="36"/>
      <c r="F467" s="36"/>
      <c r="G467" s="36"/>
      <c r="H467" s="16"/>
    </row>
    <row r="468" ht="12.75" customHeight="1">
      <c r="A468" s="43"/>
      <c r="B468" s="44"/>
      <c r="C468" s="36"/>
      <c r="D468" s="36"/>
      <c r="E468" s="36"/>
      <c r="F468" s="36"/>
      <c r="G468" s="36"/>
      <c r="H468" s="16"/>
    </row>
    <row r="469" ht="12.75" customHeight="1">
      <c r="A469" s="43"/>
      <c r="B469" s="44"/>
      <c r="C469" s="36"/>
      <c r="D469" s="36"/>
      <c r="E469" s="36"/>
      <c r="F469" s="36"/>
      <c r="G469" s="36"/>
      <c r="H469" s="16"/>
    </row>
    <row r="470" ht="12.75" customHeight="1">
      <c r="A470" s="43"/>
      <c r="B470" s="44"/>
      <c r="C470" s="36"/>
      <c r="D470" s="36"/>
      <c r="E470" s="36"/>
      <c r="F470" s="36"/>
      <c r="G470" s="36"/>
      <c r="H470" s="16"/>
    </row>
    <row r="471" ht="12.75" customHeight="1">
      <c r="A471" s="43"/>
      <c r="B471" s="44"/>
      <c r="C471" s="36"/>
      <c r="D471" s="36"/>
      <c r="E471" s="36"/>
      <c r="F471" s="36"/>
      <c r="G471" s="36"/>
      <c r="H471" s="16"/>
    </row>
    <row r="472" ht="12.75" customHeight="1">
      <c r="A472" s="43"/>
      <c r="B472" s="44"/>
      <c r="C472" s="36"/>
      <c r="D472" s="36"/>
      <c r="E472" s="36"/>
      <c r="F472" s="36"/>
      <c r="G472" s="36"/>
      <c r="H472" s="16"/>
    </row>
    <row r="473" ht="12.75" customHeight="1">
      <c r="A473" s="43"/>
      <c r="B473" s="44"/>
      <c r="C473" s="36"/>
      <c r="D473" s="36"/>
      <c r="E473" s="36"/>
      <c r="F473" s="36"/>
      <c r="G473" s="36"/>
      <c r="H473" s="16"/>
    </row>
    <row r="474" ht="12.75" customHeight="1">
      <c r="A474" s="43"/>
      <c r="B474" s="44"/>
      <c r="C474" s="36"/>
      <c r="D474" s="36"/>
      <c r="E474" s="36"/>
      <c r="F474" s="36"/>
      <c r="G474" s="36"/>
      <c r="H474" s="16"/>
    </row>
    <row r="475" ht="12.75" customHeight="1">
      <c r="A475" s="43"/>
      <c r="B475" s="44"/>
      <c r="C475" s="36"/>
      <c r="D475" s="36"/>
      <c r="E475" s="36"/>
      <c r="F475" s="36"/>
      <c r="G475" s="36"/>
      <c r="H475" s="16"/>
    </row>
    <row r="476" ht="12.75" customHeight="1">
      <c r="A476" s="43"/>
      <c r="B476" s="44"/>
      <c r="C476" s="36"/>
      <c r="D476" s="36"/>
      <c r="E476" s="36"/>
      <c r="F476" s="36"/>
      <c r="G476" s="36"/>
      <c r="H476" s="16"/>
    </row>
    <row r="477" ht="12.75" customHeight="1">
      <c r="A477" s="43"/>
      <c r="B477" s="44"/>
      <c r="C477" s="36"/>
      <c r="D477" s="36"/>
      <c r="E477" s="36"/>
      <c r="F477" s="36"/>
      <c r="G477" s="36"/>
      <c r="H477" s="16"/>
    </row>
    <row r="478" ht="12.75" customHeight="1">
      <c r="A478" s="43"/>
      <c r="B478" s="44"/>
      <c r="C478" s="36"/>
      <c r="D478" s="36"/>
      <c r="E478" s="36"/>
      <c r="F478" s="36"/>
      <c r="G478" s="36"/>
      <c r="H478" s="16"/>
    </row>
    <row r="479" ht="12.75" customHeight="1">
      <c r="A479" s="43"/>
      <c r="B479" s="44"/>
      <c r="C479" s="36"/>
      <c r="D479" s="36"/>
      <c r="E479" s="36"/>
      <c r="F479" s="36"/>
      <c r="G479" s="36"/>
      <c r="H479" s="16"/>
    </row>
    <row r="480" ht="12.75" customHeight="1">
      <c r="A480" s="43"/>
      <c r="B480" s="44"/>
      <c r="C480" s="36"/>
      <c r="D480" s="36"/>
      <c r="E480" s="36"/>
      <c r="F480" s="36"/>
      <c r="G480" s="36"/>
      <c r="H480" s="16"/>
    </row>
    <row r="481" ht="12.75" customHeight="1">
      <c r="A481" s="43"/>
      <c r="B481" s="44"/>
      <c r="C481" s="36"/>
      <c r="D481" s="36"/>
      <c r="E481" s="36"/>
      <c r="F481" s="36"/>
      <c r="G481" s="36"/>
      <c r="H481" s="16"/>
    </row>
    <row r="482" ht="12.75" customHeight="1">
      <c r="A482" s="43"/>
      <c r="B482" s="44"/>
      <c r="C482" s="36"/>
      <c r="D482" s="36"/>
      <c r="E482" s="36"/>
      <c r="F482" s="36"/>
      <c r="G482" s="36"/>
      <c r="H482" s="16"/>
    </row>
    <row r="483" ht="12.75" customHeight="1">
      <c r="A483" s="43"/>
      <c r="B483" s="44"/>
      <c r="C483" s="36"/>
      <c r="D483" s="36"/>
      <c r="E483" s="36"/>
      <c r="F483" s="36"/>
      <c r="G483" s="36"/>
      <c r="H483" s="16"/>
    </row>
    <row r="484" ht="12.75" customHeight="1">
      <c r="A484" s="43"/>
      <c r="B484" s="44"/>
      <c r="C484" s="36"/>
      <c r="D484" s="36"/>
      <c r="E484" s="36"/>
      <c r="F484" s="36"/>
      <c r="G484" s="36"/>
      <c r="H484" s="16"/>
    </row>
    <row r="485" ht="12.75" customHeight="1">
      <c r="A485" s="43"/>
      <c r="B485" s="44"/>
      <c r="C485" s="36"/>
      <c r="D485" s="36"/>
      <c r="E485" s="36"/>
      <c r="F485" s="36"/>
      <c r="G485" s="36"/>
      <c r="H485" s="16"/>
    </row>
    <row r="486" ht="12.75" customHeight="1">
      <c r="A486" s="43"/>
      <c r="B486" s="44"/>
      <c r="C486" s="36"/>
      <c r="D486" s="36"/>
      <c r="E486" s="44"/>
      <c r="F486" s="36"/>
      <c r="G486" s="36"/>
      <c r="H486" s="16"/>
    </row>
    <row r="487" ht="12.75" customHeight="1">
      <c r="A487" s="43"/>
      <c r="B487" s="44"/>
      <c r="C487" s="36"/>
      <c r="D487" s="36"/>
      <c r="E487" s="36"/>
      <c r="F487" s="36"/>
      <c r="G487" s="36"/>
      <c r="H487" s="16"/>
    </row>
    <row r="488" ht="12.75" customHeight="1">
      <c r="A488" s="43"/>
      <c r="B488" s="44"/>
      <c r="C488" s="36"/>
      <c r="D488" s="36"/>
      <c r="E488" s="36"/>
      <c r="F488" s="36"/>
      <c r="G488" s="36"/>
      <c r="H488" s="16"/>
    </row>
    <row r="489" ht="12.75" customHeight="1">
      <c r="A489" s="43"/>
      <c r="B489" s="44"/>
      <c r="C489" s="36"/>
      <c r="D489" s="36"/>
      <c r="E489" s="36"/>
      <c r="F489" s="36"/>
      <c r="G489" s="36"/>
      <c r="H489" s="16"/>
    </row>
    <row r="490" ht="12.75" customHeight="1">
      <c r="A490" s="43"/>
      <c r="B490" s="44"/>
      <c r="C490" s="36"/>
      <c r="D490" s="36"/>
      <c r="E490" s="36"/>
      <c r="F490" s="36"/>
      <c r="G490" s="36"/>
      <c r="H490" s="16"/>
    </row>
    <row r="491" ht="12.75" customHeight="1">
      <c r="A491" s="43"/>
      <c r="B491" s="44"/>
      <c r="C491" s="36"/>
      <c r="D491" s="36"/>
      <c r="E491" s="36"/>
      <c r="F491" s="36"/>
      <c r="G491" s="36"/>
      <c r="H491" s="16"/>
    </row>
    <row r="492" ht="12.75" customHeight="1">
      <c r="A492" s="43"/>
      <c r="B492" s="44"/>
      <c r="C492" s="36"/>
      <c r="D492" s="36"/>
      <c r="E492" s="36"/>
      <c r="F492" s="36"/>
      <c r="G492" s="36"/>
      <c r="H492" s="16"/>
    </row>
    <row r="493" ht="12.75" customHeight="1">
      <c r="A493" s="43"/>
      <c r="B493" s="44"/>
      <c r="C493" s="36"/>
      <c r="D493" s="36"/>
      <c r="E493" s="44"/>
      <c r="F493" s="36"/>
      <c r="G493" s="36"/>
      <c r="H493" s="16"/>
    </row>
    <row r="494" ht="12.75" customHeight="1">
      <c r="A494" s="43"/>
      <c r="B494" s="44"/>
      <c r="C494" s="36"/>
      <c r="D494" s="36"/>
      <c r="E494" s="36"/>
      <c r="F494" s="36"/>
      <c r="G494" s="36"/>
      <c r="H494" s="16"/>
    </row>
    <row r="495" ht="12.75" customHeight="1">
      <c r="A495" s="43"/>
      <c r="B495" s="44"/>
      <c r="C495" s="36"/>
      <c r="D495" s="36"/>
      <c r="E495" s="36"/>
      <c r="F495" s="36"/>
      <c r="G495" s="36"/>
      <c r="H495" s="16"/>
    </row>
    <row r="496" ht="12.75" customHeight="1">
      <c r="A496" s="43"/>
      <c r="B496" s="44"/>
      <c r="C496" s="36"/>
      <c r="D496" s="36"/>
      <c r="E496" s="36"/>
      <c r="F496" s="36"/>
      <c r="G496" s="36"/>
      <c r="H496" s="16"/>
    </row>
    <row r="497" ht="12.75" customHeight="1">
      <c r="A497" s="43"/>
      <c r="B497" s="44"/>
      <c r="C497" s="36"/>
      <c r="D497" s="36"/>
      <c r="E497" s="44"/>
      <c r="F497" s="36"/>
      <c r="G497" s="36"/>
      <c r="H497" s="16"/>
    </row>
    <row r="498" ht="12.75" customHeight="1">
      <c r="A498" s="43"/>
      <c r="B498" s="44"/>
      <c r="C498" s="36"/>
      <c r="D498" s="36"/>
      <c r="E498" s="36"/>
      <c r="F498" s="36"/>
      <c r="G498" s="36"/>
      <c r="H498" s="16"/>
    </row>
    <row r="499" ht="12.75" customHeight="1">
      <c r="A499" s="43"/>
      <c r="B499" s="44"/>
      <c r="C499" s="36"/>
      <c r="D499" s="36"/>
      <c r="E499" s="36"/>
      <c r="F499" s="36"/>
      <c r="G499" s="36"/>
      <c r="H499" s="16"/>
    </row>
    <row r="500" ht="12.75" customHeight="1">
      <c r="A500" s="43"/>
      <c r="B500" s="44"/>
      <c r="C500" s="36"/>
      <c r="D500" s="36"/>
      <c r="E500" s="36"/>
      <c r="F500" s="36"/>
      <c r="G500" s="36"/>
      <c r="H500" s="16"/>
    </row>
    <row r="501" ht="12.75" customHeight="1">
      <c r="A501" s="43"/>
      <c r="B501" s="44"/>
      <c r="C501" s="36"/>
      <c r="D501" s="36"/>
      <c r="E501" s="36"/>
      <c r="F501" s="36"/>
      <c r="G501" s="36"/>
      <c r="H501" s="16"/>
    </row>
    <row r="502" ht="12.75" customHeight="1">
      <c r="A502" s="43"/>
      <c r="B502" s="44"/>
      <c r="C502" s="36"/>
      <c r="D502" s="36"/>
      <c r="E502" s="36"/>
      <c r="F502" s="36"/>
      <c r="G502" s="36"/>
      <c r="H502" s="16"/>
    </row>
    <row r="503" ht="12.75" customHeight="1">
      <c r="A503" s="43"/>
      <c r="B503" s="44"/>
      <c r="C503" s="36"/>
      <c r="D503" s="36"/>
      <c r="E503" s="36"/>
      <c r="F503" s="36"/>
      <c r="G503" s="36"/>
      <c r="H503" s="16"/>
    </row>
    <row r="504" ht="12.75" customHeight="1">
      <c r="A504" s="43"/>
      <c r="B504" s="44"/>
      <c r="C504" s="36"/>
      <c r="D504" s="36"/>
      <c r="E504" s="36"/>
      <c r="F504" s="36"/>
      <c r="G504" s="36"/>
      <c r="H504" s="16"/>
    </row>
    <row r="505" ht="12.75" customHeight="1">
      <c r="A505" s="43"/>
      <c r="B505" s="44"/>
      <c r="C505" s="36"/>
      <c r="D505" s="36"/>
      <c r="E505" s="36"/>
      <c r="F505" s="36"/>
      <c r="G505" s="36"/>
      <c r="H505" s="16"/>
    </row>
    <row r="506" ht="12.75" customHeight="1">
      <c r="A506" s="43"/>
      <c r="B506" s="44"/>
      <c r="C506" s="36"/>
      <c r="D506" s="36"/>
      <c r="E506" s="36"/>
      <c r="F506" s="36"/>
      <c r="G506" s="36"/>
      <c r="H506" s="16"/>
    </row>
    <row r="507" ht="12.75" customHeight="1">
      <c r="A507" s="43"/>
      <c r="B507" s="44"/>
      <c r="C507" s="36"/>
      <c r="D507" s="36"/>
      <c r="E507" s="36"/>
      <c r="F507" s="36"/>
      <c r="G507" s="36"/>
      <c r="H507" s="16"/>
    </row>
    <row r="508" ht="12.75" customHeight="1">
      <c r="A508" s="43"/>
      <c r="B508" s="44"/>
      <c r="C508" s="36"/>
      <c r="D508" s="36"/>
      <c r="E508" s="36"/>
      <c r="F508" s="36"/>
      <c r="G508" s="36"/>
      <c r="H508" s="16"/>
    </row>
    <row r="509" ht="12.75" customHeight="1">
      <c r="A509" s="43"/>
      <c r="B509" s="44"/>
      <c r="C509" s="36"/>
      <c r="D509" s="36"/>
      <c r="E509" s="36"/>
      <c r="F509" s="36"/>
      <c r="G509" s="36"/>
      <c r="H509" s="16"/>
    </row>
    <row r="510" ht="12.75" customHeight="1">
      <c r="A510" s="43"/>
      <c r="B510" s="44"/>
      <c r="C510" s="36"/>
      <c r="D510" s="36"/>
      <c r="E510" s="36"/>
      <c r="F510" s="36"/>
      <c r="G510" s="36"/>
      <c r="H510" s="16"/>
    </row>
    <row r="511" ht="12.75" customHeight="1">
      <c r="A511" s="43"/>
      <c r="B511" s="44"/>
      <c r="C511" s="36"/>
      <c r="D511" s="36"/>
      <c r="E511" s="36"/>
      <c r="F511" s="36"/>
      <c r="G511" s="36"/>
      <c r="H511" s="16"/>
    </row>
    <row r="512" ht="12.75" customHeight="1">
      <c r="A512" s="43"/>
      <c r="B512" s="44"/>
      <c r="C512" s="36"/>
      <c r="D512" s="36"/>
      <c r="E512" s="44"/>
      <c r="F512" s="36"/>
      <c r="G512" s="36"/>
      <c r="H512" s="16"/>
    </row>
    <row r="513" ht="12.75" customHeight="1">
      <c r="A513" s="43"/>
      <c r="B513" s="44"/>
      <c r="C513" s="36"/>
      <c r="D513" s="36"/>
      <c r="E513" s="44"/>
      <c r="F513" s="36"/>
      <c r="G513" s="36"/>
      <c r="H513" s="16"/>
    </row>
    <row r="514" ht="12.75" customHeight="1">
      <c r="A514" s="43"/>
      <c r="B514" s="44"/>
      <c r="C514" s="36"/>
      <c r="D514" s="36"/>
      <c r="E514" s="36"/>
      <c r="F514" s="36"/>
      <c r="G514" s="36"/>
      <c r="H514" s="16"/>
    </row>
    <row r="515" ht="12.75" customHeight="1">
      <c r="A515" s="43"/>
      <c r="B515" s="44"/>
      <c r="C515" s="36"/>
      <c r="D515" s="36"/>
      <c r="E515" s="36"/>
      <c r="F515" s="36"/>
      <c r="G515" s="36"/>
      <c r="H515" s="16"/>
    </row>
    <row r="516" ht="12.75" customHeight="1">
      <c r="A516" s="43"/>
      <c r="B516" s="44"/>
      <c r="C516" s="36"/>
      <c r="D516" s="36"/>
      <c r="E516" s="36"/>
      <c r="F516" s="36"/>
      <c r="G516" s="36"/>
      <c r="H516" s="16"/>
    </row>
    <row r="517" ht="12.75" customHeight="1">
      <c r="A517" s="43"/>
      <c r="B517" s="44"/>
      <c r="C517" s="36"/>
      <c r="D517" s="36"/>
      <c r="E517" s="36"/>
      <c r="F517" s="36"/>
      <c r="G517" s="36"/>
      <c r="H517" s="16"/>
    </row>
    <row r="518" ht="12.75" customHeight="1">
      <c r="A518" s="43"/>
      <c r="B518" s="44"/>
      <c r="C518" s="36"/>
      <c r="D518" s="36"/>
      <c r="E518" s="36"/>
      <c r="F518" s="36"/>
      <c r="G518" s="36"/>
      <c r="H518" s="16"/>
    </row>
    <row r="519" ht="12.75" customHeight="1">
      <c r="A519" s="43"/>
      <c r="B519" s="44"/>
      <c r="C519" s="36"/>
      <c r="D519" s="36"/>
      <c r="E519" s="44"/>
      <c r="F519" s="36"/>
      <c r="G519" s="36"/>
      <c r="H519" s="16"/>
    </row>
    <row r="520" ht="12.75" customHeight="1">
      <c r="A520" s="43"/>
      <c r="B520" s="44"/>
      <c r="C520" s="36"/>
      <c r="D520" s="36"/>
      <c r="E520" s="36"/>
      <c r="F520" s="36"/>
      <c r="G520" s="36"/>
      <c r="H520" s="16"/>
    </row>
    <row r="521" ht="12.75" customHeight="1">
      <c r="A521" s="43"/>
      <c r="B521" s="44"/>
      <c r="C521" s="36"/>
      <c r="D521" s="36"/>
      <c r="E521" s="36"/>
      <c r="F521" s="36"/>
      <c r="G521" s="36"/>
      <c r="H521" s="16"/>
    </row>
    <row r="522" ht="12.75" customHeight="1">
      <c r="A522" s="43"/>
      <c r="B522" s="44"/>
      <c r="C522" s="36"/>
      <c r="D522" s="36"/>
      <c r="E522" s="44"/>
      <c r="F522" s="36"/>
      <c r="G522" s="36"/>
      <c r="H522" s="16"/>
    </row>
    <row r="523" ht="12.75" customHeight="1">
      <c r="A523" s="43"/>
      <c r="B523" s="44"/>
      <c r="C523" s="36"/>
      <c r="D523" s="36"/>
      <c r="E523" s="36"/>
      <c r="F523" s="36"/>
      <c r="G523" s="36"/>
      <c r="H523" s="16"/>
    </row>
    <row r="524" ht="12.75" customHeight="1">
      <c r="A524" s="43"/>
      <c r="B524" s="44"/>
      <c r="C524" s="36"/>
      <c r="D524" s="36"/>
      <c r="E524" s="36"/>
      <c r="F524" s="36"/>
      <c r="G524" s="36"/>
      <c r="H524" s="16"/>
    </row>
    <row r="525" ht="12.75" customHeight="1">
      <c r="A525" s="43"/>
      <c r="B525" s="44"/>
      <c r="C525" s="36"/>
      <c r="D525" s="36"/>
      <c r="E525" s="36"/>
      <c r="F525" s="36"/>
      <c r="G525" s="36"/>
      <c r="H525" s="16"/>
    </row>
    <row r="526" ht="12.75" customHeight="1">
      <c r="A526" s="43"/>
      <c r="B526" s="44"/>
      <c r="C526" s="36"/>
      <c r="D526" s="36"/>
      <c r="E526" s="36"/>
      <c r="F526" s="36"/>
      <c r="G526" s="36"/>
      <c r="H526" s="16"/>
    </row>
    <row r="527" ht="12.75" customHeight="1">
      <c r="A527" s="43"/>
      <c r="B527" s="44"/>
      <c r="C527" s="36"/>
      <c r="D527" s="36"/>
      <c r="E527" s="36"/>
      <c r="F527" s="36"/>
      <c r="G527" s="36"/>
      <c r="H527" s="16"/>
    </row>
    <row r="528" ht="12.75" customHeight="1">
      <c r="A528" s="43"/>
      <c r="B528" s="44"/>
      <c r="C528" s="36"/>
      <c r="D528" s="36"/>
      <c r="E528" s="36"/>
      <c r="F528" s="36"/>
      <c r="G528" s="36"/>
      <c r="H528" s="16"/>
    </row>
    <row r="529" ht="12.75" customHeight="1">
      <c r="A529" s="43"/>
      <c r="B529" s="44"/>
      <c r="C529" s="36"/>
      <c r="D529" s="36"/>
      <c r="E529" s="44"/>
      <c r="F529" s="36"/>
      <c r="G529" s="36"/>
      <c r="H529" s="16"/>
    </row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"/>
  <hyperlinks>
    <hyperlink r:id="rId1" ref="A12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38"/>
    <col customWidth="1" min="2" max="2" width="14.38"/>
    <col customWidth="1" min="3" max="3" width="13.0"/>
    <col customWidth="1" min="4" max="4" width="14.75"/>
    <col customWidth="1" min="5" max="5" width="16.0"/>
    <col customWidth="1" min="6" max="6" width="14.0"/>
  </cols>
  <sheetData>
    <row r="1">
      <c r="A1" s="31" t="s">
        <v>1</v>
      </c>
      <c r="B1" s="31" t="s">
        <v>2</v>
      </c>
      <c r="C1" s="31" t="s">
        <v>3</v>
      </c>
      <c r="D1" s="45" t="s">
        <v>630</v>
      </c>
      <c r="E1" s="45" t="s">
        <v>631</v>
      </c>
      <c r="F1" s="45" t="s">
        <v>632</v>
      </c>
    </row>
    <row r="2" ht="12.75" customHeight="1">
      <c r="A2" s="46" t="s">
        <v>15</v>
      </c>
      <c r="B2" s="47">
        <v>5.1012843E7</v>
      </c>
      <c r="C2" s="48">
        <v>1.57390067E8</v>
      </c>
      <c r="D2" s="48">
        <v>2.42527215E8</v>
      </c>
      <c r="E2" s="48">
        <v>3.75339535E8</v>
      </c>
      <c r="F2" s="48">
        <v>3.1378366E7</v>
      </c>
    </row>
    <row r="3" ht="12.75" customHeight="1">
      <c r="A3" s="46" t="s">
        <v>23</v>
      </c>
      <c r="B3" s="47">
        <v>5.0232653E7</v>
      </c>
      <c r="C3" s="48">
        <v>1.29743916E8</v>
      </c>
      <c r="D3" s="48">
        <v>9.7302532E7</v>
      </c>
      <c r="E3" s="48">
        <v>1.87529604E8</v>
      </c>
      <c r="F3" s="48">
        <v>2.324238E7</v>
      </c>
    </row>
    <row r="4" ht="12.75" customHeight="1">
      <c r="A4" s="46" t="s">
        <v>63</v>
      </c>
      <c r="B4" s="47">
        <v>1.6871198E7</v>
      </c>
      <c r="C4" s="48">
        <v>1.26192417E8</v>
      </c>
      <c r="D4" s="48">
        <v>1.91827992E8</v>
      </c>
      <c r="E4" s="48">
        <v>2.20561381E8</v>
      </c>
      <c r="F4" s="48">
        <v>3.7020867E7</v>
      </c>
    </row>
    <row r="5" ht="12.75" customHeight="1">
      <c r="A5" s="46" t="s">
        <v>20</v>
      </c>
      <c r="B5" s="47">
        <v>4.7249713E7</v>
      </c>
      <c r="C5" s="48">
        <v>1.25624855E8</v>
      </c>
      <c r="D5" s="48">
        <v>1.52274259E8</v>
      </c>
      <c r="E5" s="48">
        <v>2.71520573E8</v>
      </c>
      <c r="F5" s="48">
        <v>2.5164252E7</v>
      </c>
    </row>
    <row r="6" ht="12.75" customHeight="1">
      <c r="A6" s="46" t="s">
        <v>32</v>
      </c>
      <c r="B6" s="47">
        <v>6379317.0</v>
      </c>
      <c r="C6" s="48">
        <v>1.23559417E8</v>
      </c>
      <c r="D6" s="48">
        <v>1.13204875E8</v>
      </c>
      <c r="E6" s="48">
        <v>1.48460497E8</v>
      </c>
      <c r="F6" s="48">
        <v>3.825793E7</v>
      </c>
    </row>
    <row r="7" ht="12.75" customHeight="1">
      <c r="A7" s="46" t="s">
        <v>71</v>
      </c>
      <c r="B7" s="47">
        <v>6.6556501E7</v>
      </c>
      <c r="C7" s="48">
        <v>1.15057382E8</v>
      </c>
      <c r="D7" s="48">
        <v>8.3289282E7</v>
      </c>
      <c r="E7" s="48">
        <v>1.19542218E8</v>
      </c>
      <c r="F7" s="48">
        <v>1.9617106E7</v>
      </c>
    </row>
    <row r="8" ht="12.75" customHeight="1">
      <c r="A8" s="46" t="s">
        <v>26</v>
      </c>
      <c r="B8" s="47">
        <v>7.7195654E7</v>
      </c>
      <c r="C8" s="48">
        <v>1.11839706E8</v>
      </c>
      <c r="D8" s="48">
        <v>1.43162354E8</v>
      </c>
      <c r="E8" s="48">
        <v>1.24557837E8</v>
      </c>
      <c r="F8" s="48">
        <v>2.6639191E7</v>
      </c>
    </row>
    <row r="9" ht="12.75" customHeight="1">
      <c r="A9" s="46" t="s">
        <v>27</v>
      </c>
      <c r="B9" s="47">
        <v>7226500.0</v>
      </c>
      <c r="C9" s="48">
        <v>1.04744615E8</v>
      </c>
      <c r="D9" s="48">
        <v>6.6921541E7</v>
      </c>
      <c r="E9" s="48">
        <v>1.16117554E8</v>
      </c>
      <c r="F9" s="48">
        <v>1.8730286E7</v>
      </c>
    </row>
    <row r="10" ht="12.75" customHeight="1">
      <c r="A10" s="46" t="s">
        <v>25</v>
      </c>
      <c r="B10" s="47">
        <v>4.7939669E7</v>
      </c>
      <c r="C10" s="48">
        <v>1.03786134E8</v>
      </c>
      <c r="D10" s="48">
        <v>8.4729238E7</v>
      </c>
      <c r="E10" s="48">
        <v>1.19655695E8</v>
      </c>
      <c r="F10" s="48">
        <v>1.9316795E7</v>
      </c>
    </row>
    <row r="11" ht="12.75" customHeight="1">
      <c r="A11" s="46" t="s">
        <v>29</v>
      </c>
      <c r="B11" s="47">
        <v>1.5442401E7</v>
      </c>
      <c r="C11" s="48">
        <v>1.03608715E8</v>
      </c>
      <c r="D11" s="48">
        <v>6.0944935E7</v>
      </c>
      <c r="E11" s="48">
        <v>7.2134191E7</v>
      </c>
      <c r="F11" s="48">
        <v>2.8666361E7</v>
      </c>
    </row>
    <row r="12" ht="12.75" customHeight="1">
      <c r="A12" s="46" t="s">
        <v>22</v>
      </c>
      <c r="B12" s="47">
        <v>1.11105473E8</v>
      </c>
      <c r="C12" s="48">
        <v>1.01172174E8</v>
      </c>
      <c r="D12" s="48">
        <v>8.5200416E7</v>
      </c>
      <c r="E12" s="48">
        <v>9.9277507E7</v>
      </c>
      <c r="F12" s="48">
        <v>2.0585308E7</v>
      </c>
    </row>
    <row r="13" ht="12.75" customHeight="1">
      <c r="A13" s="46" t="s">
        <v>41</v>
      </c>
      <c r="B13" s="47">
        <v>3.9162349E7</v>
      </c>
      <c r="C13" s="48">
        <v>1.00949125E8</v>
      </c>
      <c r="D13" s="48">
        <v>6.2324776E7</v>
      </c>
      <c r="E13" s="48">
        <v>1.20949582E8</v>
      </c>
      <c r="F13" s="48">
        <v>1.5750273E7</v>
      </c>
    </row>
    <row r="14" ht="12.75" customHeight="1">
      <c r="A14" s="46" t="s">
        <v>16</v>
      </c>
      <c r="B14" s="47">
        <v>9.485027E7</v>
      </c>
      <c r="C14" s="48">
        <v>1.00742956E8</v>
      </c>
      <c r="D14" s="48">
        <v>2.13597571E8</v>
      </c>
      <c r="E14" s="48">
        <v>1.40841539E8</v>
      </c>
      <c r="F14" s="48">
        <v>1.705998E7</v>
      </c>
    </row>
    <row r="15" ht="12.75" customHeight="1">
      <c r="A15" s="46" t="s">
        <v>387</v>
      </c>
      <c r="B15" s="47">
        <v>3.2570776E7</v>
      </c>
      <c r="C15" s="48">
        <v>9.9191715E7</v>
      </c>
      <c r="D15" s="48">
        <v>2.70075626E8</v>
      </c>
      <c r="E15" s="48">
        <v>3.08115642E8</v>
      </c>
      <c r="F15" s="48">
        <v>3.3084241E7</v>
      </c>
    </row>
    <row r="16" ht="12.75" customHeight="1">
      <c r="A16" s="46" t="s">
        <v>138</v>
      </c>
      <c r="B16" s="47">
        <v>9.2415813E7</v>
      </c>
      <c r="C16" s="48">
        <v>9.8017194E7</v>
      </c>
      <c r="D16" s="48">
        <v>6.3316923E7</v>
      </c>
      <c r="E16" s="48">
        <v>7.9095706E7</v>
      </c>
      <c r="F16" s="48">
        <v>1.2084349E7</v>
      </c>
    </row>
    <row r="17" ht="12.75" customHeight="1">
      <c r="A17" s="46" t="s">
        <v>53</v>
      </c>
      <c r="B17" s="47">
        <v>1.6793293E7</v>
      </c>
      <c r="C17" s="48">
        <v>9.7882423E7</v>
      </c>
      <c r="D17" s="48">
        <v>4.1871262E7</v>
      </c>
      <c r="E17" s="48">
        <v>5.3767663E7</v>
      </c>
      <c r="F17" s="48">
        <v>2.0788868E7</v>
      </c>
    </row>
    <row r="18" ht="12.75" customHeight="1">
      <c r="A18" s="46" t="s">
        <v>14</v>
      </c>
      <c r="B18" s="47">
        <v>1.6909502E7</v>
      </c>
      <c r="C18" s="48">
        <v>9.6957851E7</v>
      </c>
      <c r="D18" s="48">
        <v>3.09466659E8</v>
      </c>
      <c r="E18" s="48">
        <v>4.55312224E8</v>
      </c>
      <c r="F18" s="48">
        <v>5.392417E7</v>
      </c>
    </row>
    <row r="19" ht="12.75" customHeight="1">
      <c r="A19" s="46" t="s">
        <v>37</v>
      </c>
      <c r="B19" s="47">
        <v>4.6897099E7</v>
      </c>
      <c r="C19" s="48">
        <v>9.6636368E7</v>
      </c>
      <c r="D19" s="48">
        <v>1.16978012E8</v>
      </c>
      <c r="E19" s="48">
        <v>1.16386669E8</v>
      </c>
      <c r="F19" s="48">
        <v>1.6970551E7</v>
      </c>
    </row>
    <row r="20" ht="12.75" customHeight="1">
      <c r="A20" s="46" t="s">
        <v>24</v>
      </c>
      <c r="B20" s="47">
        <v>2.7615221E7</v>
      </c>
      <c r="C20" s="48">
        <v>9.5751755E7</v>
      </c>
      <c r="D20" s="48">
        <v>1.50046155E8</v>
      </c>
      <c r="E20" s="48">
        <v>2.19055836E8</v>
      </c>
      <c r="F20" s="48">
        <v>3.437429E7</v>
      </c>
    </row>
    <row r="21" ht="12.75" customHeight="1">
      <c r="A21" s="46" t="s">
        <v>43</v>
      </c>
      <c r="B21" s="47">
        <v>7.552219E7</v>
      </c>
      <c r="C21" s="48">
        <v>9.5031759E7</v>
      </c>
      <c r="D21" s="48">
        <v>2.5658469E8</v>
      </c>
      <c r="E21" s="48">
        <v>1.6660774E8</v>
      </c>
      <c r="F21" s="48">
        <v>1.592009E7</v>
      </c>
    </row>
    <row r="22" ht="12.75" customHeight="1">
      <c r="A22" s="46" t="s">
        <v>38</v>
      </c>
      <c r="B22" s="47">
        <v>1.8454953E7</v>
      </c>
      <c r="C22" s="48">
        <v>9.470441E7</v>
      </c>
      <c r="D22" s="48">
        <v>5.6683182E7</v>
      </c>
      <c r="E22" s="48">
        <v>6.4156203E7</v>
      </c>
      <c r="F22" s="48">
        <v>1.7438977E7</v>
      </c>
    </row>
    <row r="23" ht="12.75" customHeight="1">
      <c r="A23" s="46" t="s">
        <v>74</v>
      </c>
      <c r="B23" s="47">
        <v>5.0890021E7</v>
      </c>
      <c r="C23" s="48">
        <v>9.4401763E7</v>
      </c>
      <c r="D23" s="48">
        <v>6.0416535E7</v>
      </c>
      <c r="E23" s="48">
        <v>8.1088611E7</v>
      </c>
      <c r="F23" s="48">
        <v>1.3581648E7</v>
      </c>
    </row>
    <row r="24" ht="12.75" customHeight="1">
      <c r="A24" s="46" t="s">
        <v>73</v>
      </c>
      <c r="B24" s="47">
        <v>5.1147854E7</v>
      </c>
      <c r="C24" s="48">
        <v>9.4182593E7</v>
      </c>
      <c r="D24" s="48">
        <v>7.5726674E7</v>
      </c>
      <c r="E24" s="48">
        <v>1.48981379E8</v>
      </c>
      <c r="F24" s="48">
        <v>1.9919789E7</v>
      </c>
    </row>
    <row r="25" ht="12.75" customHeight="1">
      <c r="A25" s="46" t="s">
        <v>39</v>
      </c>
      <c r="B25" s="47">
        <v>4.5251361E7</v>
      </c>
      <c r="C25" s="48">
        <v>9.3976778E7</v>
      </c>
      <c r="D25" s="48">
        <v>5.5136377E7</v>
      </c>
      <c r="E25" s="48">
        <v>5.5351583E7</v>
      </c>
      <c r="F25" s="48">
        <v>1.6685773E7</v>
      </c>
    </row>
    <row r="26" ht="12.75" customHeight="1">
      <c r="A26" s="46" t="s">
        <v>86</v>
      </c>
      <c r="B26" s="47">
        <v>5.1527737E7</v>
      </c>
      <c r="C26" s="48">
        <v>9.324528E7</v>
      </c>
      <c r="D26" s="48">
        <v>1.9827565E7</v>
      </c>
      <c r="E26" s="48">
        <v>3.4175228E7</v>
      </c>
      <c r="F26" s="48">
        <v>1.9966053E7</v>
      </c>
    </row>
    <row r="27" ht="12.75" customHeight="1">
      <c r="A27" s="46" t="s">
        <v>44</v>
      </c>
      <c r="B27" s="47">
        <v>5.094672E7</v>
      </c>
      <c r="C27" s="48">
        <v>9.3170559E7</v>
      </c>
      <c r="D27" s="48">
        <v>9.3611948E7</v>
      </c>
      <c r="E27" s="48">
        <v>9.4424801E7</v>
      </c>
      <c r="F27" s="48">
        <v>2.4512547E7</v>
      </c>
    </row>
    <row r="28" ht="12.75" customHeight="1">
      <c r="A28" s="46" t="s">
        <v>18</v>
      </c>
      <c r="B28" s="47">
        <v>8.6437989E7</v>
      </c>
      <c r="C28" s="48">
        <v>9.3134366E7</v>
      </c>
      <c r="D28" s="48">
        <v>1.00782153E8</v>
      </c>
      <c r="E28" s="48">
        <v>2.2012543E8</v>
      </c>
      <c r="F28" s="48">
        <v>2.3515396E7</v>
      </c>
    </row>
    <row r="29" ht="12.75" customHeight="1">
      <c r="A29" s="46" t="s">
        <v>49</v>
      </c>
      <c r="B29" s="47">
        <v>4.7251517E7</v>
      </c>
      <c r="C29" s="48">
        <v>9.2281269E7</v>
      </c>
      <c r="D29" s="48">
        <v>5.9048857E7</v>
      </c>
      <c r="E29" s="48">
        <v>7.0138717E7</v>
      </c>
      <c r="F29" s="48">
        <v>2.2400786E7</v>
      </c>
    </row>
    <row r="30" ht="12.75" customHeight="1">
      <c r="A30" s="46" t="s">
        <v>42</v>
      </c>
      <c r="B30" s="47">
        <v>3.0052585E7</v>
      </c>
      <c r="C30" s="48">
        <v>9.1880074E7</v>
      </c>
      <c r="D30" s="48">
        <v>7.9516365E7</v>
      </c>
      <c r="E30" s="48">
        <v>9.771846E7</v>
      </c>
      <c r="F30" s="48">
        <v>1.9492388E7</v>
      </c>
    </row>
    <row r="31" ht="12.75" customHeight="1">
      <c r="A31" s="46" t="s">
        <v>87</v>
      </c>
      <c r="B31" s="47">
        <v>7258333.0</v>
      </c>
      <c r="C31" s="48">
        <v>9.1652172E7</v>
      </c>
      <c r="D31" s="48">
        <v>7.3042162E7</v>
      </c>
      <c r="E31" s="48">
        <v>9.1495333E7</v>
      </c>
      <c r="F31" s="48">
        <v>2.1021891E7</v>
      </c>
    </row>
    <row r="32" ht="12.75" customHeight="1">
      <c r="A32" s="46" t="s">
        <v>60</v>
      </c>
      <c r="B32" s="47">
        <v>6.3375787E7</v>
      </c>
      <c r="C32" s="48">
        <v>9.1293015E7</v>
      </c>
      <c r="D32" s="48">
        <v>2.9846835E7</v>
      </c>
      <c r="E32" s="48">
        <v>5.5189643E7</v>
      </c>
      <c r="F32" s="48">
        <v>1.691872E7</v>
      </c>
    </row>
    <row r="33" ht="12.75" customHeight="1">
      <c r="A33" s="46" t="s">
        <v>21</v>
      </c>
      <c r="B33" s="47">
        <v>8854701.0</v>
      </c>
      <c r="C33" s="48">
        <v>9.1132632E7</v>
      </c>
      <c r="D33" s="48">
        <v>1.23363621E8</v>
      </c>
      <c r="E33" s="48">
        <v>1.47358327E8</v>
      </c>
      <c r="F33" s="48">
        <v>3.1802345E7</v>
      </c>
    </row>
    <row r="34" ht="12.75" customHeight="1">
      <c r="A34" s="46" t="s">
        <v>19</v>
      </c>
      <c r="B34" s="47">
        <v>7281339.0</v>
      </c>
      <c r="C34" s="48">
        <v>9.0139239E7</v>
      </c>
      <c r="D34" s="48">
        <v>2.32450232E8</v>
      </c>
      <c r="E34" s="48">
        <v>2.28020868E8</v>
      </c>
      <c r="F34" s="48">
        <v>4.7280447E7</v>
      </c>
    </row>
    <row r="35" ht="12.75" customHeight="1">
      <c r="A35" s="46" t="s">
        <v>94</v>
      </c>
      <c r="B35" s="47">
        <v>2.7969441E7</v>
      </c>
      <c r="C35" s="48">
        <v>8.9987189E7</v>
      </c>
      <c r="D35" s="48">
        <v>5.9192872E7</v>
      </c>
      <c r="E35" s="48">
        <v>8.5952581E7</v>
      </c>
      <c r="F35" s="48">
        <v>2.1141956E7</v>
      </c>
    </row>
    <row r="36" ht="12.75" customHeight="1">
      <c r="A36" s="46" t="s">
        <v>91</v>
      </c>
      <c r="B36" s="47">
        <v>3.0808981E7</v>
      </c>
      <c r="C36" s="48">
        <v>8.9819912E7</v>
      </c>
      <c r="D36" s="48">
        <v>6.0154232E7</v>
      </c>
      <c r="E36" s="48">
        <v>7.0750197E7</v>
      </c>
      <c r="F36" s="48">
        <v>2.5873151E7</v>
      </c>
    </row>
    <row r="37" ht="12.75" customHeight="1">
      <c r="A37" s="46" t="s">
        <v>137</v>
      </c>
      <c r="B37" s="47">
        <v>1348151.0</v>
      </c>
      <c r="C37" s="48">
        <v>8.971451E7</v>
      </c>
      <c r="D37" s="48">
        <v>9.3960973E7</v>
      </c>
      <c r="E37" s="48">
        <v>1.09505227E8</v>
      </c>
      <c r="F37" s="48">
        <v>1.8804109E7</v>
      </c>
    </row>
    <row r="38" ht="12.75" customHeight="1">
      <c r="A38" s="46" t="s">
        <v>98</v>
      </c>
      <c r="B38" s="47">
        <v>4219312.0</v>
      </c>
      <c r="C38" s="48">
        <v>8.9650525E7</v>
      </c>
      <c r="D38" s="48">
        <v>5.1370937E7</v>
      </c>
      <c r="E38" s="48">
        <v>8.2905198E7</v>
      </c>
      <c r="F38" s="48">
        <v>3.0052299E7</v>
      </c>
    </row>
    <row r="39" ht="12.75" customHeight="1">
      <c r="A39" s="46" t="s">
        <v>35</v>
      </c>
      <c r="B39" s="47">
        <v>1.3137539E7</v>
      </c>
      <c r="C39" s="48">
        <v>8.8952305E7</v>
      </c>
      <c r="D39" s="48">
        <v>1.06975857E8</v>
      </c>
      <c r="E39" s="48">
        <v>9.6697085E7</v>
      </c>
      <c r="F39" s="48">
        <v>2.5822691E7</v>
      </c>
    </row>
    <row r="40" ht="12.75" customHeight="1">
      <c r="A40" s="46" t="s">
        <v>34</v>
      </c>
      <c r="B40" s="47">
        <v>563003.0</v>
      </c>
      <c r="C40" s="48">
        <v>8.8786432E7</v>
      </c>
      <c r="D40" s="48">
        <v>1.52365271E8</v>
      </c>
      <c r="E40" s="48">
        <v>1.23598509E8</v>
      </c>
      <c r="F40" s="48">
        <v>2.7512916E7</v>
      </c>
    </row>
    <row r="41" ht="12.75" customHeight="1">
      <c r="A41" s="46" t="s">
        <v>55</v>
      </c>
      <c r="B41" s="47">
        <v>5.0945497E7</v>
      </c>
      <c r="C41" s="48">
        <v>8.8741918E7</v>
      </c>
      <c r="D41" s="48">
        <v>5.2650186E7</v>
      </c>
      <c r="E41" s="48">
        <v>1.16443288E8</v>
      </c>
      <c r="F41" s="48">
        <v>1.4691887E7</v>
      </c>
    </row>
    <row r="42" ht="12.75" customHeight="1">
      <c r="A42" s="46" t="s">
        <v>31</v>
      </c>
      <c r="B42" s="47">
        <v>2.2831655E7</v>
      </c>
      <c r="C42" s="48">
        <v>8.8493295E7</v>
      </c>
      <c r="D42" s="48">
        <v>1.01297304E8</v>
      </c>
      <c r="E42" s="48">
        <v>9.5122043E7</v>
      </c>
      <c r="F42" s="48">
        <v>2.6631573E7</v>
      </c>
    </row>
    <row r="43" ht="12.75" customHeight="1">
      <c r="A43" s="46" t="s">
        <v>28</v>
      </c>
      <c r="B43" s="47">
        <v>3.0050119E7</v>
      </c>
      <c r="C43" s="48">
        <v>8.830318E7</v>
      </c>
      <c r="D43" s="48">
        <v>2.4934302E8</v>
      </c>
      <c r="E43" s="48">
        <v>2.62108061E8</v>
      </c>
      <c r="F43" s="48">
        <v>3.4341497E7</v>
      </c>
    </row>
    <row r="44" ht="12.75" customHeight="1">
      <c r="A44" s="46" t="s">
        <v>72</v>
      </c>
      <c r="B44" s="47">
        <v>6224679.0</v>
      </c>
      <c r="C44" s="48">
        <v>8.828271E7</v>
      </c>
      <c r="D44" s="48">
        <v>4.5442201E7</v>
      </c>
      <c r="E44" s="48">
        <v>5.9534179E7</v>
      </c>
      <c r="F44" s="48">
        <v>2.9636824E7</v>
      </c>
    </row>
    <row r="45" ht="12.75" customHeight="1">
      <c r="A45" s="46" t="s">
        <v>68</v>
      </c>
      <c r="B45" s="47">
        <v>3.7682313E7</v>
      </c>
      <c r="C45" s="48">
        <v>8.7939131E7</v>
      </c>
      <c r="D45" s="48">
        <v>9.017469E7</v>
      </c>
      <c r="E45" s="48">
        <v>9.360291E7</v>
      </c>
      <c r="F45" s="48">
        <v>2.1972175E7</v>
      </c>
    </row>
    <row r="46" ht="12.75" customHeight="1">
      <c r="A46" s="46" t="s">
        <v>58</v>
      </c>
      <c r="B46" s="47">
        <v>8905896.0</v>
      </c>
      <c r="C46" s="48">
        <v>8.7486996E7</v>
      </c>
      <c r="D46" s="48">
        <v>7.250523E7</v>
      </c>
      <c r="E46" s="48">
        <v>6.4748077E7</v>
      </c>
      <c r="F46" s="48">
        <v>2.1513531E7</v>
      </c>
    </row>
    <row r="47" ht="12.75" customHeight="1">
      <c r="A47" s="46" t="s">
        <v>62</v>
      </c>
      <c r="B47" s="47">
        <v>7.2803643E7</v>
      </c>
      <c r="C47" s="48">
        <v>8.7239195E7</v>
      </c>
      <c r="D47" s="48">
        <v>2.7567195E7</v>
      </c>
      <c r="E47" s="48">
        <v>7.9152063E7</v>
      </c>
      <c r="F47" s="48">
        <v>9878012.0</v>
      </c>
    </row>
    <row r="48" ht="12.75" customHeight="1">
      <c r="A48" s="46" t="s">
        <v>30</v>
      </c>
      <c r="B48" s="47">
        <v>5.1119444E7</v>
      </c>
      <c r="C48" s="48">
        <v>8.7108073E7</v>
      </c>
      <c r="D48" s="48">
        <v>4.7107992E7</v>
      </c>
      <c r="E48" s="48">
        <v>4.5028519E7</v>
      </c>
      <c r="F48" s="48">
        <v>2.2335855E7</v>
      </c>
    </row>
    <row r="49" ht="12.75" customHeight="1">
      <c r="A49" s="46" t="s">
        <v>46</v>
      </c>
      <c r="B49" s="47">
        <v>3586823.0</v>
      </c>
      <c r="C49" s="48">
        <v>8.6564484E7</v>
      </c>
      <c r="D49" s="48">
        <v>6.2760651E7</v>
      </c>
      <c r="E49" s="48">
        <v>8.2820816E7</v>
      </c>
      <c r="F49" s="48">
        <v>1.8920502E7</v>
      </c>
    </row>
    <row r="50" ht="12.75" customHeight="1">
      <c r="A50" s="46" t="s">
        <v>40</v>
      </c>
      <c r="B50" s="47">
        <v>2.0660545E7</v>
      </c>
      <c r="C50" s="48">
        <v>8.6322582E7</v>
      </c>
      <c r="D50" s="48">
        <v>5.4146765E7</v>
      </c>
      <c r="E50" s="48">
        <v>4.7897966E7</v>
      </c>
      <c r="F50" s="48">
        <v>2.4930077E7</v>
      </c>
    </row>
    <row r="51" ht="12.75" customHeight="1">
      <c r="A51" s="46" t="s">
        <v>70</v>
      </c>
      <c r="B51" s="47">
        <v>2.9173785E7</v>
      </c>
      <c r="C51" s="48">
        <v>8.419306E7</v>
      </c>
      <c r="D51" s="48">
        <v>4.2121373E7</v>
      </c>
      <c r="E51" s="48">
        <v>6.8134817E7</v>
      </c>
      <c r="F51" s="48">
        <v>1.3715362E7</v>
      </c>
    </row>
    <row r="52" ht="12.75" customHeight="1">
      <c r="A52" s="46" t="s">
        <v>52</v>
      </c>
      <c r="B52" s="47">
        <v>1.1831408E7</v>
      </c>
      <c r="C52" s="48">
        <v>8.3956411E7</v>
      </c>
      <c r="D52" s="48">
        <v>9.604277E7</v>
      </c>
      <c r="E52" s="48">
        <v>9.0716275E7</v>
      </c>
      <c r="F52" s="48">
        <v>2.2813345E7</v>
      </c>
    </row>
    <row r="53" ht="12.75" customHeight="1">
      <c r="A53" s="46" t="s">
        <v>65</v>
      </c>
      <c r="B53" s="47">
        <v>3.0792536E7</v>
      </c>
      <c r="C53" s="48">
        <v>8.318418E7</v>
      </c>
      <c r="D53" s="48">
        <v>3.2394905E7</v>
      </c>
      <c r="E53" s="48">
        <v>5.4421071E7</v>
      </c>
      <c r="F53" s="48">
        <v>1.7082494E7</v>
      </c>
    </row>
    <row r="54" ht="12.75" customHeight="1">
      <c r="A54" s="46" t="s">
        <v>48</v>
      </c>
      <c r="B54" s="47">
        <v>2.658953E7</v>
      </c>
      <c r="C54" s="48">
        <v>8.2670974E7</v>
      </c>
      <c r="D54" s="48">
        <v>5.5671807E7</v>
      </c>
      <c r="E54" s="48">
        <v>9.2702704E7</v>
      </c>
      <c r="F54" s="48">
        <v>2.0252016E7</v>
      </c>
    </row>
    <row r="55" ht="12.75" customHeight="1">
      <c r="A55" s="46" t="s">
        <v>97</v>
      </c>
      <c r="B55" s="47">
        <v>6.0499452E7</v>
      </c>
      <c r="C55" s="48">
        <v>8.2559232E7</v>
      </c>
      <c r="D55" s="48">
        <v>1.5171861E7</v>
      </c>
      <c r="E55" s="48">
        <v>1.8129903E7</v>
      </c>
      <c r="F55" s="48">
        <v>8132938.0</v>
      </c>
    </row>
    <row r="56" ht="12.75" customHeight="1">
      <c r="A56" s="46" t="s">
        <v>47</v>
      </c>
      <c r="B56" s="47">
        <v>7410785.0</v>
      </c>
      <c r="C56" s="48">
        <v>8.2256513E7</v>
      </c>
      <c r="D56" s="48">
        <v>4.6782539E7</v>
      </c>
      <c r="E56" s="48">
        <v>8.2002323E7</v>
      </c>
      <c r="F56" s="48">
        <v>1.782353E7</v>
      </c>
    </row>
    <row r="57" ht="12.75" customHeight="1">
      <c r="A57" s="46" t="s">
        <v>59</v>
      </c>
      <c r="B57" s="47">
        <v>5.2516645E7</v>
      </c>
      <c r="C57" s="48">
        <v>8.2093819E7</v>
      </c>
      <c r="D57" s="48">
        <v>8.2373193E7</v>
      </c>
      <c r="E57" s="48">
        <v>8.3659428E7</v>
      </c>
      <c r="F57" s="48">
        <v>1.674601E7</v>
      </c>
    </row>
    <row r="58" ht="12.75" customHeight="1">
      <c r="A58" s="46" t="s">
        <v>33</v>
      </c>
      <c r="B58" s="47">
        <v>5.0944665E7</v>
      </c>
      <c r="C58" s="48">
        <v>8.2089751E7</v>
      </c>
      <c r="D58" s="48">
        <v>5.2997711E7</v>
      </c>
      <c r="E58" s="48">
        <v>8.4224951E7</v>
      </c>
      <c r="F58" s="48">
        <v>1.3175993E7</v>
      </c>
    </row>
    <row r="59" ht="12.75" customHeight="1">
      <c r="A59" s="46" t="s">
        <v>85</v>
      </c>
      <c r="B59" s="47">
        <v>3.0975209E7</v>
      </c>
      <c r="C59" s="48">
        <v>8.1741501E7</v>
      </c>
      <c r="D59" s="48">
        <v>7.7974657E7</v>
      </c>
      <c r="E59" s="48">
        <v>7.7273752E7</v>
      </c>
      <c r="F59" s="48">
        <v>2.4497243E7</v>
      </c>
    </row>
    <row r="60" ht="12.75" customHeight="1">
      <c r="A60" s="46" t="s">
        <v>50</v>
      </c>
      <c r="B60" s="47">
        <v>7.958075E7</v>
      </c>
      <c r="C60" s="48">
        <v>8.1135314E7</v>
      </c>
      <c r="D60" s="48">
        <v>5.6928115E7</v>
      </c>
      <c r="E60" s="48">
        <v>3.7075533E7</v>
      </c>
      <c r="F60" s="48">
        <v>1.3443941E7</v>
      </c>
    </row>
    <row r="61" ht="12.75" customHeight="1">
      <c r="A61" s="46" t="s">
        <v>57</v>
      </c>
      <c r="B61" s="47">
        <v>5.1030029E7</v>
      </c>
      <c r="C61" s="48">
        <v>8.0723648E7</v>
      </c>
      <c r="D61" s="48">
        <v>1.303314E7</v>
      </c>
      <c r="E61" s="48">
        <v>2.9112238E7</v>
      </c>
      <c r="F61" s="48">
        <v>6807106.0</v>
      </c>
    </row>
    <row r="62" ht="12.75" customHeight="1">
      <c r="A62" s="46" t="s">
        <v>82</v>
      </c>
      <c r="B62" s="47">
        <v>3.9380722E7</v>
      </c>
      <c r="C62" s="48">
        <v>8.0079211E7</v>
      </c>
      <c r="D62" s="48">
        <v>2.3318906E7</v>
      </c>
      <c r="E62" s="48">
        <v>3.0758097E7</v>
      </c>
      <c r="F62" s="48">
        <v>1.2430866E7</v>
      </c>
    </row>
    <row r="63" ht="12.75" customHeight="1">
      <c r="A63" s="46" t="s">
        <v>66</v>
      </c>
      <c r="B63" s="47">
        <v>8861604.0</v>
      </c>
      <c r="C63" s="48">
        <v>7.992468E7</v>
      </c>
      <c r="D63" s="48">
        <v>4.5112991E7</v>
      </c>
      <c r="E63" s="48">
        <v>3.6600106E7</v>
      </c>
      <c r="F63" s="48">
        <v>1.7087082E7</v>
      </c>
    </row>
    <row r="64" ht="12.75" customHeight="1">
      <c r="A64" s="46" t="s">
        <v>288</v>
      </c>
      <c r="B64" s="47">
        <v>2.1312042E7</v>
      </c>
      <c r="C64" s="48">
        <v>7.8941783E7</v>
      </c>
      <c r="D64" s="48">
        <v>4.5395794E7</v>
      </c>
      <c r="E64" s="48">
        <v>4.7325692E7</v>
      </c>
      <c r="F64" s="48">
        <v>1.5264282E7</v>
      </c>
    </row>
    <row r="65" ht="12.75" customHeight="1">
      <c r="A65" s="46" t="s">
        <v>81</v>
      </c>
      <c r="B65" s="47">
        <v>6224379.0</v>
      </c>
      <c r="C65" s="48">
        <v>7.8873049E7</v>
      </c>
      <c r="D65" s="48">
        <v>4.5336147E7</v>
      </c>
      <c r="E65" s="48">
        <v>4.8549986E7</v>
      </c>
      <c r="F65" s="48">
        <v>1.641894E7</v>
      </c>
    </row>
    <row r="66" ht="12.75" customHeight="1">
      <c r="A66" s="46" t="s">
        <v>633</v>
      </c>
      <c r="B66" s="47">
        <v>6580060.0</v>
      </c>
      <c r="C66" s="48">
        <v>7.859677E7</v>
      </c>
      <c r="D66" s="48">
        <v>1.02013018E8</v>
      </c>
      <c r="E66" s="48">
        <v>1.1493679E8</v>
      </c>
      <c r="F66" s="48">
        <v>3.4537776E7</v>
      </c>
    </row>
    <row r="67" ht="12.75" customHeight="1">
      <c r="A67" s="46" t="s">
        <v>136</v>
      </c>
      <c r="B67" s="47">
        <v>2.2741953E7</v>
      </c>
      <c r="C67" s="48">
        <v>7.8107351E7</v>
      </c>
      <c r="D67" s="48">
        <v>1.26869447E8</v>
      </c>
      <c r="E67" s="48">
        <v>1.215824E8</v>
      </c>
      <c r="F67" s="48">
        <v>3.184702E7</v>
      </c>
    </row>
    <row r="68" ht="12.75" customHeight="1">
      <c r="A68" s="46" t="s">
        <v>56</v>
      </c>
      <c r="B68" s="47">
        <v>1.8291922E7</v>
      </c>
      <c r="C68" s="48">
        <v>7.5572525E7</v>
      </c>
      <c r="D68" s="48">
        <v>4.03709E7</v>
      </c>
      <c r="E68" s="48">
        <v>4.0060795E7</v>
      </c>
      <c r="F68" s="48">
        <v>1.5278809E7</v>
      </c>
    </row>
    <row r="69" ht="12.75" customHeight="1">
      <c r="A69" s="46" t="s">
        <v>51</v>
      </c>
      <c r="B69" s="47">
        <v>195943.0</v>
      </c>
      <c r="C69" s="48">
        <v>7.55131471E8</v>
      </c>
      <c r="D69" s="48">
        <v>4.4956433E7</v>
      </c>
      <c r="E69" s="48">
        <v>5.9779296E7</v>
      </c>
      <c r="F69" s="48">
        <v>1.0799327E7</v>
      </c>
    </row>
    <row r="70" ht="12.75" customHeight="1">
      <c r="A70" s="46" t="s">
        <v>75</v>
      </c>
      <c r="B70" s="47">
        <v>5.0888025E7</v>
      </c>
      <c r="C70" s="48">
        <v>7.4662726E7</v>
      </c>
      <c r="D70" s="48">
        <v>1.8857926E7</v>
      </c>
      <c r="E70" s="48">
        <v>1.7197277E7</v>
      </c>
      <c r="F70" s="48">
        <v>9227971.0</v>
      </c>
    </row>
    <row r="71" ht="12.75" customHeight="1">
      <c r="A71" s="46" t="s">
        <v>134</v>
      </c>
      <c r="B71" s="47">
        <v>6.4487694E7</v>
      </c>
      <c r="C71" s="48">
        <v>7.413353E7</v>
      </c>
      <c r="D71" s="48">
        <v>4.6217014E7</v>
      </c>
      <c r="E71" s="48">
        <v>2.8226277E7</v>
      </c>
      <c r="F71" s="48">
        <v>1.4942072E7</v>
      </c>
    </row>
    <row r="72" ht="12.75" customHeight="1">
      <c r="A72" s="46" t="s">
        <v>135</v>
      </c>
      <c r="B72" s="47">
        <v>5.1147171E7</v>
      </c>
      <c r="C72" s="48">
        <v>7.3051504E7</v>
      </c>
      <c r="D72" s="48">
        <v>1410248.0</v>
      </c>
      <c r="E72" s="48">
        <v>1824814.0</v>
      </c>
      <c r="F72" s="48">
        <v>9975700.0</v>
      </c>
    </row>
    <row r="73" ht="12.75" customHeight="1">
      <c r="A73" s="46" t="s">
        <v>78</v>
      </c>
      <c r="B73" s="47">
        <v>7.7688383E7</v>
      </c>
      <c r="C73" s="48">
        <v>7.2996917E7</v>
      </c>
      <c r="D73" s="48">
        <v>1.2920278E7</v>
      </c>
      <c r="E73" s="48">
        <v>1.7895023E7</v>
      </c>
      <c r="F73" s="48">
        <v>1.2987818E7</v>
      </c>
    </row>
    <row r="74" ht="12.75" customHeight="1">
      <c r="A74" s="46" t="s">
        <v>69</v>
      </c>
      <c r="B74" s="47">
        <v>5483631.0</v>
      </c>
      <c r="C74" s="48">
        <v>7.2910782E7</v>
      </c>
      <c r="D74" s="48">
        <v>3.6499015E7</v>
      </c>
      <c r="E74" s="48">
        <v>4.856224E7</v>
      </c>
      <c r="F74" s="48">
        <v>1.2920518E7</v>
      </c>
    </row>
    <row r="75" ht="12.75" customHeight="1">
      <c r="A75" s="46" t="s">
        <v>45</v>
      </c>
      <c r="B75" s="47">
        <v>1.23431055E8</v>
      </c>
      <c r="C75" s="48">
        <v>7.2499666E7</v>
      </c>
      <c r="D75" s="48">
        <v>2.5101905E7</v>
      </c>
      <c r="E75" s="48">
        <v>3.9995991E7</v>
      </c>
      <c r="F75" s="48">
        <v>9228283.0</v>
      </c>
    </row>
    <row r="76" ht="12.75" customHeight="1">
      <c r="A76" s="46" t="s">
        <v>76</v>
      </c>
      <c r="B76" s="47">
        <v>4.760525E7</v>
      </c>
      <c r="C76" s="48">
        <v>7.1722945E7</v>
      </c>
      <c r="D76" s="48">
        <v>2.116489E7</v>
      </c>
      <c r="E76" s="48">
        <v>3.2698518E7</v>
      </c>
      <c r="F76" s="48">
        <v>1.4413509E7</v>
      </c>
    </row>
    <row r="77" ht="12.75" customHeight="1">
      <c r="A77" s="46" t="s">
        <v>290</v>
      </c>
      <c r="B77" s="47">
        <v>2649113.0</v>
      </c>
      <c r="C77" s="48">
        <v>7.0801442E7</v>
      </c>
      <c r="D77" s="48">
        <v>4.3274508E7</v>
      </c>
      <c r="E77" s="48">
        <v>4.1170215E7</v>
      </c>
      <c r="F77" s="48">
        <v>1.6779186E7</v>
      </c>
    </row>
    <row r="78" ht="12.75" customHeight="1">
      <c r="A78" s="46" t="s">
        <v>95</v>
      </c>
      <c r="B78" s="47">
        <v>5.103759E7</v>
      </c>
      <c r="C78" s="48">
        <v>7.0115164E7</v>
      </c>
      <c r="D78" s="48">
        <v>6.2435061E7</v>
      </c>
      <c r="E78" s="48">
        <v>3.8840471E7</v>
      </c>
      <c r="F78" s="48">
        <v>1.9720222E7</v>
      </c>
    </row>
    <row r="79" ht="12.75" customHeight="1">
      <c r="A79" s="46" t="s">
        <v>54</v>
      </c>
      <c r="B79" s="47">
        <v>2.2751118E7</v>
      </c>
      <c r="C79" s="48">
        <v>6.9941429E7</v>
      </c>
      <c r="D79" s="48">
        <v>2.045046E7</v>
      </c>
      <c r="E79" s="48">
        <v>3.3020308E7</v>
      </c>
      <c r="F79" s="48">
        <v>8012166.0</v>
      </c>
    </row>
    <row r="80" ht="12.75" customHeight="1">
      <c r="A80" s="46" t="s">
        <v>36</v>
      </c>
      <c r="B80" s="47">
        <v>5.1007916E7</v>
      </c>
      <c r="C80" s="48">
        <v>6.9926486E7</v>
      </c>
      <c r="D80" s="48">
        <v>4.1551746E7</v>
      </c>
      <c r="E80" s="48">
        <v>9.7748295E7</v>
      </c>
      <c r="F80" s="48">
        <v>1.6672022E7</v>
      </c>
    </row>
    <row r="81" ht="12.75" customHeight="1">
      <c r="A81" s="46" t="s">
        <v>83</v>
      </c>
      <c r="B81" s="47">
        <v>1.963618E7</v>
      </c>
      <c r="C81" s="48">
        <v>6.9798881E7</v>
      </c>
      <c r="D81" s="48">
        <v>2.6608185E7</v>
      </c>
      <c r="E81" s="48">
        <v>2.9500892E7</v>
      </c>
      <c r="F81" s="48">
        <v>1.3572295E7</v>
      </c>
    </row>
    <row r="82" ht="12.75" customHeight="1">
      <c r="A82" s="46" t="s">
        <v>291</v>
      </c>
      <c r="B82" s="47">
        <v>1.7256609E7</v>
      </c>
      <c r="C82" s="48">
        <v>6.9342462E7</v>
      </c>
      <c r="D82" s="48">
        <v>1.73572745E8</v>
      </c>
      <c r="E82" s="48">
        <v>1.92379616E8</v>
      </c>
      <c r="F82" s="48">
        <v>5.745368E7</v>
      </c>
    </row>
    <row r="83" ht="12.75" customHeight="1">
      <c r="A83" s="46" t="s">
        <v>133</v>
      </c>
      <c r="B83" s="47">
        <v>8204082.0</v>
      </c>
      <c r="C83" s="48">
        <v>6.7530141E7</v>
      </c>
      <c r="D83" s="48">
        <v>7.3201223E7</v>
      </c>
      <c r="E83" s="48">
        <v>1.23948955E8</v>
      </c>
      <c r="F83" s="48">
        <v>2.0280563E7</v>
      </c>
    </row>
    <row r="84" ht="12.75" customHeight="1">
      <c r="A84" s="46" t="s">
        <v>67</v>
      </c>
      <c r="B84" s="47">
        <v>5.3116769E7</v>
      </c>
      <c r="C84" s="48">
        <v>6.6780392E7</v>
      </c>
      <c r="D84" s="48">
        <v>2892083.0</v>
      </c>
      <c r="E84" s="48">
        <v>8857216.0</v>
      </c>
      <c r="F84" s="48">
        <v>1.3066847E7</v>
      </c>
    </row>
    <row r="85" ht="12.75" customHeight="1">
      <c r="A85" s="46" t="s">
        <v>84</v>
      </c>
      <c r="B85" s="47">
        <v>2.2856865E7</v>
      </c>
      <c r="C85" s="48">
        <v>6.6716898E7</v>
      </c>
      <c r="D85" s="48">
        <v>2.5847121E7</v>
      </c>
      <c r="E85" s="48">
        <v>1.5812465E7</v>
      </c>
      <c r="F85" s="48">
        <v>9103965.0</v>
      </c>
    </row>
    <row r="86" ht="12.75" customHeight="1">
      <c r="A86" s="46" t="s">
        <v>64</v>
      </c>
      <c r="B86" s="47">
        <v>9142393.0</v>
      </c>
      <c r="C86" s="48">
        <v>6.6073577E7</v>
      </c>
      <c r="D86" s="48">
        <v>2.2969837E7</v>
      </c>
      <c r="E86" s="48">
        <v>6.1199988E7</v>
      </c>
      <c r="F86" s="48">
        <v>1.6964734E7</v>
      </c>
    </row>
    <row r="87" ht="12.75" customHeight="1">
      <c r="A87" s="46" t="s">
        <v>77</v>
      </c>
      <c r="B87" s="47">
        <v>1.1304519E7</v>
      </c>
      <c r="C87" s="48">
        <v>6.5404839E7</v>
      </c>
      <c r="D87" s="48">
        <v>7.180974E7</v>
      </c>
      <c r="E87" s="48">
        <v>4.4758021E7</v>
      </c>
      <c r="F87" s="48">
        <v>1.8161542E7</v>
      </c>
    </row>
    <row r="88" ht="12.75" customHeight="1">
      <c r="A88" s="46" t="s">
        <v>292</v>
      </c>
      <c r="B88" s="47">
        <v>5.0969324E7</v>
      </c>
      <c r="C88" s="48">
        <v>6.5006195E7</v>
      </c>
      <c r="D88" s="48">
        <v>5479005.0</v>
      </c>
      <c r="E88" s="48">
        <v>6022874.0</v>
      </c>
      <c r="F88" s="48">
        <v>9479212.0</v>
      </c>
    </row>
    <row r="89" ht="12.75" customHeight="1">
      <c r="A89" s="46" t="s">
        <v>132</v>
      </c>
      <c r="B89" s="47">
        <v>6.0270444E7</v>
      </c>
      <c r="C89" s="48">
        <v>6.4476377E7</v>
      </c>
      <c r="D89" s="48">
        <v>701032.0</v>
      </c>
      <c r="E89" s="48">
        <v>1168069.0</v>
      </c>
      <c r="F89" s="48">
        <v>9021382.0</v>
      </c>
    </row>
    <row r="90" ht="12.75" customHeight="1">
      <c r="A90" s="46" t="s">
        <v>90</v>
      </c>
      <c r="B90" s="47">
        <v>7.7701664E7</v>
      </c>
      <c r="C90" s="48">
        <v>6.3201956E7</v>
      </c>
      <c r="D90" s="48">
        <v>6433905.0</v>
      </c>
      <c r="E90" s="48">
        <v>1.2684559E7</v>
      </c>
      <c r="F90" s="48">
        <v>9919964.0</v>
      </c>
    </row>
    <row r="91" ht="12.75" customHeight="1">
      <c r="A91" s="46" t="s">
        <v>88</v>
      </c>
      <c r="B91" s="47">
        <v>5.0901231E7</v>
      </c>
      <c r="C91" s="48">
        <v>6.2699619E7</v>
      </c>
      <c r="D91" s="48">
        <v>3643351.0</v>
      </c>
      <c r="E91" s="48">
        <v>4316472.0</v>
      </c>
      <c r="F91" s="48">
        <v>7928964.0</v>
      </c>
    </row>
    <row r="92" ht="12.75" customHeight="1">
      <c r="A92" s="46" t="s">
        <v>293</v>
      </c>
      <c r="B92" s="47">
        <v>7.7282394E7</v>
      </c>
      <c r="C92" s="48">
        <v>6.198427E7</v>
      </c>
      <c r="D92" s="48">
        <v>2.66114611E8</v>
      </c>
      <c r="E92" s="48">
        <v>3.86833714E8</v>
      </c>
      <c r="F92" s="48">
        <v>3.849089E7</v>
      </c>
    </row>
    <row r="93" ht="12.75" customHeight="1">
      <c r="A93" s="46" t="s">
        <v>294</v>
      </c>
      <c r="B93" s="47">
        <v>1.5434239E7</v>
      </c>
      <c r="C93" s="48">
        <v>6.1455328E7</v>
      </c>
      <c r="D93" s="48">
        <v>6.9304257E7</v>
      </c>
      <c r="E93" s="48">
        <v>9.7859627E7</v>
      </c>
      <c r="F93" s="48">
        <v>3.5641291E7</v>
      </c>
    </row>
    <row r="94" ht="12.75" customHeight="1">
      <c r="A94" s="46" t="s">
        <v>131</v>
      </c>
      <c r="B94" s="47">
        <v>4.824734E7</v>
      </c>
      <c r="C94" s="48">
        <v>6.1013428E7</v>
      </c>
      <c r="D94" s="48">
        <v>4737160.0</v>
      </c>
      <c r="E94" s="48">
        <v>3564336.0</v>
      </c>
      <c r="F94" s="48">
        <v>1.3164716E7</v>
      </c>
    </row>
    <row r="95" ht="12.75" customHeight="1">
      <c r="A95" s="46" t="s">
        <v>130</v>
      </c>
      <c r="B95" s="47">
        <v>5.1010275E7</v>
      </c>
      <c r="C95" s="48">
        <v>5.8975321E7</v>
      </c>
      <c r="D95" s="48">
        <v>6208257.0</v>
      </c>
      <c r="E95" s="48">
        <v>6447989.0</v>
      </c>
      <c r="F95" s="48">
        <v>2.9432246E7</v>
      </c>
    </row>
    <row r="96" ht="12.75" customHeight="1">
      <c r="A96" s="46" t="s">
        <v>295</v>
      </c>
      <c r="B96" s="47">
        <v>1.04435446E8</v>
      </c>
      <c r="C96" s="48">
        <v>5.8349929E7</v>
      </c>
      <c r="D96" s="48">
        <v>1.5806873E7</v>
      </c>
      <c r="E96" s="48">
        <v>2.886115E7</v>
      </c>
      <c r="F96" s="48">
        <v>7750684.0</v>
      </c>
    </row>
    <row r="97" ht="12.75" customHeight="1">
      <c r="A97" s="46" t="s">
        <v>99</v>
      </c>
      <c r="B97" s="47">
        <v>7.7243108E7</v>
      </c>
      <c r="C97" s="48">
        <v>5.7847248E7</v>
      </c>
      <c r="D97" s="48">
        <v>1.893204E7</v>
      </c>
      <c r="E97" s="48">
        <v>7848101.0</v>
      </c>
      <c r="F97" s="48">
        <v>9004828.0</v>
      </c>
    </row>
    <row r="98" ht="12.75" customHeight="1">
      <c r="A98" s="46" t="s">
        <v>128</v>
      </c>
      <c r="B98" s="47">
        <v>7314975.0</v>
      </c>
      <c r="C98" s="48">
        <v>5.6890191E7</v>
      </c>
      <c r="D98" s="48">
        <v>2.2116666E7</v>
      </c>
      <c r="E98" s="48">
        <v>1.6906977E7</v>
      </c>
      <c r="F98" s="48">
        <v>1.4695337E7</v>
      </c>
    </row>
    <row r="99" ht="12.75" customHeight="1">
      <c r="A99" s="46" t="s">
        <v>129</v>
      </c>
      <c r="B99" s="47">
        <v>1.5395965E7</v>
      </c>
      <c r="C99" s="48">
        <v>5.6726885E7</v>
      </c>
      <c r="D99" s="48">
        <v>5.3599822E7</v>
      </c>
      <c r="E99" s="48">
        <v>3.2961067E7</v>
      </c>
      <c r="F99" s="48">
        <v>1.7312582E7</v>
      </c>
    </row>
    <row r="100" ht="12.75" customHeight="1">
      <c r="A100" s="46" t="s">
        <v>122</v>
      </c>
      <c r="B100" s="47">
        <v>1.06438414E8</v>
      </c>
      <c r="C100" s="48">
        <v>5.6194634E7</v>
      </c>
      <c r="D100" s="48">
        <v>7748891.0</v>
      </c>
      <c r="E100" s="48">
        <v>3010984.0</v>
      </c>
      <c r="F100" s="48">
        <v>5288866.0</v>
      </c>
    </row>
    <row r="101" ht="12.75" customHeight="1">
      <c r="A101" s="46" t="s">
        <v>127</v>
      </c>
      <c r="B101" s="47">
        <v>2.3490174E7</v>
      </c>
      <c r="C101" s="48">
        <v>5.5831617E7</v>
      </c>
      <c r="D101" s="48">
        <v>8030470.0</v>
      </c>
      <c r="E101" s="48">
        <v>9810962.0</v>
      </c>
      <c r="F101" s="48">
        <v>1.6630548E7</v>
      </c>
    </row>
    <row r="102" ht="12.75" customHeight="1">
      <c r="A102" s="46" t="s">
        <v>121</v>
      </c>
      <c r="B102" s="47">
        <v>5.1872434E7</v>
      </c>
      <c r="C102" s="48">
        <v>5.5752852E7</v>
      </c>
      <c r="D102" s="48">
        <v>3.7076973E7</v>
      </c>
      <c r="E102" s="48">
        <v>7854823.0</v>
      </c>
      <c r="F102" s="48">
        <v>1.3133619E7</v>
      </c>
    </row>
    <row r="103" ht="12.75" customHeight="1">
      <c r="A103" s="46" t="s">
        <v>120</v>
      </c>
      <c r="B103" s="47">
        <v>5.142901E7</v>
      </c>
      <c r="C103" s="48">
        <v>5.5730388E7</v>
      </c>
      <c r="D103" s="48">
        <v>2676585.0</v>
      </c>
      <c r="E103" s="48">
        <v>659425.0</v>
      </c>
      <c r="F103" s="48">
        <v>1.0349521E7</v>
      </c>
    </row>
    <row r="104" ht="12.75" customHeight="1">
      <c r="A104" s="46" t="s">
        <v>126</v>
      </c>
      <c r="B104" s="47">
        <v>5.033735E7</v>
      </c>
      <c r="C104" s="48">
        <v>5.5714964E7</v>
      </c>
      <c r="D104" s="48">
        <v>3.7519501E7</v>
      </c>
      <c r="E104" s="48">
        <v>2.3584162E7</v>
      </c>
      <c r="F104" s="48">
        <v>1.4497318E7</v>
      </c>
    </row>
    <row r="105" ht="12.75" customHeight="1">
      <c r="A105" s="46" t="s">
        <v>125</v>
      </c>
      <c r="B105" s="47">
        <v>5.1035907E7</v>
      </c>
      <c r="C105" s="48">
        <v>5.5500383E7</v>
      </c>
      <c r="D105" s="48">
        <v>873843.0</v>
      </c>
      <c r="E105" s="48">
        <v>1883830.0</v>
      </c>
      <c r="F105" s="48">
        <v>1.4871241E7</v>
      </c>
    </row>
    <row r="106" ht="12.75" customHeight="1">
      <c r="A106" s="46" t="s">
        <v>80</v>
      </c>
      <c r="B106" s="47">
        <v>9.811082E7</v>
      </c>
      <c r="C106" s="48">
        <v>5.5405307E7</v>
      </c>
      <c r="D106" s="48">
        <v>4756125.0</v>
      </c>
      <c r="E106" s="48">
        <v>8140477.0</v>
      </c>
      <c r="F106" s="48">
        <v>9323735.0</v>
      </c>
    </row>
    <row r="107" ht="12.75" customHeight="1">
      <c r="A107" s="46" t="s">
        <v>124</v>
      </c>
      <c r="B107" s="47">
        <v>2.0704444E7</v>
      </c>
      <c r="C107" s="48">
        <v>5.5233E7</v>
      </c>
      <c r="D107" s="48">
        <v>2.9730992E7</v>
      </c>
      <c r="E107" s="48">
        <v>3.3669752E7</v>
      </c>
      <c r="F107" s="48">
        <v>1.4483234E7</v>
      </c>
    </row>
    <row r="108" ht="12.75" customHeight="1">
      <c r="A108" s="46" t="s">
        <v>101</v>
      </c>
      <c r="B108" s="47">
        <v>4.49944E7</v>
      </c>
      <c r="C108" s="48">
        <v>5.438269E7</v>
      </c>
      <c r="D108" s="48">
        <v>2794919.0</v>
      </c>
      <c r="E108" s="48">
        <v>5258110.0</v>
      </c>
      <c r="F108" s="48">
        <v>7411142.0</v>
      </c>
    </row>
    <row r="109" ht="12.75" customHeight="1">
      <c r="A109" s="46" t="s">
        <v>123</v>
      </c>
      <c r="B109" s="47">
        <v>1864631.0</v>
      </c>
      <c r="C109" s="48">
        <v>5.4272739E7</v>
      </c>
      <c r="D109" s="48">
        <v>2.6735427E7</v>
      </c>
      <c r="E109" s="48">
        <v>3.1738973E7</v>
      </c>
      <c r="F109" s="48">
        <v>1.5846498E7</v>
      </c>
    </row>
    <row r="110" ht="12.75" customHeight="1">
      <c r="A110" s="46" t="s">
        <v>117</v>
      </c>
      <c r="B110" s="47">
        <v>2.1052924E7</v>
      </c>
      <c r="C110" s="48">
        <v>5.4058075E7</v>
      </c>
      <c r="D110" s="48">
        <v>2527382.0</v>
      </c>
      <c r="E110" s="48">
        <v>2607220.0</v>
      </c>
      <c r="F110" s="48">
        <v>1.3029313E7</v>
      </c>
    </row>
    <row r="111" ht="12.75" customHeight="1">
      <c r="A111" s="46" t="s">
        <v>119</v>
      </c>
      <c r="B111" s="47">
        <v>2.6066727E7</v>
      </c>
      <c r="C111" s="48">
        <v>5.3076894E7</v>
      </c>
      <c r="D111" s="48">
        <v>4968887.0</v>
      </c>
      <c r="E111" s="48">
        <v>4305411.0</v>
      </c>
      <c r="F111" s="48">
        <v>2621040.0</v>
      </c>
    </row>
    <row r="112" ht="12.75" customHeight="1">
      <c r="A112" s="46" t="s">
        <v>114</v>
      </c>
      <c r="B112" s="47">
        <v>5.0881134E7</v>
      </c>
      <c r="C112" s="48">
        <v>5.2443398E7</v>
      </c>
      <c r="D112" s="48">
        <v>583906.0</v>
      </c>
      <c r="E112" s="48">
        <v>832619.0</v>
      </c>
      <c r="F112" s="48">
        <v>7949292.0</v>
      </c>
    </row>
    <row r="113" ht="12.75" customHeight="1">
      <c r="A113" s="46" t="s">
        <v>102</v>
      </c>
      <c r="B113" s="47">
        <v>5.092242E7</v>
      </c>
      <c r="C113" s="48">
        <v>5.2435432E7</v>
      </c>
      <c r="D113" s="48">
        <v>985131.0</v>
      </c>
      <c r="E113" s="48">
        <v>2759074.0</v>
      </c>
      <c r="F113" s="48">
        <v>5958795.0</v>
      </c>
    </row>
    <row r="114" ht="12.75" customHeight="1">
      <c r="A114" s="46" t="s">
        <v>116</v>
      </c>
      <c r="B114" s="47">
        <v>5.1926604E7</v>
      </c>
      <c r="C114" s="48">
        <v>5.1899938E7</v>
      </c>
      <c r="D114" s="48">
        <v>4861961.0</v>
      </c>
      <c r="E114" s="48">
        <v>2326769.0</v>
      </c>
      <c r="F114" s="48">
        <v>1.151023E7</v>
      </c>
    </row>
    <row r="115" ht="12.75" customHeight="1">
      <c r="A115" s="46" t="s">
        <v>118</v>
      </c>
      <c r="B115" s="47">
        <v>5.0923153E7</v>
      </c>
      <c r="C115" s="48">
        <v>5.1676265E7</v>
      </c>
      <c r="D115" s="48">
        <v>1.6485935E7</v>
      </c>
      <c r="E115" s="48">
        <v>3.1680187E7</v>
      </c>
      <c r="F115" s="48">
        <v>1.2714758E7</v>
      </c>
    </row>
    <row r="116" ht="12.75" customHeight="1">
      <c r="A116" s="46" t="s">
        <v>115</v>
      </c>
      <c r="B116" s="47">
        <v>8.050338E7</v>
      </c>
      <c r="C116" s="48">
        <v>5.1497585E7</v>
      </c>
      <c r="D116" s="48">
        <v>2.0656506E7</v>
      </c>
      <c r="E116" s="48">
        <v>7912321.0</v>
      </c>
      <c r="F116" s="48">
        <v>6759435.0</v>
      </c>
    </row>
    <row r="117" ht="12.75" customHeight="1">
      <c r="A117" s="46" t="s">
        <v>113</v>
      </c>
      <c r="B117" s="47">
        <v>5.0992666E7</v>
      </c>
      <c r="C117" s="48">
        <v>4.9304476E7</v>
      </c>
      <c r="D117" s="48">
        <v>174939.0</v>
      </c>
      <c r="E117" s="48">
        <v>512578.0</v>
      </c>
      <c r="F117" s="48">
        <v>5471170.0</v>
      </c>
    </row>
    <row r="118" ht="12.75" customHeight="1">
      <c r="A118" s="46" t="s">
        <v>112</v>
      </c>
      <c r="B118" s="47">
        <v>6.908784E7</v>
      </c>
      <c r="C118" s="48">
        <v>4.8358322E7</v>
      </c>
      <c r="D118" s="48">
        <v>4313574.0</v>
      </c>
      <c r="E118" s="48">
        <v>4774306.0</v>
      </c>
      <c r="F118" s="48">
        <v>6279192.0</v>
      </c>
    </row>
    <row r="119" ht="12.75" customHeight="1">
      <c r="A119" s="46" t="s">
        <v>296</v>
      </c>
      <c r="B119" s="47">
        <v>8636536.0</v>
      </c>
      <c r="C119" s="48">
        <v>4.7896245E7</v>
      </c>
      <c r="D119" s="48">
        <v>2525021.0</v>
      </c>
      <c r="E119" s="48">
        <v>4605868.0</v>
      </c>
      <c r="F119" s="48">
        <v>7710065.0</v>
      </c>
    </row>
    <row r="120" ht="12.75" customHeight="1">
      <c r="A120" s="46" t="s">
        <v>89</v>
      </c>
      <c r="B120" s="47">
        <v>6.9113404E7</v>
      </c>
      <c r="C120" s="48">
        <v>4.7311377E7</v>
      </c>
      <c r="D120" s="48">
        <v>803515.0</v>
      </c>
      <c r="E120" s="48">
        <v>407841.0</v>
      </c>
      <c r="F120" s="48">
        <v>6954951.0</v>
      </c>
    </row>
    <row r="121" ht="12.75" customHeight="1">
      <c r="A121" s="46" t="s">
        <v>96</v>
      </c>
      <c r="B121" s="47">
        <v>8.717919E7</v>
      </c>
      <c r="C121" s="48">
        <v>4.6352971E7</v>
      </c>
      <c r="D121" s="48">
        <v>882460.0</v>
      </c>
      <c r="E121" s="48">
        <v>2958385.0</v>
      </c>
      <c r="F121" s="48">
        <v>6698376.0</v>
      </c>
    </row>
    <row r="122" ht="12.75" customHeight="1">
      <c r="A122" s="46" t="s">
        <v>111</v>
      </c>
      <c r="B122" s="47">
        <v>9.1259825E7</v>
      </c>
      <c r="C122" s="48">
        <v>4.5344487E7</v>
      </c>
      <c r="D122" s="48">
        <v>3080090.0</v>
      </c>
      <c r="E122" s="48">
        <v>6718311.0</v>
      </c>
      <c r="F122" s="48">
        <v>7156093.0</v>
      </c>
    </row>
    <row r="123" ht="12.75" customHeight="1">
      <c r="A123" s="46" t="s">
        <v>110</v>
      </c>
      <c r="B123" s="47">
        <v>7.0720007E7</v>
      </c>
      <c r="C123" s="48">
        <v>4.3537826E7</v>
      </c>
      <c r="D123" s="48">
        <v>2493023.0</v>
      </c>
      <c r="E123" s="48">
        <v>508655.0</v>
      </c>
      <c r="F123" s="48">
        <v>320649.0</v>
      </c>
    </row>
    <row r="124" ht="12.75" customHeight="1">
      <c r="A124" s="46" t="s">
        <v>297</v>
      </c>
      <c r="B124" s="47">
        <v>7.3811823E7</v>
      </c>
      <c r="C124" s="48">
        <v>4.3160178E7</v>
      </c>
      <c r="D124" s="48">
        <v>1.1619126E7</v>
      </c>
      <c r="E124" s="48">
        <v>5228967.0</v>
      </c>
      <c r="F124" s="48">
        <v>9222053.0</v>
      </c>
    </row>
    <row r="125" ht="12.75" customHeight="1">
      <c r="A125" s="46" t="s">
        <v>109</v>
      </c>
      <c r="B125" s="47">
        <v>2.1989048E7</v>
      </c>
      <c r="C125" s="48">
        <v>4.2896309E7</v>
      </c>
      <c r="D125" s="48">
        <v>3078871.0</v>
      </c>
      <c r="E125" s="48">
        <v>3222885.0</v>
      </c>
      <c r="F125" s="48">
        <v>7664242.0</v>
      </c>
    </row>
    <row r="126" ht="12.75" customHeight="1">
      <c r="A126" s="46" t="s">
        <v>108</v>
      </c>
      <c r="B126" s="47">
        <v>5.4636427E7</v>
      </c>
      <c r="C126" s="48">
        <v>4.2568234E7</v>
      </c>
      <c r="D126" s="48">
        <v>63908.0</v>
      </c>
      <c r="E126" s="48">
        <v>0.0</v>
      </c>
      <c r="F126" s="48">
        <v>857060.0</v>
      </c>
    </row>
    <row r="127" ht="12.75" customHeight="1">
      <c r="A127" s="46" t="s">
        <v>105</v>
      </c>
      <c r="B127" s="47">
        <v>5.2040551E7</v>
      </c>
      <c r="C127" s="48">
        <v>4.2542134E7</v>
      </c>
      <c r="D127" s="48">
        <v>3398150.0</v>
      </c>
      <c r="E127" s="48">
        <v>4575111.0</v>
      </c>
      <c r="F127" s="48">
        <v>1.0343285E7</v>
      </c>
    </row>
    <row r="128" ht="12.75" customHeight="1">
      <c r="A128" s="46" t="s">
        <v>103</v>
      </c>
      <c r="B128" s="47">
        <v>1.0729066E7</v>
      </c>
      <c r="C128" s="48">
        <v>4.2218124E7</v>
      </c>
      <c r="D128" s="48">
        <v>1.8205908E7</v>
      </c>
      <c r="E128" s="48">
        <v>4444380.0</v>
      </c>
      <c r="F128" s="48">
        <v>4221950.0</v>
      </c>
    </row>
    <row r="129" ht="12.75" customHeight="1">
      <c r="A129" s="46" t="s">
        <v>107</v>
      </c>
      <c r="B129" s="47">
        <v>1.45286928E8</v>
      </c>
      <c r="C129" s="48">
        <v>4.2027884E7</v>
      </c>
      <c r="D129" s="48">
        <v>63923.0</v>
      </c>
      <c r="E129" s="48">
        <v>86896.0</v>
      </c>
      <c r="F129" s="48">
        <v>998338.0</v>
      </c>
    </row>
    <row r="130" ht="12.75" customHeight="1">
      <c r="A130" s="46" t="s">
        <v>100</v>
      </c>
      <c r="B130" s="47">
        <v>5.8774955E7</v>
      </c>
      <c r="C130" s="48">
        <v>4.2026047E7</v>
      </c>
      <c r="D130" s="48">
        <v>1392704.0</v>
      </c>
      <c r="E130" s="48">
        <v>1073372.0</v>
      </c>
      <c r="F130" s="48">
        <v>3525638.0</v>
      </c>
    </row>
    <row r="131" ht="12.75" customHeight="1">
      <c r="A131" s="46" t="s">
        <v>139</v>
      </c>
      <c r="B131" s="47">
        <v>6.6286418E7</v>
      </c>
      <c r="C131" s="48">
        <v>4.1680366E7</v>
      </c>
      <c r="D131" s="48">
        <v>1262278.0</v>
      </c>
      <c r="E131" s="48">
        <v>1825537.0</v>
      </c>
      <c r="F131" s="48">
        <v>1176726.0</v>
      </c>
    </row>
    <row r="132" ht="12.75" customHeight="1">
      <c r="A132" s="46" t="s">
        <v>79</v>
      </c>
      <c r="B132" s="47">
        <v>1.03651883E8</v>
      </c>
      <c r="C132" s="48">
        <v>4.1653541E7</v>
      </c>
      <c r="D132" s="48">
        <v>1.5430571E7</v>
      </c>
      <c r="E132" s="48">
        <v>5242102.0</v>
      </c>
      <c r="F132" s="48">
        <v>8464264.0</v>
      </c>
    </row>
    <row r="133" ht="12.75" customHeight="1">
      <c r="A133" s="49" t="s">
        <v>92</v>
      </c>
      <c r="B133" s="47">
        <v>5.0936694E7</v>
      </c>
      <c r="C133" s="48">
        <v>4.1581991E7</v>
      </c>
      <c r="D133" s="48">
        <v>4081489.0</v>
      </c>
      <c r="E133" s="48">
        <v>3085768.0</v>
      </c>
      <c r="F133" s="48">
        <v>1.1311528E7</v>
      </c>
    </row>
    <row r="134" ht="12.75" customHeight="1">
      <c r="A134" s="46" t="s">
        <v>93</v>
      </c>
      <c r="B134" s="47">
        <v>7.2757072E7</v>
      </c>
      <c r="C134" s="48">
        <v>4.1357676E7</v>
      </c>
      <c r="D134" s="48">
        <v>1647973.0</v>
      </c>
      <c r="E134" s="48">
        <v>3382576.0</v>
      </c>
      <c r="F134" s="48">
        <v>4598038.0</v>
      </c>
    </row>
    <row r="135" ht="12.75" customHeight="1">
      <c r="A135" s="46" t="s">
        <v>106</v>
      </c>
      <c r="B135" s="47">
        <v>5.4461473E7</v>
      </c>
      <c r="C135" s="48">
        <v>4.1318893E7</v>
      </c>
      <c r="D135" s="48">
        <v>5560879.0</v>
      </c>
      <c r="E135" s="48">
        <v>2245146.0</v>
      </c>
      <c r="F135" s="48">
        <v>6531243.0</v>
      </c>
    </row>
    <row r="136" ht="12.75" customHeight="1">
      <c r="A136" s="46" t="s">
        <v>61</v>
      </c>
      <c r="B136" s="47">
        <v>8.5784954E7</v>
      </c>
      <c r="C136" s="48">
        <v>4.0940463E7</v>
      </c>
      <c r="D136" s="48">
        <v>3900488.0</v>
      </c>
      <c r="E136" s="48">
        <v>3183858.0</v>
      </c>
      <c r="F136" s="48">
        <v>7652782.0</v>
      </c>
    </row>
    <row r="137" ht="12.75" customHeight="1">
      <c r="A137" s="46" t="s">
        <v>104</v>
      </c>
      <c r="B137" s="47">
        <v>4.8244381E7</v>
      </c>
      <c r="C137" s="48">
        <v>4.0522997E7</v>
      </c>
      <c r="D137" s="48">
        <v>1028881.0</v>
      </c>
      <c r="E137" s="48">
        <v>1259496.0</v>
      </c>
      <c r="F137" s="48">
        <v>7327441.0</v>
      </c>
    </row>
    <row r="138" ht="12.75" customHeight="1">
      <c r="A138" s="46" t="s">
        <v>140</v>
      </c>
      <c r="B138" s="47">
        <v>1.29103445E8</v>
      </c>
      <c r="C138" s="48">
        <v>4.0332488E7</v>
      </c>
      <c r="D138" s="48">
        <v>534317.0</v>
      </c>
      <c r="E138" s="48">
        <v>678454.0</v>
      </c>
      <c r="F138" s="48">
        <v>1557515.0</v>
      </c>
    </row>
    <row r="139" ht="12.75" customHeight="1">
      <c r="A139" s="46" t="s">
        <v>141</v>
      </c>
      <c r="B139" s="47">
        <v>5.0980149E7</v>
      </c>
      <c r="C139" s="48">
        <v>4.0133008E7</v>
      </c>
      <c r="D139" s="48">
        <v>1109536.0</v>
      </c>
      <c r="E139" s="48">
        <v>800485.0</v>
      </c>
      <c r="F139" s="48">
        <v>8810802.0</v>
      </c>
    </row>
    <row r="140" ht="12.75" customHeight="1">
      <c r="A140" s="46" t="s">
        <v>298</v>
      </c>
      <c r="B140" s="47">
        <v>1.3375358E7</v>
      </c>
      <c r="C140" s="48">
        <v>3.9858004E7</v>
      </c>
      <c r="D140" s="48">
        <v>2615701.0</v>
      </c>
      <c r="E140" s="48">
        <v>1025408.0</v>
      </c>
      <c r="F140" s="48">
        <v>6753120.0</v>
      </c>
    </row>
    <row r="141" ht="12.75" customHeight="1">
      <c r="A141" s="46" t="s">
        <v>142</v>
      </c>
      <c r="B141" s="47">
        <v>4.1962558E7</v>
      </c>
      <c r="C141" s="48">
        <v>3.8930614E7</v>
      </c>
      <c r="D141" s="48">
        <v>1.0323313E7</v>
      </c>
      <c r="E141" s="48">
        <v>6956048.0</v>
      </c>
      <c r="F141" s="48">
        <v>5728125.0</v>
      </c>
    </row>
    <row r="142" ht="12.75" customHeight="1">
      <c r="A142" s="46" t="s">
        <v>143</v>
      </c>
      <c r="B142" s="47">
        <v>2.2444381E7</v>
      </c>
      <c r="C142" s="48">
        <v>3.8469446E7</v>
      </c>
      <c r="D142" s="48">
        <v>3978106.0</v>
      </c>
      <c r="E142" s="48">
        <v>2421333.0</v>
      </c>
      <c r="F142" s="48">
        <v>4243863.0</v>
      </c>
    </row>
    <row r="143" ht="12.75" customHeight="1">
      <c r="A143" s="46" t="s">
        <v>144</v>
      </c>
      <c r="B143" s="47">
        <v>2.3175991E7</v>
      </c>
      <c r="C143" s="48">
        <v>3.7969385E7</v>
      </c>
      <c r="D143" s="48">
        <v>1.3233955E7</v>
      </c>
      <c r="E143" s="48">
        <v>8464077.0</v>
      </c>
      <c r="F143" s="48">
        <v>8715268.0</v>
      </c>
    </row>
    <row r="144" ht="12.75" customHeight="1">
      <c r="A144" s="46" t="s">
        <v>145</v>
      </c>
      <c r="B144" s="47">
        <v>1.14524067E8</v>
      </c>
      <c r="C144" s="48">
        <v>3.7874952E7</v>
      </c>
      <c r="D144" s="48">
        <v>1504805.0</v>
      </c>
      <c r="E144" s="48">
        <v>2665507.0</v>
      </c>
      <c r="F144" s="48">
        <v>2520637.0</v>
      </c>
    </row>
    <row r="145" ht="12.75" customHeight="1">
      <c r="A145" s="46" t="s">
        <v>146</v>
      </c>
      <c r="B145" s="47">
        <v>7.6619564E7</v>
      </c>
      <c r="C145" s="48">
        <v>3.7790862E7</v>
      </c>
      <c r="D145" s="48">
        <v>982174.0</v>
      </c>
      <c r="E145" s="48">
        <v>2094313.0</v>
      </c>
      <c r="F145" s="48">
        <v>3410608.0</v>
      </c>
    </row>
    <row r="146" ht="12.75" customHeight="1">
      <c r="A146" s="46" t="s">
        <v>147</v>
      </c>
      <c r="B146" s="47">
        <v>4.2837512E7</v>
      </c>
      <c r="C146" s="48">
        <v>3.7679971E7</v>
      </c>
      <c r="D146" s="48">
        <v>2506735.0</v>
      </c>
      <c r="E146" s="48">
        <v>4163444.0</v>
      </c>
      <c r="F146" s="48">
        <v>5048275.0</v>
      </c>
    </row>
    <row r="147" ht="12.75" customHeight="1">
      <c r="A147" s="46" t="s">
        <v>148</v>
      </c>
      <c r="B147" s="47">
        <v>5.8766896E7</v>
      </c>
      <c r="C147" s="48">
        <v>3.7189236E7</v>
      </c>
      <c r="D147" s="48">
        <v>1986110.0</v>
      </c>
      <c r="E147" s="48">
        <v>2562043.0</v>
      </c>
      <c r="F147" s="48">
        <v>5557783.0</v>
      </c>
    </row>
    <row r="148" ht="12.75" customHeight="1">
      <c r="A148" s="46" t="s">
        <v>299</v>
      </c>
      <c r="B148" s="47">
        <v>3.7569477E7</v>
      </c>
      <c r="C148" s="48">
        <v>3.599562E7</v>
      </c>
      <c r="D148" s="48">
        <v>1513864.0</v>
      </c>
      <c r="E148" s="48">
        <v>494808.0</v>
      </c>
      <c r="F148" s="48">
        <v>6898363.0</v>
      </c>
    </row>
    <row r="149" ht="12.75" customHeight="1">
      <c r="A149" s="46" t="s">
        <v>149</v>
      </c>
      <c r="B149" s="47">
        <v>4.488E7</v>
      </c>
      <c r="C149" s="48">
        <v>3.5766335E7</v>
      </c>
      <c r="D149" s="48">
        <v>336716.0</v>
      </c>
      <c r="E149" s="48">
        <v>534341.0</v>
      </c>
      <c r="F149" s="48">
        <v>1390426.0</v>
      </c>
    </row>
    <row r="150" ht="12.75" customHeight="1">
      <c r="A150" s="46" t="s">
        <v>150</v>
      </c>
      <c r="B150" s="47">
        <v>1.14524486E8</v>
      </c>
      <c r="C150" s="48">
        <v>3.5723018E7</v>
      </c>
      <c r="D150" s="48">
        <v>770085.0</v>
      </c>
      <c r="E150" s="48">
        <v>1208542.0</v>
      </c>
      <c r="F150" s="48">
        <v>1399658.0</v>
      </c>
    </row>
    <row r="151" ht="12.75" customHeight="1">
      <c r="A151" s="46" t="s">
        <v>151</v>
      </c>
      <c r="B151" s="47">
        <v>4.4525604E7</v>
      </c>
      <c r="C151" s="48">
        <v>3.4352803E7</v>
      </c>
      <c r="D151" s="48">
        <v>1.1765196E7</v>
      </c>
      <c r="E151" s="48">
        <v>1.0810012E7</v>
      </c>
      <c r="F151" s="48">
        <v>1.3769509E7</v>
      </c>
    </row>
    <row r="152" ht="12.75" customHeight="1">
      <c r="A152" s="46" t="s">
        <v>152</v>
      </c>
      <c r="B152" s="47">
        <v>5.6858677E7</v>
      </c>
      <c r="C152" s="48">
        <v>3.3875431E7</v>
      </c>
      <c r="D152" s="48">
        <v>5987841.0</v>
      </c>
      <c r="E152" s="48">
        <v>1423650.0</v>
      </c>
      <c r="F152" s="48">
        <v>8435146.0</v>
      </c>
    </row>
    <row r="153" ht="12.75" customHeight="1">
      <c r="A153" s="46" t="s">
        <v>300</v>
      </c>
      <c r="B153" s="47">
        <v>8.9204936E7</v>
      </c>
      <c r="C153" s="48">
        <v>3.3399858E7</v>
      </c>
      <c r="D153" s="48">
        <v>2325890.0</v>
      </c>
      <c r="E153" s="48">
        <v>3153011.0</v>
      </c>
      <c r="F153" s="48">
        <v>6288256.0</v>
      </c>
    </row>
    <row r="154" ht="12.75" customHeight="1">
      <c r="A154" s="46" t="s">
        <v>153</v>
      </c>
      <c r="B154" s="47">
        <v>8.7146553E7</v>
      </c>
      <c r="C154" s="48">
        <v>3.2440655E7</v>
      </c>
      <c r="D154" s="48">
        <v>68580.0</v>
      </c>
      <c r="E154" s="48">
        <v>53190.0</v>
      </c>
      <c r="F154" s="48">
        <v>4889299.0</v>
      </c>
    </row>
    <row r="155" ht="12.75" customHeight="1">
      <c r="A155" s="46" t="s">
        <v>154</v>
      </c>
      <c r="B155" s="47">
        <v>1.42519429E8</v>
      </c>
      <c r="C155" s="48">
        <v>3.1622318E7</v>
      </c>
      <c r="D155" s="50">
        <v>0.0</v>
      </c>
      <c r="E155" s="48">
        <v>65773.0</v>
      </c>
      <c r="F155" s="48">
        <v>325204.0</v>
      </c>
    </row>
    <row r="156" ht="12.75" customHeight="1">
      <c r="A156" s="46" t="s">
        <v>155</v>
      </c>
      <c r="B156" s="47">
        <v>7.2300948E7</v>
      </c>
      <c r="C156" s="48">
        <v>3.1376203E7</v>
      </c>
      <c r="D156" s="48">
        <v>697531.0</v>
      </c>
      <c r="E156" s="48">
        <v>273480.0</v>
      </c>
      <c r="F156" s="48">
        <v>1319065.0</v>
      </c>
    </row>
    <row r="157" ht="12.75" customHeight="1">
      <c r="A157" s="46" t="s">
        <v>156</v>
      </c>
      <c r="B157" s="47">
        <v>2.8222515E7</v>
      </c>
      <c r="C157" s="48">
        <v>3.1141024E7</v>
      </c>
      <c r="D157" s="48">
        <v>527885.0</v>
      </c>
      <c r="E157" s="48">
        <v>243078.0</v>
      </c>
      <c r="F157" s="48">
        <v>639536.0</v>
      </c>
    </row>
    <row r="158" ht="12.75" customHeight="1">
      <c r="A158" s="46" t="s">
        <v>157</v>
      </c>
      <c r="B158" s="47">
        <v>2812094.0</v>
      </c>
      <c r="C158" s="48">
        <v>3.1103671E7</v>
      </c>
      <c r="D158" s="48">
        <v>1647961.0</v>
      </c>
      <c r="E158" s="48">
        <v>223452.0</v>
      </c>
      <c r="F158" s="48">
        <v>2702102.0</v>
      </c>
    </row>
    <row r="159" ht="12.75" customHeight="1">
      <c r="A159" s="46" t="s">
        <v>158</v>
      </c>
      <c r="B159" s="47">
        <v>8980788.0</v>
      </c>
      <c r="C159" s="48">
        <v>3.0878925E7</v>
      </c>
      <c r="D159" s="48">
        <v>3319587.0</v>
      </c>
      <c r="E159" s="48">
        <v>1029039.0</v>
      </c>
      <c r="F159" s="48">
        <v>6956358.0</v>
      </c>
    </row>
    <row r="160" ht="12.75" customHeight="1">
      <c r="A160" s="46" t="s">
        <v>159</v>
      </c>
      <c r="B160" s="47">
        <v>7.3150299E7</v>
      </c>
      <c r="C160" s="48">
        <v>3.0836893E7</v>
      </c>
      <c r="D160" s="48">
        <v>4701211.0</v>
      </c>
      <c r="E160" s="48">
        <v>1647212.0</v>
      </c>
      <c r="F160" s="48">
        <v>6208259.0</v>
      </c>
    </row>
    <row r="161" ht="12.75" customHeight="1">
      <c r="A161" s="46" t="s">
        <v>301</v>
      </c>
      <c r="B161" s="47">
        <v>5.1071226E7</v>
      </c>
      <c r="C161" s="48">
        <v>3.0553749E7</v>
      </c>
      <c r="D161" s="48">
        <v>924698.0</v>
      </c>
      <c r="E161" s="48">
        <v>121129.0</v>
      </c>
      <c r="F161" s="48">
        <v>1116318.0</v>
      </c>
    </row>
    <row r="162" ht="12.75" customHeight="1">
      <c r="A162" s="46" t="s">
        <v>160</v>
      </c>
      <c r="B162" s="47">
        <v>5.0199618E7</v>
      </c>
      <c r="C162" s="48">
        <v>3.0013293E7</v>
      </c>
      <c r="D162" s="48">
        <v>2462327.0</v>
      </c>
      <c r="E162" s="48">
        <v>2164312.0</v>
      </c>
      <c r="F162" s="48">
        <v>1781257.0</v>
      </c>
    </row>
    <row r="163" ht="12.75" customHeight="1">
      <c r="A163" s="46" t="s">
        <v>161</v>
      </c>
      <c r="B163" s="47">
        <v>7.6486163E7</v>
      </c>
      <c r="C163" s="48">
        <v>2.9840036E7</v>
      </c>
      <c r="D163" s="48">
        <v>5956723.0</v>
      </c>
      <c r="E163" s="48">
        <v>1744150.0</v>
      </c>
      <c r="F163" s="48">
        <v>5975966.0</v>
      </c>
    </row>
    <row r="164" ht="12.75" customHeight="1">
      <c r="A164" s="46" t="s">
        <v>162</v>
      </c>
      <c r="B164" s="47">
        <v>1.9682247E7</v>
      </c>
      <c r="C164" s="48">
        <v>2.9745659E7</v>
      </c>
      <c r="D164" s="48">
        <v>749515.0</v>
      </c>
      <c r="E164" s="48">
        <v>614597.0</v>
      </c>
      <c r="F164" s="48">
        <v>7615034.0</v>
      </c>
    </row>
    <row r="165" ht="12.75" customHeight="1">
      <c r="A165" s="46" t="s">
        <v>302</v>
      </c>
      <c r="B165" s="47">
        <v>5.0925693E7</v>
      </c>
      <c r="C165" s="48">
        <v>2.9069742E7</v>
      </c>
      <c r="D165" s="48">
        <v>263867.0</v>
      </c>
      <c r="E165" s="48">
        <v>29288.0</v>
      </c>
      <c r="F165" s="48">
        <v>447121.0</v>
      </c>
    </row>
    <row r="166" ht="12.75" customHeight="1">
      <c r="A166" s="46" t="s">
        <v>163</v>
      </c>
      <c r="B166" s="47">
        <v>8.7009317E7</v>
      </c>
      <c r="C166" s="48">
        <v>2.89944E7</v>
      </c>
      <c r="D166" s="48">
        <v>893686.0</v>
      </c>
      <c r="E166" s="48">
        <v>1615479.0</v>
      </c>
      <c r="F166" s="48">
        <v>3796669.0</v>
      </c>
    </row>
    <row r="167" ht="12.75" customHeight="1">
      <c r="A167" s="46" t="s">
        <v>164</v>
      </c>
      <c r="B167" s="47">
        <v>5.1031877E7</v>
      </c>
      <c r="C167" s="48">
        <v>2.872502E7</v>
      </c>
      <c r="D167" s="48">
        <v>97623.0</v>
      </c>
      <c r="E167" s="48">
        <v>152005.0</v>
      </c>
      <c r="F167" s="48">
        <v>3332077.0</v>
      </c>
    </row>
    <row r="168" ht="12.75" customHeight="1">
      <c r="A168" s="46" t="s">
        <v>165</v>
      </c>
      <c r="B168" s="47">
        <v>5.2771377E7</v>
      </c>
      <c r="C168" s="48">
        <v>2.8473038E7</v>
      </c>
      <c r="D168" s="48">
        <v>229157.0</v>
      </c>
      <c r="E168" s="48">
        <v>6400.0</v>
      </c>
      <c r="F168" s="48">
        <v>15409.0</v>
      </c>
    </row>
    <row r="169" ht="12.75" customHeight="1">
      <c r="A169" s="46" t="s">
        <v>166</v>
      </c>
      <c r="B169" s="47">
        <v>1.5145225E7</v>
      </c>
      <c r="C169" s="48">
        <v>2.8083726E7</v>
      </c>
      <c r="D169" s="48">
        <v>240617.0</v>
      </c>
      <c r="E169" s="48">
        <v>759056.0</v>
      </c>
      <c r="F169" s="48">
        <v>1754153.0</v>
      </c>
    </row>
    <row r="170" ht="12.75" customHeight="1">
      <c r="A170" s="46" t="s">
        <v>168</v>
      </c>
      <c r="B170" s="47">
        <v>7.6612049E7</v>
      </c>
      <c r="C170" s="48">
        <v>2.7637167E7</v>
      </c>
      <c r="D170" s="48">
        <v>40966.0</v>
      </c>
      <c r="E170" s="48">
        <v>49720.0</v>
      </c>
      <c r="F170" s="48">
        <v>4938492.0</v>
      </c>
    </row>
    <row r="171" ht="12.75" customHeight="1">
      <c r="A171" s="46" t="s">
        <v>167</v>
      </c>
      <c r="B171" s="47">
        <v>1.272888E7</v>
      </c>
      <c r="C171" s="48">
        <v>2.7544767E7</v>
      </c>
      <c r="D171" s="48">
        <v>125414.0</v>
      </c>
      <c r="E171" s="48">
        <v>238206.0</v>
      </c>
      <c r="F171" s="48">
        <v>4019999.0</v>
      </c>
    </row>
    <row r="172" ht="12.75" customHeight="1">
      <c r="A172" s="46" t="s">
        <v>169</v>
      </c>
      <c r="B172" s="47">
        <v>8.7102817E7</v>
      </c>
      <c r="C172" s="48">
        <v>2.7210944E7</v>
      </c>
      <c r="D172" s="48">
        <v>1219187.0</v>
      </c>
      <c r="E172" s="48">
        <v>342932.0</v>
      </c>
      <c r="F172" s="48">
        <v>3742910.0</v>
      </c>
    </row>
    <row r="173" ht="12.75" customHeight="1">
      <c r="A173" s="46" t="s">
        <v>170</v>
      </c>
      <c r="B173" s="47">
        <v>5.1191759E7</v>
      </c>
      <c r="C173" s="48">
        <v>2.7001668E7</v>
      </c>
      <c r="D173" s="48">
        <v>371976.0</v>
      </c>
      <c r="E173" s="48">
        <v>93264.0</v>
      </c>
      <c r="F173" s="48">
        <v>1709195.0</v>
      </c>
    </row>
    <row r="174" ht="12.75" customHeight="1">
      <c r="A174" s="46" t="s">
        <v>171</v>
      </c>
      <c r="B174" s="47">
        <v>1.40983637E8</v>
      </c>
      <c r="C174" s="48">
        <v>2.6706171E7</v>
      </c>
      <c r="D174" s="48">
        <v>1168562.0</v>
      </c>
      <c r="E174" s="48">
        <v>1277312.0</v>
      </c>
      <c r="F174" s="48">
        <v>2121746.0</v>
      </c>
    </row>
    <row r="175" ht="12.75" customHeight="1">
      <c r="A175" s="46" t="s">
        <v>172</v>
      </c>
      <c r="B175" s="47">
        <v>2.1419556E7</v>
      </c>
      <c r="C175" s="48">
        <v>2.6541028E7</v>
      </c>
      <c r="D175" s="48">
        <v>1208134.0</v>
      </c>
      <c r="E175" s="48">
        <v>508318.0</v>
      </c>
      <c r="F175" s="48">
        <v>7030471.0</v>
      </c>
    </row>
    <row r="176" ht="12.75" customHeight="1">
      <c r="A176" s="46" t="s">
        <v>173</v>
      </c>
      <c r="B176" s="47">
        <v>7.8291379E7</v>
      </c>
      <c r="C176" s="48">
        <v>2.6383346E7</v>
      </c>
      <c r="D176" s="48">
        <v>161200.0</v>
      </c>
      <c r="E176" s="48">
        <v>123297.0</v>
      </c>
      <c r="F176" s="48">
        <v>638211.0</v>
      </c>
    </row>
    <row r="177" ht="12.75" customHeight="1">
      <c r="A177" s="46" t="s">
        <v>174</v>
      </c>
      <c r="B177" s="47">
        <v>2.8598777E7</v>
      </c>
      <c r="C177" s="48">
        <v>2.6145129E7</v>
      </c>
      <c r="D177" s="48">
        <v>507983.0</v>
      </c>
      <c r="E177" s="48">
        <v>329644.0</v>
      </c>
      <c r="F177" s="48">
        <v>2476640.0</v>
      </c>
    </row>
    <row r="178" ht="12.75" customHeight="1">
      <c r="A178" s="46" t="s">
        <v>175</v>
      </c>
      <c r="B178" s="47">
        <v>8.0598582E7</v>
      </c>
      <c r="C178" s="48">
        <v>2.582795E7</v>
      </c>
      <c r="D178" s="48">
        <v>130393.0</v>
      </c>
      <c r="E178" s="48">
        <v>69935.0</v>
      </c>
      <c r="F178" s="48">
        <v>341381.0</v>
      </c>
    </row>
    <row r="179" ht="12.75" customHeight="1">
      <c r="A179" s="46" t="s">
        <v>176</v>
      </c>
      <c r="B179" s="47">
        <v>2.6210673E7</v>
      </c>
      <c r="C179" s="48">
        <v>2.5790223E7</v>
      </c>
      <c r="D179" s="48">
        <v>369247.0</v>
      </c>
      <c r="E179" s="48">
        <v>161608.0</v>
      </c>
      <c r="F179" s="48">
        <v>1428144.0</v>
      </c>
    </row>
    <row r="180" ht="12.75" customHeight="1">
      <c r="A180" s="46" t="s">
        <v>177</v>
      </c>
      <c r="B180" s="47">
        <v>2.8467064E7</v>
      </c>
      <c r="C180" s="48">
        <v>2.4941478E7</v>
      </c>
      <c r="D180" s="48">
        <v>268919.0</v>
      </c>
      <c r="E180" s="48">
        <v>453177.0</v>
      </c>
      <c r="F180" s="48">
        <v>3578714.0</v>
      </c>
    </row>
    <row r="181" ht="12.75" customHeight="1">
      <c r="A181" s="46" t="s">
        <v>178</v>
      </c>
      <c r="B181" s="47">
        <v>9.4619696E7</v>
      </c>
      <c r="C181" s="48">
        <v>2.4931683E7</v>
      </c>
      <c r="D181" s="48">
        <v>159463.0</v>
      </c>
      <c r="E181" s="48">
        <v>96509.0</v>
      </c>
      <c r="F181" s="48">
        <v>1652754.0</v>
      </c>
    </row>
    <row r="182" ht="12.75" customHeight="1">
      <c r="A182" s="46" t="s">
        <v>179</v>
      </c>
      <c r="B182" s="47">
        <v>5.1686964E7</v>
      </c>
      <c r="C182" s="48">
        <v>2.4925877E7</v>
      </c>
      <c r="D182" s="48">
        <v>2488.0</v>
      </c>
      <c r="E182" s="48">
        <v>23910.0</v>
      </c>
      <c r="F182" s="48">
        <v>16951.0</v>
      </c>
    </row>
    <row r="183" ht="12.75" customHeight="1">
      <c r="A183" s="46" t="s">
        <v>180</v>
      </c>
      <c r="B183" s="47">
        <v>8.5608207E7</v>
      </c>
      <c r="C183" s="48">
        <v>2.4687357E7</v>
      </c>
      <c r="D183" s="48">
        <v>3125233.0</v>
      </c>
      <c r="E183" s="48">
        <v>3976418.0</v>
      </c>
      <c r="F183" s="48">
        <v>3578651.0</v>
      </c>
    </row>
    <row r="184" ht="12.75" customHeight="1">
      <c r="A184" s="46" t="s">
        <v>181</v>
      </c>
      <c r="B184" s="47">
        <v>5.09652E7</v>
      </c>
      <c r="C184" s="48">
        <v>2.4174161E7</v>
      </c>
      <c r="D184" s="48">
        <v>314231.0</v>
      </c>
      <c r="E184" s="48">
        <v>135297.0</v>
      </c>
      <c r="F184" s="48">
        <v>6781597.0</v>
      </c>
    </row>
    <row r="185" ht="12.75" customHeight="1">
      <c r="A185" s="46" t="s">
        <v>182</v>
      </c>
      <c r="B185" s="47">
        <v>5.8071322E7</v>
      </c>
      <c r="C185" s="48">
        <v>2.3781111E7</v>
      </c>
      <c r="D185" s="48">
        <v>125274.0</v>
      </c>
      <c r="E185" s="48">
        <v>398187.0</v>
      </c>
      <c r="F185" s="48">
        <v>635476.0</v>
      </c>
    </row>
    <row r="186" ht="12.75" customHeight="1">
      <c r="A186" s="46" t="s">
        <v>183</v>
      </c>
      <c r="B186" s="47">
        <v>3.0820831E7</v>
      </c>
      <c r="C186" s="48">
        <v>2.3687884E7</v>
      </c>
      <c r="D186" s="48">
        <v>1453943.0</v>
      </c>
      <c r="E186" s="48">
        <v>658196.0</v>
      </c>
      <c r="F186" s="48">
        <v>1791200.0</v>
      </c>
    </row>
    <row r="187" ht="12.75" customHeight="1">
      <c r="A187" s="46" t="s">
        <v>184</v>
      </c>
      <c r="B187" s="47">
        <v>1.9791924E7</v>
      </c>
      <c r="C187" s="48">
        <v>2.2904452E7</v>
      </c>
      <c r="D187" s="48">
        <v>392648.0</v>
      </c>
      <c r="E187" s="48">
        <v>506326.0</v>
      </c>
      <c r="F187" s="48">
        <v>1438160.0</v>
      </c>
    </row>
    <row r="188" ht="12.75" customHeight="1">
      <c r="A188" s="46" t="s">
        <v>185</v>
      </c>
      <c r="B188" s="47">
        <v>2.4524149E7</v>
      </c>
      <c r="C188" s="48">
        <v>2.289948E7</v>
      </c>
      <c r="D188" s="48">
        <v>15949.0</v>
      </c>
      <c r="E188" s="48">
        <v>8593.0</v>
      </c>
      <c r="F188" s="48">
        <v>381533.0</v>
      </c>
    </row>
    <row r="189" ht="12.75" customHeight="1">
      <c r="A189" s="46" t="s">
        <v>186</v>
      </c>
      <c r="B189" s="47">
        <v>1.0627607E7</v>
      </c>
      <c r="C189" s="48">
        <v>2.2884886E7</v>
      </c>
      <c r="D189" s="48">
        <v>713124.0</v>
      </c>
      <c r="E189" s="48">
        <v>90043.0</v>
      </c>
      <c r="F189" s="48">
        <v>2294686.0</v>
      </c>
    </row>
    <row r="190" ht="12.75" customHeight="1">
      <c r="A190" s="46" t="s">
        <v>188</v>
      </c>
      <c r="B190" s="47">
        <v>1.12582089E8</v>
      </c>
      <c r="C190" s="48">
        <v>2.2049653E7</v>
      </c>
      <c r="D190" s="48">
        <v>37129.0</v>
      </c>
      <c r="E190" s="48">
        <v>32331.0</v>
      </c>
      <c r="F190" s="48">
        <v>3183555.0</v>
      </c>
    </row>
    <row r="191" ht="12.75" customHeight="1">
      <c r="A191" s="46" t="s">
        <v>189</v>
      </c>
      <c r="B191" s="47">
        <v>9.6892995E7</v>
      </c>
      <c r="C191" s="48">
        <v>2.2003067E7</v>
      </c>
      <c r="D191" s="48">
        <v>277677.0</v>
      </c>
      <c r="E191" s="48">
        <v>53702.0</v>
      </c>
      <c r="F191" s="48">
        <v>896537.0</v>
      </c>
    </row>
    <row r="192" ht="12.75" customHeight="1">
      <c r="A192" s="46" t="s">
        <v>190</v>
      </c>
      <c r="B192" s="47">
        <v>9.8708414E7</v>
      </c>
      <c r="C192" s="48">
        <v>2.1961759E7</v>
      </c>
      <c r="D192" s="48">
        <v>138340.0</v>
      </c>
      <c r="E192" s="48">
        <v>287298.0</v>
      </c>
      <c r="F192" s="48">
        <v>1287853.0</v>
      </c>
    </row>
    <row r="193" ht="12.75" customHeight="1">
      <c r="A193" s="46" t="s">
        <v>187</v>
      </c>
      <c r="B193" s="47">
        <v>1.85687072E8</v>
      </c>
      <c r="C193" s="48">
        <v>2.1817663E7</v>
      </c>
      <c r="D193" s="50">
        <v>0.0</v>
      </c>
      <c r="E193" s="48">
        <v>0.0</v>
      </c>
      <c r="F193" s="50">
        <v>0.0</v>
      </c>
    </row>
    <row r="194" ht="12.75" customHeight="1">
      <c r="A194" s="46" t="s">
        <v>303</v>
      </c>
      <c r="B194" s="47">
        <v>5.6936467E7</v>
      </c>
      <c r="C194" s="48">
        <v>2.1694367E7</v>
      </c>
      <c r="D194" s="48">
        <v>170384.0</v>
      </c>
      <c r="E194" s="48">
        <v>33586.0</v>
      </c>
      <c r="F194" s="48">
        <v>1128446.0</v>
      </c>
    </row>
    <row r="195" ht="12.75" customHeight="1">
      <c r="A195" s="46" t="s">
        <v>192</v>
      </c>
      <c r="B195" s="47">
        <v>5.0907279E7</v>
      </c>
      <c r="C195" s="48">
        <v>2.1644053E7</v>
      </c>
      <c r="D195" s="48">
        <v>55756.0</v>
      </c>
      <c r="E195" s="48">
        <v>174858.0</v>
      </c>
      <c r="F195" s="48">
        <v>3477461.0</v>
      </c>
    </row>
    <row r="196" ht="12.75" customHeight="1">
      <c r="A196" s="46" t="s">
        <v>191</v>
      </c>
      <c r="B196" s="47">
        <v>1.30003883E8</v>
      </c>
      <c r="C196" s="48">
        <v>2.1479406E7</v>
      </c>
      <c r="D196" s="48">
        <v>188148.0</v>
      </c>
      <c r="E196" s="48">
        <v>285703.0</v>
      </c>
      <c r="F196" s="48">
        <v>995597.0</v>
      </c>
    </row>
    <row r="197" ht="12.75" customHeight="1">
      <c r="A197" s="46" t="s">
        <v>304</v>
      </c>
      <c r="B197" s="47">
        <v>5.1923774E7</v>
      </c>
      <c r="C197" s="48">
        <v>2.1063688E7</v>
      </c>
      <c r="D197" s="48">
        <v>375041.0</v>
      </c>
      <c r="E197" s="48">
        <v>181367.0</v>
      </c>
      <c r="F197" s="48">
        <v>390206.0</v>
      </c>
    </row>
    <row r="198" ht="12.75" customHeight="1">
      <c r="A198" s="46" t="s">
        <v>193</v>
      </c>
      <c r="B198" s="47">
        <v>1.5967682E7</v>
      </c>
      <c r="C198" s="48">
        <v>2.0821574E7</v>
      </c>
      <c r="D198" s="48">
        <v>274238.0</v>
      </c>
      <c r="E198" s="48">
        <v>230589.0</v>
      </c>
      <c r="F198" s="48">
        <v>611315.0</v>
      </c>
    </row>
    <row r="199" ht="12.75" customHeight="1">
      <c r="A199" s="46" t="s">
        <v>305</v>
      </c>
      <c r="B199" s="47">
        <v>5.0711754E7</v>
      </c>
      <c r="C199" s="48">
        <v>2.0738467E7</v>
      </c>
      <c r="D199" s="48">
        <v>62956.0</v>
      </c>
      <c r="E199" s="48">
        <v>0.0</v>
      </c>
      <c r="F199" s="48">
        <v>185879.0</v>
      </c>
    </row>
    <row r="200" ht="12.75" customHeight="1">
      <c r="A200" s="46" t="s">
        <v>194</v>
      </c>
      <c r="B200" s="47">
        <v>5.8557051E7</v>
      </c>
      <c r="C200" s="48">
        <v>2.0640715E7</v>
      </c>
      <c r="D200" s="48">
        <v>2826598.0</v>
      </c>
      <c r="E200" s="48">
        <v>1942206.0</v>
      </c>
      <c r="F200" s="48">
        <v>5108556.0</v>
      </c>
    </row>
    <row r="201" ht="12.75" customHeight="1">
      <c r="A201" s="46" t="s">
        <v>196</v>
      </c>
      <c r="B201" s="47">
        <v>5.090258E7</v>
      </c>
      <c r="C201" s="48">
        <v>2.006494E7</v>
      </c>
      <c r="D201" s="48">
        <v>11519.0</v>
      </c>
      <c r="E201" s="48">
        <v>27682.0</v>
      </c>
      <c r="F201" s="48">
        <v>1074401.0</v>
      </c>
    </row>
    <row r="202" ht="12.75" customHeight="1">
      <c r="A202" s="46" t="s">
        <v>306</v>
      </c>
      <c r="B202" s="47">
        <v>5.1373871E7</v>
      </c>
      <c r="C202" s="48">
        <v>2.0038186E7</v>
      </c>
      <c r="D202" s="48">
        <v>1738321.0</v>
      </c>
      <c r="E202" s="48">
        <v>90843.0</v>
      </c>
      <c r="F202" s="48">
        <v>1310165.0</v>
      </c>
    </row>
    <row r="203" ht="12.75" customHeight="1">
      <c r="A203" s="46" t="s">
        <v>195</v>
      </c>
      <c r="B203" s="47">
        <v>1.30669833E8</v>
      </c>
      <c r="C203" s="48">
        <v>2.0033679E7</v>
      </c>
      <c r="D203" s="48">
        <v>46794.0</v>
      </c>
      <c r="E203" s="48">
        <v>50327.0</v>
      </c>
      <c r="F203" s="48">
        <v>589893.0</v>
      </c>
    </row>
    <row r="204" ht="12.75" customHeight="1">
      <c r="A204" s="46" t="s">
        <v>197</v>
      </c>
      <c r="B204" s="47">
        <v>8.9566501E7</v>
      </c>
      <c r="C204" s="48">
        <v>1.9805062E7</v>
      </c>
      <c r="D204" s="48">
        <v>91001.0</v>
      </c>
      <c r="E204" s="48">
        <v>105170.0</v>
      </c>
      <c r="F204" s="48">
        <v>662882.0</v>
      </c>
    </row>
    <row r="205" ht="12.75" customHeight="1">
      <c r="A205" s="46" t="s">
        <v>198</v>
      </c>
      <c r="B205" s="47">
        <v>9.2147066E7</v>
      </c>
      <c r="C205" s="48">
        <v>1.9663866E7</v>
      </c>
      <c r="D205" s="48">
        <v>127910.0</v>
      </c>
      <c r="E205" s="48">
        <v>0.0</v>
      </c>
      <c r="F205" s="48">
        <v>857019.0</v>
      </c>
    </row>
    <row r="206" ht="12.75" customHeight="1">
      <c r="A206" s="46" t="s">
        <v>199</v>
      </c>
      <c r="B206" s="47">
        <v>8.6530131E7</v>
      </c>
      <c r="C206" s="48">
        <v>1.9465475E7</v>
      </c>
      <c r="D206" s="48">
        <v>97189.0</v>
      </c>
      <c r="E206" s="48">
        <v>8213.0</v>
      </c>
      <c r="F206" s="48">
        <v>4044289.0</v>
      </c>
    </row>
    <row r="207" ht="12.75" customHeight="1">
      <c r="A207" s="46" t="s">
        <v>201</v>
      </c>
      <c r="B207" s="47">
        <v>7632609.0</v>
      </c>
      <c r="C207" s="48">
        <v>1.9106734E7</v>
      </c>
      <c r="D207" s="48">
        <v>261441.0</v>
      </c>
      <c r="E207" s="48">
        <v>2835819.0</v>
      </c>
      <c r="F207" s="48">
        <v>3108980.0</v>
      </c>
    </row>
    <row r="208" ht="12.75" customHeight="1">
      <c r="A208" s="46" t="s">
        <v>202</v>
      </c>
      <c r="B208" s="47">
        <v>8.5017037E7</v>
      </c>
      <c r="C208" s="48">
        <v>1.8869438E7</v>
      </c>
      <c r="D208" s="48">
        <v>182384.0</v>
      </c>
      <c r="E208" s="48">
        <v>132384.0</v>
      </c>
      <c r="F208" s="48">
        <v>1074470.0</v>
      </c>
    </row>
    <row r="209" ht="12.75" customHeight="1">
      <c r="A209" s="46" t="s">
        <v>204</v>
      </c>
      <c r="B209" s="47">
        <v>1.22396295E8</v>
      </c>
      <c r="C209" s="48">
        <v>1.859637E7</v>
      </c>
      <c r="D209" s="48">
        <v>268509.0</v>
      </c>
      <c r="E209" s="48">
        <v>16907.0</v>
      </c>
      <c r="F209" s="48">
        <v>557840.0</v>
      </c>
    </row>
    <row r="210" ht="12.75" customHeight="1">
      <c r="A210" s="46" t="s">
        <v>203</v>
      </c>
      <c r="B210" s="47">
        <v>5.9952269E7</v>
      </c>
      <c r="C210" s="48">
        <v>1.8595922E7</v>
      </c>
      <c r="D210" s="48">
        <v>206798.0</v>
      </c>
      <c r="E210" s="48">
        <v>13306.0</v>
      </c>
      <c r="F210" s="48">
        <v>567273.0</v>
      </c>
    </row>
    <row r="211" ht="12.75" customHeight="1">
      <c r="A211" s="46" t="s">
        <v>200</v>
      </c>
      <c r="B211" s="47">
        <v>1.21217453E8</v>
      </c>
      <c r="C211" s="48">
        <v>1.8503828E7</v>
      </c>
      <c r="D211" s="48">
        <v>2762.0</v>
      </c>
      <c r="E211" s="48">
        <v>0.0</v>
      </c>
      <c r="F211" s="48">
        <v>113895.0</v>
      </c>
    </row>
    <row r="212" ht="12.75" customHeight="1">
      <c r="A212" s="46" t="s">
        <v>205</v>
      </c>
      <c r="B212" s="47">
        <v>1.70625569E8</v>
      </c>
      <c r="C212" s="48">
        <v>1.8372633E7</v>
      </c>
      <c r="D212" s="50">
        <v>0.0</v>
      </c>
      <c r="E212" s="48">
        <v>2413.0</v>
      </c>
      <c r="F212" s="50">
        <v>0.0</v>
      </c>
    </row>
    <row r="213" ht="12.75" customHeight="1">
      <c r="A213" s="46" t="s">
        <v>206</v>
      </c>
      <c r="B213" s="47">
        <v>4.4375089E7</v>
      </c>
      <c r="C213" s="48">
        <v>1.8223304E7</v>
      </c>
      <c r="D213" s="48">
        <v>216748.0</v>
      </c>
      <c r="E213" s="48">
        <v>169325.0</v>
      </c>
      <c r="F213" s="48">
        <v>396357.0</v>
      </c>
    </row>
    <row r="214" ht="12.75" customHeight="1">
      <c r="A214" s="46" t="s">
        <v>307</v>
      </c>
      <c r="B214" s="47">
        <v>7.2102163E7</v>
      </c>
      <c r="C214" s="48">
        <v>1.8044986E7</v>
      </c>
      <c r="D214" s="48">
        <v>23812.0</v>
      </c>
      <c r="E214" s="48">
        <v>105163.0</v>
      </c>
      <c r="F214" s="48">
        <v>1818736.0</v>
      </c>
    </row>
    <row r="215" ht="12.75" customHeight="1">
      <c r="A215" s="46" t="s">
        <v>208</v>
      </c>
      <c r="B215" s="47">
        <v>5.1005711E7</v>
      </c>
      <c r="C215" s="48">
        <v>1.7975723E7</v>
      </c>
      <c r="D215" s="48">
        <v>15202.0</v>
      </c>
      <c r="E215" s="48">
        <v>30504.0</v>
      </c>
      <c r="F215" s="48">
        <v>757192.0</v>
      </c>
    </row>
    <row r="216" ht="12.75" customHeight="1">
      <c r="A216" s="46" t="s">
        <v>207</v>
      </c>
      <c r="B216" s="47">
        <v>9.4147584E7</v>
      </c>
      <c r="C216" s="48">
        <v>1.792313E7</v>
      </c>
      <c r="D216" s="48">
        <v>519668.0</v>
      </c>
      <c r="E216" s="48">
        <v>102840.0</v>
      </c>
      <c r="F216" s="48">
        <v>2600064.0</v>
      </c>
    </row>
    <row r="217" ht="12.75" customHeight="1">
      <c r="A217" s="46" t="s">
        <v>209</v>
      </c>
      <c r="B217" s="47">
        <v>8.7273687E7</v>
      </c>
      <c r="C217" s="48">
        <v>1.7849969E7</v>
      </c>
      <c r="D217" s="48">
        <v>91725.0</v>
      </c>
      <c r="E217" s="48">
        <v>3459.0</v>
      </c>
      <c r="F217" s="48">
        <v>2662702.0</v>
      </c>
    </row>
    <row r="218" ht="12.75" customHeight="1">
      <c r="A218" s="46" t="s">
        <v>210</v>
      </c>
      <c r="B218" s="47">
        <v>7.1182041E7</v>
      </c>
      <c r="C218" s="48">
        <v>1.781567E7</v>
      </c>
      <c r="D218" s="48">
        <v>395524.0</v>
      </c>
      <c r="E218" s="48">
        <v>291363.0</v>
      </c>
      <c r="F218" s="48">
        <v>4145039.0</v>
      </c>
    </row>
    <row r="219" ht="12.75" customHeight="1">
      <c r="A219" s="46" t="s">
        <v>215</v>
      </c>
      <c r="B219" s="47">
        <v>5.8557434E7</v>
      </c>
      <c r="C219" s="48">
        <v>1.7600839E7</v>
      </c>
      <c r="D219" s="48">
        <v>2122440.0</v>
      </c>
      <c r="E219" s="48">
        <v>1599510.0</v>
      </c>
      <c r="F219" s="48">
        <v>2376707.0</v>
      </c>
    </row>
    <row r="220" ht="12.75" customHeight="1">
      <c r="A220" s="46" t="s">
        <v>211</v>
      </c>
      <c r="B220" s="47">
        <v>1.71162935E8</v>
      </c>
      <c r="C220" s="48">
        <v>1.7562037E7</v>
      </c>
      <c r="D220" s="50">
        <v>0.0</v>
      </c>
      <c r="E220" s="48">
        <v>534.0</v>
      </c>
      <c r="F220" s="50">
        <v>0.0</v>
      </c>
    </row>
    <row r="221" ht="12.75" customHeight="1">
      <c r="A221" s="46" t="s">
        <v>213</v>
      </c>
      <c r="B221" s="47">
        <v>4.3145101E7</v>
      </c>
      <c r="C221" s="48">
        <v>1.7395857E7</v>
      </c>
      <c r="D221" s="48">
        <v>712518.0</v>
      </c>
      <c r="E221" s="48">
        <v>78717.0</v>
      </c>
      <c r="F221" s="48">
        <v>734618.0</v>
      </c>
    </row>
    <row r="222" ht="12.75" customHeight="1">
      <c r="A222" s="46" t="s">
        <v>212</v>
      </c>
      <c r="B222" s="47">
        <v>1.71162406E8</v>
      </c>
      <c r="C222" s="48">
        <v>1.725065E7</v>
      </c>
      <c r="D222" s="48">
        <v>23.0</v>
      </c>
      <c r="E222" s="48">
        <v>551.0</v>
      </c>
      <c r="F222" s="48">
        <v>10000.0</v>
      </c>
    </row>
    <row r="223" ht="12.75" customHeight="1">
      <c r="A223" s="46" t="s">
        <v>216</v>
      </c>
      <c r="B223" s="47">
        <v>6.6639234E7</v>
      </c>
      <c r="C223" s="48">
        <v>1.7088782E7</v>
      </c>
      <c r="D223" s="48">
        <v>138315.0</v>
      </c>
      <c r="E223" s="48">
        <v>38815.0</v>
      </c>
      <c r="F223" s="48">
        <v>1908471.0</v>
      </c>
    </row>
    <row r="224" ht="12.75" customHeight="1">
      <c r="A224" s="46" t="s">
        <v>218</v>
      </c>
      <c r="B224" s="47">
        <v>8.95298E7</v>
      </c>
      <c r="C224" s="48">
        <v>1.7030813E7</v>
      </c>
      <c r="D224" s="48">
        <v>119280.0</v>
      </c>
      <c r="E224" s="48">
        <v>165542.0</v>
      </c>
      <c r="F224" s="48">
        <v>2284289.0</v>
      </c>
    </row>
    <row r="225" ht="12.75" customHeight="1">
      <c r="A225" s="46" t="s">
        <v>214</v>
      </c>
      <c r="B225" s="47">
        <v>5.0945675E7</v>
      </c>
      <c r="C225" s="48">
        <v>1.699108E7</v>
      </c>
      <c r="D225" s="48">
        <v>97326.0</v>
      </c>
      <c r="E225" s="48">
        <v>56494.0</v>
      </c>
      <c r="F225" s="48">
        <v>2157643.0</v>
      </c>
    </row>
    <row r="226" ht="12.75" customHeight="1">
      <c r="A226" s="46" t="s">
        <v>217</v>
      </c>
      <c r="B226" s="47">
        <v>1.12277459E8</v>
      </c>
      <c r="C226" s="48">
        <v>1.6963753E7</v>
      </c>
      <c r="D226" s="48">
        <v>630831.0</v>
      </c>
      <c r="E226" s="48">
        <v>279825.0</v>
      </c>
      <c r="F226" s="48">
        <v>1483145.0</v>
      </c>
    </row>
    <row r="227" ht="12.75" customHeight="1">
      <c r="A227" s="46" t="s">
        <v>219</v>
      </c>
      <c r="B227" s="47">
        <v>6.7792586E7</v>
      </c>
      <c r="C227" s="48">
        <v>1.6957694E7</v>
      </c>
      <c r="D227" s="48">
        <v>486.0</v>
      </c>
      <c r="E227" s="48">
        <v>16494.0</v>
      </c>
      <c r="F227" s="48">
        <v>953356.0</v>
      </c>
    </row>
    <row r="228" ht="12.75" customHeight="1">
      <c r="A228" s="49" t="s">
        <v>308</v>
      </c>
      <c r="B228" s="47">
        <v>5.5932046E7</v>
      </c>
      <c r="C228" s="48">
        <v>1.6732846E7</v>
      </c>
      <c r="D228" s="48">
        <v>110950.0</v>
      </c>
      <c r="E228" s="48">
        <v>38865.0</v>
      </c>
      <c r="F228" s="48">
        <v>1984453.0</v>
      </c>
    </row>
    <row r="229" ht="12.75" customHeight="1">
      <c r="A229" s="46" t="s">
        <v>309</v>
      </c>
      <c r="B229" s="47">
        <v>8.8467752E7</v>
      </c>
      <c r="C229" s="48">
        <v>1.66812E7</v>
      </c>
      <c r="D229" s="48">
        <v>8970.0</v>
      </c>
      <c r="E229" s="48">
        <v>0.0</v>
      </c>
      <c r="F229" s="48">
        <v>7998.0</v>
      </c>
    </row>
    <row r="230" ht="12.75" customHeight="1">
      <c r="A230" s="46" t="s">
        <v>220</v>
      </c>
      <c r="B230" s="47">
        <v>1.06397133E8</v>
      </c>
      <c r="C230" s="48">
        <v>1.6671431E7</v>
      </c>
      <c r="D230" s="48">
        <v>15255.0</v>
      </c>
      <c r="E230" s="48">
        <v>27079.0</v>
      </c>
      <c r="F230" s="48">
        <v>3421760.0</v>
      </c>
    </row>
    <row r="231" ht="12.75" customHeight="1">
      <c r="A231" s="46" t="s">
        <v>221</v>
      </c>
      <c r="B231" s="47">
        <v>8.2578096E7</v>
      </c>
      <c r="C231" s="48">
        <v>1.6616972E7</v>
      </c>
      <c r="D231" s="48">
        <v>126785.0</v>
      </c>
      <c r="E231" s="48">
        <v>38243.0</v>
      </c>
      <c r="F231" s="48">
        <v>286728.0</v>
      </c>
    </row>
    <row r="232" ht="12.75" customHeight="1">
      <c r="A232" s="46" t="s">
        <v>222</v>
      </c>
      <c r="B232" s="47">
        <v>1.71179326E8</v>
      </c>
      <c r="C232" s="48">
        <v>1.6566717E7</v>
      </c>
      <c r="D232" s="50">
        <v>0.0</v>
      </c>
      <c r="E232" s="48">
        <v>0.0</v>
      </c>
      <c r="F232" s="50">
        <v>0.0</v>
      </c>
    </row>
    <row r="233" ht="12.75" customHeight="1">
      <c r="A233" s="46" t="s">
        <v>223</v>
      </c>
      <c r="B233" s="47">
        <v>1.09209916E8</v>
      </c>
      <c r="C233" s="48">
        <v>1.6495227E7</v>
      </c>
      <c r="D233" s="48">
        <v>172503.0</v>
      </c>
      <c r="E233" s="48">
        <v>88390.0</v>
      </c>
      <c r="F233" s="48">
        <v>314149.0</v>
      </c>
    </row>
    <row r="234" ht="12.75" customHeight="1">
      <c r="A234" s="46" t="s">
        <v>224</v>
      </c>
      <c r="B234" s="47">
        <v>8.5973793E7</v>
      </c>
      <c r="C234" s="48">
        <v>1.6388589E7</v>
      </c>
      <c r="D234" s="48">
        <v>37430.0</v>
      </c>
      <c r="E234" s="48">
        <v>8819.0</v>
      </c>
      <c r="F234" s="48">
        <v>3437615.0</v>
      </c>
    </row>
    <row r="235" ht="12.75" customHeight="1">
      <c r="A235" s="46" t="s">
        <v>225</v>
      </c>
      <c r="B235" s="47">
        <v>1.09209659E8</v>
      </c>
      <c r="C235" s="48">
        <v>1.6160953E7</v>
      </c>
      <c r="D235" s="48">
        <v>120599.0</v>
      </c>
      <c r="E235" s="48">
        <v>23723.0</v>
      </c>
      <c r="F235" s="48">
        <v>286484.0</v>
      </c>
    </row>
    <row r="236" ht="12.75" customHeight="1">
      <c r="A236" s="46" t="s">
        <v>226</v>
      </c>
      <c r="B236" s="47">
        <v>7.1912596E7</v>
      </c>
      <c r="C236" s="48">
        <v>1.6036794E7</v>
      </c>
      <c r="D236" s="48">
        <v>1275623.0</v>
      </c>
      <c r="E236" s="48">
        <v>58809.0</v>
      </c>
      <c r="F236" s="48">
        <v>6255867.0</v>
      </c>
    </row>
    <row r="237" ht="12.75" customHeight="1">
      <c r="A237" s="46" t="s">
        <v>227</v>
      </c>
      <c r="B237" s="47">
        <v>7.7556179E7</v>
      </c>
      <c r="C237" s="48">
        <v>1.6020182E7</v>
      </c>
      <c r="D237" s="48">
        <v>127030.0</v>
      </c>
      <c r="E237" s="48">
        <v>1722.0</v>
      </c>
      <c r="F237" s="48">
        <v>287076.0</v>
      </c>
    </row>
    <row r="238" ht="12.75" customHeight="1">
      <c r="A238" s="46" t="s">
        <v>228</v>
      </c>
      <c r="B238" s="47">
        <v>6.1792648E7</v>
      </c>
      <c r="C238" s="48">
        <v>1.5760269E7</v>
      </c>
      <c r="D238" s="48">
        <v>1077392.0</v>
      </c>
      <c r="E238" s="48">
        <v>587837.0</v>
      </c>
      <c r="F238" s="48">
        <v>1078578.0</v>
      </c>
    </row>
    <row r="239" ht="12.75" customHeight="1">
      <c r="A239" s="46" t="s">
        <v>229</v>
      </c>
      <c r="B239" s="47">
        <v>1.50821782E8</v>
      </c>
      <c r="C239" s="48">
        <v>1.5624468E7</v>
      </c>
      <c r="D239" s="48">
        <v>126126.0</v>
      </c>
      <c r="E239" s="48">
        <v>6930.0</v>
      </c>
      <c r="F239" s="48">
        <v>299599.0</v>
      </c>
    </row>
    <row r="240" ht="12.75" customHeight="1">
      <c r="A240" s="46" t="s">
        <v>231</v>
      </c>
      <c r="B240" s="47">
        <v>1.57995643E8</v>
      </c>
      <c r="C240" s="48">
        <v>1.5507947E7</v>
      </c>
      <c r="D240" s="48">
        <v>68747.0</v>
      </c>
      <c r="E240" s="48">
        <v>210.0</v>
      </c>
      <c r="F240" s="48">
        <v>283828.0</v>
      </c>
    </row>
    <row r="241" ht="12.75" customHeight="1">
      <c r="A241" s="46" t="s">
        <v>230</v>
      </c>
      <c r="B241" s="47">
        <v>1.1074236E8</v>
      </c>
      <c r="C241" s="48">
        <v>1.5487439E7</v>
      </c>
      <c r="D241" s="48">
        <v>72832.0</v>
      </c>
      <c r="E241" s="48">
        <v>1705.0</v>
      </c>
      <c r="F241" s="48">
        <v>284055.0</v>
      </c>
    </row>
    <row r="242" ht="12.75" customHeight="1">
      <c r="A242" s="46" t="s">
        <v>234</v>
      </c>
      <c r="B242" s="47">
        <v>9.1471719E7</v>
      </c>
      <c r="C242" s="48">
        <v>1.5463332E7</v>
      </c>
      <c r="D242" s="48">
        <v>157156.0</v>
      </c>
      <c r="E242" s="48">
        <v>3866.0</v>
      </c>
      <c r="F242" s="48">
        <v>3786006.0</v>
      </c>
    </row>
    <row r="243" ht="12.75" customHeight="1">
      <c r="A243" s="46" t="s">
        <v>232</v>
      </c>
      <c r="B243" s="47">
        <v>1.43228851E8</v>
      </c>
      <c r="C243" s="48">
        <v>1.5460529E7</v>
      </c>
      <c r="D243" s="48">
        <v>152161.0</v>
      </c>
      <c r="E243" s="48">
        <v>100239.0</v>
      </c>
      <c r="F243" s="48">
        <v>329146.0</v>
      </c>
    </row>
    <row r="244" ht="12.75" customHeight="1">
      <c r="A244" s="46" t="s">
        <v>233</v>
      </c>
      <c r="B244" s="47">
        <v>1.37498899E8</v>
      </c>
      <c r="C244" s="48">
        <v>1.5449352E7</v>
      </c>
      <c r="D244" s="48">
        <v>259874.0</v>
      </c>
      <c r="E244" s="48">
        <v>326515.0</v>
      </c>
      <c r="F244" s="48">
        <v>269512.0</v>
      </c>
    </row>
    <row r="245" ht="12.75" customHeight="1">
      <c r="A245" s="46" t="s">
        <v>235</v>
      </c>
      <c r="B245" s="47">
        <v>9.93711E7</v>
      </c>
      <c r="C245" s="48">
        <v>1.5317832E7</v>
      </c>
      <c r="D245" s="48">
        <v>1318.0</v>
      </c>
      <c r="E245" s="48">
        <v>2527.0</v>
      </c>
      <c r="F245" s="50">
        <v>0.0</v>
      </c>
    </row>
    <row r="246" ht="12.75" customHeight="1">
      <c r="A246" s="46" t="s">
        <v>236</v>
      </c>
      <c r="B246" s="47">
        <v>1.50680957E8</v>
      </c>
      <c r="C246" s="48">
        <v>1.5295994E7</v>
      </c>
      <c r="D246" s="50">
        <v>0.0</v>
      </c>
      <c r="E246" s="48">
        <v>0.0</v>
      </c>
      <c r="F246" s="50">
        <v>0.0</v>
      </c>
    </row>
    <row r="247" ht="12.75" customHeight="1">
      <c r="A247" s="46" t="s">
        <v>237</v>
      </c>
      <c r="B247" s="47">
        <v>1.32152698E8</v>
      </c>
      <c r="C247" s="48">
        <v>1.5033137E7</v>
      </c>
      <c r="D247" s="48">
        <v>304555.0</v>
      </c>
      <c r="E247" s="48">
        <v>8738.0</v>
      </c>
      <c r="F247" s="48">
        <v>1299260.0</v>
      </c>
    </row>
    <row r="248" ht="12.75" customHeight="1">
      <c r="A248" s="46" t="s">
        <v>239</v>
      </c>
      <c r="B248" s="47">
        <v>1.17058016E8</v>
      </c>
      <c r="C248" s="48">
        <v>1.4463133E7</v>
      </c>
      <c r="D248" s="48">
        <v>154630.0</v>
      </c>
      <c r="E248" s="48">
        <v>173777.0</v>
      </c>
      <c r="F248" s="48">
        <v>114981.0</v>
      </c>
    </row>
    <row r="249" ht="12.75" customHeight="1">
      <c r="A249" s="46" t="s">
        <v>238</v>
      </c>
      <c r="B249" s="47">
        <v>2.2496548E7</v>
      </c>
      <c r="C249" s="48">
        <v>1.4436092E7</v>
      </c>
      <c r="D249" s="48">
        <v>6190.0</v>
      </c>
      <c r="E249" s="48">
        <v>38142.0</v>
      </c>
      <c r="F249" s="48">
        <v>544048.0</v>
      </c>
    </row>
    <row r="250" ht="12.75" customHeight="1">
      <c r="A250" s="46" t="s">
        <v>240</v>
      </c>
      <c r="B250" s="47">
        <v>2.2047812E7</v>
      </c>
      <c r="C250" s="48">
        <v>1.4258753E7</v>
      </c>
      <c r="D250" s="48">
        <v>112125.0</v>
      </c>
      <c r="E250" s="48">
        <v>0.0</v>
      </c>
      <c r="F250" s="48">
        <v>492684.0</v>
      </c>
    </row>
    <row r="251" ht="12.75" customHeight="1">
      <c r="A251" s="46" t="s">
        <v>241</v>
      </c>
      <c r="B251" s="47">
        <v>1.4577734E8</v>
      </c>
      <c r="C251" s="48">
        <v>1.3899653E7</v>
      </c>
      <c r="D251" s="48">
        <v>5210.0</v>
      </c>
      <c r="E251" s="48">
        <v>1104.0</v>
      </c>
      <c r="F251" s="48">
        <v>43409.0</v>
      </c>
    </row>
    <row r="252" ht="12.75" customHeight="1">
      <c r="A252" s="46" t="s">
        <v>242</v>
      </c>
      <c r="B252" s="47">
        <v>3.949986E7</v>
      </c>
      <c r="C252" s="48">
        <v>1.3662937E7</v>
      </c>
      <c r="D252" s="48">
        <v>69229.0</v>
      </c>
      <c r="E252" s="48">
        <v>37697.0</v>
      </c>
      <c r="F252" s="48">
        <v>330232.0</v>
      </c>
    </row>
    <row r="253" ht="12.75" customHeight="1">
      <c r="A253" s="46" t="s">
        <v>243</v>
      </c>
      <c r="B253" s="47">
        <v>5.4653005E7</v>
      </c>
      <c r="C253" s="48">
        <v>1.3565402E7</v>
      </c>
      <c r="D253" s="48">
        <v>52678.0</v>
      </c>
      <c r="E253" s="48">
        <v>33913.0</v>
      </c>
      <c r="F253" s="48">
        <v>1582310.0</v>
      </c>
    </row>
    <row r="254" ht="12.75" customHeight="1">
      <c r="A254" s="46" t="s">
        <v>244</v>
      </c>
      <c r="B254" s="47">
        <v>1.39713066E8</v>
      </c>
      <c r="C254" s="48">
        <v>1.3102905E7</v>
      </c>
      <c r="D254" s="48">
        <v>1718.0</v>
      </c>
      <c r="E254" s="48">
        <v>1395.0</v>
      </c>
      <c r="F254" s="48">
        <v>31753.0</v>
      </c>
    </row>
    <row r="255" ht="12.75" customHeight="1">
      <c r="A255" s="46" t="s">
        <v>245</v>
      </c>
      <c r="B255" s="47">
        <v>7.0902036E7</v>
      </c>
      <c r="C255" s="48">
        <v>1.3050464E7</v>
      </c>
      <c r="D255" s="50">
        <v>0.0</v>
      </c>
      <c r="E255" s="48">
        <v>0.0</v>
      </c>
      <c r="F255" s="50">
        <v>0.0</v>
      </c>
    </row>
    <row r="256" ht="12.75" customHeight="1">
      <c r="A256" s="46" t="s">
        <v>246</v>
      </c>
      <c r="B256" s="47">
        <v>1.9327076E7</v>
      </c>
      <c r="C256" s="48">
        <v>1.280695E7</v>
      </c>
      <c r="D256" s="48">
        <v>137065.0</v>
      </c>
      <c r="E256" s="48">
        <v>29294.0</v>
      </c>
      <c r="F256" s="48">
        <v>779441.0</v>
      </c>
    </row>
    <row r="257" ht="12.75" customHeight="1">
      <c r="A257" s="46" t="s">
        <v>247</v>
      </c>
      <c r="B257" s="47">
        <v>5.1161064E7</v>
      </c>
      <c r="C257" s="48">
        <v>1.2722735E7</v>
      </c>
      <c r="D257" s="48">
        <v>414142.0</v>
      </c>
      <c r="E257" s="48">
        <v>24260.0</v>
      </c>
      <c r="F257" s="48">
        <v>974033.0</v>
      </c>
    </row>
    <row r="258" ht="12.75" customHeight="1">
      <c r="A258" s="46" t="s">
        <v>248</v>
      </c>
      <c r="B258" s="47">
        <v>5.6075232E7</v>
      </c>
      <c r="C258" s="48">
        <v>1.2699123E7</v>
      </c>
      <c r="D258" s="48">
        <v>62845.0</v>
      </c>
      <c r="E258" s="48">
        <v>50623.0</v>
      </c>
      <c r="F258" s="48">
        <v>830714.0</v>
      </c>
    </row>
    <row r="259" ht="12.75" customHeight="1">
      <c r="A259" s="46" t="s">
        <v>249</v>
      </c>
      <c r="B259" s="47">
        <v>5.2535298E7</v>
      </c>
      <c r="C259" s="48">
        <v>1.2367657E7</v>
      </c>
      <c r="D259" s="48">
        <v>30114.0</v>
      </c>
      <c r="E259" s="48">
        <v>16121.0</v>
      </c>
      <c r="F259" s="48">
        <v>558407.0</v>
      </c>
    </row>
    <row r="260" ht="12.75" customHeight="1">
      <c r="A260" s="46" t="s">
        <v>310</v>
      </c>
      <c r="B260" s="47">
        <v>2.2020602E7</v>
      </c>
      <c r="C260" s="48">
        <v>1.2174944E7</v>
      </c>
      <c r="D260" s="48">
        <v>21844.0</v>
      </c>
      <c r="E260" s="48">
        <v>0.0</v>
      </c>
      <c r="F260" s="48">
        <v>265270.0</v>
      </c>
    </row>
    <row r="261" ht="12.75" customHeight="1">
      <c r="A261" s="46" t="s">
        <v>250</v>
      </c>
      <c r="B261" s="47">
        <v>8.3401811E7</v>
      </c>
      <c r="C261" s="48">
        <v>1.1953897E7</v>
      </c>
      <c r="D261" s="48">
        <v>50026.0</v>
      </c>
      <c r="E261" s="48">
        <v>13794.0</v>
      </c>
      <c r="F261" s="48">
        <v>609320.0</v>
      </c>
    </row>
    <row r="262" ht="12.75" customHeight="1">
      <c r="A262" s="46" t="s">
        <v>251</v>
      </c>
      <c r="B262" s="47">
        <v>1.267791E7</v>
      </c>
      <c r="C262" s="48">
        <v>1.1922191E7</v>
      </c>
      <c r="D262" s="50">
        <v>0.0</v>
      </c>
      <c r="E262" s="50">
        <v>0.0</v>
      </c>
      <c r="F262" s="48">
        <v>0.0</v>
      </c>
    </row>
    <row r="263" ht="12.75" customHeight="1">
      <c r="A263" s="46" t="s">
        <v>252</v>
      </c>
      <c r="B263" s="47">
        <v>1.4299138E7</v>
      </c>
      <c r="C263" s="48">
        <v>1.1721273E7</v>
      </c>
      <c r="D263" s="48">
        <v>48864.0</v>
      </c>
      <c r="E263" s="48">
        <v>686.0</v>
      </c>
      <c r="F263" s="50">
        <v>0.0</v>
      </c>
      <c r="G263" s="38"/>
    </row>
    <row r="264" ht="12.75" customHeight="1">
      <c r="A264" s="46" t="s">
        <v>253</v>
      </c>
      <c r="B264" s="47">
        <v>9.4970561E7</v>
      </c>
      <c r="C264" s="48">
        <v>1.1576582E7</v>
      </c>
      <c r="D264" s="48">
        <v>440038.0</v>
      </c>
      <c r="E264" s="48">
        <v>127164.0</v>
      </c>
      <c r="F264" s="48">
        <v>816696.0</v>
      </c>
    </row>
    <row r="265" ht="12.75" customHeight="1">
      <c r="A265" s="46" t="s">
        <v>254</v>
      </c>
      <c r="B265" s="47">
        <v>9.6892318E7</v>
      </c>
      <c r="C265" s="48">
        <v>1.1241895E7</v>
      </c>
      <c r="D265" s="48">
        <v>3775.0</v>
      </c>
      <c r="E265" s="48">
        <v>0.0</v>
      </c>
      <c r="F265" s="48">
        <v>5671.0</v>
      </c>
    </row>
    <row r="266" ht="12.75" customHeight="1">
      <c r="A266" s="46" t="s">
        <v>255</v>
      </c>
      <c r="B266" s="47">
        <v>9346851.0</v>
      </c>
      <c r="C266" s="48">
        <v>1.1191215E7</v>
      </c>
      <c r="D266" s="48">
        <v>36342.0</v>
      </c>
      <c r="E266" s="48">
        <v>68268.0</v>
      </c>
      <c r="F266" s="48">
        <v>447202.0</v>
      </c>
    </row>
    <row r="267" ht="12.75" customHeight="1">
      <c r="A267" s="46" t="s">
        <v>256</v>
      </c>
      <c r="B267" s="47">
        <v>4.0412839E7</v>
      </c>
      <c r="C267" s="48">
        <v>1.1018281E7</v>
      </c>
      <c r="D267" s="48">
        <v>15217.0</v>
      </c>
      <c r="E267" s="48">
        <v>0.0</v>
      </c>
      <c r="F267" s="48">
        <v>204299.0</v>
      </c>
    </row>
    <row r="268" ht="12.75" customHeight="1">
      <c r="A268" s="46" t="s">
        <v>311</v>
      </c>
      <c r="B268" s="47">
        <v>1.7574045E7</v>
      </c>
      <c r="C268" s="48">
        <v>1.0719069E7</v>
      </c>
      <c r="D268" s="48">
        <v>35392.0</v>
      </c>
      <c r="E268" s="48">
        <v>0.0</v>
      </c>
      <c r="F268" s="48">
        <v>395492.0</v>
      </c>
    </row>
    <row r="269" ht="12.75" customHeight="1">
      <c r="A269" s="46" t="s">
        <v>257</v>
      </c>
      <c r="B269" s="47">
        <v>9.0938676E7</v>
      </c>
      <c r="C269" s="48">
        <v>1.059497E7</v>
      </c>
      <c r="D269" s="48">
        <v>1405.0</v>
      </c>
      <c r="E269" s="48">
        <v>0.0</v>
      </c>
      <c r="F269" s="51"/>
    </row>
    <row r="270" ht="12.75" customHeight="1">
      <c r="A270" s="46" t="s">
        <v>259</v>
      </c>
      <c r="B270" s="47">
        <v>6.119765E7</v>
      </c>
      <c r="C270" s="48">
        <v>1.0451786E7</v>
      </c>
      <c r="D270" s="48">
        <v>7355.0</v>
      </c>
      <c r="E270" s="48">
        <v>0.0</v>
      </c>
      <c r="F270" s="48">
        <v>17424.0</v>
      </c>
    </row>
    <row r="271" ht="12.75" customHeight="1">
      <c r="A271" s="46" t="s">
        <v>260</v>
      </c>
      <c r="B271" s="47">
        <v>1.43182907E8</v>
      </c>
      <c r="C271" s="48">
        <v>1.0419568E7</v>
      </c>
      <c r="D271" s="50">
        <v>0.0</v>
      </c>
      <c r="E271" s="48">
        <v>98.0</v>
      </c>
      <c r="F271" s="48">
        <v>20852.0</v>
      </c>
    </row>
    <row r="272" ht="12.75" customHeight="1">
      <c r="A272" s="46" t="s">
        <v>261</v>
      </c>
      <c r="B272" s="47">
        <v>8.3688297E7</v>
      </c>
      <c r="C272" s="48">
        <v>1.0142347E7</v>
      </c>
      <c r="D272" s="48">
        <v>7479.0</v>
      </c>
      <c r="E272" s="48">
        <v>9485.0</v>
      </c>
      <c r="F272" s="48">
        <v>685180.0</v>
      </c>
    </row>
    <row r="273" ht="12.75" customHeight="1">
      <c r="A273" s="46" t="s">
        <v>262</v>
      </c>
      <c r="B273" s="47">
        <v>8.3688971E7</v>
      </c>
      <c r="C273" s="48">
        <v>1.011067E7</v>
      </c>
      <c r="D273" s="48">
        <v>78358.0</v>
      </c>
      <c r="E273" s="48">
        <v>636.0</v>
      </c>
      <c r="F273" s="48">
        <v>756810.0</v>
      </c>
    </row>
    <row r="274" ht="12.75" customHeight="1">
      <c r="A274" s="46" t="s">
        <v>263</v>
      </c>
      <c r="B274" s="47">
        <v>8.8280898E7</v>
      </c>
      <c r="C274" s="48">
        <v>9907159.0</v>
      </c>
      <c r="D274" s="48">
        <v>64853.0</v>
      </c>
      <c r="E274" s="48">
        <v>54296.0</v>
      </c>
      <c r="F274" s="48">
        <v>948879.0</v>
      </c>
    </row>
    <row r="275" ht="12.75" customHeight="1">
      <c r="A275" s="46" t="s">
        <v>264</v>
      </c>
      <c r="B275" s="47">
        <v>3.1110161E7</v>
      </c>
      <c r="C275" s="48">
        <v>9779539.0</v>
      </c>
      <c r="D275" s="48">
        <v>19775.0</v>
      </c>
      <c r="E275" s="48">
        <v>25278.0</v>
      </c>
      <c r="F275" s="48">
        <v>638957.0</v>
      </c>
    </row>
    <row r="276" ht="12.75" customHeight="1">
      <c r="A276" s="46" t="s">
        <v>265</v>
      </c>
      <c r="B276" s="47">
        <v>5.1017364E7</v>
      </c>
      <c r="C276" s="48">
        <v>9672009.0</v>
      </c>
      <c r="D276" s="48">
        <v>97623.0</v>
      </c>
      <c r="E276" s="48">
        <v>4235.0</v>
      </c>
      <c r="F276" s="48">
        <v>226585.0</v>
      </c>
    </row>
    <row r="277" ht="12.75" customHeight="1">
      <c r="A277" s="46" t="s">
        <v>266</v>
      </c>
      <c r="B277" s="47">
        <v>1.0209428E7</v>
      </c>
      <c r="C277" s="48">
        <v>9668512.0</v>
      </c>
      <c r="D277" s="48">
        <v>5980.0</v>
      </c>
      <c r="E277" s="48">
        <v>105252.0</v>
      </c>
      <c r="F277" s="48">
        <v>1082982.0</v>
      </c>
    </row>
    <row r="278" ht="12.75" customHeight="1">
      <c r="A278" s="46" t="s">
        <v>561</v>
      </c>
      <c r="B278" s="47">
        <v>1.58042918E8</v>
      </c>
      <c r="C278" s="48">
        <v>9665464.0</v>
      </c>
      <c r="D278" s="48">
        <v>13594.0</v>
      </c>
      <c r="E278" s="48">
        <v>3452.0</v>
      </c>
      <c r="F278" s="48">
        <v>139999.0</v>
      </c>
    </row>
    <row r="279" ht="12.75" customHeight="1">
      <c r="A279" s="46" t="s">
        <v>267</v>
      </c>
      <c r="B279" s="47">
        <v>3.9262878E7</v>
      </c>
      <c r="C279" s="48">
        <v>9660389.0</v>
      </c>
      <c r="D279" s="48">
        <v>110879.0</v>
      </c>
      <c r="E279" s="48">
        <v>2084.0</v>
      </c>
      <c r="F279" s="48">
        <v>878524.0</v>
      </c>
    </row>
    <row r="280" ht="12.75" customHeight="1">
      <c r="A280" s="46" t="s">
        <v>268</v>
      </c>
      <c r="B280" s="47">
        <v>3.9145398E7</v>
      </c>
      <c r="C280" s="48">
        <v>9556489.0</v>
      </c>
      <c r="D280" s="48">
        <v>6138.0</v>
      </c>
      <c r="E280" s="48">
        <v>173315.0</v>
      </c>
      <c r="F280" s="48">
        <v>1860216.0</v>
      </c>
    </row>
    <row r="281" ht="12.75" customHeight="1">
      <c r="A281" s="46" t="s">
        <v>269</v>
      </c>
      <c r="B281" s="47">
        <v>1.60684174E8</v>
      </c>
      <c r="C281" s="48">
        <v>9552341.0</v>
      </c>
      <c r="D281" s="50">
        <v>0.0</v>
      </c>
      <c r="E281" s="48">
        <v>0.0</v>
      </c>
      <c r="F281" s="50">
        <v>0.0</v>
      </c>
    </row>
    <row r="282" ht="12.75" customHeight="1">
      <c r="A282" s="46" t="s">
        <v>270</v>
      </c>
      <c r="B282" s="47">
        <v>6.4393126E7</v>
      </c>
      <c r="C282" s="48">
        <v>9535558.0</v>
      </c>
      <c r="D282" s="48">
        <v>388566.0</v>
      </c>
      <c r="E282" s="48">
        <v>16101.0</v>
      </c>
      <c r="F282" s="48">
        <v>836849.0</v>
      </c>
    </row>
    <row r="283" ht="12.75" customHeight="1">
      <c r="A283" s="46" t="s">
        <v>271</v>
      </c>
      <c r="B283" s="47">
        <v>8.9483572E7</v>
      </c>
      <c r="C283" s="48">
        <v>9512796.0</v>
      </c>
      <c r="D283" s="48">
        <v>14884.0</v>
      </c>
      <c r="E283" s="48">
        <v>0.0</v>
      </c>
      <c r="F283" s="48">
        <v>387119.0</v>
      </c>
    </row>
    <row r="284" ht="12.75" customHeight="1">
      <c r="A284" s="46" t="s">
        <v>272</v>
      </c>
      <c r="B284" s="47">
        <v>1.03034587E8</v>
      </c>
      <c r="C284" s="48">
        <v>9425637.0</v>
      </c>
      <c r="D284" s="48">
        <v>11110.0</v>
      </c>
      <c r="E284" s="48">
        <v>10243.0</v>
      </c>
      <c r="F284" s="48">
        <v>17092.0</v>
      </c>
    </row>
    <row r="285" ht="12.75" customHeight="1">
      <c r="A285" s="46" t="s">
        <v>273</v>
      </c>
      <c r="B285" s="47">
        <v>1.01430763E8</v>
      </c>
      <c r="C285" s="48">
        <v>9251534.0</v>
      </c>
      <c r="D285" s="50">
        <v>0.0</v>
      </c>
      <c r="E285" s="48">
        <v>0.0</v>
      </c>
      <c r="F285" s="50">
        <v>0.0</v>
      </c>
    </row>
    <row r="286" ht="12.75" customHeight="1">
      <c r="A286" s="46" t="s">
        <v>274</v>
      </c>
      <c r="B286" s="47">
        <v>1.5990938E7</v>
      </c>
      <c r="C286" s="48">
        <v>9114537.0</v>
      </c>
      <c r="D286" s="50">
        <v>0.0</v>
      </c>
      <c r="E286" s="48">
        <v>10800.0</v>
      </c>
      <c r="F286" s="48">
        <v>872756.0</v>
      </c>
    </row>
    <row r="287" ht="12.75" customHeight="1">
      <c r="A287" s="46" t="s">
        <v>275</v>
      </c>
      <c r="B287" s="47">
        <v>1.50622163E8</v>
      </c>
      <c r="C287" s="48">
        <v>9087791.0</v>
      </c>
      <c r="D287" s="50">
        <v>0.0</v>
      </c>
      <c r="E287" s="48">
        <v>0.0</v>
      </c>
      <c r="F287" s="50">
        <v>0.0</v>
      </c>
    </row>
    <row r="288" ht="12.75" customHeight="1">
      <c r="A288" s="46" t="s">
        <v>276</v>
      </c>
      <c r="B288" s="47">
        <v>7.1555942E7</v>
      </c>
      <c r="C288" s="48">
        <v>8742213.0</v>
      </c>
      <c r="D288" s="50">
        <v>0.0</v>
      </c>
      <c r="E288" s="48">
        <v>2005.0</v>
      </c>
      <c r="F288" s="48">
        <v>48765.0</v>
      </c>
    </row>
    <row r="289" ht="12.75" customHeight="1">
      <c r="A289" s="46" t="s">
        <v>277</v>
      </c>
      <c r="B289" s="47">
        <v>1.77627542E8</v>
      </c>
      <c r="C289" s="48">
        <v>8706526.0</v>
      </c>
      <c r="D289" s="50">
        <v>0.0</v>
      </c>
      <c r="E289" s="48">
        <v>0.0</v>
      </c>
      <c r="F289" s="50">
        <v>0.0</v>
      </c>
    </row>
    <row r="290" ht="12.75" customHeight="1">
      <c r="A290" s="46" t="s">
        <v>278</v>
      </c>
      <c r="B290" s="47">
        <v>1.01432865E8</v>
      </c>
      <c r="C290" s="48">
        <v>8651006.0</v>
      </c>
      <c r="D290" s="50">
        <v>0.0</v>
      </c>
      <c r="E290" s="48">
        <v>1.0</v>
      </c>
      <c r="F290" s="50">
        <v>0.0</v>
      </c>
    </row>
    <row r="291" ht="12.75" customHeight="1">
      <c r="A291" s="46" t="s">
        <v>279</v>
      </c>
      <c r="B291" s="47">
        <v>9.5944515E7</v>
      </c>
      <c r="C291" s="48">
        <v>8453112.0</v>
      </c>
      <c r="D291" s="50">
        <v>0.0</v>
      </c>
      <c r="E291" s="48">
        <v>0.0</v>
      </c>
      <c r="F291" s="50">
        <v>0.0</v>
      </c>
    </row>
    <row r="292" ht="12.75" customHeight="1">
      <c r="A292" s="46" t="s">
        <v>280</v>
      </c>
      <c r="B292" s="47">
        <v>7.1534388E7</v>
      </c>
      <c r="C292" s="48">
        <v>8426651.0</v>
      </c>
      <c r="D292" s="50">
        <v>0.0</v>
      </c>
      <c r="E292" s="48">
        <v>0.0</v>
      </c>
      <c r="F292" s="50">
        <v>0.0</v>
      </c>
    </row>
    <row r="293" ht="12.75" customHeight="1">
      <c r="A293" s="46" t="s">
        <v>312</v>
      </c>
      <c r="B293" s="47">
        <v>3.5950437E7</v>
      </c>
      <c r="C293" s="48">
        <v>8374520.0</v>
      </c>
      <c r="D293" s="48">
        <v>62998.0</v>
      </c>
      <c r="E293" s="48">
        <v>134456.0</v>
      </c>
      <c r="F293" s="48">
        <v>1011497.0</v>
      </c>
    </row>
    <row r="294" ht="12.75" customHeight="1">
      <c r="A294" s="46" t="s">
        <v>282</v>
      </c>
      <c r="B294" s="47">
        <v>2.8534955E7</v>
      </c>
      <c r="C294" s="48">
        <v>8351852.0</v>
      </c>
      <c r="D294" s="48">
        <v>9991.0</v>
      </c>
      <c r="E294" s="48">
        <v>0.0</v>
      </c>
      <c r="F294" s="48">
        <v>538870.0</v>
      </c>
    </row>
    <row r="295" ht="12.75" customHeight="1">
      <c r="A295" s="46" t="s">
        <v>313</v>
      </c>
      <c r="B295" s="47">
        <v>7.5934378E7</v>
      </c>
      <c r="C295" s="48">
        <v>8297801.0</v>
      </c>
      <c r="D295" s="48">
        <v>27974.0</v>
      </c>
      <c r="E295" s="48">
        <v>29940.0</v>
      </c>
      <c r="F295" s="48">
        <v>601513.0</v>
      </c>
    </row>
    <row r="296" ht="12.75" customHeight="1">
      <c r="A296" s="46" t="s">
        <v>281</v>
      </c>
      <c r="B296" s="47">
        <v>5.7943326E7</v>
      </c>
      <c r="C296" s="48">
        <v>8129819.0</v>
      </c>
      <c r="D296" s="48">
        <v>12393.0</v>
      </c>
      <c r="E296" s="48">
        <v>47635.0</v>
      </c>
      <c r="F296" s="48">
        <v>2239475.0</v>
      </c>
    </row>
    <row r="297" ht="12.75" customHeight="1">
      <c r="A297" s="46" t="s">
        <v>283</v>
      </c>
      <c r="B297" s="47">
        <v>1.73496762E8</v>
      </c>
      <c r="C297" s="48">
        <v>7876302.0</v>
      </c>
      <c r="D297" s="50">
        <v>0.0</v>
      </c>
      <c r="E297" s="48">
        <v>0.0</v>
      </c>
      <c r="F297" s="50">
        <v>0.0</v>
      </c>
    </row>
    <row r="298" ht="12.75" customHeight="1">
      <c r="A298" s="46" t="s">
        <v>285</v>
      </c>
      <c r="B298" s="47">
        <v>6.2601603E7</v>
      </c>
      <c r="C298" s="48">
        <v>7623189.0</v>
      </c>
      <c r="D298" s="48">
        <v>19553.0</v>
      </c>
      <c r="E298" s="48">
        <v>0.0</v>
      </c>
      <c r="F298" s="48">
        <v>178950.0</v>
      </c>
    </row>
    <row r="299" ht="12.75" customHeight="1">
      <c r="A299" s="46" t="s">
        <v>286</v>
      </c>
      <c r="B299" s="47">
        <v>7.8592333E7</v>
      </c>
      <c r="C299" s="48">
        <v>7601916.0</v>
      </c>
      <c r="D299" s="48">
        <v>46479.0</v>
      </c>
      <c r="E299" s="48">
        <v>17097.0</v>
      </c>
      <c r="F299" s="48">
        <v>571871.0</v>
      </c>
    </row>
    <row r="300" ht="12.75" customHeight="1">
      <c r="A300" s="46" t="s">
        <v>287</v>
      </c>
      <c r="B300" s="47">
        <v>1.44754012E8</v>
      </c>
      <c r="C300" s="48">
        <v>7558238.0</v>
      </c>
      <c r="D300" s="50">
        <v>0.0</v>
      </c>
      <c r="E300" s="48">
        <v>0.0</v>
      </c>
      <c r="F300" s="51"/>
    </row>
    <row r="301" ht="12.75" customHeight="1">
      <c r="A301" s="46" t="s">
        <v>284</v>
      </c>
      <c r="B301" s="47">
        <v>2.8955669E7</v>
      </c>
      <c r="C301" s="48">
        <v>7501617.0</v>
      </c>
      <c r="D301" s="50">
        <v>0.0</v>
      </c>
      <c r="E301" s="48">
        <v>0.0</v>
      </c>
      <c r="F301" s="48">
        <v>5423.0</v>
      </c>
    </row>
    <row r="302" ht="12.75" customHeight="1">
      <c r="A302" s="46" t="s">
        <v>634</v>
      </c>
      <c r="B302" s="47">
        <v>7.4993866E7</v>
      </c>
      <c r="C302" s="48">
        <v>7425030.0</v>
      </c>
      <c r="D302" s="48">
        <v>6033.0</v>
      </c>
      <c r="E302" s="48">
        <v>28535.0</v>
      </c>
      <c r="F302" s="48">
        <v>411936.0</v>
      </c>
    </row>
    <row r="303" ht="12.75" customHeight="1">
      <c r="A303" s="46" t="s">
        <v>635</v>
      </c>
      <c r="B303" s="47">
        <v>1.77440169E8</v>
      </c>
      <c r="C303" s="48">
        <v>7322940.0</v>
      </c>
      <c r="D303" s="50">
        <v>0.0</v>
      </c>
      <c r="E303" s="48">
        <v>0.0</v>
      </c>
      <c r="F303" s="50">
        <v>0.0</v>
      </c>
    </row>
    <row r="304" ht="12.75" customHeight="1">
      <c r="A304" s="46" t="s">
        <v>636</v>
      </c>
      <c r="B304" s="47">
        <v>1.78975304E8</v>
      </c>
      <c r="C304" s="48">
        <v>7105542.0</v>
      </c>
      <c r="D304" s="50">
        <v>0.0</v>
      </c>
      <c r="E304" s="48">
        <v>0.0</v>
      </c>
      <c r="F304" s="50">
        <v>0.0</v>
      </c>
    </row>
    <row r="305" ht="12.75" customHeight="1">
      <c r="A305" s="46" t="s">
        <v>637</v>
      </c>
      <c r="B305" s="47">
        <v>1.26884377E8</v>
      </c>
      <c r="C305" s="48">
        <v>7072597.0</v>
      </c>
      <c r="D305" s="48">
        <v>763.0</v>
      </c>
      <c r="E305" s="48">
        <v>1512.0</v>
      </c>
      <c r="F305" s="48">
        <v>94275.0</v>
      </c>
    </row>
    <row r="306" ht="12.75" customHeight="1">
      <c r="A306" s="46" t="s">
        <v>578</v>
      </c>
      <c r="B306" s="47">
        <v>3.111016E7</v>
      </c>
      <c r="C306" s="48">
        <v>7053998.0</v>
      </c>
      <c r="D306" s="48">
        <v>7553.0</v>
      </c>
      <c r="E306" s="48">
        <v>1585.0</v>
      </c>
      <c r="F306" s="48">
        <v>473303.0</v>
      </c>
    </row>
    <row r="307" ht="12.75" customHeight="1">
      <c r="A307" s="46" t="s">
        <v>598</v>
      </c>
      <c r="B307" s="47">
        <v>5.0876021E7</v>
      </c>
      <c r="C307" s="48">
        <v>6876241.0</v>
      </c>
      <c r="D307" s="50">
        <v>0.0</v>
      </c>
      <c r="E307" s="48">
        <v>0.0</v>
      </c>
      <c r="F307" s="48">
        <v>403.0</v>
      </c>
    </row>
    <row r="308" ht="12.75" customHeight="1">
      <c r="A308" s="46" t="s">
        <v>638</v>
      </c>
      <c r="B308" s="47">
        <v>1.27228293E8</v>
      </c>
      <c r="C308" s="48">
        <v>6844805.0</v>
      </c>
      <c r="D308" s="48">
        <v>8153.0</v>
      </c>
      <c r="E308" s="48">
        <v>0.0</v>
      </c>
      <c r="F308" s="48">
        <v>257128.0</v>
      </c>
    </row>
    <row r="309" ht="12.75" customHeight="1">
      <c r="A309" s="46" t="s">
        <v>580</v>
      </c>
      <c r="B309" s="47">
        <v>1.71538662E8</v>
      </c>
      <c r="C309" s="48">
        <v>6753568.0</v>
      </c>
      <c r="D309" s="50">
        <v>0.0</v>
      </c>
      <c r="E309" s="48">
        <v>3061.0</v>
      </c>
      <c r="F309" s="48">
        <v>26250.0</v>
      </c>
    </row>
    <row r="310" ht="12.75" customHeight="1">
      <c r="A310" s="46" t="s">
        <v>579</v>
      </c>
      <c r="B310" s="47">
        <v>3.928757E7</v>
      </c>
      <c r="C310" s="48">
        <v>6701271.0</v>
      </c>
      <c r="D310" s="48">
        <v>6219.0</v>
      </c>
      <c r="E310" s="48">
        <v>1310.0</v>
      </c>
      <c r="F310" s="48">
        <v>466802.0</v>
      </c>
    </row>
    <row r="311" ht="12.75" customHeight="1">
      <c r="A311" s="46" t="s">
        <v>639</v>
      </c>
      <c r="B311" s="47">
        <v>5.5258994E7</v>
      </c>
      <c r="C311" s="48">
        <v>6607998.0</v>
      </c>
      <c r="D311" s="48">
        <v>11926.0</v>
      </c>
      <c r="E311" s="48">
        <v>0.0</v>
      </c>
      <c r="F311" s="48">
        <v>210270.0</v>
      </c>
    </row>
    <row r="312" ht="12.75" customHeight="1">
      <c r="A312" s="49" t="s">
        <v>640</v>
      </c>
      <c r="B312" s="47">
        <v>5.5974973E7</v>
      </c>
      <c r="C312" s="48">
        <v>6467416.0</v>
      </c>
      <c r="D312" s="48">
        <v>22068.0</v>
      </c>
      <c r="E312" s="48">
        <v>44.0</v>
      </c>
      <c r="F312" s="48">
        <v>121983.0</v>
      </c>
    </row>
    <row r="313" ht="12.75" customHeight="1">
      <c r="A313" s="46" t="s">
        <v>641</v>
      </c>
      <c r="B313" s="47">
        <v>1.90975087E8</v>
      </c>
      <c r="C313" s="48">
        <v>6426711.0</v>
      </c>
      <c r="D313" s="50">
        <v>0.0</v>
      </c>
      <c r="E313" s="48">
        <v>0.0</v>
      </c>
      <c r="F313" s="50">
        <v>0.0</v>
      </c>
    </row>
    <row r="314" ht="12.75" customHeight="1">
      <c r="A314" s="46" t="s">
        <v>642</v>
      </c>
      <c r="B314" s="47">
        <v>1.73499942E8</v>
      </c>
      <c r="C314" s="48">
        <v>6389852.0</v>
      </c>
      <c r="D314" s="50">
        <v>0.0</v>
      </c>
      <c r="E314" s="48">
        <v>0.0</v>
      </c>
      <c r="F314" s="50">
        <v>0.0</v>
      </c>
    </row>
    <row r="315" ht="12.75" customHeight="1">
      <c r="A315" s="46" t="s">
        <v>643</v>
      </c>
      <c r="B315" s="47">
        <v>1.78218038E8</v>
      </c>
      <c r="C315" s="48">
        <v>6135049.0</v>
      </c>
      <c r="D315" s="50">
        <v>0.0</v>
      </c>
      <c r="E315" s="48">
        <v>0.0</v>
      </c>
      <c r="F315" s="50">
        <v>0.0</v>
      </c>
    </row>
    <row r="316" ht="12.75" customHeight="1">
      <c r="A316" s="46" t="s">
        <v>644</v>
      </c>
      <c r="B316" s="47">
        <v>6.1583112E7</v>
      </c>
      <c r="C316" s="48">
        <v>6038613.0</v>
      </c>
      <c r="D316" s="48">
        <v>2565.0</v>
      </c>
      <c r="E316" s="48">
        <v>15327.0</v>
      </c>
      <c r="F316" s="48">
        <v>670420.0</v>
      </c>
    </row>
    <row r="317" ht="12.75" customHeight="1">
      <c r="A317" s="46" t="s">
        <v>645</v>
      </c>
      <c r="B317" s="47">
        <v>1.78220544E8</v>
      </c>
      <c r="C317" s="48">
        <v>6035502.0</v>
      </c>
      <c r="D317" s="50">
        <v>0.0</v>
      </c>
      <c r="E317" s="48">
        <v>0.0</v>
      </c>
      <c r="F317" s="50">
        <v>0.0</v>
      </c>
    </row>
    <row r="318" ht="12.75" customHeight="1">
      <c r="A318" s="46" t="s">
        <v>646</v>
      </c>
      <c r="B318" s="47">
        <v>7.7981782E7</v>
      </c>
      <c r="C318" s="48">
        <v>6026394.0</v>
      </c>
      <c r="D318" s="48">
        <v>8364.0</v>
      </c>
      <c r="E318" s="48">
        <v>0.0</v>
      </c>
      <c r="F318" s="48">
        <v>70236.0</v>
      </c>
    </row>
    <row r="319" ht="12.75" customHeight="1">
      <c r="A319" s="46" t="s">
        <v>593</v>
      </c>
      <c r="B319" s="47">
        <v>1.27252811E8</v>
      </c>
      <c r="C319" s="48">
        <v>5980486.0</v>
      </c>
      <c r="D319" s="50">
        <v>0.0</v>
      </c>
      <c r="E319" s="48">
        <v>0.0</v>
      </c>
      <c r="F319" s="48">
        <v>590.0</v>
      </c>
    </row>
    <row r="320" ht="12.75" customHeight="1">
      <c r="A320" s="46" t="s">
        <v>647</v>
      </c>
      <c r="B320" s="47">
        <v>5.0945672E7</v>
      </c>
      <c r="C320" s="48">
        <v>5937698.0</v>
      </c>
      <c r="D320" s="48">
        <v>12453.0</v>
      </c>
      <c r="E320" s="48">
        <v>0.0</v>
      </c>
      <c r="F320" s="48">
        <v>68902.0</v>
      </c>
    </row>
    <row r="321" ht="12.75" customHeight="1">
      <c r="A321" s="46" t="s">
        <v>648</v>
      </c>
      <c r="B321" s="47">
        <v>1.79054628E8</v>
      </c>
      <c r="C321" s="48">
        <v>5928576.0</v>
      </c>
      <c r="D321" s="50">
        <v>0.0</v>
      </c>
      <c r="E321" s="48">
        <v>0.0</v>
      </c>
      <c r="F321" s="48">
        <v>4073.0</v>
      </c>
    </row>
    <row r="322" ht="12.75" customHeight="1">
      <c r="A322" s="46" t="s">
        <v>588</v>
      </c>
      <c r="B322" s="47">
        <v>5.0786523E7</v>
      </c>
      <c r="C322" s="48">
        <v>5916873.0</v>
      </c>
      <c r="D322" s="48">
        <v>47527.0</v>
      </c>
      <c r="E322" s="48">
        <v>0.0</v>
      </c>
      <c r="F322" s="48">
        <v>236976.0</v>
      </c>
    </row>
    <row r="323" ht="12.75" customHeight="1">
      <c r="A323" s="46" t="s">
        <v>597</v>
      </c>
      <c r="B323" s="47">
        <v>5.0923687E7</v>
      </c>
      <c r="C323" s="48">
        <v>5886982.0</v>
      </c>
      <c r="D323" s="50">
        <v>0.0</v>
      </c>
      <c r="E323" s="48">
        <v>0.0</v>
      </c>
      <c r="F323" s="48">
        <v>44876.0</v>
      </c>
    </row>
    <row r="324" ht="12.75" customHeight="1">
      <c r="A324" s="46" t="s">
        <v>589</v>
      </c>
      <c r="B324" s="47">
        <v>5.0752508E7</v>
      </c>
      <c r="C324" s="48">
        <v>5866309.0</v>
      </c>
      <c r="D324" s="48">
        <v>27220.0</v>
      </c>
      <c r="E324" s="48">
        <v>0.0</v>
      </c>
      <c r="F324" s="48">
        <v>13244.0</v>
      </c>
    </row>
    <row r="325" ht="12.75" customHeight="1">
      <c r="A325" s="46" t="s">
        <v>590</v>
      </c>
      <c r="B325" s="47">
        <v>5.1142286E7</v>
      </c>
      <c r="C325" s="48">
        <v>5865326.0</v>
      </c>
      <c r="D325" s="48">
        <v>6652.0</v>
      </c>
      <c r="E325" s="48">
        <v>0.0</v>
      </c>
      <c r="F325" s="48">
        <v>7317.0</v>
      </c>
    </row>
    <row r="326" ht="12.75" customHeight="1">
      <c r="A326" s="46" t="s">
        <v>649</v>
      </c>
      <c r="B326" s="47">
        <v>5.1035241E7</v>
      </c>
      <c r="C326" s="48">
        <v>5842086.0</v>
      </c>
      <c r="D326" s="48">
        <v>7879.0</v>
      </c>
      <c r="E326" s="48">
        <v>0.0</v>
      </c>
      <c r="F326" s="48">
        <v>131087.0</v>
      </c>
    </row>
    <row r="327" ht="12.75" customHeight="1">
      <c r="A327" s="46" t="s">
        <v>595</v>
      </c>
      <c r="B327" s="47">
        <v>5.086848E7</v>
      </c>
      <c r="C327" s="48">
        <v>5738742.0</v>
      </c>
      <c r="D327" s="48">
        <v>44568.0</v>
      </c>
      <c r="E327" s="48">
        <v>0.0</v>
      </c>
      <c r="F327" s="48">
        <v>100707.0</v>
      </c>
    </row>
    <row r="328" ht="12.75" customHeight="1">
      <c r="A328" s="46" t="s">
        <v>650</v>
      </c>
      <c r="B328" s="47">
        <v>5.0912417E7</v>
      </c>
      <c r="C328" s="48">
        <v>5713735.0</v>
      </c>
      <c r="D328" s="48">
        <v>36599.0</v>
      </c>
      <c r="E328" s="48">
        <v>0.0</v>
      </c>
      <c r="F328" s="48">
        <v>136888.0</v>
      </c>
    </row>
    <row r="329" ht="12.75" customHeight="1">
      <c r="A329" s="46" t="s">
        <v>609</v>
      </c>
      <c r="B329" s="47">
        <v>8.0137201E7</v>
      </c>
      <c r="C329" s="48">
        <v>5668895.0</v>
      </c>
      <c r="D329" s="50">
        <v>0.0</v>
      </c>
      <c r="E329" s="48">
        <v>0.0</v>
      </c>
      <c r="F329" s="48">
        <v>73.0</v>
      </c>
    </row>
    <row r="330" ht="12.75" customHeight="1">
      <c r="A330" s="46" t="s">
        <v>651</v>
      </c>
      <c r="B330" s="47">
        <v>5.0205492E7</v>
      </c>
      <c r="C330" s="48">
        <v>5591995.0</v>
      </c>
      <c r="D330" s="48">
        <v>2819.0</v>
      </c>
      <c r="E330" s="48">
        <v>0.0</v>
      </c>
      <c r="F330" s="48">
        <v>1479.0</v>
      </c>
    </row>
    <row r="331" ht="12.75" customHeight="1">
      <c r="A331" s="46" t="s">
        <v>601</v>
      </c>
      <c r="B331" s="47">
        <v>5.0923574E7</v>
      </c>
      <c r="C331" s="48">
        <v>5552941.0</v>
      </c>
      <c r="D331" s="48">
        <v>8260.0</v>
      </c>
      <c r="E331" s="48">
        <v>0.0</v>
      </c>
      <c r="F331" s="48">
        <v>20688.0</v>
      </c>
    </row>
    <row r="332" ht="12.75" customHeight="1">
      <c r="A332" s="46" t="s">
        <v>603</v>
      </c>
      <c r="B332" s="47">
        <v>5.0891691E7</v>
      </c>
      <c r="C332" s="48">
        <v>5522695.0</v>
      </c>
      <c r="D332" s="48">
        <v>3987.0</v>
      </c>
      <c r="E332" s="48">
        <v>0.0</v>
      </c>
      <c r="F332" s="48">
        <v>43943.0</v>
      </c>
    </row>
    <row r="333" ht="12.75" customHeight="1">
      <c r="A333" s="46" t="s">
        <v>652</v>
      </c>
      <c r="B333" s="47">
        <v>7.1161114E7</v>
      </c>
      <c r="C333" s="48">
        <v>5521731.0</v>
      </c>
      <c r="D333" s="48">
        <v>6466.0</v>
      </c>
      <c r="E333" s="48">
        <v>2981.0</v>
      </c>
      <c r="F333" s="48">
        <v>210845.0</v>
      </c>
    </row>
    <row r="334" ht="12.75" customHeight="1">
      <c r="A334" s="46" t="s">
        <v>653</v>
      </c>
      <c r="B334" s="47">
        <v>5.0938556E7</v>
      </c>
      <c r="C334" s="48">
        <v>5519087.0</v>
      </c>
      <c r="D334" s="48">
        <v>170974.0</v>
      </c>
      <c r="E334" s="48">
        <v>0.0</v>
      </c>
      <c r="F334" s="48">
        <v>201652.0</v>
      </c>
    </row>
    <row r="335" ht="12.75" customHeight="1">
      <c r="A335" s="46" t="s">
        <v>606</v>
      </c>
      <c r="B335" s="47">
        <v>4.9910463E7</v>
      </c>
      <c r="C335" s="48">
        <v>5510662.0</v>
      </c>
      <c r="D335" s="48">
        <v>62728.0</v>
      </c>
      <c r="E335" s="48">
        <v>0.0</v>
      </c>
      <c r="F335" s="48">
        <v>273635.0</v>
      </c>
    </row>
    <row r="336" ht="12.75" customHeight="1">
      <c r="A336" s="46" t="s">
        <v>607</v>
      </c>
      <c r="B336" s="47">
        <v>5.0883627E7</v>
      </c>
      <c r="C336" s="48">
        <v>5505419.0</v>
      </c>
      <c r="D336" s="48">
        <v>23471.0</v>
      </c>
      <c r="E336" s="48">
        <v>0.0</v>
      </c>
      <c r="F336" s="48">
        <v>84671.0</v>
      </c>
    </row>
    <row r="337" ht="12.75" customHeight="1">
      <c r="A337" s="46" t="s">
        <v>654</v>
      </c>
      <c r="B337" s="47">
        <v>5.0766459E7</v>
      </c>
      <c r="C337" s="48">
        <v>5461691.0</v>
      </c>
      <c r="D337" s="48">
        <v>31868.0</v>
      </c>
      <c r="E337" s="48">
        <v>0.0</v>
      </c>
      <c r="F337" s="48">
        <v>390871.0</v>
      </c>
    </row>
    <row r="338" ht="12.75" customHeight="1">
      <c r="A338" s="46" t="s">
        <v>655</v>
      </c>
      <c r="B338" s="47">
        <v>1.28408195E8</v>
      </c>
      <c r="C338" s="48">
        <v>5444832.0</v>
      </c>
      <c r="D338" s="50">
        <v>0.0</v>
      </c>
      <c r="E338" s="48">
        <v>0.0</v>
      </c>
      <c r="F338" s="50">
        <v>0.0</v>
      </c>
    </row>
    <row r="339" ht="12.75" customHeight="1">
      <c r="A339" s="46" t="s">
        <v>656</v>
      </c>
      <c r="B339" s="47">
        <v>1.90995363E8</v>
      </c>
      <c r="C339" s="48">
        <v>5439529.0</v>
      </c>
      <c r="D339" s="50">
        <v>0.0</v>
      </c>
      <c r="E339" s="48">
        <v>0.0</v>
      </c>
      <c r="F339" s="50">
        <v>0.0</v>
      </c>
    </row>
    <row r="340" ht="12.75" customHeight="1">
      <c r="A340" s="46" t="s">
        <v>610</v>
      </c>
      <c r="B340" s="47">
        <v>5.1054493E7</v>
      </c>
      <c r="C340" s="48">
        <v>5357962.0</v>
      </c>
      <c r="D340" s="48">
        <v>69343.0</v>
      </c>
      <c r="E340" s="48">
        <v>0.0</v>
      </c>
      <c r="F340" s="48">
        <v>274658.0</v>
      </c>
    </row>
    <row r="341" ht="12.75" customHeight="1">
      <c r="A341" s="46" t="s">
        <v>611</v>
      </c>
      <c r="B341" s="47">
        <v>5.0709576E7</v>
      </c>
      <c r="C341" s="48">
        <v>5352376.0</v>
      </c>
      <c r="D341" s="48">
        <v>6219.0</v>
      </c>
      <c r="E341" s="48">
        <v>0.0</v>
      </c>
      <c r="F341" s="48">
        <v>20788.0</v>
      </c>
    </row>
    <row r="342" ht="12.75" customHeight="1">
      <c r="A342" s="46" t="s">
        <v>612</v>
      </c>
      <c r="B342" s="47">
        <v>5.0951516E7</v>
      </c>
      <c r="C342" s="48">
        <v>5291263.0</v>
      </c>
      <c r="D342" s="48">
        <v>8604.0</v>
      </c>
      <c r="E342" s="48">
        <v>0.0</v>
      </c>
      <c r="F342" s="48">
        <v>162191.0</v>
      </c>
    </row>
    <row r="343" ht="12.75" customHeight="1">
      <c r="A343" s="46" t="s">
        <v>613</v>
      </c>
      <c r="B343" s="47">
        <v>5.1006872E7</v>
      </c>
      <c r="C343" s="48">
        <v>5256752.0</v>
      </c>
      <c r="D343" s="48">
        <v>17421.0</v>
      </c>
      <c r="E343" s="48">
        <v>0.0</v>
      </c>
      <c r="F343" s="48">
        <v>34591.0</v>
      </c>
    </row>
    <row r="344" ht="12.75" customHeight="1">
      <c r="A344" s="46" t="s">
        <v>657</v>
      </c>
      <c r="B344" s="47">
        <v>5.0981129E7</v>
      </c>
      <c r="C344" s="48">
        <v>5253683.0</v>
      </c>
      <c r="D344" s="48">
        <v>28646.0</v>
      </c>
      <c r="E344" s="48">
        <v>0.0</v>
      </c>
      <c r="F344" s="48">
        <v>244014.0</v>
      </c>
    </row>
    <row r="345" ht="12.75" customHeight="1">
      <c r="A345" s="46" t="s">
        <v>615</v>
      </c>
      <c r="B345" s="47">
        <v>5.0137784E7</v>
      </c>
      <c r="C345" s="48">
        <v>5247644.0</v>
      </c>
      <c r="D345" s="48">
        <v>30125.0</v>
      </c>
      <c r="E345" s="48">
        <v>0.0</v>
      </c>
      <c r="F345" s="48">
        <v>49667.0</v>
      </c>
    </row>
    <row r="346" ht="12.75" customHeight="1">
      <c r="A346" s="46" t="s">
        <v>616</v>
      </c>
      <c r="B346" s="47">
        <v>5.1088553E7</v>
      </c>
      <c r="C346" s="48">
        <v>5224808.0</v>
      </c>
      <c r="D346" s="48">
        <v>15633.0</v>
      </c>
      <c r="E346" s="48">
        <v>0.0</v>
      </c>
      <c r="F346" s="48">
        <v>280971.0</v>
      </c>
    </row>
    <row r="347" ht="12.75" customHeight="1">
      <c r="A347" s="46" t="s">
        <v>658</v>
      </c>
      <c r="B347" s="47">
        <v>5.0914009E7</v>
      </c>
      <c r="C347" s="48">
        <v>5218002.0</v>
      </c>
      <c r="D347" s="48">
        <v>11547.0</v>
      </c>
      <c r="E347" s="48">
        <v>0.0</v>
      </c>
      <c r="F347" s="48">
        <v>16490.0</v>
      </c>
    </row>
    <row r="348" ht="12.75" customHeight="1">
      <c r="A348" s="46" t="s">
        <v>659</v>
      </c>
      <c r="B348" s="47">
        <v>5.0936238E7</v>
      </c>
      <c r="C348" s="48">
        <v>5216821.0</v>
      </c>
      <c r="D348" s="48">
        <v>23213.0</v>
      </c>
      <c r="E348" s="48">
        <v>0.0</v>
      </c>
      <c r="F348" s="48">
        <v>65935.0</v>
      </c>
    </row>
    <row r="349" ht="12.75" customHeight="1">
      <c r="A349" s="46" t="s">
        <v>660</v>
      </c>
      <c r="B349" s="47">
        <v>1.78213077E8</v>
      </c>
      <c r="C349" s="48">
        <v>5211851.0</v>
      </c>
      <c r="D349" s="50">
        <v>0.0</v>
      </c>
      <c r="E349" s="48">
        <v>0.0</v>
      </c>
      <c r="F349" s="50">
        <v>0.0</v>
      </c>
    </row>
    <row r="350" ht="12.75" customHeight="1">
      <c r="A350" s="46" t="s">
        <v>619</v>
      </c>
      <c r="B350" s="47">
        <v>7.3300614E7</v>
      </c>
      <c r="C350" s="48">
        <v>5210049.0</v>
      </c>
      <c r="D350" s="50">
        <v>0.0</v>
      </c>
      <c r="E350" s="48">
        <v>0.0</v>
      </c>
      <c r="F350" s="50">
        <v>0.0</v>
      </c>
    </row>
    <row r="351" ht="12.75" customHeight="1">
      <c r="A351" s="46" t="s">
        <v>661</v>
      </c>
      <c r="B351" s="47">
        <v>1.78212198E8</v>
      </c>
      <c r="C351" s="48">
        <v>5203238.0</v>
      </c>
      <c r="D351" s="50">
        <v>0.0</v>
      </c>
      <c r="E351" s="48">
        <v>0.0</v>
      </c>
      <c r="F351" s="50">
        <v>0.0</v>
      </c>
    </row>
    <row r="352" ht="12.75" customHeight="1">
      <c r="A352" s="43"/>
      <c r="B352" s="44"/>
      <c r="C352" s="36"/>
      <c r="D352" s="36"/>
      <c r="E352" s="36"/>
      <c r="F352" s="36"/>
    </row>
    <row r="353" ht="12.75" customHeight="1">
      <c r="A353" s="43"/>
      <c r="B353" s="44"/>
      <c r="C353" s="36"/>
      <c r="D353" s="36"/>
      <c r="E353" s="36"/>
      <c r="F353" s="36"/>
    </row>
    <row r="354" ht="12.75" customHeight="1">
      <c r="A354" s="43"/>
      <c r="B354" s="44"/>
      <c r="C354" s="36"/>
      <c r="D354" s="36"/>
      <c r="E354" s="36"/>
      <c r="F354" s="36"/>
    </row>
    <row r="355" ht="12.75" customHeight="1">
      <c r="A355" s="43"/>
      <c r="B355" s="44"/>
      <c r="C355" s="36"/>
      <c r="D355" s="36"/>
      <c r="E355" s="36"/>
      <c r="F355" s="36"/>
    </row>
    <row r="356" ht="12.75" customHeight="1">
      <c r="A356" s="43"/>
      <c r="B356" s="44"/>
      <c r="C356" s="36"/>
      <c r="D356" s="36"/>
      <c r="E356" s="36"/>
      <c r="F356" s="36"/>
    </row>
    <row r="357" ht="12.75" customHeight="1">
      <c r="A357" s="43"/>
      <c r="B357" s="44"/>
      <c r="C357" s="36"/>
      <c r="D357" s="36"/>
      <c r="E357" s="36"/>
      <c r="F357" s="36"/>
    </row>
    <row r="358" ht="12.75" customHeight="1">
      <c r="A358" s="43"/>
      <c r="B358" s="44"/>
      <c r="C358" s="36"/>
      <c r="D358" s="36"/>
      <c r="E358" s="36"/>
      <c r="F358" s="36"/>
    </row>
    <row r="359" ht="12.75" customHeight="1">
      <c r="A359" s="43"/>
      <c r="B359" s="44"/>
      <c r="C359" s="36"/>
      <c r="D359" s="36"/>
      <c r="E359" s="36"/>
      <c r="F359" s="36"/>
    </row>
    <row r="360" ht="12.75" customHeight="1">
      <c r="A360" s="43"/>
      <c r="B360" s="44"/>
      <c r="C360" s="36"/>
      <c r="D360" s="36"/>
      <c r="E360" s="36"/>
      <c r="F360" s="36"/>
    </row>
    <row r="361" ht="12.75" customHeight="1">
      <c r="A361" s="43"/>
      <c r="B361" s="44"/>
      <c r="C361" s="36"/>
      <c r="D361" s="36"/>
      <c r="E361" s="36"/>
      <c r="F361" s="36"/>
    </row>
    <row r="362" ht="12.75" customHeight="1">
      <c r="A362" s="43"/>
      <c r="B362" s="44"/>
      <c r="C362" s="36"/>
      <c r="D362" s="36"/>
      <c r="E362" s="36"/>
      <c r="F362" s="36"/>
    </row>
    <row r="363" ht="12.75" customHeight="1">
      <c r="A363" s="43"/>
      <c r="B363" s="44"/>
      <c r="C363" s="36"/>
      <c r="D363" s="36"/>
      <c r="E363" s="36"/>
      <c r="F363" s="36"/>
    </row>
    <row r="364" ht="12.75" customHeight="1">
      <c r="A364" s="43"/>
      <c r="B364" s="44"/>
      <c r="C364" s="36"/>
      <c r="D364" s="36"/>
      <c r="E364" s="36"/>
      <c r="F364" s="36"/>
    </row>
    <row r="365" ht="12.75" customHeight="1">
      <c r="A365" s="43"/>
      <c r="B365" s="44"/>
      <c r="C365" s="36"/>
      <c r="D365" s="36"/>
      <c r="E365" s="36"/>
      <c r="F365" s="36"/>
    </row>
    <row r="366" ht="12.75" customHeight="1">
      <c r="A366" s="43"/>
      <c r="B366" s="44"/>
      <c r="C366" s="36"/>
      <c r="D366" s="36"/>
      <c r="E366" s="36"/>
      <c r="F366" s="36"/>
    </row>
    <row r="367" ht="12.75" customHeight="1">
      <c r="A367" s="43"/>
      <c r="B367" s="44"/>
      <c r="C367" s="36"/>
      <c r="D367" s="36"/>
      <c r="E367" s="36"/>
      <c r="F367" s="36"/>
    </row>
    <row r="368" ht="12.75" customHeight="1">
      <c r="A368" s="43"/>
      <c r="B368" s="44"/>
      <c r="C368" s="36"/>
      <c r="D368" s="36"/>
      <c r="E368" s="36"/>
      <c r="F368" s="36"/>
    </row>
    <row r="369" ht="12.75" customHeight="1">
      <c r="A369" s="43"/>
      <c r="B369" s="44"/>
      <c r="C369" s="36"/>
      <c r="D369" s="36"/>
      <c r="E369" s="36"/>
      <c r="F369" s="36"/>
    </row>
    <row r="370" ht="12.75" customHeight="1">
      <c r="A370" s="43"/>
      <c r="B370" s="44"/>
      <c r="C370" s="36"/>
      <c r="D370" s="36"/>
      <c r="E370" s="36"/>
      <c r="F370" s="36"/>
    </row>
    <row r="371" ht="12.75" customHeight="1">
      <c r="A371" s="43"/>
      <c r="B371" s="44"/>
      <c r="C371" s="36"/>
      <c r="D371" s="36"/>
      <c r="E371" s="36"/>
      <c r="F371" s="36"/>
    </row>
    <row r="372" ht="12.75" customHeight="1">
      <c r="A372" s="43"/>
      <c r="B372" s="44"/>
      <c r="C372" s="36"/>
      <c r="D372" s="36"/>
      <c r="E372" s="36"/>
      <c r="F372" s="36"/>
    </row>
    <row r="373" ht="12.75" customHeight="1">
      <c r="A373" s="43"/>
      <c r="B373" s="44"/>
      <c r="C373" s="36"/>
      <c r="D373" s="36"/>
      <c r="E373" s="36"/>
      <c r="F373" s="36"/>
    </row>
    <row r="374" ht="12.75" customHeight="1">
      <c r="A374" s="43"/>
      <c r="B374" s="44"/>
      <c r="C374" s="36"/>
      <c r="D374" s="36"/>
      <c r="E374" s="36"/>
      <c r="F374" s="36"/>
    </row>
    <row r="375" ht="12.75" customHeight="1">
      <c r="A375" s="43"/>
      <c r="B375" s="44"/>
      <c r="C375" s="36"/>
      <c r="D375" s="36"/>
      <c r="E375" s="36"/>
      <c r="F375" s="36"/>
    </row>
    <row r="376" ht="12.75" customHeight="1">
      <c r="A376" s="43"/>
      <c r="B376" s="44"/>
      <c r="C376" s="36"/>
      <c r="D376" s="36"/>
      <c r="E376" s="36"/>
      <c r="F376" s="36"/>
    </row>
    <row r="377" ht="12.75" customHeight="1">
      <c r="A377" s="43"/>
      <c r="B377" s="44"/>
      <c r="C377" s="36"/>
      <c r="D377" s="36"/>
      <c r="E377" s="36"/>
      <c r="F377" s="36"/>
    </row>
    <row r="378" ht="12.75" customHeight="1">
      <c r="A378" s="43"/>
      <c r="B378" s="44"/>
      <c r="C378" s="36"/>
      <c r="D378" s="36"/>
      <c r="E378" s="36"/>
      <c r="F378" s="36"/>
    </row>
    <row r="379" ht="12.75" customHeight="1">
      <c r="A379" s="43"/>
      <c r="B379" s="44"/>
      <c r="C379" s="36"/>
      <c r="D379" s="36"/>
      <c r="E379" s="36"/>
      <c r="F379" s="36"/>
    </row>
    <row r="380" ht="12.75" customHeight="1">
      <c r="A380" s="43"/>
      <c r="B380" s="44"/>
      <c r="C380" s="36"/>
      <c r="D380" s="36"/>
      <c r="E380" s="36"/>
      <c r="F380" s="36"/>
    </row>
    <row r="381" ht="12.75" customHeight="1">
      <c r="A381" s="43"/>
      <c r="B381" s="44"/>
      <c r="C381" s="36"/>
      <c r="D381" s="36"/>
      <c r="E381" s="36"/>
      <c r="F381" s="36"/>
    </row>
    <row r="382" ht="12.75" customHeight="1">
      <c r="A382" s="43"/>
      <c r="B382" s="44"/>
      <c r="C382" s="36"/>
      <c r="D382" s="36"/>
      <c r="E382" s="36"/>
      <c r="F382" s="36"/>
    </row>
    <row r="383" ht="12.75" customHeight="1">
      <c r="A383" s="43"/>
      <c r="B383" s="44"/>
      <c r="C383" s="36"/>
      <c r="D383" s="36"/>
      <c r="E383" s="36"/>
      <c r="F383" s="36"/>
    </row>
    <row r="384" ht="12.75" customHeight="1">
      <c r="A384" s="43"/>
      <c r="B384" s="44"/>
      <c r="C384" s="36"/>
      <c r="D384" s="36"/>
      <c r="E384" s="36"/>
      <c r="F384" s="36"/>
    </row>
    <row r="385" ht="12.75" customHeight="1">
      <c r="A385" s="43"/>
      <c r="B385" s="44"/>
      <c r="C385" s="36"/>
      <c r="D385" s="36"/>
      <c r="E385" s="36"/>
      <c r="F385" s="36"/>
    </row>
    <row r="386" ht="12.75" customHeight="1">
      <c r="A386" s="43"/>
      <c r="B386" s="44"/>
      <c r="C386" s="36"/>
      <c r="D386" s="36"/>
      <c r="E386" s="36"/>
      <c r="F386" s="36"/>
    </row>
    <row r="387" ht="12.75" customHeight="1">
      <c r="A387" s="43"/>
      <c r="B387" s="44"/>
      <c r="C387" s="36"/>
      <c r="D387" s="36"/>
      <c r="E387" s="36"/>
      <c r="F387" s="36"/>
    </row>
    <row r="388" ht="12.75" customHeight="1">
      <c r="A388" s="43"/>
      <c r="B388" s="44"/>
      <c r="C388" s="36"/>
      <c r="D388" s="36"/>
      <c r="E388" s="36"/>
      <c r="F388" s="36"/>
    </row>
    <row r="389" ht="12.75" customHeight="1">
      <c r="A389" s="43"/>
      <c r="B389" s="44"/>
      <c r="C389" s="36"/>
      <c r="D389" s="36"/>
      <c r="E389" s="36"/>
      <c r="F389" s="36"/>
    </row>
    <row r="390" ht="12.75" customHeight="1">
      <c r="A390" s="43"/>
      <c r="B390" s="44"/>
      <c r="C390" s="36"/>
      <c r="D390" s="36"/>
      <c r="E390" s="36"/>
      <c r="F390" s="36"/>
    </row>
    <row r="391" ht="12.75" customHeight="1">
      <c r="A391" s="43"/>
      <c r="B391" s="44"/>
      <c r="C391" s="36"/>
      <c r="D391" s="36"/>
      <c r="E391" s="36"/>
      <c r="F391" s="36"/>
    </row>
    <row r="392" ht="12.75" customHeight="1">
      <c r="A392" s="43"/>
      <c r="B392" s="44"/>
      <c r="C392" s="36"/>
      <c r="D392" s="36"/>
      <c r="E392" s="36"/>
      <c r="F392" s="36"/>
    </row>
    <row r="393" ht="12.75" customHeight="1">
      <c r="A393" s="43"/>
      <c r="B393" s="44"/>
      <c r="C393" s="36"/>
      <c r="D393" s="36"/>
      <c r="E393" s="36"/>
      <c r="F393" s="36"/>
    </row>
    <row r="394" ht="12.75" customHeight="1">
      <c r="A394" s="43"/>
      <c r="B394" s="44"/>
      <c r="C394" s="36"/>
      <c r="D394" s="36"/>
      <c r="E394" s="36"/>
      <c r="F394" s="36"/>
    </row>
    <row r="395" ht="12.75" customHeight="1">
      <c r="A395" s="43"/>
      <c r="B395" s="44"/>
      <c r="C395" s="36"/>
      <c r="D395" s="36"/>
      <c r="E395" s="36"/>
      <c r="F395" s="36"/>
    </row>
    <row r="396" ht="12.75" customHeight="1">
      <c r="A396" s="43"/>
      <c r="B396" s="44"/>
      <c r="C396" s="36"/>
      <c r="D396" s="36"/>
      <c r="E396" s="36"/>
      <c r="F396" s="36"/>
    </row>
    <row r="397" ht="12.75" customHeight="1">
      <c r="A397" s="43"/>
      <c r="B397" s="44"/>
      <c r="C397" s="36"/>
      <c r="D397" s="36"/>
      <c r="E397" s="36"/>
      <c r="F397" s="36"/>
    </row>
    <row r="398" ht="12.75" customHeight="1">
      <c r="A398" s="43"/>
      <c r="B398" s="44"/>
      <c r="C398" s="36"/>
      <c r="D398" s="36"/>
      <c r="E398" s="36"/>
      <c r="F398" s="36"/>
    </row>
    <row r="399" ht="12.75" customHeight="1">
      <c r="A399" s="43"/>
      <c r="B399" s="44"/>
      <c r="C399" s="36"/>
      <c r="D399" s="36"/>
      <c r="E399" s="36"/>
      <c r="F399" s="36"/>
    </row>
    <row r="400" ht="12.75" customHeight="1">
      <c r="A400" s="43"/>
      <c r="B400" s="44"/>
      <c r="C400" s="36"/>
      <c r="D400" s="36"/>
      <c r="E400" s="36"/>
      <c r="F400" s="36"/>
    </row>
    <row r="401" ht="12.75" customHeight="1">
      <c r="A401" s="43"/>
      <c r="B401" s="44"/>
      <c r="C401" s="36"/>
      <c r="D401" s="36"/>
      <c r="E401" s="36"/>
      <c r="F401" s="36"/>
    </row>
    <row r="402" ht="12.75" customHeight="1">
      <c r="A402" s="43"/>
      <c r="B402" s="44"/>
      <c r="C402" s="36"/>
      <c r="D402" s="36"/>
      <c r="E402" s="36"/>
      <c r="F402" s="36"/>
    </row>
    <row r="403" ht="12.75" customHeight="1">
      <c r="A403" s="43"/>
      <c r="B403" s="44"/>
      <c r="C403" s="36"/>
      <c r="D403" s="36"/>
      <c r="E403" s="36"/>
      <c r="F403" s="36"/>
    </row>
    <row r="404" ht="12.75" customHeight="1">
      <c r="A404" s="43"/>
      <c r="B404" s="44"/>
      <c r="C404" s="36"/>
      <c r="D404" s="36"/>
      <c r="E404" s="36"/>
      <c r="F404" s="36"/>
    </row>
    <row r="405" ht="12.75" customHeight="1">
      <c r="A405" s="43"/>
      <c r="B405" s="44"/>
      <c r="C405" s="36"/>
      <c r="D405" s="36"/>
      <c r="E405" s="36"/>
      <c r="F405" s="36"/>
    </row>
    <row r="406" ht="12.75" customHeight="1">
      <c r="A406" s="43"/>
      <c r="B406" s="44"/>
      <c r="C406" s="36"/>
      <c r="D406" s="36"/>
      <c r="E406" s="36"/>
      <c r="F406" s="36"/>
    </row>
    <row r="407" ht="12.75" customHeight="1">
      <c r="A407" s="43"/>
      <c r="B407" s="44"/>
      <c r="C407" s="36"/>
      <c r="D407" s="36"/>
      <c r="E407" s="36"/>
      <c r="F407" s="36"/>
    </row>
    <row r="408" ht="12.75" customHeight="1">
      <c r="A408" s="43"/>
      <c r="B408" s="44"/>
      <c r="C408" s="36"/>
      <c r="D408" s="36"/>
      <c r="E408" s="36"/>
      <c r="F408" s="36"/>
    </row>
    <row r="409" ht="12.75" customHeight="1">
      <c r="A409" s="43"/>
      <c r="B409" s="44"/>
      <c r="C409" s="36"/>
      <c r="D409" s="36"/>
      <c r="E409" s="36"/>
      <c r="F409" s="36"/>
    </row>
    <row r="410" ht="12.75" customHeight="1">
      <c r="A410" s="43"/>
      <c r="B410" s="44"/>
      <c r="C410" s="36"/>
      <c r="D410" s="36"/>
      <c r="E410" s="36"/>
      <c r="F410" s="36"/>
    </row>
    <row r="411" ht="12.75" customHeight="1">
      <c r="A411" s="43"/>
      <c r="B411" s="44"/>
      <c r="C411" s="36"/>
      <c r="D411" s="36"/>
      <c r="E411" s="36"/>
      <c r="F411" s="36"/>
    </row>
    <row r="412" ht="12.75" customHeight="1">
      <c r="A412" s="43"/>
      <c r="B412" s="44"/>
      <c r="C412" s="36"/>
      <c r="D412" s="36"/>
      <c r="E412" s="36"/>
      <c r="F412" s="36"/>
    </row>
    <row r="413" ht="12.75" customHeight="1">
      <c r="A413" s="43"/>
      <c r="B413" s="44"/>
      <c r="C413" s="36"/>
      <c r="D413" s="36"/>
      <c r="E413" s="36"/>
      <c r="F413" s="36"/>
    </row>
    <row r="414" ht="12.75" customHeight="1">
      <c r="A414" s="43"/>
      <c r="B414" s="44"/>
      <c r="C414" s="36"/>
      <c r="D414" s="36"/>
      <c r="E414" s="36"/>
      <c r="F414" s="36"/>
    </row>
    <row r="415" ht="12.75" customHeight="1">
      <c r="A415" s="43"/>
      <c r="B415" s="44"/>
      <c r="C415" s="36"/>
      <c r="D415" s="36"/>
      <c r="E415" s="36"/>
      <c r="F415" s="36"/>
    </row>
    <row r="416" ht="12.75" customHeight="1">
      <c r="A416" s="43"/>
      <c r="B416" s="44"/>
      <c r="C416" s="36"/>
      <c r="D416" s="36"/>
      <c r="E416" s="36"/>
      <c r="F416" s="36"/>
    </row>
    <row r="417" ht="12.75" customHeight="1">
      <c r="A417" s="43"/>
      <c r="B417" s="44"/>
      <c r="C417" s="36"/>
      <c r="D417" s="36"/>
      <c r="E417" s="36"/>
      <c r="F417" s="36"/>
    </row>
    <row r="418" ht="12.75" customHeight="1">
      <c r="A418" s="43"/>
      <c r="B418" s="44"/>
      <c r="C418" s="36"/>
      <c r="D418" s="36"/>
      <c r="E418" s="36"/>
      <c r="F418" s="36"/>
    </row>
    <row r="419" ht="12.75" customHeight="1">
      <c r="A419" s="43"/>
      <c r="B419" s="44"/>
      <c r="C419" s="36"/>
      <c r="D419" s="36"/>
      <c r="E419" s="36"/>
      <c r="F419" s="36"/>
    </row>
    <row r="420" ht="12.75" customHeight="1">
      <c r="A420" s="43"/>
      <c r="B420" s="44"/>
      <c r="C420" s="36"/>
      <c r="D420" s="36"/>
      <c r="E420" s="36"/>
      <c r="F420" s="36"/>
    </row>
    <row r="421" ht="12.75" customHeight="1">
      <c r="A421" s="43"/>
      <c r="B421" s="44"/>
      <c r="C421" s="36"/>
      <c r="D421" s="36"/>
      <c r="E421" s="36"/>
      <c r="F421" s="36"/>
    </row>
    <row r="422" ht="12.75" customHeight="1">
      <c r="A422" s="43"/>
      <c r="B422" s="44"/>
      <c r="C422" s="36"/>
      <c r="D422" s="36"/>
      <c r="E422" s="36"/>
      <c r="F422" s="36"/>
    </row>
    <row r="423" ht="12.75" customHeight="1">
      <c r="A423" s="43"/>
      <c r="B423" s="44"/>
      <c r="C423" s="36"/>
      <c r="D423" s="36"/>
      <c r="E423" s="36"/>
      <c r="F423" s="36"/>
    </row>
    <row r="424" ht="12.75" customHeight="1">
      <c r="A424" s="43"/>
      <c r="B424" s="44"/>
      <c r="C424" s="36"/>
      <c r="D424" s="36"/>
      <c r="E424" s="36"/>
      <c r="F424" s="36"/>
    </row>
    <row r="425" ht="12.75" customHeight="1">
      <c r="A425" s="43"/>
      <c r="B425" s="44"/>
      <c r="C425" s="36"/>
      <c r="D425" s="36"/>
      <c r="E425" s="36"/>
      <c r="F425" s="36"/>
    </row>
    <row r="426" ht="12.75" customHeight="1">
      <c r="A426" s="43"/>
      <c r="B426" s="44"/>
      <c r="C426" s="36"/>
      <c r="D426" s="36"/>
      <c r="E426" s="36"/>
      <c r="F426" s="36"/>
    </row>
    <row r="427" ht="12.75" customHeight="1">
      <c r="A427" s="43"/>
      <c r="B427" s="44"/>
      <c r="C427" s="36"/>
      <c r="D427" s="36"/>
      <c r="E427" s="36"/>
      <c r="F427" s="36"/>
    </row>
    <row r="428" ht="12.75" customHeight="1">
      <c r="A428" s="43"/>
      <c r="B428" s="44"/>
      <c r="C428" s="36"/>
      <c r="D428" s="36"/>
      <c r="E428" s="36"/>
      <c r="F428" s="36"/>
    </row>
    <row r="429" ht="12.75" customHeight="1">
      <c r="A429" s="43"/>
      <c r="B429" s="44"/>
      <c r="C429" s="36"/>
      <c r="D429" s="36"/>
      <c r="E429" s="36"/>
      <c r="F429" s="36"/>
    </row>
    <row r="430" ht="12.75" customHeight="1">
      <c r="A430" s="43"/>
      <c r="B430" s="44"/>
      <c r="C430" s="36"/>
      <c r="D430" s="36"/>
      <c r="E430" s="36"/>
      <c r="F430" s="36"/>
    </row>
    <row r="431" ht="12.75" customHeight="1">
      <c r="A431" s="43"/>
      <c r="B431" s="44"/>
      <c r="C431" s="36"/>
      <c r="D431" s="36"/>
      <c r="E431" s="36"/>
      <c r="F431" s="36"/>
    </row>
    <row r="432" ht="12.75" customHeight="1">
      <c r="A432" s="43"/>
      <c r="B432" s="44"/>
      <c r="C432" s="36"/>
      <c r="D432" s="36"/>
      <c r="E432" s="36"/>
      <c r="F432" s="36"/>
    </row>
    <row r="433" ht="12.75" customHeight="1">
      <c r="A433" s="43"/>
      <c r="B433" s="44"/>
      <c r="C433" s="36"/>
      <c r="D433" s="36"/>
      <c r="E433" s="36"/>
      <c r="F433" s="36"/>
    </row>
    <row r="434" ht="12.75" customHeight="1">
      <c r="A434" s="43"/>
      <c r="B434" s="44"/>
      <c r="C434" s="36"/>
      <c r="D434" s="36"/>
      <c r="E434" s="36"/>
      <c r="F434" s="36"/>
    </row>
    <row r="435" ht="12.75" customHeight="1">
      <c r="A435" s="43"/>
      <c r="B435" s="44"/>
      <c r="C435" s="36"/>
      <c r="D435" s="36"/>
      <c r="E435" s="36"/>
      <c r="F435" s="36"/>
    </row>
    <row r="436" ht="12.75" customHeight="1">
      <c r="A436" s="43"/>
      <c r="B436" s="44"/>
      <c r="C436" s="36"/>
      <c r="D436" s="36"/>
      <c r="E436" s="36"/>
      <c r="F436" s="36"/>
    </row>
    <row r="437" ht="12.75" customHeight="1">
      <c r="A437" s="43"/>
      <c r="B437" s="44"/>
      <c r="C437" s="36"/>
      <c r="D437" s="36"/>
      <c r="E437" s="36"/>
      <c r="F437" s="36"/>
    </row>
    <row r="438" ht="12.75" customHeight="1">
      <c r="A438" s="43"/>
      <c r="B438" s="44"/>
      <c r="C438" s="36"/>
      <c r="D438" s="36"/>
      <c r="E438" s="36"/>
      <c r="F438" s="36"/>
    </row>
    <row r="439" ht="12.75" customHeight="1">
      <c r="A439" s="43"/>
      <c r="B439" s="44"/>
      <c r="C439" s="36"/>
      <c r="D439" s="36"/>
      <c r="E439" s="36"/>
      <c r="F439" s="36"/>
    </row>
    <row r="440" ht="12.75" customHeight="1">
      <c r="A440" s="43"/>
      <c r="B440" s="44"/>
      <c r="C440" s="36"/>
      <c r="D440" s="36"/>
      <c r="E440" s="36"/>
      <c r="F440" s="36"/>
    </row>
    <row r="441" ht="12.75" customHeight="1">
      <c r="A441" s="43"/>
      <c r="B441" s="44"/>
      <c r="C441" s="36"/>
      <c r="D441" s="36"/>
      <c r="E441" s="36"/>
      <c r="F441" s="36"/>
    </row>
    <row r="442" ht="12.75" customHeight="1">
      <c r="A442" s="43"/>
      <c r="B442" s="44"/>
      <c r="C442" s="36"/>
      <c r="D442" s="36"/>
      <c r="E442" s="36"/>
      <c r="F442" s="36"/>
    </row>
    <row r="443" ht="12.75" customHeight="1">
      <c r="A443" s="43"/>
      <c r="B443" s="44"/>
      <c r="C443" s="36"/>
      <c r="D443" s="36"/>
      <c r="E443" s="36"/>
      <c r="F443" s="36"/>
    </row>
    <row r="444" ht="12.75" customHeight="1">
      <c r="A444" s="43"/>
      <c r="B444" s="44"/>
      <c r="C444" s="36"/>
      <c r="D444" s="36"/>
      <c r="E444" s="36"/>
      <c r="F444" s="36"/>
    </row>
    <row r="445" ht="12.75" customHeight="1">
      <c r="A445" s="43"/>
      <c r="B445" s="44"/>
      <c r="C445" s="36"/>
      <c r="D445" s="36"/>
      <c r="E445" s="44"/>
      <c r="F445" s="36"/>
    </row>
    <row r="446" ht="12.75" customHeight="1">
      <c r="A446" s="43"/>
      <c r="B446" s="44"/>
      <c r="C446" s="36"/>
      <c r="D446" s="36"/>
      <c r="E446" s="36"/>
      <c r="F446" s="36"/>
    </row>
    <row r="447" ht="12.75" customHeight="1">
      <c r="A447" s="43"/>
      <c r="B447" s="44"/>
      <c r="C447" s="36"/>
      <c r="D447" s="36"/>
      <c r="E447" s="36"/>
      <c r="F447" s="36"/>
    </row>
    <row r="448" ht="12.75" customHeight="1">
      <c r="A448" s="43"/>
      <c r="B448" s="44"/>
      <c r="C448" s="36"/>
      <c r="D448" s="36"/>
      <c r="E448" s="44"/>
      <c r="F448" s="36"/>
    </row>
    <row r="449" ht="12.75" customHeight="1">
      <c r="A449" s="43"/>
      <c r="B449" s="44"/>
      <c r="C449" s="36"/>
      <c r="D449" s="36"/>
      <c r="E449" s="36"/>
      <c r="F449" s="36"/>
    </row>
    <row r="450" ht="12.75" customHeight="1">
      <c r="A450" s="43"/>
      <c r="B450" s="44"/>
      <c r="C450" s="36"/>
      <c r="D450" s="36"/>
      <c r="E450" s="36"/>
      <c r="F450" s="36"/>
    </row>
    <row r="451" ht="12.75" customHeight="1">
      <c r="A451" s="43"/>
      <c r="B451" s="44"/>
      <c r="C451" s="36"/>
      <c r="D451" s="36"/>
      <c r="E451" s="44"/>
      <c r="F451" s="36"/>
    </row>
    <row r="452" ht="12.75" customHeight="1">
      <c r="A452" s="43"/>
      <c r="B452" s="44"/>
      <c r="C452" s="36"/>
      <c r="D452" s="36"/>
      <c r="E452" s="36"/>
      <c r="F452" s="36"/>
    </row>
    <row r="453" ht="12.75" customHeight="1">
      <c r="A453" s="43"/>
      <c r="B453" s="44"/>
      <c r="C453" s="36"/>
      <c r="D453" s="36"/>
      <c r="E453" s="36"/>
      <c r="F453" s="36"/>
    </row>
    <row r="454" ht="12.75" customHeight="1">
      <c r="A454" s="43"/>
      <c r="B454" s="44"/>
      <c r="C454" s="36"/>
      <c r="D454" s="36"/>
      <c r="E454" s="36"/>
      <c r="F454" s="36"/>
    </row>
    <row r="455" ht="12.75" customHeight="1">
      <c r="A455" s="44"/>
      <c r="B455" s="44"/>
      <c r="C455" s="36"/>
      <c r="D455" s="36"/>
      <c r="E455" s="36"/>
      <c r="F455" s="36"/>
    </row>
    <row r="456" ht="12.75" customHeight="1">
      <c r="A456" s="43"/>
      <c r="B456" s="44"/>
      <c r="C456" s="36"/>
      <c r="D456" s="36"/>
      <c r="E456" s="36"/>
      <c r="F456" s="36"/>
    </row>
    <row r="457" ht="12.75" customHeight="1">
      <c r="A457" s="43"/>
      <c r="B457" s="44"/>
      <c r="C457" s="36"/>
      <c r="D457" s="36"/>
      <c r="E457" s="36"/>
      <c r="F457" s="36"/>
    </row>
    <row r="458" ht="12.75" customHeight="1">
      <c r="A458" s="43"/>
      <c r="B458" s="44"/>
      <c r="C458" s="36"/>
      <c r="D458" s="36"/>
      <c r="E458" s="36"/>
      <c r="F458" s="36"/>
    </row>
    <row r="459" ht="12.75" customHeight="1">
      <c r="A459" s="43"/>
      <c r="B459" s="44"/>
      <c r="C459" s="36"/>
      <c r="D459" s="36"/>
      <c r="E459" s="36"/>
      <c r="F459" s="36"/>
    </row>
    <row r="460" ht="12.75" customHeight="1">
      <c r="A460" s="43"/>
      <c r="B460" s="44"/>
      <c r="C460" s="36"/>
      <c r="D460" s="36"/>
      <c r="E460" s="36"/>
      <c r="F460" s="36"/>
    </row>
    <row r="461" ht="12.75" customHeight="1">
      <c r="A461" s="43"/>
      <c r="B461" s="44"/>
      <c r="C461" s="36"/>
      <c r="D461" s="36"/>
      <c r="E461" s="36"/>
      <c r="F461" s="36"/>
    </row>
    <row r="462" ht="12.75" customHeight="1">
      <c r="A462" s="43"/>
      <c r="B462" s="44"/>
      <c r="C462" s="36"/>
      <c r="D462" s="36"/>
      <c r="E462" s="36"/>
      <c r="F462" s="36"/>
    </row>
    <row r="463" ht="12.75" customHeight="1">
      <c r="A463" s="43"/>
      <c r="B463" s="44"/>
      <c r="C463" s="36"/>
      <c r="D463" s="36"/>
      <c r="E463" s="36"/>
      <c r="F463" s="36"/>
    </row>
    <row r="464" ht="12.75" customHeight="1">
      <c r="A464" s="43"/>
      <c r="B464" s="44"/>
      <c r="C464" s="36"/>
      <c r="D464" s="36"/>
      <c r="E464" s="36"/>
      <c r="F464" s="36"/>
    </row>
    <row r="465" ht="12.75" customHeight="1">
      <c r="A465" s="43"/>
      <c r="B465" s="44"/>
      <c r="C465" s="36"/>
      <c r="D465" s="36"/>
      <c r="E465" s="36"/>
      <c r="F465" s="36"/>
    </row>
    <row r="466" ht="12.75" customHeight="1">
      <c r="A466" s="43"/>
      <c r="B466" s="44"/>
      <c r="C466" s="36"/>
      <c r="D466" s="36"/>
      <c r="E466" s="36"/>
      <c r="F466" s="36"/>
    </row>
    <row r="467" ht="12.75" customHeight="1">
      <c r="A467" s="43"/>
      <c r="B467" s="44"/>
      <c r="C467" s="36"/>
      <c r="D467" s="36"/>
      <c r="E467" s="36"/>
      <c r="F467" s="36"/>
    </row>
    <row r="468" ht="12.75" customHeight="1">
      <c r="A468" s="43"/>
      <c r="B468" s="44"/>
      <c r="C468" s="36"/>
      <c r="D468" s="36"/>
      <c r="E468" s="36"/>
      <c r="F468" s="36"/>
    </row>
    <row r="469" ht="12.75" customHeight="1">
      <c r="A469" s="43"/>
      <c r="B469" s="44"/>
      <c r="C469" s="36"/>
      <c r="D469" s="36"/>
      <c r="E469" s="36"/>
      <c r="F469" s="36"/>
    </row>
    <row r="470" ht="12.75" customHeight="1">
      <c r="A470" s="43"/>
      <c r="B470" s="44"/>
      <c r="C470" s="36"/>
      <c r="D470" s="36"/>
      <c r="E470" s="36"/>
      <c r="F470" s="36"/>
    </row>
    <row r="471" ht="12.75" customHeight="1">
      <c r="A471" s="43"/>
      <c r="B471" s="44"/>
      <c r="C471" s="36"/>
      <c r="D471" s="36"/>
      <c r="E471" s="36"/>
      <c r="F471" s="36"/>
    </row>
    <row r="472" ht="12.75" customHeight="1">
      <c r="A472" s="43"/>
      <c r="B472" s="44"/>
      <c r="C472" s="36"/>
      <c r="D472" s="36"/>
      <c r="E472" s="36"/>
      <c r="F472" s="36"/>
    </row>
    <row r="473" ht="12.75" customHeight="1">
      <c r="A473" s="43"/>
      <c r="B473" s="44"/>
      <c r="C473" s="36"/>
      <c r="D473" s="36"/>
      <c r="E473" s="36"/>
      <c r="F473" s="36"/>
    </row>
    <row r="474" ht="12.75" customHeight="1">
      <c r="A474" s="43"/>
      <c r="B474" s="44"/>
      <c r="C474" s="36"/>
      <c r="D474" s="36"/>
      <c r="E474" s="36"/>
      <c r="F474" s="36"/>
    </row>
    <row r="475" ht="12.75" customHeight="1">
      <c r="A475" s="43"/>
      <c r="B475" s="44"/>
      <c r="C475" s="36"/>
      <c r="D475" s="36"/>
      <c r="E475" s="36"/>
      <c r="F475" s="36"/>
    </row>
    <row r="476" ht="12.75" customHeight="1">
      <c r="A476" s="43"/>
      <c r="B476" s="44"/>
      <c r="C476" s="36"/>
      <c r="D476" s="36"/>
      <c r="E476" s="36"/>
      <c r="F476" s="36"/>
    </row>
    <row r="477" ht="12.75" customHeight="1">
      <c r="A477" s="43"/>
      <c r="B477" s="44"/>
      <c r="C477" s="36"/>
      <c r="D477" s="36"/>
      <c r="E477" s="36"/>
      <c r="F477" s="36"/>
    </row>
    <row r="478" ht="12.75" customHeight="1">
      <c r="A478" s="43"/>
      <c r="B478" s="44"/>
      <c r="C478" s="36"/>
      <c r="D478" s="36"/>
      <c r="E478" s="36"/>
      <c r="F478" s="36"/>
    </row>
    <row r="479" ht="12.75" customHeight="1">
      <c r="A479" s="43"/>
      <c r="B479" s="44"/>
      <c r="C479" s="36"/>
      <c r="D479" s="36"/>
      <c r="E479" s="36"/>
      <c r="F479" s="36"/>
    </row>
    <row r="480" ht="12.75" customHeight="1">
      <c r="A480" s="43"/>
      <c r="B480" s="44"/>
      <c r="C480" s="36"/>
      <c r="D480" s="36"/>
      <c r="E480" s="36"/>
      <c r="F480" s="36"/>
    </row>
    <row r="481" ht="12.75" customHeight="1">
      <c r="A481" s="43"/>
      <c r="B481" s="44"/>
      <c r="C481" s="36"/>
      <c r="D481" s="36"/>
      <c r="E481" s="36"/>
      <c r="F481" s="36"/>
    </row>
    <row r="482" ht="12.75" customHeight="1">
      <c r="A482" s="43"/>
      <c r="B482" s="44"/>
      <c r="C482" s="36"/>
      <c r="D482" s="36"/>
      <c r="E482" s="36"/>
      <c r="F482" s="36"/>
    </row>
    <row r="483" ht="12.75" customHeight="1">
      <c r="A483" s="43"/>
      <c r="B483" s="44"/>
      <c r="C483" s="36"/>
      <c r="D483" s="36"/>
      <c r="E483" s="36"/>
      <c r="F483" s="36"/>
    </row>
    <row r="484" ht="12.75" customHeight="1">
      <c r="A484" s="43"/>
      <c r="B484" s="44"/>
      <c r="C484" s="36"/>
      <c r="D484" s="36"/>
      <c r="E484" s="36"/>
      <c r="F484" s="36"/>
    </row>
    <row r="485" ht="12.75" customHeight="1">
      <c r="A485" s="43"/>
      <c r="B485" s="44"/>
      <c r="C485" s="36"/>
      <c r="D485" s="36"/>
      <c r="E485" s="36"/>
      <c r="F485" s="36"/>
    </row>
    <row r="486" ht="12.75" customHeight="1">
      <c r="A486" s="43"/>
      <c r="B486" s="44"/>
      <c r="C486" s="36"/>
      <c r="D486" s="36"/>
      <c r="E486" s="44"/>
      <c r="F486" s="36"/>
    </row>
    <row r="487" ht="12.75" customHeight="1">
      <c r="A487" s="43"/>
      <c r="B487" s="44"/>
      <c r="C487" s="36"/>
      <c r="D487" s="36"/>
      <c r="E487" s="36"/>
      <c r="F487" s="36"/>
    </row>
    <row r="488" ht="12.75" customHeight="1">
      <c r="A488" s="43"/>
      <c r="B488" s="44"/>
      <c r="C488" s="36"/>
      <c r="D488" s="36"/>
      <c r="E488" s="36"/>
      <c r="F488" s="36"/>
    </row>
    <row r="489" ht="12.75" customHeight="1">
      <c r="A489" s="43"/>
      <c r="B489" s="44"/>
      <c r="C489" s="36"/>
      <c r="D489" s="36"/>
      <c r="E489" s="36"/>
      <c r="F489" s="36"/>
    </row>
    <row r="490" ht="12.75" customHeight="1">
      <c r="A490" s="43"/>
      <c r="B490" s="44"/>
      <c r="C490" s="36"/>
      <c r="D490" s="36"/>
      <c r="E490" s="36"/>
      <c r="F490" s="36"/>
    </row>
    <row r="491" ht="12.75" customHeight="1">
      <c r="A491" s="43"/>
      <c r="B491" s="44"/>
      <c r="C491" s="36"/>
      <c r="D491" s="36"/>
      <c r="E491" s="36"/>
      <c r="F491" s="36"/>
    </row>
    <row r="492" ht="12.75" customHeight="1">
      <c r="A492" s="43"/>
      <c r="B492" s="44"/>
      <c r="C492" s="36"/>
      <c r="D492" s="36"/>
      <c r="E492" s="36"/>
      <c r="F492" s="36"/>
    </row>
    <row r="493" ht="12.75" customHeight="1">
      <c r="A493" s="43"/>
      <c r="B493" s="44"/>
      <c r="C493" s="36"/>
      <c r="D493" s="36"/>
      <c r="E493" s="44"/>
      <c r="F493" s="36"/>
    </row>
    <row r="494" ht="12.75" customHeight="1">
      <c r="A494" s="43"/>
      <c r="B494" s="44"/>
      <c r="C494" s="36"/>
      <c r="D494" s="36"/>
      <c r="E494" s="36"/>
      <c r="F494" s="36"/>
    </row>
    <row r="495" ht="12.75" customHeight="1">
      <c r="A495" s="43"/>
      <c r="B495" s="44"/>
      <c r="C495" s="36"/>
      <c r="D495" s="36"/>
      <c r="E495" s="36"/>
      <c r="F495" s="36"/>
    </row>
    <row r="496" ht="12.75" customHeight="1">
      <c r="A496" s="43"/>
      <c r="B496" s="44"/>
      <c r="C496" s="36"/>
      <c r="D496" s="36"/>
      <c r="E496" s="36"/>
      <c r="F496" s="36"/>
    </row>
    <row r="497" ht="12.75" customHeight="1">
      <c r="A497" s="43"/>
      <c r="B497" s="44"/>
      <c r="C497" s="36"/>
      <c r="D497" s="36"/>
      <c r="E497" s="44"/>
      <c r="F497" s="36"/>
    </row>
    <row r="498" ht="12.75" customHeight="1">
      <c r="A498" s="43"/>
      <c r="B498" s="44"/>
      <c r="C498" s="36"/>
      <c r="D498" s="36"/>
      <c r="E498" s="36"/>
      <c r="F498" s="36"/>
    </row>
    <row r="499" ht="12.75" customHeight="1">
      <c r="A499" s="43"/>
      <c r="B499" s="44"/>
      <c r="C499" s="36"/>
      <c r="D499" s="36"/>
      <c r="E499" s="36"/>
      <c r="F499" s="36"/>
    </row>
    <row r="500" ht="12.75" customHeight="1">
      <c r="A500" s="43"/>
      <c r="B500" s="44"/>
      <c r="C500" s="36"/>
      <c r="D500" s="36"/>
      <c r="E500" s="36"/>
      <c r="F500" s="36"/>
    </row>
    <row r="501" ht="12.75" customHeight="1">
      <c r="A501" s="43"/>
      <c r="B501" s="44"/>
      <c r="C501" s="36"/>
      <c r="D501" s="36"/>
      <c r="E501" s="36"/>
      <c r="F501" s="36"/>
    </row>
    <row r="502" ht="12.75" customHeight="1">
      <c r="A502" s="43"/>
      <c r="B502" s="44"/>
      <c r="C502" s="36"/>
      <c r="D502" s="36"/>
      <c r="E502" s="36"/>
      <c r="F502" s="36"/>
    </row>
    <row r="503" ht="12.75" customHeight="1">
      <c r="A503" s="43"/>
      <c r="B503" s="44"/>
      <c r="C503" s="36"/>
      <c r="D503" s="36"/>
      <c r="E503" s="36"/>
      <c r="F503" s="36"/>
    </row>
    <row r="504" ht="12.75" customHeight="1">
      <c r="A504" s="43"/>
      <c r="B504" s="44"/>
      <c r="C504" s="36"/>
      <c r="D504" s="36"/>
      <c r="E504" s="36"/>
      <c r="F504" s="36"/>
    </row>
    <row r="505" ht="12.75" customHeight="1">
      <c r="A505" s="43"/>
      <c r="B505" s="44"/>
      <c r="C505" s="36"/>
      <c r="D505" s="36"/>
      <c r="E505" s="36"/>
      <c r="F505" s="36"/>
    </row>
    <row r="506" ht="12.75" customHeight="1">
      <c r="A506" s="43"/>
      <c r="B506" s="44"/>
      <c r="C506" s="36"/>
      <c r="D506" s="36"/>
      <c r="E506" s="36"/>
      <c r="F506" s="36"/>
    </row>
    <row r="507" ht="12.75" customHeight="1">
      <c r="A507" s="43"/>
      <c r="B507" s="44"/>
      <c r="C507" s="36"/>
      <c r="D507" s="36"/>
      <c r="E507" s="36"/>
      <c r="F507" s="36"/>
    </row>
    <row r="508" ht="12.75" customHeight="1">
      <c r="A508" s="43"/>
      <c r="B508" s="44"/>
      <c r="C508" s="36"/>
      <c r="D508" s="36"/>
      <c r="E508" s="36"/>
      <c r="F508" s="36"/>
    </row>
    <row r="509" ht="12.75" customHeight="1">
      <c r="A509" s="43"/>
      <c r="B509" s="44"/>
      <c r="C509" s="36"/>
      <c r="D509" s="36"/>
      <c r="E509" s="36"/>
      <c r="F509" s="36"/>
    </row>
    <row r="510" ht="12.75" customHeight="1">
      <c r="A510" s="43"/>
      <c r="B510" s="44"/>
      <c r="C510" s="36"/>
      <c r="D510" s="36"/>
      <c r="E510" s="36"/>
      <c r="F510" s="36"/>
    </row>
    <row r="511" ht="12.75" customHeight="1">
      <c r="A511" s="43"/>
      <c r="B511" s="44"/>
      <c r="C511" s="36"/>
      <c r="D511" s="36"/>
      <c r="E511" s="36"/>
      <c r="F511" s="36"/>
    </row>
    <row r="512" ht="12.75" customHeight="1">
      <c r="A512" s="43"/>
      <c r="B512" s="44"/>
      <c r="C512" s="36"/>
      <c r="D512" s="36"/>
      <c r="E512" s="44"/>
      <c r="F512" s="36"/>
    </row>
    <row r="513" ht="12.75" customHeight="1">
      <c r="A513" s="43"/>
      <c r="B513" s="44"/>
      <c r="C513" s="36"/>
      <c r="D513" s="36"/>
      <c r="E513" s="44"/>
      <c r="F513" s="36"/>
    </row>
    <row r="514" ht="12.75" customHeight="1">
      <c r="A514" s="43"/>
      <c r="B514" s="44"/>
      <c r="C514" s="36"/>
      <c r="D514" s="36"/>
      <c r="E514" s="36"/>
      <c r="F514" s="36"/>
    </row>
    <row r="515" ht="12.75" customHeight="1">
      <c r="A515" s="43"/>
      <c r="B515" s="44"/>
      <c r="C515" s="36"/>
      <c r="D515" s="36"/>
      <c r="E515" s="36"/>
      <c r="F515" s="36"/>
    </row>
    <row r="516" ht="12.75" customHeight="1">
      <c r="A516" s="43"/>
      <c r="B516" s="44"/>
      <c r="C516" s="36"/>
      <c r="D516" s="36"/>
      <c r="E516" s="36"/>
      <c r="F516" s="36"/>
    </row>
    <row r="517" ht="12.75" customHeight="1">
      <c r="A517" s="43"/>
      <c r="B517" s="44"/>
      <c r="C517" s="36"/>
      <c r="D517" s="36"/>
      <c r="E517" s="36"/>
      <c r="F517" s="36"/>
    </row>
    <row r="518" ht="12.75" customHeight="1">
      <c r="A518" s="43"/>
      <c r="B518" s="44"/>
      <c r="C518" s="36"/>
      <c r="D518" s="36"/>
      <c r="E518" s="36"/>
      <c r="F518" s="36"/>
    </row>
    <row r="519" ht="12.75" customHeight="1">
      <c r="A519" s="43"/>
      <c r="B519" s="44"/>
      <c r="C519" s="36"/>
      <c r="D519" s="36"/>
      <c r="E519" s="44"/>
      <c r="F519" s="36"/>
    </row>
    <row r="520" ht="12.75" customHeight="1">
      <c r="A520" s="43"/>
      <c r="B520" s="44"/>
      <c r="C520" s="36"/>
      <c r="D520" s="36"/>
      <c r="E520" s="36"/>
      <c r="F520" s="36"/>
    </row>
    <row r="521" ht="12.75" customHeight="1">
      <c r="A521" s="43"/>
      <c r="B521" s="44"/>
      <c r="C521" s="36"/>
      <c r="D521" s="36"/>
      <c r="E521" s="36"/>
      <c r="F521" s="36"/>
    </row>
    <row r="522" ht="12.75" customHeight="1">
      <c r="A522" s="43"/>
      <c r="B522" s="44"/>
      <c r="C522" s="36"/>
      <c r="D522" s="36"/>
      <c r="E522" s="44"/>
      <c r="F522" s="36"/>
    </row>
    <row r="523" ht="12.75" customHeight="1">
      <c r="A523" s="43"/>
      <c r="B523" s="44"/>
      <c r="C523" s="36"/>
      <c r="D523" s="36"/>
      <c r="E523" s="36"/>
      <c r="F523" s="36"/>
    </row>
    <row r="524" ht="12.75" customHeight="1">
      <c r="A524" s="43"/>
      <c r="B524" s="44"/>
      <c r="C524" s="36"/>
      <c r="D524" s="36"/>
      <c r="E524" s="36"/>
      <c r="F524" s="36"/>
    </row>
    <row r="525" ht="12.75" customHeight="1">
      <c r="A525" s="43"/>
      <c r="B525" s="44"/>
      <c r="C525" s="36"/>
      <c r="D525" s="36"/>
      <c r="E525" s="36"/>
      <c r="F525" s="36"/>
    </row>
    <row r="526" ht="12.75" customHeight="1">
      <c r="A526" s="43"/>
      <c r="B526" s="44"/>
      <c r="C526" s="36"/>
      <c r="D526" s="36"/>
      <c r="E526" s="36"/>
      <c r="F526" s="36"/>
    </row>
    <row r="527" ht="12.75" customHeight="1">
      <c r="A527" s="43"/>
      <c r="B527" s="44"/>
      <c r="C527" s="36"/>
      <c r="D527" s="36"/>
      <c r="E527" s="36"/>
      <c r="F527" s="36"/>
    </row>
    <row r="528" ht="12.75" customHeight="1">
      <c r="A528" s="43"/>
      <c r="B528" s="44"/>
      <c r="C528" s="36"/>
      <c r="D528" s="36"/>
      <c r="E528" s="36"/>
      <c r="F528" s="36"/>
    </row>
    <row r="529" ht="12.75" customHeight="1">
      <c r="A529" s="43"/>
      <c r="B529" s="44"/>
      <c r="C529" s="36"/>
      <c r="D529" s="36"/>
      <c r="E529" s="44"/>
      <c r="F529" s="36"/>
    </row>
    <row r="530" ht="12.75" customHeight="1">
      <c r="A530" s="43"/>
      <c r="B530" s="44"/>
      <c r="C530" s="36"/>
      <c r="D530" s="36"/>
      <c r="E530" s="36"/>
      <c r="F530" s="36"/>
    </row>
    <row r="531" ht="12.75" customHeight="1">
      <c r="A531" s="43"/>
      <c r="B531" s="44"/>
      <c r="C531" s="36"/>
      <c r="D531" s="36"/>
      <c r="E531" s="36"/>
      <c r="F531" s="36"/>
    </row>
    <row r="532" ht="12.75" customHeight="1">
      <c r="A532" s="43"/>
      <c r="B532" s="44"/>
      <c r="C532" s="36"/>
      <c r="D532" s="36"/>
      <c r="E532" s="36"/>
      <c r="F532" s="36"/>
    </row>
    <row r="533" ht="12.75" customHeight="1">
      <c r="A533" s="43"/>
      <c r="B533" s="44"/>
      <c r="C533" s="36"/>
      <c r="D533" s="36"/>
      <c r="E533" s="36"/>
      <c r="F533" s="36"/>
    </row>
    <row r="534" ht="12.75" customHeight="1">
      <c r="A534" s="43"/>
      <c r="B534" s="44"/>
      <c r="C534" s="36"/>
      <c r="D534" s="36"/>
      <c r="E534" s="36"/>
      <c r="F534" s="36"/>
    </row>
    <row r="535" ht="12.75" customHeight="1">
      <c r="A535" s="43"/>
      <c r="B535" s="44"/>
      <c r="C535" s="36"/>
      <c r="D535" s="36"/>
      <c r="E535" s="36"/>
      <c r="F535" s="36"/>
    </row>
    <row r="536" ht="12.75" customHeight="1">
      <c r="A536" s="43"/>
      <c r="B536" s="44"/>
      <c r="C536" s="36"/>
      <c r="D536" s="36"/>
      <c r="E536" s="36"/>
      <c r="F536" s="36"/>
    </row>
    <row r="537" ht="12.75" customHeight="1">
      <c r="A537" s="43"/>
      <c r="B537" s="44"/>
      <c r="C537" s="36"/>
      <c r="D537" s="36"/>
      <c r="E537" s="36"/>
      <c r="F537" s="36"/>
    </row>
    <row r="538" ht="12.75" customHeight="1">
      <c r="A538" s="43"/>
      <c r="B538" s="44"/>
      <c r="C538" s="36"/>
      <c r="D538" s="36"/>
      <c r="E538" s="36"/>
      <c r="F538" s="36"/>
    </row>
    <row r="539" ht="12.75" customHeight="1">
      <c r="A539" s="43"/>
      <c r="B539" s="44"/>
      <c r="C539" s="36"/>
      <c r="D539" s="36"/>
      <c r="E539" s="44"/>
      <c r="F539" s="36"/>
    </row>
    <row r="540" ht="12.75" customHeight="1">
      <c r="A540" s="43"/>
      <c r="B540" s="44"/>
      <c r="C540" s="36"/>
      <c r="D540" s="36"/>
      <c r="E540" s="36"/>
      <c r="F540" s="36"/>
    </row>
    <row r="541" ht="12.75" customHeight="1">
      <c r="A541" s="43"/>
      <c r="B541" s="44"/>
      <c r="C541" s="36"/>
      <c r="D541" s="36"/>
      <c r="E541" s="36"/>
      <c r="F541" s="36"/>
    </row>
    <row r="542" ht="12.75" customHeight="1">
      <c r="A542" s="43"/>
      <c r="B542" s="44"/>
      <c r="C542" s="36"/>
      <c r="D542" s="36"/>
      <c r="E542" s="36"/>
      <c r="F542" s="36"/>
    </row>
    <row r="543" ht="12.75" customHeight="1">
      <c r="A543" s="43"/>
      <c r="B543" s="44"/>
      <c r="C543" s="36"/>
      <c r="D543" s="36"/>
      <c r="E543" s="36"/>
      <c r="F543" s="36"/>
    </row>
    <row r="544" ht="12.75" customHeight="1">
      <c r="A544" s="43"/>
      <c r="B544" s="44"/>
      <c r="C544" s="36"/>
      <c r="D544" s="36"/>
      <c r="E544" s="36"/>
      <c r="F544" s="36"/>
    </row>
    <row r="545" ht="12.75" customHeight="1">
      <c r="A545" s="43"/>
      <c r="B545" s="44"/>
      <c r="C545" s="36"/>
      <c r="D545" s="36"/>
      <c r="E545" s="36"/>
      <c r="F545" s="36"/>
    </row>
    <row r="546" ht="12.75" customHeight="1">
      <c r="A546" s="43"/>
      <c r="B546" s="44"/>
      <c r="C546" s="36"/>
      <c r="D546" s="36"/>
      <c r="E546" s="36"/>
      <c r="F546" s="36"/>
    </row>
    <row r="547" ht="12.75" customHeight="1">
      <c r="A547" s="43"/>
      <c r="B547" s="44"/>
      <c r="C547" s="36"/>
      <c r="D547" s="36"/>
      <c r="E547" s="36"/>
      <c r="F547" s="36"/>
    </row>
    <row r="548" ht="12.75" customHeight="1">
      <c r="A548" s="43"/>
      <c r="B548" s="44"/>
      <c r="C548" s="36"/>
      <c r="D548" s="36"/>
      <c r="E548" s="36"/>
      <c r="F548" s="36"/>
    </row>
    <row r="549" ht="12.75" customHeight="1">
      <c r="A549" s="43"/>
      <c r="B549" s="44"/>
      <c r="C549" s="36"/>
      <c r="D549" s="36"/>
      <c r="E549" s="36"/>
      <c r="F549" s="36"/>
    </row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X$351"/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6" width="12.63"/>
  </cols>
  <sheetData>
    <row r="1" ht="15.0" customHeight="1">
      <c r="A1" s="31" t="s">
        <v>1</v>
      </c>
      <c r="B1" s="31" t="s">
        <v>2</v>
      </c>
      <c r="C1" s="31" t="s">
        <v>3</v>
      </c>
      <c r="D1" s="31" t="s">
        <v>662</v>
      </c>
      <c r="E1" s="31" t="s">
        <v>663</v>
      </c>
      <c r="F1" s="31" t="s">
        <v>664</v>
      </c>
    </row>
    <row r="2" ht="15.0" customHeight="1">
      <c r="A2" s="52" t="s">
        <v>15</v>
      </c>
      <c r="B2" s="34">
        <v>5.1012843E7</v>
      </c>
      <c r="C2" s="35">
        <v>1.57190367E8</v>
      </c>
      <c r="D2" s="35">
        <v>2.42643026E8</v>
      </c>
      <c r="E2" s="35">
        <v>3.77484844E8</v>
      </c>
      <c r="F2" s="35">
        <v>3.1472414E7</v>
      </c>
    </row>
    <row r="3" ht="15.0" customHeight="1">
      <c r="A3" s="52" t="s">
        <v>23</v>
      </c>
      <c r="B3" s="34">
        <v>5.0232653E7</v>
      </c>
      <c r="C3" s="35">
        <v>1.25422646E8</v>
      </c>
      <c r="D3" s="35">
        <v>9.7785155E7</v>
      </c>
      <c r="E3" s="35">
        <v>1.91483625E8</v>
      </c>
      <c r="F3" s="35">
        <v>2.3471527E7</v>
      </c>
    </row>
    <row r="4" ht="15.0" customHeight="1">
      <c r="A4" s="52" t="s">
        <v>63</v>
      </c>
      <c r="B4" s="34">
        <v>1.6871198E7</v>
      </c>
      <c r="C4" s="35">
        <v>1.23493507E8</v>
      </c>
      <c r="D4" s="35">
        <v>1.91903445E8</v>
      </c>
      <c r="E4" s="35">
        <v>2.21043192E8</v>
      </c>
      <c r="F4" s="35">
        <v>3.7020867E7</v>
      </c>
    </row>
    <row r="5" ht="15.0" customHeight="1">
      <c r="A5" s="52" t="s">
        <v>32</v>
      </c>
      <c r="B5" s="34">
        <v>6379317.0</v>
      </c>
      <c r="C5" s="35">
        <v>1.21298463E8</v>
      </c>
      <c r="D5" s="35">
        <v>1.13334458E8</v>
      </c>
      <c r="E5" s="35">
        <v>1.50403239E8</v>
      </c>
      <c r="F5" s="35">
        <v>3.8524062E7</v>
      </c>
    </row>
    <row r="6" ht="15.0" customHeight="1">
      <c r="A6" s="52" t="s">
        <v>20</v>
      </c>
      <c r="B6" s="34">
        <v>4.7249713E7</v>
      </c>
      <c r="C6" s="35">
        <v>1.21044965E8</v>
      </c>
      <c r="D6" s="35">
        <v>1.52545985E8</v>
      </c>
      <c r="E6" s="35">
        <v>2.76370275E8</v>
      </c>
      <c r="F6" s="35">
        <v>2.518523E7</v>
      </c>
    </row>
    <row r="7" ht="15.0" customHeight="1">
      <c r="A7" s="52" t="s">
        <v>71</v>
      </c>
      <c r="B7" s="34">
        <v>6.6556501E7</v>
      </c>
      <c r="C7" s="35">
        <v>1.15177542E8</v>
      </c>
      <c r="D7" s="35">
        <v>8.3289282E7</v>
      </c>
      <c r="E7" s="35">
        <v>1.19567071E8</v>
      </c>
      <c r="F7" s="35">
        <v>1.9617106E7</v>
      </c>
    </row>
    <row r="8" ht="15.0" customHeight="1">
      <c r="A8" s="52" t="s">
        <v>26</v>
      </c>
      <c r="B8" s="34">
        <v>7.7195654E7</v>
      </c>
      <c r="C8" s="35">
        <v>1.06330175E8</v>
      </c>
      <c r="D8" s="35">
        <v>1.43827492E8</v>
      </c>
      <c r="E8" s="35">
        <v>1.27978476E8</v>
      </c>
      <c r="F8" s="35">
        <v>2.6791383E7</v>
      </c>
    </row>
    <row r="9" ht="15.0" customHeight="1">
      <c r="A9" s="52" t="s">
        <v>27</v>
      </c>
      <c r="B9" s="34">
        <v>7226500.0</v>
      </c>
      <c r="C9" s="35">
        <v>1.02845925E8</v>
      </c>
      <c r="D9" s="35">
        <v>6.7337038E7</v>
      </c>
      <c r="E9" s="35">
        <v>1.18422783E8</v>
      </c>
      <c r="F9" s="35">
        <v>1.87376E7</v>
      </c>
    </row>
    <row r="10" ht="15.0" customHeight="1">
      <c r="A10" s="52" t="s">
        <v>29</v>
      </c>
      <c r="B10" s="34">
        <v>1.5442401E7</v>
      </c>
      <c r="C10" s="35">
        <v>1.02310179E8</v>
      </c>
      <c r="D10" s="35">
        <v>6.1148023E7</v>
      </c>
      <c r="E10" s="35">
        <v>7.4299056E7</v>
      </c>
      <c r="F10" s="35">
        <v>2.8716856E7</v>
      </c>
    </row>
    <row r="11" ht="15.0" customHeight="1">
      <c r="A11" s="52" t="s">
        <v>16</v>
      </c>
      <c r="B11" s="34">
        <v>9.485027E7</v>
      </c>
      <c r="C11" s="35">
        <v>1.015085E8</v>
      </c>
      <c r="D11" s="35">
        <v>2.14870434E8</v>
      </c>
      <c r="E11" s="35">
        <v>1.46481268E8</v>
      </c>
      <c r="F11" s="35">
        <v>1.7073614E7</v>
      </c>
    </row>
    <row r="12" ht="15.0" customHeight="1">
      <c r="A12" s="52" t="s">
        <v>41</v>
      </c>
      <c r="B12" s="34">
        <v>3.9162349E7</v>
      </c>
      <c r="C12" s="35">
        <v>1.01276975E8</v>
      </c>
      <c r="D12" s="35">
        <v>6.2435871E7</v>
      </c>
      <c r="E12" s="35">
        <v>1.22398501E8</v>
      </c>
      <c r="F12" s="35">
        <v>1.5773054E7</v>
      </c>
    </row>
    <row r="13" ht="15.0" customHeight="1">
      <c r="A13" s="52" t="s">
        <v>25</v>
      </c>
      <c r="B13" s="34">
        <v>4.7939669E7</v>
      </c>
      <c r="C13" s="35">
        <v>1.01204605E8</v>
      </c>
      <c r="D13" s="35">
        <v>8.5122569E7</v>
      </c>
      <c r="E13" s="35">
        <v>1.22980066E8</v>
      </c>
      <c r="F13" s="35">
        <v>1.937678E7</v>
      </c>
    </row>
    <row r="14" ht="15.0" customHeight="1">
      <c r="A14" s="52" t="s">
        <v>22</v>
      </c>
      <c r="B14" s="34">
        <v>1.11105473E8</v>
      </c>
      <c r="C14" s="35">
        <v>9.8794524E7</v>
      </c>
      <c r="D14" s="35">
        <v>8.5224787E7</v>
      </c>
      <c r="E14" s="35">
        <v>1.00065189E8</v>
      </c>
      <c r="F14" s="35">
        <v>2.0585308E7</v>
      </c>
    </row>
    <row r="15" ht="15.0" customHeight="1">
      <c r="A15" s="52" t="s">
        <v>138</v>
      </c>
      <c r="B15" s="34">
        <v>9.2415813E7</v>
      </c>
      <c r="C15" s="35">
        <v>9.8126354E7</v>
      </c>
      <c r="D15" s="35">
        <v>6.3316923E7</v>
      </c>
      <c r="E15" s="35">
        <v>7.9095706E7</v>
      </c>
      <c r="F15" s="35">
        <v>1.2084349E7</v>
      </c>
    </row>
    <row r="16" ht="15.0" customHeight="1">
      <c r="A16" s="52" t="s">
        <v>17</v>
      </c>
      <c r="B16" s="34">
        <v>3.2570776E7</v>
      </c>
      <c r="C16" s="35">
        <v>9.5798117E7</v>
      </c>
      <c r="D16" s="35">
        <v>2.70407987E8</v>
      </c>
      <c r="E16" s="35">
        <v>3.11105106E8</v>
      </c>
      <c r="F16" s="35">
        <v>3.3085822E7</v>
      </c>
    </row>
    <row r="17" ht="15.0" customHeight="1">
      <c r="A17" s="52" t="s">
        <v>43</v>
      </c>
      <c r="B17" s="34">
        <v>7.552219E7</v>
      </c>
      <c r="C17" s="35">
        <v>9.5203619E7</v>
      </c>
      <c r="D17" s="35">
        <v>2.56690638E8</v>
      </c>
      <c r="E17" s="35">
        <v>1.66638593E8</v>
      </c>
      <c r="F17" s="35">
        <v>1.592009E7</v>
      </c>
    </row>
    <row r="18" ht="15.0" customHeight="1">
      <c r="A18" s="52" t="s">
        <v>53</v>
      </c>
      <c r="B18" s="34">
        <v>1.6793293E7</v>
      </c>
      <c r="C18" s="35">
        <v>9.4892383E7</v>
      </c>
      <c r="D18" s="35">
        <v>4.2064008E7</v>
      </c>
      <c r="E18" s="35">
        <v>5.4555147E7</v>
      </c>
      <c r="F18" s="35">
        <v>2.0811885E7</v>
      </c>
    </row>
    <row r="19" ht="15.0" customHeight="1">
      <c r="A19" s="52" t="s">
        <v>74</v>
      </c>
      <c r="B19" s="34">
        <v>5.0890021E7</v>
      </c>
      <c r="C19" s="35">
        <v>9.4848543E7</v>
      </c>
      <c r="D19" s="35">
        <v>6.0447805E7</v>
      </c>
      <c r="E19" s="35">
        <v>8.1439103E7</v>
      </c>
      <c r="F19" s="35">
        <v>1.3581648E7</v>
      </c>
    </row>
    <row r="20" ht="15.0" customHeight="1">
      <c r="A20" s="52" t="s">
        <v>73</v>
      </c>
      <c r="B20" s="34">
        <v>5.1147854E7</v>
      </c>
      <c r="C20" s="35">
        <v>9.4588773E7</v>
      </c>
      <c r="D20" s="35">
        <v>7.5726674E7</v>
      </c>
      <c r="E20" s="35">
        <v>1.48981379E8</v>
      </c>
      <c r="F20" s="35">
        <v>1.9919789E7</v>
      </c>
    </row>
    <row r="21" ht="15.0" customHeight="1">
      <c r="A21" s="52" t="s">
        <v>38</v>
      </c>
      <c r="B21" s="34">
        <v>1.8454953E7</v>
      </c>
      <c r="C21" s="35">
        <v>9.449414E7</v>
      </c>
      <c r="D21" s="35">
        <v>5.6911295E7</v>
      </c>
      <c r="E21" s="35">
        <v>6.5090518E7</v>
      </c>
      <c r="F21" s="35">
        <v>1.7438977E7</v>
      </c>
    </row>
    <row r="22" ht="15.0" customHeight="1">
      <c r="A22" s="52" t="s">
        <v>39</v>
      </c>
      <c r="B22" s="34">
        <v>4.5251361E7</v>
      </c>
      <c r="C22" s="35">
        <v>9.3769908E7</v>
      </c>
      <c r="D22" s="35">
        <v>5.5517925E7</v>
      </c>
      <c r="E22" s="35">
        <v>5.7230968E7</v>
      </c>
      <c r="F22" s="35">
        <v>1.6687374E7</v>
      </c>
    </row>
    <row r="23" ht="15.0" customHeight="1">
      <c r="A23" s="52" t="s">
        <v>86</v>
      </c>
      <c r="B23" s="34">
        <v>5.1527737E7</v>
      </c>
      <c r="C23" s="35">
        <v>9.336097E7</v>
      </c>
      <c r="D23" s="35">
        <v>1.9827565E7</v>
      </c>
      <c r="E23" s="35">
        <v>3.4175228E7</v>
      </c>
      <c r="F23" s="35">
        <v>1.9966053E7</v>
      </c>
    </row>
    <row r="24" ht="15.0" customHeight="1">
      <c r="A24" s="52" t="s">
        <v>14</v>
      </c>
      <c r="B24" s="34">
        <v>1.6909502E7</v>
      </c>
      <c r="C24" s="35">
        <v>9.3016087E7</v>
      </c>
      <c r="D24" s="35">
        <v>3.12051485E8</v>
      </c>
      <c r="E24" s="35">
        <v>4.69181061E8</v>
      </c>
      <c r="F24" s="35">
        <v>5.4069978E7</v>
      </c>
    </row>
    <row r="25" ht="15.0" customHeight="1">
      <c r="A25" s="52" t="s">
        <v>49</v>
      </c>
      <c r="B25" s="34">
        <v>4.7251517E7</v>
      </c>
      <c r="C25" s="35">
        <v>9.2462869E7</v>
      </c>
      <c r="D25" s="35">
        <v>5.9048857E7</v>
      </c>
      <c r="E25" s="35">
        <v>7.0138717E7</v>
      </c>
      <c r="F25" s="35">
        <v>2.2400786E7</v>
      </c>
    </row>
    <row r="26" ht="15.0" customHeight="1">
      <c r="A26" s="52" t="s">
        <v>42</v>
      </c>
      <c r="B26" s="34">
        <v>3.0052585E7</v>
      </c>
      <c r="C26" s="35">
        <v>9.2145004E7</v>
      </c>
      <c r="D26" s="35">
        <v>7.9650268E7</v>
      </c>
      <c r="E26" s="35">
        <v>9.903203E7</v>
      </c>
      <c r="F26" s="35">
        <v>1.9557586E7</v>
      </c>
    </row>
    <row r="27" ht="15.0" customHeight="1">
      <c r="A27" s="52" t="s">
        <v>87</v>
      </c>
      <c r="B27" s="34">
        <v>7258333.0</v>
      </c>
      <c r="C27" s="35">
        <v>9.1949242E7</v>
      </c>
      <c r="D27" s="35">
        <v>7.3042162E7</v>
      </c>
      <c r="E27" s="35">
        <v>9.1495333E7</v>
      </c>
      <c r="F27" s="35">
        <v>2.1021891E7</v>
      </c>
    </row>
    <row r="28" ht="15.0" customHeight="1">
      <c r="A28" s="52" t="s">
        <v>21</v>
      </c>
      <c r="B28" s="34">
        <v>8854701.0</v>
      </c>
      <c r="C28" s="35">
        <v>9.0813734E7</v>
      </c>
      <c r="D28" s="35">
        <v>1.23976314E8</v>
      </c>
      <c r="E28" s="35">
        <v>1.50085418E8</v>
      </c>
      <c r="F28" s="35">
        <v>3.1888801E7</v>
      </c>
    </row>
    <row r="29" ht="15.75" customHeight="1">
      <c r="A29" s="52" t="s">
        <v>18</v>
      </c>
      <c r="B29" s="34">
        <v>8.6437989E7</v>
      </c>
      <c r="C29" s="35">
        <v>9.0743506E7</v>
      </c>
      <c r="D29" s="35">
        <v>1.01787608E8</v>
      </c>
      <c r="E29" s="35">
        <v>2.26696063E8</v>
      </c>
      <c r="F29" s="35">
        <v>2.3571874E7</v>
      </c>
    </row>
    <row r="30" ht="15.75" customHeight="1">
      <c r="A30" s="52" t="s">
        <v>19</v>
      </c>
      <c r="B30" s="34">
        <v>7281339.0</v>
      </c>
      <c r="C30" s="35">
        <v>9.0695379E7</v>
      </c>
      <c r="D30" s="35">
        <v>2.32757595E8</v>
      </c>
      <c r="E30" s="35">
        <v>2.30241727E8</v>
      </c>
      <c r="F30" s="35">
        <v>4.7297428E7</v>
      </c>
    </row>
    <row r="31" ht="15.75" customHeight="1">
      <c r="A31" s="52" t="s">
        <v>94</v>
      </c>
      <c r="B31" s="34">
        <v>2.7969441E7</v>
      </c>
      <c r="C31" s="35">
        <v>9.0631699E7</v>
      </c>
      <c r="D31" s="35">
        <v>5.9192872E7</v>
      </c>
      <c r="E31" s="35">
        <v>8.5952581E7</v>
      </c>
      <c r="F31" s="35">
        <v>2.1141956E7</v>
      </c>
    </row>
    <row r="32" ht="15.75" customHeight="1">
      <c r="A32" s="52" t="s">
        <v>60</v>
      </c>
      <c r="B32" s="34">
        <v>6.3375787E7</v>
      </c>
      <c r="C32" s="35">
        <v>9.1303995E7</v>
      </c>
      <c r="D32" s="35">
        <v>3.0116586E7</v>
      </c>
      <c r="E32" s="35">
        <v>5.6764354E7</v>
      </c>
      <c r="F32" s="35">
        <v>1.694614E7</v>
      </c>
    </row>
    <row r="33" ht="15.75" customHeight="1">
      <c r="A33" s="52" t="s">
        <v>98</v>
      </c>
      <c r="B33" s="34">
        <v>4219312.0</v>
      </c>
      <c r="C33" s="35">
        <v>9.0181125E7</v>
      </c>
      <c r="D33" s="35">
        <v>5.1370937E7</v>
      </c>
      <c r="E33" s="35">
        <v>8.2908163E7</v>
      </c>
      <c r="F33" s="35">
        <v>3.0052299E7</v>
      </c>
    </row>
    <row r="34" ht="15.75" customHeight="1">
      <c r="A34" s="52" t="s">
        <v>91</v>
      </c>
      <c r="B34" s="34">
        <v>3.0808981E7</v>
      </c>
      <c r="C34" s="35">
        <v>8.9962112E7</v>
      </c>
      <c r="D34" s="35">
        <v>6.0154232E7</v>
      </c>
      <c r="E34" s="35">
        <v>7.0750197E7</v>
      </c>
      <c r="F34" s="35">
        <v>2.5873151E7</v>
      </c>
    </row>
    <row r="35" ht="15.75" customHeight="1">
      <c r="A35" s="52" t="s">
        <v>24</v>
      </c>
      <c r="B35" s="34">
        <v>2.7615221E7</v>
      </c>
      <c r="C35" s="35">
        <v>8.9789685E7</v>
      </c>
      <c r="D35" s="35">
        <v>1.5146265E8</v>
      </c>
      <c r="E35" s="35">
        <v>2.25226517E8</v>
      </c>
      <c r="F35" s="35">
        <v>3.4632489E7</v>
      </c>
    </row>
    <row r="36" ht="15.75" customHeight="1">
      <c r="A36" s="52" t="s">
        <v>137</v>
      </c>
      <c r="B36" s="34">
        <v>1348151.0</v>
      </c>
      <c r="C36" s="35">
        <v>8.971451E7</v>
      </c>
      <c r="D36" s="35">
        <v>9.3960973E7</v>
      </c>
      <c r="E36" s="35">
        <v>1.09505227E8</v>
      </c>
      <c r="F36" s="35">
        <v>1.8804109E7</v>
      </c>
    </row>
    <row r="37" ht="15.75" customHeight="1">
      <c r="A37" s="52" t="s">
        <v>55</v>
      </c>
      <c r="B37" s="34">
        <v>5.0945497E7</v>
      </c>
      <c r="C37" s="35">
        <v>8.9397918E7</v>
      </c>
      <c r="D37" s="35">
        <v>5.2650186E7</v>
      </c>
      <c r="E37" s="35">
        <v>1.1646737E8</v>
      </c>
      <c r="F37" s="35">
        <v>1.4691887E7</v>
      </c>
    </row>
    <row r="38" ht="15.75" customHeight="1">
      <c r="A38" s="52" t="s">
        <v>37</v>
      </c>
      <c r="B38" s="34">
        <v>4.6897099E7</v>
      </c>
      <c r="C38" s="35">
        <v>8.8175482E7</v>
      </c>
      <c r="D38" s="35">
        <v>1.17028691E8</v>
      </c>
      <c r="E38" s="35">
        <v>1.17872376E8</v>
      </c>
      <c r="F38" s="35">
        <v>1.7260191E7</v>
      </c>
    </row>
    <row r="39" ht="15.75" customHeight="1">
      <c r="A39" s="52" t="s">
        <v>72</v>
      </c>
      <c r="B39" s="34">
        <v>6224679.0</v>
      </c>
      <c r="C39" s="35">
        <v>8.799172E7</v>
      </c>
      <c r="D39" s="35">
        <v>4.5505277E7</v>
      </c>
      <c r="E39" s="35">
        <v>6.0029022E7</v>
      </c>
      <c r="F39" s="35">
        <v>2.9644622E7</v>
      </c>
    </row>
    <row r="40" ht="15.75" customHeight="1">
      <c r="A40" s="52" t="s">
        <v>68</v>
      </c>
      <c r="B40" s="34">
        <v>3.7682313E7</v>
      </c>
      <c r="C40" s="35">
        <v>8.7917733E7</v>
      </c>
      <c r="D40" s="35">
        <v>9.017469E7</v>
      </c>
      <c r="E40" s="35">
        <v>9.360291E7</v>
      </c>
      <c r="F40" s="35">
        <v>2.1972175E7</v>
      </c>
    </row>
    <row r="41" ht="15.75" customHeight="1">
      <c r="A41" s="52" t="s">
        <v>62</v>
      </c>
      <c r="B41" s="34">
        <v>7.2803643E7</v>
      </c>
      <c r="C41" s="35">
        <v>8.7545595E7</v>
      </c>
      <c r="D41" s="35">
        <v>2.7567195E7</v>
      </c>
      <c r="E41" s="35">
        <v>7.9152063E7</v>
      </c>
      <c r="F41" s="35">
        <v>9878012.0</v>
      </c>
    </row>
    <row r="42" ht="15.75" customHeight="1">
      <c r="A42" s="52" t="s">
        <v>34</v>
      </c>
      <c r="B42" s="34">
        <v>563003.0</v>
      </c>
      <c r="C42" s="35">
        <v>8.7418792E7</v>
      </c>
      <c r="D42" s="35">
        <v>1.52727174E8</v>
      </c>
      <c r="E42" s="35">
        <v>1.25208391E8</v>
      </c>
      <c r="F42" s="35">
        <v>2.7513758E7</v>
      </c>
    </row>
    <row r="43" ht="15.75" customHeight="1">
      <c r="A43" s="52" t="s">
        <v>44</v>
      </c>
      <c r="B43" s="34">
        <v>5.094672E7</v>
      </c>
      <c r="C43" s="35">
        <v>8.7112293E7</v>
      </c>
      <c r="D43" s="35">
        <v>9.3848249E7</v>
      </c>
      <c r="E43" s="35">
        <v>9.6021545E7</v>
      </c>
      <c r="F43" s="35">
        <v>2.4651248E7</v>
      </c>
    </row>
    <row r="44" ht="15.75" customHeight="1">
      <c r="A44" s="52" t="s">
        <v>46</v>
      </c>
      <c r="B44" s="34">
        <v>3586823.0</v>
      </c>
      <c r="C44" s="35">
        <v>8.68054E7</v>
      </c>
      <c r="D44" s="35">
        <v>6.2809246E7</v>
      </c>
      <c r="E44" s="35">
        <v>8.2875649E7</v>
      </c>
      <c r="F44" s="35">
        <v>1.8920502E7</v>
      </c>
    </row>
    <row r="45" ht="15.75" customHeight="1">
      <c r="A45" s="52" t="s">
        <v>35</v>
      </c>
      <c r="B45" s="34">
        <v>1.3137539E7</v>
      </c>
      <c r="C45" s="35">
        <v>8.6713725E7</v>
      </c>
      <c r="D45" s="35">
        <v>1.07137081E8</v>
      </c>
      <c r="E45" s="35">
        <v>9.6983199E7</v>
      </c>
      <c r="F45" s="35">
        <v>2.5822691E7</v>
      </c>
    </row>
    <row r="46" ht="15.75" customHeight="1">
      <c r="A46" s="52" t="s">
        <v>58</v>
      </c>
      <c r="B46" s="34">
        <v>8905896.0</v>
      </c>
      <c r="C46" s="35">
        <v>8.6269901E7</v>
      </c>
      <c r="D46" s="35">
        <v>7.2569842E7</v>
      </c>
      <c r="E46" s="35">
        <v>6.5170712E7</v>
      </c>
      <c r="F46" s="35">
        <v>2.1592468E7</v>
      </c>
    </row>
    <row r="47" ht="15.75" customHeight="1">
      <c r="A47" s="52" t="s">
        <v>30</v>
      </c>
      <c r="B47" s="34">
        <v>5.1119444E7</v>
      </c>
      <c r="C47" s="35">
        <v>8.5904805E7</v>
      </c>
      <c r="D47" s="35">
        <v>4.7382472E7</v>
      </c>
      <c r="E47" s="35">
        <v>4.6562628E7</v>
      </c>
      <c r="F47" s="35">
        <v>2.2515577E7</v>
      </c>
    </row>
    <row r="48" ht="15.75" customHeight="1">
      <c r="A48" s="52" t="s">
        <v>40</v>
      </c>
      <c r="B48" s="34">
        <v>2.0660545E7</v>
      </c>
      <c r="C48" s="35">
        <v>8.5843224E7</v>
      </c>
      <c r="D48" s="35">
        <v>5.4182641E7</v>
      </c>
      <c r="E48" s="35">
        <v>4.8213323E7</v>
      </c>
      <c r="F48" s="35">
        <v>2.4957851E7</v>
      </c>
    </row>
    <row r="49" ht="15.75" customHeight="1">
      <c r="A49" s="52" t="s">
        <v>28</v>
      </c>
      <c r="B49" s="34">
        <v>3.0050119E7</v>
      </c>
      <c r="C49" s="35">
        <v>8.5407927E7</v>
      </c>
      <c r="D49" s="35">
        <v>2.49717154E8</v>
      </c>
      <c r="E49" s="35">
        <v>2.64360738E8</v>
      </c>
      <c r="F49" s="35">
        <v>3.4369946E7</v>
      </c>
    </row>
    <row r="50" ht="15.75" customHeight="1">
      <c r="A50" s="52" t="s">
        <v>31</v>
      </c>
      <c r="B50" s="34">
        <v>2.2831655E7</v>
      </c>
      <c r="C50" s="35">
        <v>8.5308337E7</v>
      </c>
      <c r="D50" s="35">
        <v>1.0130831E8</v>
      </c>
      <c r="E50" s="35">
        <v>9.5421697E7</v>
      </c>
      <c r="F50" s="35">
        <v>2.6631573E7</v>
      </c>
    </row>
    <row r="51" ht="15.75" customHeight="1">
      <c r="A51" s="52" t="s">
        <v>70</v>
      </c>
      <c r="B51" s="34">
        <v>2.9173785E7</v>
      </c>
      <c r="C51" s="35">
        <v>8.428626E7</v>
      </c>
      <c r="D51" s="35">
        <v>4.2121373E7</v>
      </c>
      <c r="E51" s="35">
        <v>6.8164244E7</v>
      </c>
      <c r="F51" s="35">
        <v>1.3715362E7</v>
      </c>
    </row>
    <row r="52" ht="15.75" customHeight="1">
      <c r="A52" s="52" t="s">
        <v>97</v>
      </c>
      <c r="B52" s="34">
        <v>6.0499452E7</v>
      </c>
      <c r="C52" s="35">
        <v>8.2548512E7</v>
      </c>
      <c r="D52" s="35">
        <v>1.5171861E7</v>
      </c>
      <c r="E52" s="35">
        <v>1.8129903E7</v>
      </c>
      <c r="F52" s="35">
        <v>8132938.0</v>
      </c>
    </row>
    <row r="53" ht="15.75" customHeight="1">
      <c r="A53" s="52" t="s">
        <v>52</v>
      </c>
      <c r="B53" s="34">
        <v>1.1831408E7</v>
      </c>
      <c r="C53" s="35">
        <v>8.2364081E7</v>
      </c>
      <c r="D53" s="35">
        <v>9.6143571E7</v>
      </c>
      <c r="E53" s="35">
        <v>9.1698999E7</v>
      </c>
      <c r="F53" s="35">
        <v>2.285519E7</v>
      </c>
    </row>
    <row r="54" ht="15.75" customHeight="1">
      <c r="A54" s="52" t="s">
        <v>33</v>
      </c>
      <c r="B54" s="34">
        <v>5.0944665E7</v>
      </c>
      <c r="C54" s="35">
        <v>8.1907395E7</v>
      </c>
      <c r="D54" s="35">
        <v>5.3099265E7</v>
      </c>
      <c r="E54" s="35">
        <v>8.469573E7</v>
      </c>
      <c r="F54" s="35">
        <v>1.3212446E7</v>
      </c>
    </row>
    <row r="55" ht="15.75" customHeight="1">
      <c r="A55" s="52" t="s">
        <v>50</v>
      </c>
      <c r="B55" s="34">
        <v>7.958075E7</v>
      </c>
      <c r="C55" s="35">
        <v>8.1183094E7</v>
      </c>
      <c r="D55" s="35">
        <v>5.6928115E7</v>
      </c>
      <c r="E55" s="35">
        <v>3.7075533E7</v>
      </c>
      <c r="F55" s="35">
        <v>1.3443941E7</v>
      </c>
    </row>
    <row r="56" ht="15.75" customHeight="1">
      <c r="A56" s="52" t="s">
        <v>59</v>
      </c>
      <c r="B56" s="34">
        <v>5.2516645E7</v>
      </c>
      <c r="C56" s="35">
        <v>8.1021053E7</v>
      </c>
      <c r="D56" s="35">
        <v>8.2577876E7</v>
      </c>
      <c r="E56" s="35">
        <v>8.5030924E7</v>
      </c>
      <c r="F56" s="35">
        <v>1.674601E7</v>
      </c>
    </row>
    <row r="57" ht="15.75" customHeight="1">
      <c r="A57" s="52" t="s">
        <v>85</v>
      </c>
      <c r="B57" s="34">
        <v>3.0975209E7</v>
      </c>
      <c r="C57" s="35">
        <v>8.0981611E7</v>
      </c>
      <c r="D57" s="35">
        <v>7.798257E7</v>
      </c>
      <c r="E57" s="35">
        <v>7.7439853E7</v>
      </c>
      <c r="F57" s="35">
        <v>2.4499571E7</v>
      </c>
    </row>
    <row r="58" ht="15.75" customHeight="1">
      <c r="A58" s="52" t="s">
        <v>47</v>
      </c>
      <c r="B58" s="34">
        <v>7410785.0</v>
      </c>
      <c r="C58" s="35">
        <v>8.0659077E7</v>
      </c>
      <c r="D58" s="35">
        <v>4.7386479E7</v>
      </c>
      <c r="E58" s="35">
        <v>8.4842164E7</v>
      </c>
      <c r="F58" s="35">
        <v>1.7835718E7</v>
      </c>
    </row>
    <row r="59" ht="15.75" customHeight="1">
      <c r="A59" s="52" t="s">
        <v>65</v>
      </c>
      <c r="B59" s="34">
        <v>3.0792536E7</v>
      </c>
      <c r="C59" s="35">
        <v>8.052306E7</v>
      </c>
      <c r="D59" s="35">
        <v>3.2431008E7</v>
      </c>
      <c r="E59" s="35">
        <v>5.5006118E7</v>
      </c>
      <c r="F59" s="35">
        <v>1.7363416E7</v>
      </c>
    </row>
    <row r="60" ht="15.75" customHeight="1">
      <c r="A60" s="52" t="s">
        <v>48</v>
      </c>
      <c r="B60" s="34">
        <v>2.658953E7</v>
      </c>
      <c r="C60" s="35">
        <v>8.0265843E7</v>
      </c>
      <c r="D60" s="35">
        <v>5.6122579E7</v>
      </c>
      <c r="E60" s="35">
        <v>9.5112973E7</v>
      </c>
      <c r="F60" s="35">
        <v>2.0252373E7</v>
      </c>
    </row>
    <row r="61" ht="15.75" customHeight="1">
      <c r="A61" s="52" t="s">
        <v>81</v>
      </c>
      <c r="B61" s="34">
        <v>6224379.0</v>
      </c>
      <c r="C61" s="35">
        <v>7.9271299E7</v>
      </c>
      <c r="D61" s="35">
        <v>4.5336147E7</v>
      </c>
      <c r="E61" s="35">
        <v>4.8549986E7</v>
      </c>
      <c r="F61" s="35">
        <v>1.641894E7</v>
      </c>
    </row>
    <row r="62" ht="15.75" customHeight="1">
      <c r="A62" s="52" t="s">
        <v>288</v>
      </c>
      <c r="B62" s="34">
        <v>2.1312042E7</v>
      </c>
      <c r="C62" s="35">
        <v>7.8941783E7</v>
      </c>
      <c r="D62" s="35">
        <v>4.5395794E7</v>
      </c>
      <c r="E62" s="35">
        <v>4.7325692E7</v>
      </c>
      <c r="F62" s="35">
        <v>1.5264282E7</v>
      </c>
    </row>
    <row r="63" ht="15.75" customHeight="1">
      <c r="A63" s="52" t="s">
        <v>289</v>
      </c>
      <c r="B63" s="34">
        <v>6580060.0</v>
      </c>
      <c r="C63" s="35">
        <v>7.887867E7</v>
      </c>
      <c r="D63" s="35">
        <v>1.02013018E8</v>
      </c>
      <c r="E63" s="35">
        <v>1.1493679E8</v>
      </c>
      <c r="F63" s="35">
        <v>3.4537776E7</v>
      </c>
    </row>
    <row r="64" ht="15.75" customHeight="1">
      <c r="A64" s="52" t="s">
        <v>57</v>
      </c>
      <c r="B64" s="34">
        <v>5.1030029E7</v>
      </c>
      <c r="C64" s="35">
        <v>7.8330454E7</v>
      </c>
      <c r="D64" s="35">
        <v>1.3211201E7</v>
      </c>
      <c r="E64" s="35">
        <v>3.0607952E7</v>
      </c>
      <c r="F64" s="35">
        <v>6877755.0</v>
      </c>
    </row>
    <row r="65" ht="15.75" customHeight="1">
      <c r="A65" s="52" t="s">
        <v>136</v>
      </c>
      <c r="B65" s="34">
        <v>2.2741953E7</v>
      </c>
      <c r="C65" s="35">
        <v>7.8310901E7</v>
      </c>
      <c r="D65" s="35">
        <v>1.26869447E8</v>
      </c>
      <c r="E65" s="35">
        <v>1.215824E8</v>
      </c>
      <c r="F65" s="35">
        <v>3.184702E7</v>
      </c>
    </row>
    <row r="66" ht="15.75" customHeight="1">
      <c r="A66" s="52" t="s">
        <v>66</v>
      </c>
      <c r="B66" s="34">
        <v>8861604.0</v>
      </c>
      <c r="C66" s="35">
        <v>7.799789E7</v>
      </c>
      <c r="D66" s="35">
        <v>4.5226707E7</v>
      </c>
      <c r="E66" s="35">
        <v>3.7573818E7</v>
      </c>
      <c r="F66" s="35">
        <v>1.7141399E7</v>
      </c>
    </row>
    <row r="67" ht="15.75" customHeight="1">
      <c r="A67" s="52" t="s">
        <v>82</v>
      </c>
      <c r="B67" s="34">
        <v>3.9380722E7</v>
      </c>
      <c r="C67" s="35">
        <v>7.783231E7</v>
      </c>
      <c r="D67" s="35">
        <v>2.3352156E7</v>
      </c>
      <c r="E67" s="35">
        <v>3.09966E7</v>
      </c>
      <c r="F67" s="35">
        <v>1.2467661E7</v>
      </c>
    </row>
    <row r="68" ht="15.75" customHeight="1">
      <c r="A68" s="52" t="s">
        <v>56</v>
      </c>
      <c r="B68" s="34">
        <v>1.8291922E7</v>
      </c>
      <c r="C68" s="35">
        <v>7.4922615E7</v>
      </c>
      <c r="D68" s="35">
        <v>4.0625737E7</v>
      </c>
      <c r="E68" s="35">
        <v>4.1777232E7</v>
      </c>
      <c r="F68" s="35">
        <v>1.535116E7</v>
      </c>
    </row>
    <row r="69" ht="15.75" customHeight="1">
      <c r="A69" s="52" t="s">
        <v>51</v>
      </c>
      <c r="B69" s="34">
        <v>195943.0</v>
      </c>
      <c r="C69" s="35">
        <v>7.4488091E7</v>
      </c>
      <c r="D69" s="35">
        <v>4.5376688E7</v>
      </c>
      <c r="E69" s="35">
        <v>6.2343188E7</v>
      </c>
      <c r="F69" s="35">
        <v>1.0868577E7</v>
      </c>
    </row>
    <row r="70" ht="15.75" customHeight="1">
      <c r="A70" s="52" t="s">
        <v>134</v>
      </c>
      <c r="B70" s="34">
        <v>6.4487694E7</v>
      </c>
      <c r="C70" s="35">
        <v>7.413353E7</v>
      </c>
      <c r="D70" s="35">
        <v>4.6217014E7</v>
      </c>
      <c r="E70" s="35">
        <v>2.8226277E7</v>
      </c>
      <c r="F70" s="35">
        <v>1.4942072E7</v>
      </c>
    </row>
    <row r="71" ht="15.75" customHeight="1">
      <c r="A71" s="52" t="s">
        <v>135</v>
      </c>
      <c r="B71" s="34">
        <v>5.1147171E7</v>
      </c>
      <c r="C71" s="35">
        <v>7.3196104E7</v>
      </c>
      <c r="D71" s="35">
        <v>1410248.0</v>
      </c>
      <c r="E71" s="35">
        <v>1824814.0</v>
      </c>
      <c r="F71" s="35">
        <v>9975700.0</v>
      </c>
    </row>
    <row r="72" ht="15.75" customHeight="1">
      <c r="A72" s="52" t="s">
        <v>69</v>
      </c>
      <c r="B72" s="34">
        <v>5483631.0</v>
      </c>
      <c r="C72" s="35">
        <v>7.3030782E7</v>
      </c>
      <c r="D72" s="35">
        <v>3.6499015E7</v>
      </c>
      <c r="E72" s="35">
        <v>4.856224E7</v>
      </c>
      <c r="F72" s="35">
        <v>1.2920518E7</v>
      </c>
    </row>
    <row r="73" ht="15.75" customHeight="1">
      <c r="A73" s="52" t="s">
        <v>75</v>
      </c>
      <c r="B73" s="34">
        <v>5.0888025E7</v>
      </c>
      <c r="C73" s="35">
        <v>7.2275927E7</v>
      </c>
      <c r="D73" s="35">
        <v>1.8891812E7</v>
      </c>
      <c r="E73" s="35">
        <v>1.7498082E7</v>
      </c>
      <c r="F73" s="35">
        <v>9301642.0</v>
      </c>
    </row>
    <row r="74" ht="15.75" customHeight="1">
      <c r="A74" s="52" t="s">
        <v>78</v>
      </c>
      <c r="B74" s="34">
        <v>7.7688383E7</v>
      </c>
      <c r="C74" s="35">
        <v>7.2053899E7</v>
      </c>
      <c r="D74" s="35">
        <v>1.3007135E7</v>
      </c>
      <c r="E74" s="35">
        <v>1.8448004E7</v>
      </c>
      <c r="F74" s="35">
        <v>1.3018768E7</v>
      </c>
    </row>
    <row r="75" ht="15.75" customHeight="1">
      <c r="A75" s="52" t="s">
        <v>45</v>
      </c>
      <c r="B75" s="34">
        <v>1.23431055E8</v>
      </c>
      <c r="C75" s="35">
        <v>7.1463218E7</v>
      </c>
      <c r="D75" s="35">
        <v>2.518342E7</v>
      </c>
      <c r="E75" s="35">
        <v>4.0624967E7</v>
      </c>
      <c r="F75" s="35">
        <v>9261726.0</v>
      </c>
    </row>
    <row r="76" ht="15.75" customHeight="1">
      <c r="A76" s="52" t="s">
        <v>290</v>
      </c>
      <c r="B76" s="34">
        <v>2649113.0</v>
      </c>
      <c r="C76" s="35">
        <v>7.1055672E7</v>
      </c>
      <c r="D76" s="35">
        <v>4.3274508E7</v>
      </c>
      <c r="E76" s="35">
        <v>4.1170215E7</v>
      </c>
      <c r="F76" s="35">
        <v>1.6779186E7</v>
      </c>
    </row>
    <row r="77" ht="15.75" customHeight="1">
      <c r="A77" s="52" t="s">
        <v>95</v>
      </c>
      <c r="B77" s="34">
        <v>5.103759E7</v>
      </c>
      <c r="C77" s="35">
        <v>7.023726E7</v>
      </c>
      <c r="D77" s="35">
        <v>6.2435061E7</v>
      </c>
      <c r="E77" s="35">
        <v>3.8840471E7</v>
      </c>
      <c r="F77" s="35">
        <v>1.9720222E7</v>
      </c>
    </row>
    <row r="78" ht="15.75" customHeight="1">
      <c r="A78" s="52" t="s">
        <v>36</v>
      </c>
      <c r="B78" s="34">
        <v>5.1007916E7</v>
      </c>
      <c r="C78" s="35">
        <v>7.0116122E7</v>
      </c>
      <c r="D78" s="35">
        <v>4.1759261E7</v>
      </c>
      <c r="E78" s="35">
        <v>1.00023188E8</v>
      </c>
      <c r="F78" s="35">
        <v>1.6680049E7</v>
      </c>
    </row>
    <row r="79" ht="15.75" customHeight="1">
      <c r="A79" s="52" t="s">
        <v>83</v>
      </c>
      <c r="B79" s="34">
        <v>1.963618E7</v>
      </c>
      <c r="C79" s="35">
        <v>6.9914897E7</v>
      </c>
      <c r="D79" s="35">
        <v>2.6608185E7</v>
      </c>
      <c r="E79" s="35">
        <v>2.9500892E7</v>
      </c>
      <c r="F79" s="35">
        <v>1.3572295E7</v>
      </c>
    </row>
    <row r="80" ht="15.75" customHeight="1">
      <c r="A80" s="52" t="s">
        <v>76</v>
      </c>
      <c r="B80" s="34">
        <v>4.760525E7</v>
      </c>
      <c r="C80" s="35">
        <v>6.9541075E7</v>
      </c>
      <c r="D80" s="35">
        <v>2.1200449E7</v>
      </c>
      <c r="E80" s="35">
        <v>3.3028256E7</v>
      </c>
      <c r="F80" s="35">
        <v>1.4433975E7</v>
      </c>
    </row>
    <row r="81" ht="15.75" customHeight="1">
      <c r="A81" s="52" t="s">
        <v>291</v>
      </c>
      <c r="B81" s="34">
        <v>1.7256609E7</v>
      </c>
      <c r="C81" s="35">
        <v>6.9342462E7</v>
      </c>
      <c r="D81" s="35">
        <v>1.73572745E8</v>
      </c>
      <c r="E81" s="35">
        <v>1.92379616E8</v>
      </c>
      <c r="F81" s="35">
        <v>5.745368E7</v>
      </c>
    </row>
    <row r="82" ht="15.75" customHeight="1">
      <c r="A82" s="52" t="s">
        <v>54</v>
      </c>
      <c r="B82" s="34">
        <v>2.2751118E7</v>
      </c>
      <c r="C82" s="35">
        <v>6.8410397E7</v>
      </c>
      <c r="D82" s="35">
        <v>2.0551473E7</v>
      </c>
      <c r="E82" s="35">
        <v>3.3968443E7</v>
      </c>
      <c r="F82" s="35">
        <v>8045798.0</v>
      </c>
    </row>
    <row r="83" ht="15.75" customHeight="1">
      <c r="A83" s="52" t="s">
        <v>133</v>
      </c>
      <c r="B83" s="34">
        <v>8204082.0</v>
      </c>
      <c r="C83" s="35">
        <v>6.7513443E7</v>
      </c>
      <c r="D83" s="35">
        <v>7.3201223E7</v>
      </c>
      <c r="E83" s="35">
        <v>1.23948955E8</v>
      </c>
      <c r="F83" s="35">
        <v>2.0280563E7</v>
      </c>
    </row>
    <row r="84" ht="15.75" customHeight="1">
      <c r="A84" s="52" t="s">
        <v>84</v>
      </c>
      <c r="B84" s="34">
        <v>2.2856865E7</v>
      </c>
      <c r="C84" s="35">
        <v>6.735249E7</v>
      </c>
      <c r="D84" s="35">
        <v>2.5859702E7</v>
      </c>
      <c r="E84" s="35">
        <v>1.5962499E7</v>
      </c>
      <c r="F84" s="35">
        <v>9103965.0</v>
      </c>
    </row>
    <row r="85" ht="15.75" customHeight="1">
      <c r="A85" s="52" t="s">
        <v>77</v>
      </c>
      <c r="B85" s="34">
        <v>1.1304519E7</v>
      </c>
      <c r="C85" s="35">
        <v>6.5490569E7</v>
      </c>
      <c r="D85" s="35">
        <v>7.180974E7</v>
      </c>
      <c r="E85" s="35">
        <v>4.4758021E7</v>
      </c>
      <c r="F85" s="35">
        <v>1.8161542E7</v>
      </c>
    </row>
    <row r="86" ht="15.75" customHeight="1">
      <c r="A86" s="52" t="s">
        <v>292</v>
      </c>
      <c r="B86" s="34">
        <v>5.0969324E7</v>
      </c>
      <c r="C86" s="35">
        <v>6.5006195E7</v>
      </c>
      <c r="D86" s="35">
        <v>5479005.0</v>
      </c>
      <c r="E86" s="35">
        <v>6022874.0</v>
      </c>
      <c r="F86" s="35">
        <v>9479212.0</v>
      </c>
    </row>
    <row r="87" ht="15.75" customHeight="1">
      <c r="A87" s="52" t="s">
        <v>132</v>
      </c>
      <c r="B87" s="34">
        <v>6.0270444E7</v>
      </c>
      <c r="C87" s="35">
        <v>6.4640777E7</v>
      </c>
      <c r="D87" s="35">
        <v>701032.0</v>
      </c>
      <c r="E87" s="35">
        <v>1168069.0</v>
      </c>
      <c r="F87" s="35">
        <v>9021382.0</v>
      </c>
    </row>
    <row r="88" ht="15.75" customHeight="1">
      <c r="A88" s="52" t="s">
        <v>64</v>
      </c>
      <c r="B88" s="34">
        <v>9142393.0</v>
      </c>
      <c r="C88" s="35">
        <v>6.3900345E7</v>
      </c>
      <c r="D88" s="35">
        <v>2.3076964E7</v>
      </c>
      <c r="E88" s="35">
        <v>6.2950507E7</v>
      </c>
      <c r="F88" s="35">
        <v>1.6995958E7</v>
      </c>
    </row>
    <row r="89" ht="15.75" customHeight="1">
      <c r="A89" s="52" t="s">
        <v>67</v>
      </c>
      <c r="B89" s="34">
        <v>5.3116769E7</v>
      </c>
      <c r="C89" s="35">
        <v>6.2097666E7</v>
      </c>
      <c r="D89" s="35">
        <v>2903062.0</v>
      </c>
      <c r="E89" s="35">
        <v>9279172.0</v>
      </c>
      <c r="F89" s="35">
        <v>1.3143075E7</v>
      </c>
    </row>
    <row r="90" ht="15.75" customHeight="1">
      <c r="A90" s="52" t="s">
        <v>293</v>
      </c>
      <c r="B90" s="34">
        <v>7.7282394E7</v>
      </c>
      <c r="C90" s="35">
        <v>6.198427E7</v>
      </c>
      <c r="D90" s="35">
        <v>2.66114611E8</v>
      </c>
      <c r="E90" s="35">
        <v>3.86833714E8</v>
      </c>
      <c r="F90" s="35">
        <v>3.849089E7</v>
      </c>
    </row>
    <row r="91" ht="15.75" customHeight="1">
      <c r="A91" s="52" t="s">
        <v>294</v>
      </c>
      <c r="B91" s="34">
        <v>1.5434239E7</v>
      </c>
      <c r="C91" s="35">
        <v>6.1659328E7</v>
      </c>
      <c r="D91" s="35">
        <v>6.9304257E7</v>
      </c>
      <c r="E91" s="35">
        <v>9.7859627E7</v>
      </c>
      <c r="F91" s="35">
        <v>3.5641291E7</v>
      </c>
    </row>
    <row r="92" ht="15.75" customHeight="1">
      <c r="A92" s="52" t="s">
        <v>88</v>
      </c>
      <c r="B92" s="34">
        <v>5.0901231E7</v>
      </c>
      <c r="C92" s="35">
        <v>6.1555579E7</v>
      </c>
      <c r="D92" s="35">
        <v>3643627.0</v>
      </c>
      <c r="E92" s="35">
        <v>4365725.0</v>
      </c>
      <c r="F92" s="35">
        <v>7928964.0</v>
      </c>
    </row>
    <row r="93" ht="15.75" customHeight="1">
      <c r="A93" s="52" t="s">
        <v>131</v>
      </c>
      <c r="B93" s="34">
        <v>4.824734E7</v>
      </c>
      <c r="C93" s="35">
        <v>6.1179428E7</v>
      </c>
      <c r="D93" s="35">
        <v>4737160.0</v>
      </c>
      <c r="E93" s="35">
        <v>3564336.0</v>
      </c>
      <c r="F93" s="35">
        <v>1.3164716E7</v>
      </c>
    </row>
    <row r="94" ht="15.75" customHeight="1">
      <c r="A94" s="52" t="s">
        <v>90</v>
      </c>
      <c r="B94" s="34">
        <v>7.7701664E7</v>
      </c>
      <c r="C94" s="35">
        <v>6.0834805E7</v>
      </c>
      <c r="D94" s="35">
        <v>6439354.0</v>
      </c>
      <c r="E94" s="35">
        <v>1.2833885E7</v>
      </c>
      <c r="F94" s="35">
        <v>9919964.0</v>
      </c>
    </row>
    <row r="95" ht="15.75" customHeight="1">
      <c r="A95" s="52" t="s">
        <v>130</v>
      </c>
      <c r="B95" s="34">
        <v>5.1010275E7</v>
      </c>
      <c r="C95" s="35">
        <v>5.9702828E7</v>
      </c>
      <c r="D95" s="35">
        <v>6208257.0</v>
      </c>
      <c r="E95" s="35">
        <v>6447989.0</v>
      </c>
      <c r="F95" s="35">
        <v>2.9432246E7</v>
      </c>
    </row>
    <row r="96" ht="15.75" customHeight="1">
      <c r="A96" s="52" t="s">
        <v>295</v>
      </c>
      <c r="B96" s="34">
        <v>1.04435446E8</v>
      </c>
      <c r="C96" s="35">
        <v>5.8349929E7</v>
      </c>
      <c r="D96" s="35">
        <v>1.5806873E7</v>
      </c>
      <c r="E96" s="35">
        <v>2.886115E7</v>
      </c>
      <c r="F96" s="35">
        <v>7750684.0</v>
      </c>
    </row>
    <row r="97" ht="15.75" customHeight="1">
      <c r="A97" s="52" t="s">
        <v>99</v>
      </c>
      <c r="B97" s="34">
        <v>7.7243108E7</v>
      </c>
      <c r="C97" s="35">
        <v>5.7851108E7</v>
      </c>
      <c r="D97" s="35">
        <v>1.893204E7</v>
      </c>
      <c r="E97" s="35">
        <v>7848101.0</v>
      </c>
      <c r="F97" s="35">
        <v>9004828.0</v>
      </c>
    </row>
    <row r="98" ht="15.75" customHeight="1">
      <c r="A98" s="52" t="s">
        <v>128</v>
      </c>
      <c r="B98" s="34">
        <v>7314975.0</v>
      </c>
      <c r="C98" s="35">
        <v>5.7035801E7</v>
      </c>
      <c r="D98" s="35">
        <v>2.2116666E7</v>
      </c>
      <c r="E98" s="35">
        <v>1.6906977E7</v>
      </c>
      <c r="F98" s="35">
        <v>1.4695337E7</v>
      </c>
    </row>
    <row r="99" ht="15.75" customHeight="1">
      <c r="A99" s="52" t="s">
        <v>129</v>
      </c>
      <c r="B99" s="34">
        <v>1.5395965E7</v>
      </c>
      <c r="C99" s="35">
        <v>5.6726885E7</v>
      </c>
      <c r="D99" s="35">
        <v>5.3599822E7</v>
      </c>
      <c r="E99" s="35">
        <v>3.2961067E7</v>
      </c>
      <c r="F99" s="35">
        <v>1.7312582E7</v>
      </c>
    </row>
    <row r="100" ht="15.75" customHeight="1">
      <c r="A100" s="52" t="s">
        <v>122</v>
      </c>
      <c r="B100" s="34">
        <v>1.06438414E8</v>
      </c>
      <c r="C100" s="35">
        <v>5.6290168E7</v>
      </c>
      <c r="D100" s="35">
        <v>7748891.0</v>
      </c>
      <c r="E100" s="35">
        <v>3010984.0</v>
      </c>
      <c r="F100" s="35">
        <v>5288866.0</v>
      </c>
    </row>
    <row r="101" ht="15.75" customHeight="1">
      <c r="A101" s="52" t="s">
        <v>121</v>
      </c>
      <c r="B101" s="34">
        <v>5.1872434E7</v>
      </c>
      <c r="C101" s="35">
        <v>5.5852881E7</v>
      </c>
      <c r="D101" s="35">
        <v>3.7076973E7</v>
      </c>
      <c r="E101" s="35">
        <v>7854823.0</v>
      </c>
      <c r="F101" s="35">
        <v>1.3133619E7</v>
      </c>
    </row>
    <row r="102" ht="15.75" customHeight="1">
      <c r="A102" s="52" t="s">
        <v>127</v>
      </c>
      <c r="B102" s="34">
        <v>2.3490174E7</v>
      </c>
      <c r="C102" s="35">
        <v>5.5831617E7</v>
      </c>
      <c r="D102" s="35">
        <v>8030470.0</v>
      </c>
      <c r="E102" s="35">
        <v>9810962.0</v>
      </c>
      <c r="F102" s="35">
        <v>1.6630548E7</v>
      </c>
    </row>
    <row r="103" ht="15.75" customHeight="1">
      <c r="A103" s="52" t="s">
        <v>120</v>
      </c>
      <c r="B103" s="34">
        <v>5.142901E7</v>
      </c>
      <c r="C103" s="35">
        <v>5.5747224E7</v>
      </c>
      <c r="D103" s="35">
        <v>2676585.0</v>
      </c>
      <c r="E103" s="35">
        <v>659425.0</v>
      </c>
      <c r="F103" s="35">
        <v>1.0349521E7</v>
      </c>
    </row>
    <row r="104" ht="15.75" customHeight="1">
      <c r="A104" s="52" t="s">
        <v>125</v>
      </c>
      <c r="B104" s="34">
        <v>5.1035907E7</v>
      </c>
      <c r="C104" s="35">
        <v>5.5719947E7</v>
      </c>
      <c r="D104" s="35">
        <v>873843.0</v>
      </c>
      <c r="E104" s="35">
        <v>1883830.0</v>
      </c>
      <c r="F104" s="35">
        <v>1.4871241E7</v>
      </c>
    </row>
    <row r="105" ht="15.75" customHeight="1">
      <c r="A105" s="52" t="s">
        <v>126</v>
      </c>
      <c r="B105" s="34">
        <v>5.033735E7</v>
      </c>
      <c r="C105" s="35">
        <v>5.5714964E7</v>
      </c>
      <c r="D105" s="35">
        <v>3.7519501E7</v>
      </c>
      <c r="E105" s="35">
        <v>2.3584162E7</v>
      </c>
      <c r="F105" s="35">
        <v>1.4497318E7</v>
      </c>
    </row>
    <row r="106" ht="15.75" customHeight="1">
      <c r="A106" s="52" t="s">
        <v>80</v>
      </c>
      <c r="B106" s="34">
        <v>9.811082E7</v>
      </c>
      <c r="C106" s="35">
        <v>5.5482463E7</v>
      </c>
      <c r="D106" s="35">
        <v>4761863.0</v>
      </c>
      <c r="E106" s="35">
        <v>8140785.0</v>
      </c>
      <c r="F106" s="35">
        <v>9323735.0</v>
      </c>
    </row>
    <row r="107" ht="15.75" customHeight="1">
      <c r="A107" s="52" t="s">
        <v>124</v>
      </c>
      <c r="B107" s="34">
        <v>2.0704444E7</v>
      </c>
      <c r="C107" s="35">
        <v>5.5233E7</v>
      </c>
      <c r="D107" s="35">
        <v>2.9730992E7</v>
      </c>
      <c r="E107" s="35">
        <v>3.3669752E7</v>
      </c>
      <c r="F107" s="35">
        <v>1.4483234E7</v>
      </c>
    </row>
    <row r="108" ht="15.75" customHeight="1">
      <c r="A108" s="52" t="s">
        <v>101</v>
      </c>
      <c r="B108" s="34">
        <v>4.49944E7</v>
      </c>
      <c r="C108" s="35">
        <v>5.4432574E7</v>
      </c>
      <c r="D108" s="35">
        <v>2794919.0</v>
      </c>
      <c r="E108" s="35">
        <v>5258110.0</v>
      </c>
      <c r="F108" s="35">
        <v>7411142.0</v>
      </c>
    </row>
    <row r="109" ht="15.75" customHeight="1">
      <c r="A109" s="52" t="s">
        <v>117</v>
      </c>
      <c r="B109" s="34">
        <v>2.1052924E7</v>
      </c>
      <c r="C109" s="35">
        <v>5.4357326E7</v>
      </c>
      <c r="D109" s="35">
        <v>2527382.0</v>
      </c>
      <c r="E109" s="35">
        <v>2607220.0</v>
      </c>
      <c r="F109" s="35">
        <v>1.3029313E7</v>
      </c>
    </row>
    <row r="110" ht="15.75" customHeight="1">
      <c r="A110" s="52" t="s">
        <v>123</v>
      </c>
      <c r="B110" s="34">
        <v>1864631.0</v>
      </c>
      <c r="C110" s="35">
        <v>5.4272739E7</v>
      </c>
      <c r="D110" s="35">
        <v>2.6735427E7</v>
      </c>
      <c r="E110" s="35">
        <v>3.1738973E7</v>
      </c>
      <c r="F110" s="35">
        <v>1.5846498E7</v>
      </c>
    </row>
    <row r="111" ht="15.75" customHeight="1">
      <c r="A111" s="52" t="s">
        <v>119</v>
      </c>
      <c r="B111" s="34">
        <v>2.6066727E7</v>
      </c>
      <c r="C111" s="35">
        <v>5.3076894E7</v>
      </c>
      <c r="D111" s="35">
        <v>4968887.0</v>
      </c>
      <c r="E111" s="35">
        <v>4305411.0</v>
      </c>
      <c r="F111" s="35">
        <v>2621040.0</v>
      </c>
    </row>
    <row r="112" ht="15.75" customHeight="1">
      <c r="A112" s="52" t="s">
        <v>102</v>
      </c>
      <c r="B112" s="34">
        <v>5.092242E7</v>
      </c>
      <c r="C112" s="35">
        <v>5.2531432E7</v>
      </c>
      <c r="D112" s="35">
        <v>985431.0</v>
      </c>
      <c r="E112" s="35">
        <v>2759074.0</v>
      </c>
      <c r="F112" s="35">
        <v>5958795.0</v>
      </c>
    </row>
    <row r="113" ht="15.75" customHeight="1">
      <c r="A113" s="52" t="s">
        <v>114</v>
      </c>
      <c r="B113" s="34">
        <v>5.0881134E7</v>
      </c>
      <c r="C113" s="35">
        <v>5.2444898E7</v>
      </c>
      <c r="D113" s="35">
        <v>583906.0</v>
      </c>
      <c r="E113" s="35">
        <v>832619.0</v>
      </c>
      <c r="F113" s="35">
        <v>7949292.0</v>
      </c>
    </row>
    <row r="114" ht="15.75" customHeight="1">
      <c r="A114" s="52" t="s">
        <v>116</v>
      </c>
      <c r="B114" s="34">
        <v>5.1926604E7</v>
      </c>
      <c r="C114" s="35">
        <v>5.198065E7</v>
      </c>
      <c r="D114" s="35">
        <v>4861961.0</v>
      </c>
      <c r="E114" s="35">
        <v>2326769.0</v>
      </c>
      <c r="F114" s="35">
        <v>1.151023E7</v>
      </c>
    </row>
    <row r="115" ht="15.75" customHeight="1">
      <c r="A115" s="52" t="s">
        <v>118</v>
      </c>
      <c r="B115" s="34">
        <v>5.0923153E7</v>
      </c>
      <c r="C115" s="35">
        <v>5.1676265E7</v>
      </c>
      <c r="D115" s="35">
        <v>1.6485935E7</v>
      </c>
      <c r="E115" s="35">
        <v>3.1680187E7</v>
      </c>
      <c r="F115" s="35">
        <v>1.2714758E7</v>
      </c>
    </row>
    <row r="116" ht="15.75" customHeight="1">
      <c r="A116" s="52" t="s">
        <v>115</v>
      </c>
      <c r="B116" s="34">
        <v>8.050338E7</v>
      </c>
      <c r="C116" s="35">
        <v>5.1525129E7</v>
      </c>
      <c r="D116" s="35">
        <v>2.0656506E7</v>
      </c>
      <c r="E116" s="35">
        <v>7912321.0</v>
      </c>
      <c r="F116" s="35">
        <v>6759435.0</v>
      </c>
    </row>
    <row r="117" ht="15.75" customHeight="1">
      <c r="A117" s="52" t="s">
        <v>113</v>
      </c>
      <c r="B117" s="34">
        <v>5.0992666E7</v>
      </c>
      <c r="C117" s="35">
        <v>4.9309776E7</v>
      </c>
      <c r="D117" s="35">
        <v>174939.0</v>
      </c>
      <c r="E117" s="35">
        <v>512578.0</v>
      </c>
      <c r="F117" s="35">
        <v>5471170.0</v>
      </c>
    </row>
    <row r="118" ht="15.75" customHeight="1">
      <c r="A118" s="52" t="s">
        <v>112</v>
      </c>
      <c r="B118" s="34">
        <v>6.908784E7</v>
      </c>
      <c r="C118" s="35">
        <v>4.8438562E7</v>
      </c>
      <c r="D118" s="35">
        <v>4313574.0</v>
      </c>
      <c r="E118" s="35">
        <v>4774306.0</v>
      </c>
      <c r="F118" s="35">
        <v>6279192.0</v>
      </c>
    </row>
    <row r="119" ht="15.75" customHeight="1">
      <c r="A119" s="52" t="s">
        <v>296</v>
      </c>
      <c r="B119" s="34">
        <v>8636536.0</v>
      </c>
      <c r="C119" s="35">
        <v>4.8012087E7</v>
      </c>
      <c r="D119" s="35">
        <v>2525021.0</v>
      </c>
      <c r="E119" s="35">
        <v>4605868.0</v>
      </c>
      <c r="F119" s="35">
        <v>7710065.0</v>
      </c>
    </row>
    <row r="120" ht="15.75" customHeight="1">
      <c r="A120" s="52" t="s">
        <v>89</v>
      </c>
      <c r="B120" s="34">
        <v>6.9113404E7</v>
      </c>
      <c r="C120" s="35">
        <v>4.7518001E7</v>
      </c>
      <c r="D120" s="35">
        <v>803515.0</v>
      </c>
      <c r="E120" s="35">
        <v>410092.0</v>
      </c>
      <c r="F120" s="35">
        <v>6954951.0</v>
      </c>
    </row>
    <row r="121" ht="15.75" customHeight="1">
      <c r="A121" s="52" t="s">
        <v>96</v>
      </c>
      <c r="B121" s="34">
        <v>8.717919E7</v>
      </c>
      <c r="C121" s="35">
        <v>4.6441571E7</v>
      </c>
      <c r="D121" s="35">
        <v>900524.0</v>
      </c>
      <c r="E121" s="35">
        <v>2968242.0</v>
      </c>
      <c r="F121" s="35">
        <v>6698376.0</v>
      </c>
    </row>
    <row r="122" ht="15.75" customHeight="1">
      <c r="A122" s="52" t="s">
        <v>111</v>
      </c>
      <c r="B122" s="34">
        <v>9.1259825E7</v>
      </c>
      <c r="C122" s="35">
        <v>4.5344487E7</v>
      </c>
      <c r="D122" s="35">
        <v>3080090.0</v>
      </c>
      <c r="E122" s="35">
        <v>6718311.0</v>
      </c>
      <c r="F122" s="35">
        <v>7156093.0</v>
      </c>
    </row>
    <row r="123" ht="15.75" customHeight="1">
      <c r="A123" s="52" t="s">
        <v>297</v>
      </c>
      <c r="B123" s="34">
        <v>7.3811823E7</v>
      </c>
      <c r="C123" s="35">
        <v>4.3160178E7</v>
      </c>
      <c r="D123" s="35">
        <v>1.1619126E7</v>
      </c>
      <c r="E123" s="35">
        <v>5228967.0</v>
      </c>
      <c r="F123" s="35">
        <v>9222053.0</v>
      </c>
    </row>
    <row r="124" ht="15.75" customHeight="1">
      <c r="A124" s="52" t="s">
        <v>109</v>
      </c>
      <c r="B124" s="34">
        <v>2.1989048E7</v>
      </c>
      <c r="C124" s="35">
        <v>4.2912309E7</v>
      </c>
      <c r="D124" s="35">
        <v>3078871.0</v>
      </c>
      <c r="E124" s="35">
        <v>3222885.0</v>
      </c>
      <c r="F124" s="35">
        <v>7664242.0</v>
      </c>
    </row>
    <row r="125" ht="15.75" customHeight="1">
      <c r="A125" s="52" t="s">
        <v>110</v>
      </c>
      <c r="B125" s="34">
        <v>7.0720007E7</v>
      </c>
      <c r="C125" s="35">
        <v>4.2840318E7</v>
      </c>
      <c r="D125" s="35">
        <v>2493023.0</v>
      </c>
      <c r="E125" s="35">
        <v>508655.0</v>
      </c>
      <c r="F125" s="35">
        <v>320649.0</v>
      </c>
    </row>
    <row r="126" ht="15.75" customHeight="1">
      <c r="A126" s="52" t="s">
        <v>105</v>
      </c>
      <c r="B126" s="34">
        <v>5.2040551E7</v>
      </c>
      <c r="C126" s="35">
        <v>4.2701052E7</v>
      </c>
      <c r="D126" s="35">
        <v>3398150.0</v>
      </c>
      <c r="E126" s="35">
        <v>4575111.0</v>
      </c>
      <c r="F126" s="35">
        <v>1.0343285E7</v>
      </c>
    </row>
    <row r="127" ht="15.75" customHeight="1">
      <c r="A127" s="52" t="s">
        <v>108</v>
      </c>
      <c r="B127" s="34">
        <v>5.4636427E7</v>
      </c>
      <c r="C127" s="35">
        <v>4.2685034E7</v>
      </c>
      <c r="D127" s="35">
        <v>63908.0</v>
      </c>
      <c r="E127" s="35">
        <v>0.0</v>
      </c>
      <c r="F127" s="35">
        <v>857060.0</v>
      </c>
    </row>
    <row r="128" ht="15.75" customHeight="1">
      <c r="A128" s="53" t="s">
        <v>92</v>
      </c>
      <c r="B128" s="34">
        <v>5.0936694E7</v>
      </c>
      <c r="C128" s="35">
        <v>4.2461083E7</v>
      </c>
      <c r="D128" s="35">
        <v>4081489.0</v>
      </c>
      <c r="E128" s="35">
        <v>3087358.0</v>
      </c>
      <c r="F128" s="35">
        <v>1.1311528E7</v>
      </c>
    </row>
    <row r="129" ht="15.75" customHeight="1">
      <c r="A129" s="52" t="s">
        <v>103</v>
      </c>
      <c r="B129" s="34">
        <v>1.0729066E7</v>
      </c>
      <c r="C129" s="35">
        <v>4.2237124E7</v>
      </c>
      <c r="D129" s="35">
        <v>1.8205908E7</v>
      </c>
      <c r="E129" s="35">
        <v>4444380.0</v>
      </c>
      <c r="F129" s="35">
        <v>4221950.0</v>
      </c>
    </row>
    <row r="130" ht="15.75" customHeight="1">
      <c r="A130" s="52" t="s">
        <v>107</v>
      </c>
      <c r="B130" s="34">
        <v>1.45286928E8</v>
      </c>
      <c r="C130" s="35">
        <v>4.213479E7</v>
      </c>
      <c r="D130" s="35">
        <v>63923.0</v>
      </c>
      <c r="E130" s="35">
        <v>86896.0</v>
      </c>
      <c r="F130" s="35">
        <v>998338.0</v>
      </c>
    </row>
    <row r="131" ht="15.75" customHeight="1">
      <c r="A131" s="52" t="s">
        <v>100</v>
      </c>
      <c r="B131" s="34">
        <v>5.8774955E7</v>
      </c>
      <c r="C131" s="35">
        <v>4.2072683E7</v>
      </c>
      <c r="D131" s="35">
        <v>1392704.0</v>
      </c>
      <c r="E131" s="35">
        <v>1073372.0</v>
      </c>
      <c r="F131" s="35">
        <v>3525638.0</v>
      </c>
    </row>
    <row r="132" ht="15.75" customHeight="1">
      <c r="A132" s="52" t="s">
        <v>139</v>
      </c>
      <c r="B132" s="34">
        <v>6.6286418E7</v>
      </c>
      <c r="C132" s="35">
        <v>4.1903814E7</v>
      </c>
      <c r="D132" s="35">
        <v>1263029.0</v>
      </c>
      <c r="E132" s="35">
        <v>1825537.0</v>
      </c>
      <c r="F132" s="35">
        <v>1176726.0</v>
      </c>
    </row>
    <row r="133" ht="15.75" customHeight="1">
      <c r="A133" s="52" t="s">
        <v>93</v>
      </c>
      <c r="B133" s="34">
        <v>7.2757072E7</v>
      </c>
      <c r="C133" s="35">
        <v>4.1760077E7</v>
      </c>
      <c r="D133" s="35">
        <v>1670830.0</v>
      </c>
      <c r="E133" s="35">
        <v>3423652.0</v>
      </c>
      <c r="F133" s="35">
        <v>4623637.0</v>
      </c>
    </row>
    <row r="134" ht="15.75" customHeight="1">
      <c r="A134" s="52" t="s">
        <v>106</v>
      </c>
      <c r="B134" s="34">
        <v>5.4461473E7</v>
      </c>
      <c r="C134" s="35">
        <v>4.1379105E7</v>
      </c>
      <c r="D134" s="35">
        <v>5560879.0</v>
      </c>
      <c r="E134" s="35">
        <v>2245146.0</v>
      </c>
      <c r="F134" s="35">
        <v>6531243.0</v>
      </c>
    </row>
    <row r="135" ht="15.75" customHeight="1">
      <c r="A135" s="52" t="s">
        <v>79</v>
      </c>
      <c r="B135" s="34">
        <v>1.03651883E8</v>
      </c>
      <c r="C135" s="35">
        <v>4.1075909E7</v>
      </c>
      <c r="D135" s="35">
        <v>1.5467912E7</v>
      </c>
      <c r="E135" s="35">
        <v>5634945.0</v>
      </c>
      <c r="F135" s="35">
        <v>8535104.0</v>
      </c>
    </row>
    <row r="136" ht="15.75" customHeight="1">
      <c r="A136" s="52" t="s">
        <v>61</v>
      </c>
      <c r="B136" s="34">
        <v>8.5784954E7</v>
      </c>
      <c r="C136" s="35">
        <v>4.0940463E7</v>
      </c>
      <c r="D136" s="35">
        <v>3900488.0</v>
      </c>
      <c r="E136" s="35">
        <v>3183858.0</v>
      </c>
      <c r="F136" s="35">
        <v>7652782.0</v>
      </c>
    </row>
    <row r="137" ht="15.75" customHeight="1">
      <c r="A137" s="52" t="s">
        <v>104</v>
      </c>
      <c r="B137" s="34">
        <v>4.8244381E7</v>
      </c>
      <c r="C137" s="35">
        <v>4.0564497E7</v>
      </c>
      <c r="D137" s="35">
        <v>1028881.0</v>
      </c>
      <c r="E137" s="35">
        <v>1259496.0</v>
      </c>
      <c r="F137" s="35">
        <v>7327441.0</v>
      </c>
    </row>
    <row r="138" ht="15.75" customHeight="1">
      <c r="A138" s="52" t="s">
        <v>140</v>
      </c>
      <c r="B138" s="34">
        <v>1.29103445E8</v>
      </c>
      <c r="C138" s="35">
        <v>4.0466948E7</v>
      </c>
      <c r="D138" s="35">
        <v>534317.0</v>
      </c>
      <c r="E138" s="35">
        <v>678454.0</v>
      </c>
      <c r="F138" s="35">
        <v>1557515.0</v>
      </c>
    </row>
    <row r="139" ht="15.75" customHeight="1">
      <c r="A139" s="52" t="s">
        <v>141</v>
      </c>
      <c r="B139" s="34">
        <v>5.0980149E7</v>
      </c>
      <c r="C139" s="35">
        <v>4.0239592E7</v>
      </c>
      <c r="D139" s="35">
        <v>1109536.0</v>
      </c>
      <c r="E139" s="35">
        <v>800485.0</v>
      </c>
      <c r="F139" s="35">
        <v>8810802.0</v>
      </c>
    </row>
    <row r="140" ht="15.75" customHeight="1">
      <c r="A140" s="52" t="s">
        <v>298</v>
      </c>
      <c r="B140" s="34">
        <v>1.3375358E7</v>
      </c>
      <c r="C140" s="35">
        <v>3.9929563E7</v>
      </c>
      <c r="D140" s="35">
        <v>2615701.0</v>
      </c>
      <c r="E140" s="35">
        <v>1025408.0</v>
      </c>
      <c r="F140" s="35">
        <v>6753120.0</v>
      </c>
    </row>
    <row r="141" ht="15.75" customHeight="1">
      <c r="A141" s="52" t="s">
        <v>142</v>
      </c>
      <c r="B141" s="34">
        <v>4.1962558E7</v>
      </c>
      <c r="C141" s="35">
        <v>3.8951822E7</v>
      </c>
      <c r="D141" s="35">
        <v>1.0330597E7</v>
      </c>
      <c r="E141" s="35">
        <v>6964845.0</v>
      </c>
      <c r="F141" s="35">
        <v>5733648.0</v>
      </c>
    </row>
    <row r="142" ht="15.75" customHeight="1">
      <c r="A142" s="52" t="s">
        <v>143</v>
      </c>
      <c r="B142" s="34">
        <v>2.2444381E7</v>
      </c>
      <c r="C142" s="35">
        <v>3.8476946E7</v>
      </c>
      <c r="D142" s="35">
        <v>3978106.0</v>
      </c>
      <c r="E142" s="35">
        <v>2421333.0</v>
      </c>
      <c r="F142" s="35">
        <v>4243863.0</v>
      </c>
    </row>
    <row r="143" ht="15.75" customHeight="1">
      <c r="A143" s="52" t="s">
        <v>144</v>
      </c>
      <c r="B143" s="34">
        <v>2.3175991E7</v>
      </c>
      <c r="C143" s="35">
        <v>3.7989785E7</v>
      </c>
      <c r="D143" s="35">
        <v>1.3233955E7</v>
      </c>
      <c r="E143" s="35">
        <v>8464077.0</v>
      </c>
      <c r="F143" s="35">
        <v>8715268.0</v>
      </c>
    </row>
    <row r="144" ht="15.75" customHeight="1">
      <c r="A144" s="52" t="s">
        <v>145</v>
      </c>
      <c r="B144" s="34">
        <v>1.14524067E8</v>
      </c>
      <c r="C144" s="35">
        <v>3.7980168E7</v>
      </c>
      <c r="D144" s="35">
        <v>1504805.0</v>
      </c>
      <c r="E144" s="35">
        <v>2665507.0</v>
      </c>
      <c r="F144" s="35">
        <v>2520637.0</v>
      </c>
    </row>
    <row r="145" ht="15.75" customHeight="1">
      <c r="A145" s="52" t="s">
        <v>146</v>
      </c>
      <c r="B145" s="34">
        <v>7.6619564E7</v>
      </c>
      <c r="C145" s="35">
        <v>3.789011E7</v>
      </c>
      <c r="D145" s="35">
        <v>982174.0</v>
      </c>
      <c r="E145" s="35">
        <v>2094313.0</v>
      </c>
      <c r="F145" s="35">
        <v>3410608.0</v>
      </c>
    </row>
    <row r="146" ht="15.75" customHeight="1">
      <c r="A146" s="52" t="s">
        <v>147</v>
      </c>
      <c r="B146" s="34">
        <v>4.2837512E7</v>
      </c>
      <c r="C146" s="35">
        <v>3.7713571E7</v>
      </c>
      <c r="D146" s="35">
        <v>2506735.0</v>
      </c>
      <c r="E146" s="35">
        <v>4163444.0</v>
      </c>
      <c r="F146" s="35">
        <v>5048275.0</v>
      </c>
    </row>
    <row r="147" ht="15.75" customHeight="1">
      <c r="A147" s="52" t="s">
        <v>148</v>
      </c>
      <c r="B147" s="34">
        <v>5.8766896E7</v>
      </c>
      <c r="C147" s="35">
        <v>3.7300336E7</v>
      </c>
      <c r="D147" s="35">
        <v>1986110.0</v>
      </c>
      <c r="E147" s="35">
        <v>2562043.0</v>
      </c>
      <c r="F147" s="35">
        <v>5557783.0</v>
      </c>
    </row>
    <row r="148" ht="15.75" customHeight="1">
      <c r="A148" s="52" t="s">
        <v>299</v>
      </c>
      <c r="B148" s="34">
        <v>3.7569477E7</v>
      </c>
      <c r="C148" s="35">
        <v>3.599562E7</v>
      </c>
      <c r="D148" s="35">
        <v>1513864.0</v>
      </c>
      <c r="E148" s="35">
        <v>494808.0</v>
      </c>
      <c r="F148" s="35">
        <v>6898363.0</v>
      </c>
    </row>
    <row r="149" ht="15.75" customHeight="1">
      <c r="A149" s="52" t="s">
        <v>149</v>
      </c>
      <c r="B149" s="34">
        <v>4.488E7</v>
      </c>
      <c r="C149" s="35">
        <v>3.5771935E7</v>
      </c>
      <c r="D149" s="35">
        <v>336716.0</v>
      </c>
      <c r="E149" s="35">
        <v>534341.0</v>
      </c>
      <c r="F149" s="35">
        <v>1390426.0</v>
      </c>
    </row>
    <row r="150" ht="15.75" customHeight="1">
      <c r="A150" s="52" t="s">
        <v>150</v>
      </c>
      <c r="B150" s="34">
        <v>1.14524486E8</v>
      </c>
      <c r="C150" s="35">
        <v>3.5743086E7</v>
      </c>
      <c r="D150" s="35">
        <v>770085.0</v>
      </c>
      <c r="E150" s="35">
        <v>1208542.0</v>
      </c>
      <c r="F150" s="35">
        <v>1399658.0</v>
      </c>
    </row>
    <row r="151" ht="15.75" customHeight="1">
      <c r="A151" s="52" t="s">
        <v>151</v>
      </c>
      <c r="B151" s="34">
        <v>4.4525604E7</v>
      </c>
      <c r="C151" s="35">
        <v>3.4315783E7</v>
      </c>
      <c r="D151" s="35">
        <v>1.1776134E7</v>
      </c>
      <c r="E151" s="35">
        <v>1.0875589E7</v>
      </c>
      <c r="F151" s="35">
        <v>1.3769509E7</v>
      </c>
    </row>
    <row r="152" ht="15.75" customHeight="1">
      <c r="A152" s="52" t="s">
        <v>152</v>
      </c>
      <c r="B152" s="34">
        <v>5.6858677E7</v>
      </c>
      <c r="C152" s="35">
        <v>3.3900331E7</v>
      </c>
      <c r="D152" s="35">
        <v>5987841.0</v>
      </c>
      <c r="E152" s="35">
        <v>1423650.0</v>
      </c>
      <c r="F152" s="35">
        <v>8435146.0</v>
      </c>
    </row>
    <row r="153" ht="15.75" customHeight="1">
      <c r="A153" s="52" t="s">
        <v>300</v>
      </c>
      <c r="B153" s="34">
        <v>8.9204936E7</v>
      </c>
      <c r="C153" s="35">
        <v>3.3399858E7</v>
      </c>
      <c r="D153" s="35">
        <v>2325890.0</v>
      </c>
      <c r="E153" s="35">
        <v>3153011.0</v>
      </c>
      <c r="F153" s="35">
        <v>6288256.0</v>
      </c>
    </row>
    <row r="154" ht="15.75" customHeight="1">
      <c r="A154" s="52" t="s">
        <v>153</v>
      </c>
      <c r="B154" s="34">
        <v>8.7146553E7</v>
      </c>
      <c r="C154" s="35">
        <v>3.2520755E7</v>
      </c>
      <c r="D154" s="35">
        <v>68580.0</v>
      </c>
      <c r="E154" s="35">
        <v>56879.0</v>
      </c>
      <c r="F154" s="35">
        <v>4889299.0</v>
      </c>
    </row>
    <row r="155" ht="15.75" customHeight="1">
      <c r="A155" s="52" t="s">
        <v>154</v>
      </c>
      <c r="B155" s="34">
        <v>1.42519429E8</v>
      </c>
      <c r="C155" s="35">
        <v>3.171731E7</v>
      </c>
      <c r="D155" s="35">
        <v>0.0</v>
      </c>
      <c r="E155" s="35">
        <v>65773.0</v>
      </c>
      <c r="F155" s="35">
        <v>325204.0</v>
      </c>
    </row>
    <row r="156" ht="15.75" customHeight="1">
      <c r="A156" s="52" t="s">
        <v>155</v>
      </c>
      <c r="B156" s="34">
        <v>7.2300948E7</v>
      </c>
      <c r="C156" s="35">
        <v>3.1376203E7</v>
      </c>
      <c r="D156" s="35">
        <v>697531.0</v>
      </c>
      <c r="E156" s="35">
        <v>273480.0</v>
      </c>
      <c r="F156" s="35">
        <v>1319065.0</v>
      </c>
    </row>
    <row r="157" ht="15.75" customHeight="1">
      <c r="A157" s="52" t="s">
        <v>156</v>
      </c>
      <c r="B157" s="34">
        <v>2.8222515E7</v>
      </c>
      <c r="C157" s="35">
        <v>3.1141024E7</v>
      </c>
      <c r="D157" s="35">
        <v>527885.0</v>
      </c>
      <c r="E157" s="35">
        <v>243078.0</v>
      </c>
      <c r="F157" s="35">
        <v>639536.0</v>
      </c>
    </row>
    <row r="158" ht="15.75" customHeight="1">
      <c r="A158" s="52" t="s">
        <v>157</v>
      </c>
      <c r="B158" s="34">
        <v>2812094.0</v>
      </c>
      <c r="C158" s="35">
        <v>3.1138564E7</v>
      </c>
      <c r="D158" s="35">
        <v>1647961.0</v>
      </c>
      <c r="E158" s="35">
        <v>223452.0</v>
      </c>
      <c r="F158" s="35">
        <v>2702102.0</v>
      </c>
    </row>
    <row r="159" ht="15.75" customHeight="1">
      <c r="A159" s="52" t="s">
        <v>158</v>
      </c>
      <c r="B159" s="34">
        <v>8980788.0</v>
      </c>
      <c r="C159" s="35">
        <v>3.0908525E7</v>
      </c>
      <c r="D159" s="35">
        <v>3319587.0</v>
      </c>
      <c r="E159" s="35">
        <v>1029039.0</v>
      </c>
      <c r="F159" s="35">
        <v>6956358.0</v>
      </c>
    </row>
    <row r="160" ht="15.75" customHeight="1">
      <c r="A160" s="52" t="s">
        <v>159</v>
      </c>
      <c r="B160" s="34">
        <v>7.3150299E7</v>
      </c>
      <c r="C160" s="35">
        <v>3.0857293E7</v>
      </c>
      <c r="D160" s="35">
        <v>4701211.0</v>
      </c>
      <c r="E160" s="35">
        <v>1647212.0</v>
      </c>
      <c r="F160" s="35">
        <v>6208259.0</v>
      </c>
    </row>
    <row r="161" ht="15.75" customHeight="1">
      <c r="A161" s="52" t="s">
        <v>301</v>
      </c>
      <c r="B161" s="34">
        <v>5.1071226E7</v>
      </c>
      <c r="C161" s="35">
        <v>3.0662505E7</v>
      </c>
      <c r="D161" s="35">
        <v>924698.0</v>
      </c>
      <c r="E161" s="35">
        <v>121129.0</v>
      </c>
      <c r="F161" s="35">
        <v>1116318.0</v>
      </c>
    </row>
    <row r="162" ht="15.75" customHeight="1">
      <c r="A162" s="52" t="s">
        <v>160</v>
      </c>
      <c r="B162" s="34">
        <v>5.0199618E7</v>
      </c>
      <c r="C162" s="35">
        <v>3.0094529E7</v>
      </c>
      <c r="D162" s="35">
        <v>2462327.0</v>
      </c>
      <c r="E162" s="35">
        <v>2164312.0</v>
      </c>
      <c r="F162" s="35">
        <v>1781257.0</v>
      </c>
    </row>
    <row r="163" ht="15.75" customHeight="1">
      <c r="A163" s="52" t="s">
        <v>161</v>
      </c>
      <c r="B163" s="34">
        <v>7.6486163E7</v>
      </c>
      <c r="C163" s="35">
        <v>2.9861863E7</v>
      </c>
      <c r="D163" s="35">
        <v>5956723.0</v>
      </c>
      <c r="E163" s="35">
        <v>1744150.0</v>
      </c>
      <c r="F163" s="35">
        <v>5975966.0</v>
      </c>
    </row>
    <row r="164" ht="15.75" customHeight="1">
      <c r="A164" s="52" t="s">
        <v>162</v>
      </c>
      <c r="B164" s="34">
        <v>1.9682247E7</v>
      </c>
      <c r="C164" s="35">
        <v>2.9745659E7</v>
      </c>
      <c r="D164" s="35">
        <v>749515.0</v>
      </c>
      <c r="E164" s="35">
        <v>614597.0</v>
      </c>
      <c r="F164" s="35">
        <v>7615034.0</v>
      </c>
    </row>
    <row r="165" ht="15.75" customHeight="1">
      <c r="A165" s="52" t="s">
        <v>302</v>
      </c>
      <c r="B165" s="34">
        <v>5.0925693E7</v>
      </c>
      <c r="C165" s="35">
        <v>2.9069742E7</v>
      </c>
      <c r="D165" s="35">
        <v>263867.0</v>
      </c>
      <c r="E165" s="35">
        <v>29288.0</v>
      </c>
      <c r="F165" s="35">
        <v>447121.0</v>
      </c>
    </row>
    <row r="166" ht="15.75" customHeight="1">
      <c r="A166" s="52" t="s">
        <v>163</v>
      </c>
      <c r="B166" s="34">
        <v>8.7009317E7</v>
      </c>
      <c r="C166" s="35">
        <v>2.8997036E7</v>
      </c>
      <c r="D166" s="35">
        <v>893686.0</v>
      </c>
      <c r="E166" s="35">
        <v>1615479.0</v>
      </c>
      <c r="F166" s="35">
        <v>3796669.0</v>
      </c>
    </row>
    <row r="167" ht="15.75" customHeight="1">
      <c r="A167" s="52" t="s">
        <v>164</v>
      </c>
      <c r="B167" s="34">
        <v>5.1031877E7</v>
      </c>
      <c r="C167" s="35">
        <v>2.872502E7</v>
      </c>
      <c r="D167" s="35">
        <v>97623.0</v>
      </c>
      <c r="E167" s="35">
        <v>152005.0</v>
      </c>
      <c r="F167" s="35">
        <v>3332077.0</v>
      </c>
    </row>
    <row r="168" ht="15.75" customHeight="1">
      <c r="A168" s="52" t="s">
        <v>165</v>
      </c>
      <c r="B168" s="34">
        <v>5.2771377E7</v>
      </c>
      <c r="C168" s="35">
        <v>2.8476438E7</v>
      </c>
      <c r="D168" s="35">
        <v>229157.0</v>
      </c>
      <c r="E168" s="35">
        <v>6400.0</v>
      </c>
      <c r="F168" s="35">
        <v>15409.0</v>
      </c>
    </row>
    <row r="169" ht="15.75" customHeight="1">
      <c r="A169" s="52" t="s">
        <v>166</v>
      </c>
      <c r="B169" s="34">
        <v>1.5145225E7</v>
      </c>
      <c r="C169" s="35">
        <v>2.8083726E7</v>
      </c>
      <c r="D169" s="35">
        <v>240617.0</v>
      </c>
      <c r="E169" s="35">
        <v>759056.0</v>
      </c>
      <c r="F169" s="35">
        <v>1754153.0</v>
      </c>
    </row>
    <row r="170" ht="15.75" customHeight="1">
      <c r="A170" s="52" t="s">
        <v>167</v>
      </c>
      <c r="B170" s="34">
        <v>1.272888E7</v>
      </c>
      <c r="C170" s="35">
        <v>2.7705367E7</v>
      </c>
      <c r="D170" s="35">
        <v>125414.0</v>
      </c>
      <c r="E170" s="35">
        <v>238206.0</v>
      </c>
      <c r="F170" s="35">
        <v>4019999.0</v>
      </c>
    </row>
    <row r="171" ht="15.75" customHeight="1">
      <c r="A171" s="52" t="s">
        <v>168</v>
      </c>
      <c r="B171" s="34">
        <v>7.6612049E7</v>
      </c>
      <c r="C171" s="35">
        <v>2.7656467E7</v>
      </c>
      <c r="D171" s="35">
        <v>40966.0</v>
      </c>
      <c r="E171" s="35">
        <v>49720.0</v>
      </c>
      <c r="F171" s="35">
        <v>4938492.0</v>
      </c>
    </row>
    <row r="172" ht="15.75" customHeight="1">
      <c r="A172" s="52" t="s">
        <v>169</v>
      </c>
      <c r="B172" s="34">
        <v>8.7102817E7</v>
      </c>
      <c r="C172" s="35">
        <v>2.7210944E7</v>
      </c>
      <c r="D172" s="35">
        <v>1219187.0</v>
      </c>
      <c r="E172" s="35">
        <v>342932.0</v>
      </c>
      <c r="F172" s="35">
        <v>3742910.0</v>
      </c>
    </row>
    <row r="173" ht="15.75" customHeight="1">
      <c r="A173" s="52" t="s">
        <v>170</v>
      </c>
      <c r="B173" s="34">
        <v>5.1191759E7</v>
      </c>
      <c r="C173" s="35">
        <v>2.7001668E7</v>
      </c>
      <c r="D173" s="35">
        <v>371976.0</v>
      </c>
      <c r="E173" s="35">
        <v>93264.0</v>
      </c>
      <c r="F173" s="35">
        <v>1709195.0</v>
      </c>
    </row>
    <row r="174" ht="15.75" customHeight="1">
      <c r="A174" s="52" t="s">
        <v>171</v>
      </c>
      <c r="B174" s="34">
        <v>1.40983637E8</v>
      </c>
      <c r="C174" s="35">
        <v>2.6751181E7</v>
      </c>
      <c r="D174" s="35">
        <v>1168562.0</v>
      </c>
      <c r="E174" s="35">
        <v>1277312.0</v>
      </c>
      <c r="F174" s="35">
        <v>2121746.0</v>
      </c>
    </row>
    <row r="175" ht="15.75" customHeight="1">
      <c r="A175" s="52" t="s">
        <v>172</v>
      </c>
      <c r="B175" s="34">
        <v>2.1419556E7</v>
      </c>
      <c r="C175" s="35">
        <v>2.6548228E7</v>
      </c>
      <c r="D175" s="35">
        <v>1208134.0</v>
      </c>
      <c r="E175" s="35">
        <v>508318.0</v>
      </c>
      <c r="F175" s="35">
        <v>7030471.0</v>
      </c>
    </row>
    <row r="176" ht="15.75" customHeight="1">
      <c r="A176" s="52" t="s">
        <v>173</v>
      </c>
      <c r="B176" s="34">
        <v>7.8291379E7</v>
      </c>
      <c r="C176" s="35">
        <v>2.6416746E7</v>
      </c>
      <c r="D176" s="35">
        <v>161200.0</v>
      </c>
      <c r="E176" s="35">
        <v>123297.0</v>
      </c>
      <c r="F176" s="35">
        <v>638211.0</v>
      </c>
    </row>
    <row r="177" ht="15.75" customHeight="1">
      <c r="A177" s="52" t="s">
        <v>174</v>
      </c>
      <c r="B177" s="34">
        <v>2.8598777E7</v>
      </c>
      <c r="C177" s="35">
        <v>2.6145129E7</v>
      </c>
      <c r="D177" s="35">
        <v>507983.0</v>
      </c>
      <c r="E177" s="35">
        <v>329644.0</v>
      </c>
      <c r="F177" s="35">
        <v>2476640.0</v>
      </c>
    </row>
    <row r="178" ht="15.75" customHeight="1">
      <c r="A178" s="52" t="s">
        <v>175</v>
      </c>
      <c r="B178" s="34">
        <v>8.0598582E7</v>
      </c>
      <c r="C178" s="35">
        <v>2.584755E7</v>
      </c>
      <c r="D178" s="35">
        <v>130393.0</v>
      </c>
      <c r="E178" s="35">
        <v>69935.0</v>
      </c>
      <c r="F178" s="35">
        <v>341381.0</v>
      </c>
    </row>
    <row r="179" ht="15.75" customHeight="1">
      <c r="A179" s="52" t="s">
        <v>176</v>
      </c>
      <c r="B179" s="34">
        <v>2.6210673E7</v>
      </c>
      <c r="C179" s="35">
        <v>2.5790223E7</v>
      </c>
      <c r="D179" s="35">
        <v>369247.0</v>
      </c>
      <c r="E179" s="35">
        <v>161608.0</v>
      </c>
      <c r="F179" s="35">
        <v>1428144.0</v>
      </c>
    </row>
    <row r="180" ht="15.75" customHeight="1">
      <c r="A180" s="52" t="s">
        <v>177</v>
      </c>
      <c r="B180" s="34">
        <v>2.8467064E7</v>
      </c>
      <c r="C180" s="35">
        <v>2.4941478E7</v>
      </c>
      <c r="D180" s="35">
        <v>268919.0</v>
      </c>
      <c r="E180" s="35">
        <v>453177.0</v>
      </c>
      <c r="F180" s="35">
        <v>3578714.0</v>
      </c>
    </row>
    <row r="181" ht="15.75" customHeight="1">
      <c r="A181" s="52" t="s">
        <v>178</v>
      </c>
      <c r="B181" s="34">
        <v>9.4619696E7</v>
      </c>
      <c r="C181" s="35">
        <v>2.4931683E7</v>
      </c>
      <c r="D181" s="35">
        <v>159463.0</v>
      </c>
      <c r="E181" s="35">
        <v>96509.0</v>
      </c>
      <c r="F181" s="35">
        <v>1652754.0</v>
      </c>
    </row>
    <row r="182" ht="15.75" customHeight="1">
      <c r="A182" s="52" t="s">
        <v>179</v>
      </c>
      <c r="B182" s="34">
        <v>5.1686964E7</v>
      </c>
      <c r="C182" s="35">
        <v>2.4925877E7</v>
      </c>
      <c r="D182" s="35">
        <v>2488.0</v>
      </c>
      <c r="E182" s="35">
        <v>23910.0</v>
      </c>
      <c r="F182" s="35">
        <v>16951.0</v>
      </c>
    </row>
    <row r="183" ht="15.75" customHeight="1">
      <c r="A183" s="52" t="s">
        <v>180</v>
      </c>
      <c r="B183" s="34">
        <v>8.5608207E7</v>
      </c>
      <c r="C183" s="35">
        <v>2.4792263E7</v>
      </c>
      <c r="D183" s="35">
        <v>3125233.0</v>
      </c>
      <c r="E183" s="35">
        <v>3976418.0</v>
      </c>
      <c r="F183" s="35">
        <v>3578651.0</v>
      </c>
    </row>
    <row r="184" ht="15.75" customHeight="1">
      <c r="A184" s="52" t="s">
        <v>181</v>
      </c>
      <c r="B184" s="34">
        <v>5.09652E7</v>
      </c>
      <c r="C184" s="35">
        <v>2.4255761E7</v>
      </c>
      <c r="D184" s="35">
        <v>314231.0</v>
      </c>
      <c r="E184" s="35">
        <v>135297.0</v>
      </c>
      <c r="F184" s="35">
        <v>6781597.0</v>
      </c>
    </row>
    <row r="185" ht="15.75" customHeight="1">
      <c r="A185" s="52" t="s">
        <v>182</v>
      </c>
      <c r="B185" s="34">
        <v>5.8071322E7</v>
      </c>
      <c r="C185" s="35">
        <v>2.3781111E7</v>
      </c>
      <c r="D185" s="35">
        <v>125274.0</v>
      </c>
      <c r="E185" s="35">
        <v>398187.0</v>
      </c>
      <c r="F185" s="35">
        <v>635476.0</v>
      </c>
    </row>
    <row r="186" ht="15.75" customHeight="1">
      <c r="A186" s="52" t="s">
        <v>183</v>
      </c>
      <c r="B186" s="34">
        <v>3.0820831E7</v>
      </c>
      <c r="C186" s="35">
        <v>2.3687884E7</v>
      </c>
      <c r="D186" s="35">
        <v>1453943.0</v>
      </c>
      <c r="E186" s="35">
        <v>658196.0</v>
      </c>
      <c r="F186" s="35">
        <v>1791200.0</v>
      </c>
    </row>
    <row r="187" ht="15.75" customHeight="1">
      <c r="A187" s="52" t="s">
        <v>184</v>
      </c>
      <c r="B187" s="34">
        <v>1.9791924E7</v>
      </c>
      <c r="C187" s="35">
        <v>2.2904452E7</v>
      </c>
      <c r="D187" s="35">
        <v>392648.0</v>
      </c>
      <c r="E187" s="35">
        <v>506326.0</v>
      </c>
      <c r="F187" s="35">
        <v>1438160.0</v>
      </c>
    </row>
    <row r="188" ht="15.75" customHeight="1">
      <c r="A188" s="52" t="s">
        <v>185</v>
      </c>
      <c r="B188" s="34">
        <v>2.4524149E7</v>
      </c>
      <c r="C188" s="35">
        <v>2.289948E7</v>
      </c>
      <c r="D188" s="35">
        <v>15949.0</v>
      </c>
      <c r="E188" s="35">
        <v>8593.0</v>
      </c>
      <c r="F188" s="35">
        <v>381533.0</v>
      </c>
    </row>
    <row r="189" ht="15.75" customHeight="1">
      <c r="A189" s="52" t="s">
        <v>186</v>
      </c>
      <c r="B189" s="34">
        <v>1.0627607E7</v>
      </c>
      <c r="C189" s="35">
        <v>2.2884886E7</v>
      </c>
      <c r="D189" s="35">
        <v>713124.0</v>
      </c>
      <c r="E189" s="35">
        <v>90043.0</v>
      </c>
      <c r="F189" s="35">
        <v>2294686.0</v>
      </c>
    </row>
    <row r="190" ht="15.75" customHeight="1">
      <c r="A190" s="52" t="s">
        <v>187</v>
      </c>
      <c r="B190" s="34">
        <v>1.85687072E8</v>
      </c>
      <c r="C190" s="35">
        <v>2.2598293E7</v>
      </c>
      <c r="D190" s="35">
        <v>0.0</v>
      </c>
      <c r="E190" s="35">
        <v>0.0</v>
      </c>
      <c r="F190" s="35">
        <v>0.0</v>
      </c>
    </row>
    <row r="191" ht="15.75" customHeight="1">
      <c r="A191" s="52" t="s">
        <v>188</v>
      </c>
      <c r="B191" s="34">
        <v>1.12582089E8</v>
      </c>
      <c r="C191" s="35">
        <v>2.2060053E7</v>
      </c>
      <c r="D191" s="35">
        <v>37129.0</v>
      </c>
      <c r="E191" s="35">
        <v>32331.0</v>
      </c>
      <c r="F191" s="35">
        <v>3183555.0</v>
      </c>
    </row>
    <row r="192" ht="15.75" customHeight="1">
      <c r="A192" s="52" t="s">
        <v>189</v>
      </c>
      <c r="B192" s="34">
        <v>9.6892995E7</v>
      </c>
      <c r="C192" s="35">
        <v>2.2003067E7</v>
      </c>
      <c r="D192" s="35">
        <v>277677.0</v>
      </c>
      <c r="E192" s="35">
        <v>53702.0</v>
      </c>
      <c r="F192" s="35">
        <v>896537.0</v>
      </c>
    </row>
    <row r="193" ht="15.75" customHeight="1">
      <c r="A193" s="52" t="s">
        <v>190</v>
      </c>
      <c r="B193" s="34">
        <v>9.8708414E7</v>
      </c>
      <c r="C193" s="35">
        <v>2.1961759E7</v>
      </c>
      <c r="D193" s="35">
        <v>138340.0</v>
      </c>
      <c r="E193" s="35">
        <v>287298.0</v>
      </c>
      <c r="F193" s="35">
        <v>1287853.0</v>
      </c>
    </row>
    <row r="194" ht="15.75" customHeight="1">
      <c r="A194" s="52" t="s">
        <v>191</v>
      </c>
      <c r="B194" s="34">
        <v>1.30003883E8</v>
      </c>
      <c r="C194" s="35">
        <v>2.1810124E7</v>
      </c>
      <c r="D194" s="35">
        <v>188148.0</v>
      </c>
      <c r="E194" s="35">
        <v>285703.0</v>
      </c>
      <c r="F194" s="35">
        <v>995597.0</v>
      </c>
    </row>
    <row r="195" ht="15.75" customHeight="1">
      <c r="A195" s="52" t="s">
        <v>192</v>
      </c>
      <c r="B195" s="34">
        <v>5.0907279E7</v>
      </c>
      <c r="C195" s="35">
        <v>2.1729749E7</v>
      </c>
      <c r="D195" s="35">
        <v>55756.0</v>
      </c>
      <c r="E195" s="35">
        <v>174858.0</v>
      </c>
      <c r="F195" s="35">
        <v>3477461.0</v>
      </c>
    </row>
    <row r="196" ht="15.75" customHeight="1">
      <c r="A196" s="52" t="s">
        <v>303</v>
      </c>
      <c r="B196" s="34">
        <v>5.6936467E7</v>
      </c>
      <c r="C196" s="35">
        <v>2.1725967E7</v>
      </c>
      <c r="D196" s="35">
        <v>170384.0</v>
      </c>
      <c r="E196" s="35">
        <v>33586.0</v>
      </c>
      <c r="F196" s="35">
        <v>1128446.0</v>
      </c>
    </row>
    <row r="197" ht="15.75" customHeight="1">
      <c r="A197" s="52" t="s">
        <v>304</v>
      </c>
      <c r="B197" s="34">
        <v>5.1923774E7</v>
      </c>
      <c r="C197" s="35">
        <v>2.1063688E7</v>
      </c>
      <c r="D197" s="35">
        <v>375041.0</v>
      </c>
      <c r="E197" s="35">
        <v>181367.0</v>
      </c>
      <c r="F197" s="35">
        <v>390206.0</v>
      </c>
    </row>
    <row r="198" ht="15.75" customHeight="1">
      <c r="A198" s="52" t="s">
        <v>305</v>
      </c>
      <c r="B198" s="34">
        <v>5.0711754E7</v>
      </c>
      <c r="C198" s="35">
        <v>2.0971387E7</v>
      </c>
      <c r="D198" s="35">
        <v>62956.0</v>
      </c>
      <c r="E198" s="35">
        <v>0.0</v>
      </c>
      <c r="F198" s="35">
        <v>185879.0</v>
      </c>
    </row>
    <row r="199" ht="15.75" customHeight="1">
      <c r="A199" s="52" t="s">
        <v>193</v>
      </c>
      <c r="B199" s="34">
        <v>1.5967682E7</v>
      </c>
      <c r="C199" s="35">
        <v>2.0821574E7</v>
      </c>
      <c r="D199" s="35">
        <v>274238.0</v>
      </c>
      <c r="E199" s="35">
        <v>230589.0</v>
      </c>
      <c r="F199" s="35">
        <v>611315.0</v>
      </c>
    </row>
    <row r="200" ht="15.75" customHeight="1">
      <c r="A200" s="52" t="s">
        <v>194</v>
      </c>
      <c r="B200" s="34">
        <v>5.8557051E7</v>
      </c>
      <c r="C200" s="35">
        <v>2.0653515E7</v>
      </c>
      <c r="D200" s="35">
        <v>2826598.0</v>
      </c>
      <c r="E200" s="35">
        <v>1942206.0</v>
      </c>
      <c r="F200" s="35">
        <v>5108556.0</v>
      </c>
    </row>
    <row r="201" ht="15.75" customHeight="1">
      <c r="A201" s="52" t="s">
        <v>195</v>
      </c>
      <c r="B201" s="34">
        <v>1.30669833E8</v>
      </c>
      <c r="C201" s="35">
        <v>2.0126587E7</v>
      </c>
      <c r="D201" s="35">
        <v>46794.0</v>
      </c>
      <c r="E201" s="35">
        <v>50327.0</v>
      </c>
      <c r="F201" s="35">
        <v>589893.0</v>
      </c>
    </row>
    <row r="202" ht="15.75" customHeight="1">
      <c r="A202" s="52" t="s">
        <v>196</v>
      </c>
      <c r="B202" s="34">
        <v>5.090258E7</v>
      </c>
      <c r="C202" s="35">
        <v>2.006494E7</v>
      </c>
      <c r="D202" s="35">
        <v>11519.0</v>
      </c>
      <c r="E202" s="35">
        <v>27682.0</v>
      </c>
      <c r="F202" s="35">
        <v>1074401.0</v>
      </c>
    </row>
    <row r="203" ht="15.75" customHeight="1">
      <c r="A203" s="52" t="s">
        <v>306</v>
      </c>
      <c r="B203" s="34">
        <v>5.1373871E7</v>
      </c>
      <c r="C203" s="35">
        <v>2.0038186E7</v>
      </c>
      <c r="D203" s="35">
        <v>1738321.0</v>
      </c>
      <c r="E203" s="35">
        <v>90843.0</v>
      </c>
      <c r="F203" s="35">
        <v>1310165.0</v>
      </c>
    </row>
    <row r="204" ht="15.75" customHeight="1">
      <c r="A204" s="52" t="s">
        <v>197</v>
      </c>
      <c r="B204" s="34">
        <v>8.9566501E7</v>
      </c>
      <c r="C204" s="35">
        <v>1.9805062E7</v>
      </c>
      <c r="D204" s="35">
        <v>91001.0</v>
      </c>
      <c r="E204" s="35">
        <v>105170.0</v>
      </c>
      <c r="F204" s="35">
        <v>662882.0</v>
      </c>
    </row>
    <row r="205" ht="15.75" customHeight="1">
      <c r="A205" s="52" t="s">
        <v>198</v>
      </c>
      <c r="B205" s="34">
        <v>9.2147066E7</v>
      </c>
      <c r="C205" s="35">
        <v>1.9672066E7</v>
      </c>
      <c r="D205" s="35">
        <v>127910.0</v>
      </c>
      <c r="E205" s="35">
        <v>0.0</v>
      </c>
      <c r="F205" s="35">
        <v>857019.0</v>
      </c>
    </row>
    <row r="206" ht="15.75" customHeight="1">
      <c r="A206" s="52" t="s">
        <v>199</v>
      </c>
      <c r="B206" s="34">
        <v>8.6530131E7</v>
      </c>
      <c r="C206" s="35">
        <v>1.9530375E7</v>
      </c>
      <c r="D206" s="35">
        <v>97189.0</v>
      </c>
      <c r="E206" s="35">
        <v>8213.0</v>
      </c>
      <c r="F206" s="35">
        <v>4044289.0</v>
      </c>
    </row>
    <row r="207" ht="15.75" customHeight="1">
      <c r="A207" s="52" t="s">
        <v>200</v>
      </c>
      <c r="B207" s="34">
        <v>1.21217453E8</v>
      </c>
      <c r="C207" s="35">
        <v>1.9209456E7</v>
      </c>
      <c r="D207" s="35">
        <v>2762.0</v>
      </c>
      <c r="E207" s="35">
        <v>0.0</v>
      </c>
      <c r="F207" s="35">
        <v>113895.0</v>
      </c>
    </row>
    <row r="208" ht="15.75" customHeight="1">
      <c r="A208" s="52" t="s">
        <v>201</v>
      </c>
      <c r="B208" s="34">
        <v>7632609.0</v>
      </c>
      <c r="C208" s="35">
        <v>1.9106734E7</v>
      </c>
      <c r="D208" s="35">
        <v>261441.0</v>
      </c>
      <c r="E208" s="35">
        <v>2835819.0</v>
      </c>
      <c r="F208" s="35">
        <v>3108980.0</v>
      </c>
    </row>
    <row r="209" ht="15.75" customHeight="1">
      <c r="A209" s="52" t="s">
        <v>202</v>
      </c>
      <c r="B209" s="34">
        <v>8.5017037E7</v>
      </c>
      <c r="C209" s="35">
        <v>1.8869394E7</v>
      </c>
      <c r="D209" s="35">
        <v>182384.0</v>
      </c>
      <c r="E209" s="35">
        <v>132384.0</v>
      </c>
      <c r="F209" s="35">
        <v>1074470.0</v>
      </c>
    </row>
    <row r="210" ht="15.75" customHeight="1">
      <c r="A210" s="52" t="s">
        <v>203</v>
      </c>
      <c r="B210" s="34">
        <v>5.9952269E7</v>
      </c>
      <c r="C210" s="35">
        <v>1.8627752E7</v>
      </c>
      <c r="D210" s="35">
        <v>206798.0</v>
      </c>
      <c r="E210" s="35">
        <v>13306.0</v>
      </c>
      <c r="F210" s="35">
        <v>567273.0</v>
      </c>
    </row>
    <row r="211" ht="15.75" customHeight="1">
      <c r="A211" s="52" t="s">
        <v>204</v>
      </c>
      <c r="B211" s="34">
        <v>1.22396295E8</v>
      </c>
      <c r="C211" s="35">
        <v>1.859637E7</v>
      </c>
      <c r="D211" s="35">
        <v>268509.0</v>
      </c>
      <c r="E211" s="35">
        <v>16907.0</v>
      </c>
      <c r="F211" s="35">
        <v>557840.0</v>
      </c>
    </row>
    <row r="212" ht="15.75" customHeight="1">
      <c r="A212" s="52" t="s">
        <v>205</v>
      </c>
      <c r="B212" s="34">
        <v>1.70625569E8</v>
      </c>
      <c r="C212" s="35">
        <v>1.8403933E7</v>
      </c>
      <c r="D212" s="35">
        <v>0.0</v>
      </c>
      <c r="E212" s="35">
        <v>2413.0</v>
      </c>
      <c r="F212" s="35">
        <v>0.0</v>
      </c>
    </row>
    <row r="213" ht="15.75" customHeight="1">
      <c r="A213" s="52" t="s">
        <v>206</v>
      </c>
      <c r="B213" s="34">
        <v>4.4375089E7</v>
      </c>
      <c r="C213" s="35">
        <v>1.8221408E7</v>
      </c>
      <c r="D213" s="35">
        <v>216748.0</v>
      </c>
      <c r="E213" s="35">
        <v>169325.0</v>
      </c>
      <c r="F213" s="35">
        <v>396357.0</v>
      </c>
    </row>
    <row r="214" ht="15.75" customHeight="1">
      <c r="A214" s="52" t="s">
        <v>207</v>
      </c>
      <c r="B214" s="34">
        <v>9.4147584E7</v>
      </c>
      <c r="C214" s="35">
        <v>1.8111014E7</v>
      </c>
      <c r="D214" s="35">
        <v>519668.0</v>
      </c>
      <c r="E214" s="35">
        <v>102840.0</v>
      </c>
      <c r="F214" s="35">
        <v>2600064.0</v>
      </c>
    </row>
    <row r="215" ht="15.75" customHeight="1">
      <c r="A215" s="52" t="s">
        <v>307</v>
      </c>
      <c r="B215" s="34">
        <v>7.2102163E7</v>
      </c>
      <c r="C215" s="35">
        <v>1.8044986E7</v>
      </c>
      <c r="D215" s="35">
        <v>23812.0</v>
      </c>
      <c r="E215" s="35">
        <v>105163.0</v>
      </c>
      <c r="F215" s="35">
        <v>1818736.0</v>
      </c>
    </row>
    <row r="216" ht="15.75" customHeight="1">
      <c r="A216" s="52" t="s">
        <v>208</v>
      </c>
      <c r="B216" s="34">
        <v>5.1005711E7</v>
      </c>
      <c r="C216" s="35">
        <v>1.7975723E7</v>
      </c>
      <c r="D216" s="35">
        <v>15202.0</v>
      </c>
      <c r="E216" s="35">
        <v>30504.0</v>
      </c>
      <c r="F216" s="35">
        <v>757192.0</v>
      </c>
    </row>
    <row r="217" ht="15.75" customHeight="1">
      <c r="A217" s="52" t="s">
        <v>209</v>
      </c>
      <c r="B217" s="34">
        <v>8.7273687E7</v>
      </c>
      <c r="C217" s="35">
        <v>1.7921661E7</v>
      </c>
      <c r="D217" s="35">
        <v>91725.0</v>
      </c>
      <c r="E217" s="35">
        <v>3459.0</v>
      </c>
      <c r="F217" s="35">
        <v>2662702.0</v>
      </c>
    </row>
    <row r="218" ht="15.75" customHeight="1">
      <c r="A218" s="52" t="s">
        <v>210</v>
      </c>
      <c r="B218" s="34">
        <v>7.1182041E7</v>
      </c>
      <c r="C218" s="35">
        <v>1.784697E7</v>
      </c>
      <c r="D218" s="35">
        <v>395524.0</v>
      </c>
      <c r="E218" s="35">
        <v>291363.0</v>
      </c>
      <c r="F218" s="35">
        <v>4145039.0</v>
      </c>
    </row>
    <row r="219" ht="15.75" customHeight="1">
      <c r="A219" s="52" t="s">
        <v>211</v>
      </c>
      <c r="B219" s="34">
        <v>1.71162935E8</v>
      </c>
      <c r="C219" s="35">
        <v>1.7748839E7</v>
      </c>
      <c r="D219" s="35">
        <v>0.0</v>
      </c>
      <c r="E219" s="35">
        <v>534.0</v>
      </c>
      <c r="F219" s="35">
        <v>0.0</v>
      </c>
    </row>
    <row r="220" ht="15.75" customHeight="1">
      <c r="A220" s="52" t="s">
        <v>212</v>
      </c>
      <c r="B220" s="34">
        <v>1.71162406E8</v>
      </c>
      <c r="C220" s="35">
        <v>1.743492E7</v>
      </c>
      <c r="D220" s="35">
        <v>23.0</v>
      </c>
      <c r="E220" s="35">
        <v>551.0</v>
      </c>
      <c r="F220" s="35">
        <v>10000.0</v>
      </c>
    </row>
    <row r="221" ht="15.75" customHeight="1">
      <c r="A221" s="52" t="s">
        <v>213</v>
      </c>
      <c r="B221" s="34">
        <v>4.3145101E7</v>
      </c>
      <c r="C221" s="35">
        <v>1.7419957E7</v>
      </c>
      <c r="D221" s="35">
        <v>712518.0</v>
      </c>
      <c r="E221" s="35">
        <v>78717.0</v>
      </c>
      <c r="F221" s="35">
        <v>734618.0</v>
      </c>
    </row>
    <row r="222" ht="15.75" customHeight="1">
      <c r="A222" s="52" t="s">
        <v>214</v>
      </c>
      <c r="B222" s="34">
        <v>5.0945675E7</v>
      </c>
      <c r="C222" s="35">
        <v>1.7276098E7</v>
      </c>
      <c r="D222" s="35">
        <v>97326.0</v>
      </c>
      <c r="E222" s="35">
        <v>56494.0</v>
      </c>
      <c r="F222" s="35">
        <v>2157643.0</v>
      </c>
    </row>
    <row r="223" ht="15.75" customHeight="1">
      <c r="A223" s="52" t="s">
        <v>215</v>
      </c>
      <c r="B223" s="34">
        <v>5.8557434E7</v>
      </c>
      <c r="C223" s="35">
        <v>1.7257537E7</v>
      </c>
      <c r="D223" s="35">
        <v>2159853.0</v>
      </c>
      <c r="E223" s="35">
        <v>1791393.0</v>
      </c>
      <c r="F223" s="35">
        <v>2451142.0</v>
      </c>
    </row>
    <row r="224" ht="15.75" customHeight="1">
      <c r="A224" s="52" t="s">
        <v>216</v>
      </c>
      <c r="B224" s="34">
        <v>6.6639234E7</v>
      </c>
      <c r="C224" s="35">
        <v>1.7138382E7</v>
      </c>
      <c r="D224" s="35">
        <v>138315.0</v>
      </c>
      <c r="E224" s="35">
        <v>38815.0</v>
      </c>
      <c r="F224" s="35">
        <v>1908471.0</v>
      </c>
    </row>
    <row r="225" ht="15.75" customHeight="1">
      <c r="A225" s="52" t="s">
        <v>217</v>
      </c>
      <c r="B225" s="34">
        <v>1.12277459E8</v>
      </c>
      <c r="C225" s="35">
        <v>1.7097541E7</v>
      </c>
      <c r="D225" s="35">
        <v>630831.0</v>
      </c>
      <c r="E225" s="35">
        <v>279825.0</v>
      </c>
      <c r="F225" s="35">
        <v>1483145.0</v>
      </c>
    </row>
    <row r="226" ht="15.75" customHeight="1">
      <c r="A226" s="52" t="s">
        <v>218</v>
      </c>
      <c r="B226" s="34">
        <v>8.95298E7</v>
      </c>
      <c r="C226" s="35">
        <v>1.7095013E7</v>
      </c>
      <c r="D226" s="35">
        <v>119280.0</v>
      </c>
      <c r="E226" s="35">
        <v>165542.0</v>
      </c>
      <c r="F226" s="35">
        <v>2284289.0</v>
      </c>
    </row>
    <row r="227" ht="15.75" customHeight="1">
      <c r="A227" s="52" t="s">
        <v>219</v>
      </c>
      <c r="B227" s="34">
        <v>6.7792586E7</v>
      </c>
      <c r="C227" s="35">
        <v>1.6993394E7</v>
      </c>
      <c r="D227" s="35">
        <v>486.0</v>
      </c>
      <c r="E227" s="35">
        <v>16494.0</v>
      </c>
      <c r="F227" s="35">
        <v>953356.0</v>
      </c>
    </row>
    <row r="228" ht="15.75" customHeight="1">
      <c r="A228" s="53" t="s">
        <v>308</v>
      </c>
      <c r="B228" s="34">
        <v>5.5932046E7</v>
      </c>
      <c r="C228" s="35">
        <v>1.6732846E7</v>
      </c>
      <c r="D228" s="35">
        <v>110950.0</v>
      </c>
      <c r="E228" s="35">
        <v>38865.0</v>
      </c>
      <c r="F228" s="35">
        <v>1984453.0</v>
      </c>
    </row>
    <row r="229" ht="15.75" customHeight="1">
      <c r="A229" s="52" t="s">
        <v>220</v>
      </c>
      <c r="B229" s="34">
        <v>1.06397133E8</v>
      </c>
      <c r="C229" s="35">
        <v>1.6681431E7</v>
      </c>
      <c r="D229" s="35">
        <v>15255.0</v>
      </c>
      <c r="E229" s="35">
        <v>27079.0</v>
      </c>
      <c r="F229" s="35">
        <v>3421760.0</v>
      </c>
    </row>
    <row r="230" ht="15.75" customHeight="1">
      <c r="A230" s="52" t="s">
        <v>309</v>
      </c>
      <c r="B230" s="34">
        <v>8.8467752E7</v>
      </c>
      <c r="C230" s="35">
        <v>1.66812E7</v>
      </c>
      <c r="D230" s="35">
        <v>8970.0</v>
      </c>
      <c r="E230" s="35">
        <v>0.0</v>
      </c>
      <c r="F230" s="35">
        <v>7998.0</v>
      </c>
    </row>
    <row r="231" ht="15.75" customHeight="1">
      <c r="A231" s="52" t="s">
        <v>221</v>
      </c>
      <c r="B231" s="34">
        <v>8.2578096E7</v>
      </c>
      <c r="C231" s="35">
        <v>1.6616972E7</v>
      </c>
      <c r="D231" s="35">
        <v>126785.0</v>
      </c>
      <c r="E231" s="35">
        <v>38243.0</v>
      </c>
      <c r="F231" s="35">
        <v>286728.0</v>
      </c>
    </row>
    <row r="232" ht="15.75" customHeight="1">
      <c r="A232" s="52" t="s">
        <v>222</v>
      </c>
      <c r="B232" s="34">
        <v>1.71179326E8</v>
      </c>
      <c r="C232" s="35">
        <v>1.6579217E7</v>
      </c>
      <c r="D232" s="35">
        <v>0.0</v>
      </c>
      <c r="E232" s="35">
        <v>0.0</v>
      </c>
      <c r="F232" s="35">
        <v>0.0</v>
      </c>
    </row>
    <row r="233" ht="15.75" customHeight="1">
      <c r="A233" s="52" t="s">
        <v>223</v>
      </c>
      <c r="B233" s="34">
        <v>1.09209916E8</v>
      </c>
      <c r="C233" s="35">
        <v>1.6534977E7</v>
      </c>
      <c r="D233" s="35">
        <v>172503.0</v>
      </c>
      <c r="E233" s="35">
        <v>88390.0</v>
      </c>
      <c r="F233" s="35">
        <v>314149.0</v>
      </c>
    </row>
    <row r="234" ht="15.75" customHeight="1">
      <c r="A234" s="52" t="s">
        <v>224</v>
      </c>
      <c r="B234" s="34">
        <v>8.5973793E7</v>
      </c>
      <c r="C234" s="35">
        <v>1.6409389E7</v>
      </c>
      <c r="D234" s="35">
        <v>37430.0</v>
      </c>
      <c r="E234" s="35">
        <v>8819.0</v>
      </c>
      <c r="F234" s="35">
        <v>3437615.0</v>
      </c>
    </row>
    <row r="235" ht="15.75" customHeight="1">
      <c r="A235" s="52" t="s">
        <v>225</v>
      </c>
      <c r="B235" s="34">
        <v>1.09209659E8</v>
      </c>
      <c r="C235" s="35">
        <v>1.6239443E7</v>
      </c>
      <c r="D235" s="35">
        <v>120599.0</v>
      </c>
      <c r="E235" s="35">
        <v>23723.0</v>
      </c>
      <c r="F235" s="35">
        <v>286484.0</v>
      </c>
    </row>
    <row r="236" ht="15.75" customHeight="1">
      <c r="A236" s="52" t="s">
        <v>226</v>
      </c>
      <c r="B236" s="34">
        <v>7.1912596E7</v>
      </c>
      <c r="C236" s="35">
        <v>1.6036794E7</v>
      </c>
      <c r="D236" s="35">
        <v>1275623.0</v>
      </c>
      <c r="E236" s="35">
        <v>58809.0</v>
      </c>
      <c r="F236" s="35">
        <v>6255867.0</v>
      </c>
    </row>
    <row r="237" ht="15.75" customHeight="1">
      <c r="A237" s="52" t="s">
        <v>227</v>
      </c>
      <c r="B237" s="34">
        <v>7.7556179E7</v>
      </c>
      <c r="C237" s="35">
        <v>1.6020182E7</v>
      </c>
      <c r="D237" s="35">
        <v>127030.0</v>
      </c>
      <c r="E237" s="35">
        <v>1722.0</v>
      </c>
      <c r="F237" s="35">
        <v>287076.0</v>
      </c>
    </row>
    <row r="238" ht="15.75" customHeight="1">
      <c r="A238" s="52" t="s">
        <v>228</v>
      </c>
      <c r="B238" s="34">
        <v>6.1792648E7</v>
      </c>
      <c r="C238" s="35">
        <v>1.5798119E7</v>
      </c>
      <c r="D238" s="35">
        <v>1077392.0</v>
      </c>
      <c r="E238" s="35">
        <v>587837.0</v>
      </c>
      <c r="F238" s="35">
        <v>1078578.0</v>
      </c>
    </row>
    <row r="239" ht="15.75" customHeight="1">
      <c r="A239" s="52" t="s">
        <v>229</v>
      </c>
      <c r="B239" s="34">
        <v>1.50821782E8</v>
      </c>
      <c r="C239" s="35">
        <v>1.5664218E7</v>
      </c>
      <c r="D239" s="35">
        <v>126126.0</v>
      </c>
      <c r="E239" s="35">
        <v>6930.0</v>
      </c>
      <c r="F239" s="35">
        <v>299599.0</v>
      </c>
    </row>
    <row r="240" ht="15.75" customHeight="1">
      <c r="A240" s="52" t="s">
        <v>230</v>
      </c>
      <c r="B240" s="34">
        <v>1.1074236E8</v>
      </c>
      <c r="C240" s="35">
        <v>1.5566939E7</v>
      </c>
      <c r="D240" s="35">
        <v>72832.0</v>
      </c>
      <c r="E240" s="35">
        <v>1705.0</v>
      </c>
      <c r="F240" s="35">
        <v>284055.0</v>
      </c>
    </row>
    <row r="241" ht="15.75" customHeight="1">
      <c r="A241" s="52" t="s">
        <v>231</v>
      </c>
      <c r="B241" s="34">
        <v>1.57995643E8</v>
      </c>
      <c r="C241" s="35">
        <v>1.5547697E7</v>
      </c>
      <c r="D241" s="35">
        <v>68747.0</v>
      </c>
      <c r="E241" s="35">
        <v>210.0</v>
      </c>
      <c r="F241" s="35">
        <v>283828.0</v>
      </c>
    </row>
    <row r="242" ht="15.75" customHeight="1">
      <c r="A242" s="52" t="s">
        <v>232</v>
      </c>
      <c r="B242" s="34">
        <v>1.43228851E8</v>
      </c>
      <c r="C242" s="35">
        <v>1.5540029E7</v>
      </c>
      <c r="D242" s="35">
        <v>152161.0</v>
      </c>
      <c r="E242" s="35">
        <v>100239.0</v>
      </c>
      <c r="F242" s="35">
        <v>329146.0</v>
      </c>
    </row>
    <row r="243" ht="15.75" customHeight="1">
      <c r="A243" s="52" t="s">
        <v>233</v>
      </c>
      <c r="B243" s="34">
        <v>1.37498899E8</v>
      </c>
      <c r="C243" s="35">
        <v>1.5526052E7</v>
      </c>
      <c r="D243" s="35">
        <v>259874.0</v>
      </c>
      <c r="E243" s="35">
        <v>326527.0</v>
      </c>
      <c r="F243" s="35">
        <v>269512.0</v>
      </c>
    </row>
    <row r="244" ht="15.75" customHeight="1">
      <c r="A244" s="52" t="s">
        <v>234</v>
      </c>
      <c r="B244" s="34">
        <v>9.1471719E7</v>
      </c>
      <c r="C244" s="35">
        <v>1.5479332E7</v>
      </c>
      <c r="D244" s="35">
        <v>157156.0</v>
      </c>
      <c r="E244" s="35">
        <v>3866.0</v>
      </c>
      <c r="F244" s="35">
        <v>3786006.0</v>
      </c>
    </row>
    <row r="245" ht="15.75" customHeight="1">
      <c r="A245" s="52" t="s">
        <v>235</v>
      </c>
      <c r="B245" s="34">
        <v>9.93711E7</v>
      </c>
      <c r="C245" s="35">
        <v>1.5317832E7</v>
      </c>
      <c r="D245" s="35">
        <v>1318.0</v>
      </c>
      <c r="E245" s="35">
        <v>2527.0</v>
      </c>
      <c r="F245" s="35">
        <v>0.0</v>
      </c>
    </row>
    <row r="246" ht="15.75" customHeight="1">
      <c r="A246" s="52" t="s">
        <v>236</v>
      </c>
      <c r="B246" s="34">
        <v>1.50680957E8</v>
      </c>
      <c r="C246" s="35">
        <v>1.5302794E7</v>
      </c>
      <c r="D246" s="35">
        <v>0.0</v>
      </c>
      <c r="E246" s="35">
        <v>0.0</v>
      </c>
      <c r="F246" s="35">
        <v>0.0</v>
      </c>
    </row>
    <row r="247" ht="15.75" customHeight="1">
      <c r="A247" s="52" t="s">
        <v>237</v>
      </c>
      <c r="B247" s="34">
        <v>1.32152698E8</v>
      </c>
      <c r="C247" s="35">
        <v>1.5043737E7</v>
      </c>
      <c r="D247" s="35">
        <v>304555.0</v>
      </c>
      <c r="E247" s="35">
        <v>8738.0</v>
      </c>
      <c r="F247" s="35">
        <v>1299260.0</v>
      </c>
    </row>
    <row r="248" ht="15.75" customHeight="1">
      <c r="A248" s="52" t="s">
        <v>238</v>
      </c>
      <c r="B248" s="34">
        <v>2.2496548E7</v>
      </c>
      <c r="C248" s="35">
        <v>1.4464992E7</v>
      </c>
      <c r="D248" s="35">
        <v>6190.0</v>
      </c>
      <c r="E248" s="35">
        <v>38142.0</v>
      </c>
      <c r="F248" s="35">
        <v>544048.0</v>
      </c>
    </row>
    <row r="249" ht="15.75" customHeight="1">
      <c r="A249" s="52" t="s">
        <v>239</v>
      </c>
      <c r="B249" s="34">
        <v>1.17058016E8</v>
      </c>
      <c r="C249" s="35">
        <v>1.4463133E7</v>
      </c>
      <c r="D249" s="35">
        <v>154630.0</v>
      </c>
      <c r="E249" s="35">
        <v>173777.0</v>
      </c>
      <c r="F249" s="35">
        <v>114981.0</v>
      </c>
    </row>
    <row r="250" ht="15.75" customHeight="1">
      <c r="A250" s="52" t="s">
        <v>240</v>
      </c>
      <c r="B250" s="34">
        <v>2.2047812E7</v>
      </c>
      <c r="C250" s="35">
        <v>1.433184E7</v>
      </c>
      <c r="D250" s="35">
        <v>112125.0</v>
      </c>
      <c r="E250" s="35">
        <v>0.0</v>
      </c>
      <c r="F250" s="35">
        <v>492684.0</v>
      </c>
    </row>
    <row r="251" ht="15.75" customHeight="1">
      <c r="A251" s="52" t="s">
        <v>241</v>
      </c>
      <c r="B251" s="34">
        <v>1.4577734E8</v>
      </c>
      <c r="C251" s="35">
        <v>1.3899653E7</v>
      </c>
      <c r="D251" s="35">
        <v>5210.0</v>
      </c>
      <c r="E251" s="35">
        <v>1104.0</v>
      </c>
      <c r="F251" s="35">
        <v>43409.0</v>
      </c>
    </row>
    <row r="252" ht="15.75" customHeight="1">
      <c r="A252" s="52" t="s">
        <v>242</v>
      </c>
      <c r="B252" s="34">
        <v>3.949986E7</v>
      </c>
      <c r="C252" s="35">
        <v>1.3662937E7</v>
      </c>
      <c r="D252" s="35">
        <v>69229.0</v>
      </c>
      <c r="E252" s="35">
        <v>37697.0</v>
      </c>
      <c r="F252" s="35">
        <v>330232.0</v>
      </c>
    </row>
    <row r="253" ht="15.75" customHeight="1">
      <c r="A253" s="52" t="s">
        <v>243</v>
      </c>
      <c r="B253" s="34">
        <v>5.4653005E7</v>
      </c>
      <c r="C253" s="35">
        <v>1.3566902E7</v>
      </c>
      <c r="D253" s="35">
        <v>52678.0</v>
      </c>
      <c r="E253" s="35">
        <v>33913.0</v>
      </c>
      <c r="F253" s="35">
        <v>1582310.0</v>
      </c>
    </row>
    <row r="254" ht="15.75" customHeight="1">
      <c r="A254" s="52" t="s">
        <v>244</v>
      </c>
      <c r="B254" s="34">
        <v>1.39713066E8</v>
      </c>
      <c r="C254" s="35">
        <v>1.3102905E7</v>
      </c>
      <c r="D254" s="35">
        <v>1718.0</v>
      </c>
      <c r="E254" s="35">
        <v>1395.0</v>
      </c>
      <c r="F254" s="35">
        <v>31753.0</v>
      </c>
    </row>
    <row r="255" ht="15.75" customHeight="1">
      <c r="A255" s="52" t="s">
        <v>245</v>
      </c>
      <c r="B255" s="34">
        <v>7.0902036E7</v>
      </c>
      <c r="C255" s="35">
        <v>1.3050464E7</v>
      </c>
      <c r="D255" s="35">
        <v>0.0</v>
      </c>
      <c r="E255" s="35">
        <v>0.0</v>
      </c>
      <c r="F255" s="35">
        <v>0.0</v>
      </c>
    </row>
    <row r="256" ht="15.75" customHeight="1">
      <c r="A256" s="52" t="s">
        <v>246</v>
      </c>
      <c r="B256" s="34">
        <v>1.9327076E7</v>
      </c>
      <c r="C256" s="35">
        <v>1.2985201E7</v>
      </c>
      <c r="D256" s="35">
        <v>137065.0</v>
      </c>
      <c r="E256" s="35">
        <v>29294.0</v>
      </c>
      <c r="F256" s="35">
        <v>779441.0</v>
      </c>
    </row>
    <row r="257" ht="15.75" customHeight="1">
      <c r="A257" s="52" t="s">
        <v>247</v>
      </c>
      <c r="B257" s="34">
        <v>5.1161064E7</v>
      </c>
      <c r="C257" s="35">
        <v>1.2960872E7</v>
      </c>
      <c r="D257" s="35">
        <v>414142.0</v>
      </c>
      <c r="E257" s="35">
        <v>24260.0</v>
      </c>
      <c r="F257" s="35">
        <v>974033.0</v>
      </c>
    </row>
    <row r="258" ht="15.75" customHeight="1">
      <c r="A258" s="52" t="s">
        <v>248</v>
      </c>
      <c r="B258" s="34">
        <v>5.6075232E7</v>
      </c>
      <c r="C258" s="35">
        <v>1.2699123E7</v>
      </c>
      <c r="D258" s="35">
        <v>62845.0</v>
      </c>
      <c r="E258" s="35">
        <v>50623.0</v>
      </c>
      <c r="F258" s="35">
        <v>830714.0</v>
      </c>
    </row>
    <row r="259" ht="15.75" customHeight="1">
      <c r="A259" s="52" t="s">
        <v>249</v>
      </c>
      <c r="B259" s="34">
        <v>5.2535298E7</v>
      </c>
      <c r="C259" s="35">
        <v>1.2367657E7</v>
      </c>
      <c r="D259" s="35">
        <v>30114.0</v>
      </c>
      <c r="E259" s="35">
        <v>16121.0</v>
      </c>
      <c r="F259" s="35">
        <v>558407.0</v>
      </c>
    </row>
    <row r="260" ht="15.75" customHeight="1">
      <c r="A260" s="52" t="s">
        <v>310</v>
      </c>
      <c r="B260" s="34">
        <v>2.2020602E7</v>
      </c>
      <c r="C260" s="35">
        <v>1.2174944E7</v>
      </c>
      <c r="D260" s="35">
        <v>21844.0</v>
      </c>
      <c r="E260" s="35">
        <v>0.0</v>
      </c>
      <c r="F260" s="35">
        <v>265270.0</v>
      </c>
    </row>
    <row r="261" ht="15.75" customHeight="1">
      <c r="A261" s="52" t="s">
        <v>250</v>
      </c>
      <c r="B261" s="34">
        <v>8.3401811E7</v>
      </c>
      <c r="C261" s="35">
        <v>1.1953897E7</v>
      </c>
      <c r="D261" s="35">
        <v>50026.0</v>
      </c>
      <c r="E261" s="35">
        <v>13794.0</v>
      </c>
      <c r="F261" s="35">
        <v>609320.0</v>
      </c>
    </row>
    <row r="262" ht="15.75" customHeight="1">
      <c r="A262" s="52" t="s">
        <v>251</v>
      </c>
      <c r="B262" s="34">
        <v>1.267791E7</v>
      </c>
      <c r="C262" s="35">
        <v>1.1932191E7</v>
      </c>
      <c r="D262" s="35">
        <v>1422.0</v>
      </c>
      <c r="E262" s="35">
        <v>1511.0</v>
      </c>
      <c r="F262" s="35">
        <v>0.0</v>
      </c>
    </row>
    <row r="263" ht="15.75" customHeight="1">
      <c r="A263" s="52" t="s">
        <v>252</v>
      </c>
      <c r="B263" s="34">
        <v>1.4299138E7</v>
      </c>
      <c r="C263" s="35">
        <v>1.1721273E7</v>
      </c>
      <c r="D263" s="35">
        <v>48864.0</v>
      </c>
      <c r="E263" s="35">
        <v>686.0</v>
      </c>
      <c r="F263" s="35">
        <v>0.0</v>
      </c>
    </row>
    <row r="264" ht="15.75" customHeight="1">
      <c r="A264" s="52" t="s">
        <v>253</v>
      </c>
      <c r="B264" s="34">
        <v>9.4970561E7</v>
      </c>
      <c r="C264" s="35">
        <v>1.1576582E7</v>
      </c>
      <c r="D264" s="35">
        <v>440038.0</v>
      </c>
      <c r="E264" s="35">
        <v>127164.0</v>
      </c>
      <c r="F264" s="35">
        <v>816696.0</v>
      </c>
    </row>
    <row r="265" ht="15.75" customHeight="1">
      <c r="A265" s="52" t="s">
        <v>254</v>
      </c>
      <c r="B265" s="34">
        <v>9.6892318E7</v>
      </c>
      <c r="C265" s="35">
        <v>1.1395086E7</v>
      </c>
      <c r="D265" s="35">
        <v>3775.0</v>
      </c>
      <c r="E265" s="35">
        <v>0.0</v>
      </c>
      <c r="F265" s="35">
        <v>5671.0</v>
      </c>
    </row>
    <row r="266" ht="15.75" customHeight="1">
      <c r="A266" s="52" t="s">
        <v>255</v>
      </c>
      <c r="B266" s="34">
        <v>9346851.0</v>
      </c>
      <c r="C266" s="35">
        <v>1.1191215E7</v>
      </c>
      <c r="D266" s="35">
        <v>36342.0</v>
      </c>
      <c r="E266" s="35">
        <v>68268.0</v>
      </c>
      <c r="F266" s="35">
        <v>447202.0</v>
      </c>
    </row>
    <row r="267" ht="15.75" customHeight="1">
      <c r="A267" s="52" t="s">
        <v>256</v>
      </c>
      <c r="B267" s="34">
        <v>4.0412839E7</v>
      </c>
      <c r="C267" s="35">
        <v>1.1018281E7</v>
      </c>
      <c r="D267" s="35">
        <v>15217.0</v>
      </c>
      <c r="E267" s="35">
        <v>0.0</v>
      </c>
      <c r="F267" s="35">
        <v>204299.0</v>
      </c>
    </row>
    <row r="268" ht="15.75" customHeight="1">
      <c r="A268" s="52" t="s">
        <v>311</v>
      </c>
      <c r="B268" s="34">
        <v>1.7574045E7</v>
      </c>
      <c r="C268" s="35">
        <v>1.0719069E7</v>
      </c>
      <c r="D268" s="35">
        <v>35392.0</v>
      </c>
      <c r="E268" s="35">
        <v>0.0</v>
      </c>
      <c r="F268" s="35">
        <v>395492.0</v>
      </c>
    </row>
    <row r="269" ht="15.75" customHeight="1">
      <c r="A269" s="52" t="s">
        <v>257</v>
      </c>
      <c r="B269" s="34">
        <v>9.0938676E7</v>
      </c>
      <c r="C269" s="35">
        <v>1.059497E7</v>
      </c>
      <c r="D269" s="35">
        <v>1405.0</v>
      </c>
      <c r="E269" s="35">
        <v>0.0</v>
      </c>
      <c r="F269" s="35">
        <v>0.0</v>
      </c>
    </row>
    <row r="270" ht="15.75" customHeight="1">
      <c r="A270" s="52" t="s">
        <v>258</v>
      </c>
      <c r="B270" s="34">
        <v>1.58042918E8</v>
      </c>
      <c r="C270" s="35">
        <v>1.0557589E7</v>
      </c>
      <c r="D270" s="35">
        <v>13594.0</v>
      </c>
      <c r="E270" s="35">
        <v>3452.0</v>
      </c>
      <c r="F270" s="35">
        <v>139999.0</v>
      </c>
    </row>
    <row r="271" ht="15.75" customHeight="1">
      <c r="A271" s="52" t="s">
        <v>259</v>
      </c>
      <c r="B271" s="34">
        <v>6.119765E7</v>
      </c>
      <c r="C271" s="35">
        <v>1.0451786E7</v>
      </c>
      <c r="D271" s="35">
        <v>7355.0</v>
      </c>
      <c r="E271" s="35">
        <v>0.0</v>
      </c>
      <c r="F271" s="35">
        <v>17424.0</v>
      </c>
    </row>
    <row r="272" ht="15.75" customHeight="1">
      <c r="A272" s="52" t="s">
        <v>260</v>
      </c>
      <c r="B272" s="34">
        <v>1.43182907E8</v>
      </c>
      <c r="C272" s="35">
        <v>1.0419568E7</v>
      </c>
      <c r="D272" s="35">
        <v>0.0</v>
      </c>
      <c r="E272" s="35">
        <v>98.0</v>
      </c>
      <c r="F272" s="35">
        <v>20852.0</v>
      </c>
    </row>
    <row r="273" ht="15.75" customHeight="1">
      <c r="A273" s="52" t="s">
        <v>261</v>
      </c>
      <c r="B273" s="34">
        <v>8.3688297E7</v>
      </c>
      <c r="C273" s="35">
        <v>1.0146217E7</v>
      </c>
      <c r="D273" s="35">
        <v>7479.0</v>
      </c>
      <c r="E273" s="35">
        <v>9485.0</v>
      </c>
      <c r="F273" s="35">
        <v>685180.0</v>
      </c>
    </row>
    <row r="274" ht="15.75" customHeight="1">
      <c r="A274" s="52" t="s">
        <v>262</v>
      </c>
      <c r="B274" s="34">
        <v>8.3688971E7</v>
      </c>
      <c r="C274" s="35">
        <v>1.0133676E7</v>
      </c>
      <c r="D274" s="35">
        <v>78358.0</v>
      </c>
      <c r="E274" s="35">
        <v>636.0</v>
      </c>
      <c r="F274" s="35">
        <v>756810.0</v>
      </c>
    </row>
    <row r="275" ht="15.75" customHeight="1">
      <c r="A275" s="52" t="s">
        <v>263</v>
      </c>
      <c r="B275" s="34">
        <v>8.8280898E7</v>
      </c>
      <c r="C275" s="35">
        <v>9907159.0</v>
      </c>
      <c r="D275" s="35">
        <v>64853.0</v>
      </c>
      <c r="E275" s="35">
        <v>54296.0</v>
      </c>
      <c r="F275" s="35">
        <v>948879.0</v>
      </c>
    </row>
    <row r="276" ht="15.75" customHeight="1">
      <c r="A276" s="52" t="s">
        <v>264</v>
      </c>
      <c r="B276" s="34">
        <v>3.1110161E7</v>
      </c>
      <c r="C276" s="35">
        <v>9779539.0</v>
      </c>
      <c r="D276" s="35">
        <v>19775.0</v>
      </c>
      <c r="E276" s="35">
        <v>25278.0</v>
      </c>
      <c r="F276" s="35">
        <v>638957.0</v>
      </c>
    </row>
    <row r="277" ht="15.75" customHeight="1">
      <c r="A277" s="52" t="s">
        <v>265</v>
      </c>
      <c r="B277" s="34">
        <v>5.1017364E7</v>
      </c>
      <c r="C277" s="35">
        <v>9745623.0</v>
      </c>
      <c r="D277" s="35">
        <v>97623.0</v>
      </c>
      <c r="E277" s="35">
        <v>4235.0</v>
      </c>
      <c r="F277" s="35">
        <v>226585.0</v>
      </c>
    </row>
    <row r="278" ht="15.75" customHeight="1">
      <c r="A278" s="52" t="s">
        <v>266</v>
      </c>
      <c r="B278" s="34">
        <v>1.0209428E7</v>
      </c>
      <c r="C278" s="35">
        <v>9668512.0</v>
      </c>
      <c r="D278" s="35">
        <v>5980.0</v>
      </c>
      <c r="E278" s="35">
        <v>105252.0</v>
      </c>
      <c r="F278" s="35">
        <v>1082982.0</v>
      </c>
    </row>
    <row r="279" ht="15.75" customHeight="1">
      <c r="A279" s="52" t="s">
        <v>267</v>
      </c>
      <c r="B279" s="34">
        <v>3.9262878E7</v>
      </c>
      <c r="C279" s="35">
        <v>9660389.0</v>
      </c>
      <c r="D279" s="35">
        <v>110879.0</v>
      </c>
      <c r="E279" s="35">
        <v>2084.0</v>
      </c>
      <c r="F279" s="35">
        <v>878524.0</v>
      </c>
    </row>
    <row r="280" ht="15.75" customHeight="1">
      <c r="A280" s="52" t="s">
        <v>268</v>
      </c>
      <c r="B280" s="34">
        <v>3.9145398E7</v>
      </c>
      <c r="C280" s="35">
        <v>9556489.0</v>
      </c>
      <c r="D280" s="35">
        <v>6138.0</v>
      </c>
      <c r="E280" s="35">
        <v>173315.0</v>
      </c>
      <c r="F280" s="35">
        <v>1860216.0</v>
      </c>
    </row>
    <row r="281" ht="15.75" customHeight="1">
      <c r="A281" s="52" t="s">
        <v>269</v>
      </c>
      <c r="B281" s="34">
        <v>1.60684174E8</v>
      </c>
      <c r="C281" s="35">
        <v>9552341.0</v>
      </c>
      <c r="D281" s="35">
        <v>0.0</v>
      </c>
      <c r="E281" s="35">
        <v>0.0</v>
      </c>
      <c r="F281" s="35">
        <v>0.0</v>
      </c>
    </row>
    <row r="282" ht="15.75" customHeight="1">
      <c r="A282" s="52" t="s">
        <v>270</v>
      </c>
      <c r="B282" s="34">
        <v>6.4393126E7</v>
      </c>
      <c r="C282" s="35">
        <v>9535558.0</v>
      </c>
      <c r="D282" s="35">
        <v>388566.0</v>
      </c>
      <c r="E282" s="35">
        <v>16101.0</v>
      </c>
      <c r="F282" s="35">
        <v>836849.0</v>
      </c>
    </row>
    <row r="283" ht="15.75" customHeight="1">
      <c r="A283" s="52" t="s">
        <v>271</v>
      </c>
      <c r="B283" s="34">
        <v>8.9483572E7</v>
      </c>
      <c r="C283" s="35">
        <v>9512796.0</v>
      </c>
      <c r="D283" s="35">
        <v>14884.0</v>
      </c>
      <c r="E283" s="35">
        <v>0.0</v>
      </c>
      <c r="F283" s="35">
        <v>387119.0</v>
      </c>
    </row>
    <row r="284" ht="15.75" customHeight="1">
      <c r="A284" s="52" t="s">
        <v>272</v>
      </c>
      <c r="B284" s="34">
        <v>1.03034587E8</v>
      </c>
      <c r="C284" s="35">
        <v>9425637.0</v>
      </c>
      <c r="D284" s="35">
        <v>11110.0</v>
      </c>
      <c r="E284" s="35">
        <v>10243.0</v>
      </c>
      <c r="F284" s="35">
        <v>17092.0</v>
      </c>
    </row>
    <row r="285" ht="15.75" customHeight="1">
      <c r="A285" s="52" t="s">
        <v>273</v>
      </c>
      <c r="B285" s="34">
        <v>1.01430763E8</v>
      </c>
      <c r="C285" s="35">
        <v>9251534.0</v>
      </c>
      <c r="D285" s="35">
        <v>0.0</v>
      </c>
      <c r="E285" s="35">
        <v>0.0</v>
      </c>
      <c r="F285" s="35">
        <v>0.0</v>
      </c>
    </row>
    <row r="286" ht="15.75" customHeight="1">
      <c r="A286" s="52" t="s">
        <v>274</v>
      </c>
      <c r="B286" s="34">
        <v>1.5990938E7</v>
      </c>
      <c r="C286" s="35">
        <v>9119837.0</v>
      </c>
      <c r="D286" s="35">
        <v>0.0</v>
      </c>
      <c r="E286" s="35">
        <v>10800.0</v>
      </c>
      <c r="F286" s="35">
        <v>872756.0</v>
      </c>
    </row>
    <row r="287" ht="15.75" customHeight="1">
      <c r="A287" s="52" t="s">
        <v>275</v>
      </c>
      <c r="B287" s="34">
        <v>1.50622163E8</v>
      </c>
      <c r="C287" s="35">
        <v>9087791.0</v>
      </c>
      <c r="D287" s="35">
        <v>0.0</v>
      </c>
      <c r="E287" s="35">
        <v>0.0</v>
      </c>
      <c r="F287" s="35">
        <v>0.0</v>
      </c>
    </row>
    <row r="288" ht="15.75" customHeight="1">
      <c r="A288" s="52" t="s">
        <v>276</v>
      </c>
      <c r="B288" s="34">
        <v>7.1555942E7</v>
      </c>
      <c r="C288" s="35">
        <v>8742213.0</v>
      </c>
      <c r="D288" s="35">
        <v>0.0</v>
      </c>
      <c r="E288" s="35">
        <v>2005.0</v>
      </c>
      <c r="F288" s="35">
        <v>48765.0</v>
      </c>
    </row>
    <row r="289" ht="15.75" customHeight="1">
      <c r="A289" s="52" t="s">
        <v>277</v>
      </c>
      <c r="B289" s="34">
        <v>1.77627542E8</v>
      </c>
      <c r="C289" s="35">
        <v>8706526.0</v>
      </c>
      <c r="D289" s="35">
        <v>0.0</v>
      </c>
      <c r="E289" s="35">
        <v>0.0</v>
      </c>
      <c r="F289" s="35">
        <v>0.0</v>
      </c>
    </row>
    <row r="290" ht="15.75" customHeight="1">
      <c r="A290" s="52" t="s">
        <v>278</v>
      </c>
      <c r="B290" s="34">
        <v>1.01432865E8</v>
      </c>
      <c r="C290" s="35">
        <v>8651006.0</v>
      </c>
      <c r="D290" s="35">
        <v>0.0</v>
      </c>
      <c r="E290" s="35">
        <v>1.0</v>
      </c>
      <c r="F290" s="35">
        <v>0.0</v>
      </c>
    </row>
    <row r="291" ht="15.75" customHeight="1">
      <c r="A291" s="52" t="s">
        <v>279</v>
      </c>
      <c r="B291" s="34">
        <v>9.5944515E7</v>
      </c>
      <c r="C291" s="35">
        <v>8453112.0</v>
      </c>
      <c r="D291" s="35">
        <v>0.0</v>
      </c>
      <c r="E291" s="35">
        <v>0.0</v>
      </c>
      <c r="F291" s="35">
        <v>0.0</v>
      </c>
    </row>
    <row r="292" ht="15.75" customHeight="1">
      <c r="A292" s="52" t="s">
        <v>280</v>
      </c>
      <c r="B292" s="34">
        <v>7.1534388E7</v>
      </c>
      <c r="C292" s="35">
        <v>8426651.0</v>
      </c>
      <c r="D292" s="35">
        <v>0.0</v>
      </c>
      <c r="E292" s="35">
        <v>0.0</v>
      </c>
      <c r="F292" s="35">
        <v>0.0</v>
      </c>
    </row>
    <row r="293" ht="15.75" customHeight="1">
      <c r="A293" s="52" t="s">
        <v>312</v>
      </c>
      <c r="B293" s="34">
        <v>3.5950437E7</v>
      </c>
      <c r="C293" s="35">
        <v>8374520.0</v>
      </c>
      <c r="D293" s="35">
        <v>62998.0</v>
      </c>
      <c r="E293" s="35">
        <v>134456.0</v>
      </c>
      <c r="F293" s="35">
        <v>1011497.0</v>
      </c>
    </row>
    <row r="294" ht="15.75" customHeight="1">
      <c r="A294" s="52" t="s">
        <v>281</v>
      </c>
      <c r="B294" s="34">
        <v>5.7943326E7</v>
      </c>
      <c r="C294" s="35">
        <v>8363396.0</v>
      </c>
      <c r="D294" s="35">
        <v>12393.0</v>
      </c>
      <c r="E294" s="35">
        <v>47635.0</v>
      </c>
      <c r="F294" s="35">
        <v>2239475.0</v>
      </c>
    </row>
    <row r="295" ht="15.75" customHeight="1">
      <c r="A295" s="52" t="s">
        <v>282</v>
      </c>
      <c r="B295" s="34">
        <v>2.8534955E7</v>
      </c>
      <c r="C295" s="35">
        <v>8351852.0</v>
      </c>
      <c r="D295" s="35">
        <v>9991.0</v>
      </c>
      <c r="E295" s="35">
        <v>0.0</v>
      </c>
      <c r="F295" s="35">
        <v>538870.0</v>
      </c>
    </row>
    <row r="296" ht="15.75" customHeight="1">
      <c r="A296" s="52" t="s">
        <v>313</v>
      </c>
      <c r="B296" s="34">
        <v>7.5934378E7</v>
      </c>
      <c r="C296" s="35">
        <v>8297801.0</v>
      </c>
      <c r="D296" s="35">
        <v>27974.0</v>
      </c>
      <c r="E296" s="35">
        <v>29940.0</v>
      </c>
      <c r="F296" s="35">
        <v>601513.0</v>
      </c>
    </row>
    <row r="297" ht="15.75" customHeight="1">
      <c r="A297" s="52" t="s">
        <v>283</v>
      </c>
      <c r="B297" s="34">
        <v>1.73496762E8</v>
      </c>
      <c r="C297" s="35">
        <v>7881739.0</v>
      </c>
      <c r="D297" s="35">
        <v>0.0</v>
      </c>
      <c r="E297" s="35">
        <v>0.0</v>
      </c>
      <c r="F297" s="35">
        <v>0.0</v>
      </c>
    </row>
    <row r="298" ht="15.75" customHeight="1">
      <c r="A298" s="52" t="s">
        <v>284</v>
      </c>
      <c r="B298" s="34">
        <v>2.8955669E7</v>
      </c>
      <c r="C298" s="35">
        <v>7692774.0</v>
      </c>
      <c r="D298" s="35">
        <v>0.0</v>
      </c>
      <c r="E298" s="35">
        <v>0.0</v>
      </c>
      <c r="F298" s="35">
        <v>5423.0</v>
      </c>
    </row>
    <row r="299" ht="15.75" customHeight="1">
      <c r="A299" s="54" t="s">
        <v>285</v>
      </c>
      <c r="B299" s="34">
        <v>6.2601603E7</v>
      </c>
      <c r="C299" s="35">
        <v>7623189.0</v>
      </c>
      <c r="D299" s="35">
        <v>19553.0</v>
      </c>
      <c r="E299" s="35">
        <v>0.0</v>
      </c>
      <c r="F299" s="35">
        <v>178950.0</v>
      </c>
    </row>
    <row r="300" ht="15.75" customHeight="1">
      <c r="A300" s="52" t="s">
        <v>286</v>
      </c>
      <c r="B300" s="34">
        <v>7.8592333E7</v>
      </c>
      <c r="C300" s="35">
        <v>7601916.0</v>
      </c>
      <c r="D300" s="35">
        <v>46479.0</v>
      </c>
      <c r="E300" s="35">
        <v>17097.0</v>
      </c>
      <c r="F300" s="35">
        <v>571871.0</v>
      </c>
    </row>
    <row r="301" ht="15.75" customHeight="1">
      <c r="A301" s="52" t="s">
        <v>287</v>
      </c>
      <c r="B301" s="34">
        <v>1.44754012E8</v>
      </c>
      <c r="C301" s="35">
        <v>7558238.0</v>
      </c>
      <c r="D301" s="35">
        <v>0.0</v>
      </c>
      <c r="E301" s="35">
        <v>0.0</v>
      </c>
      <c r="F301" s="35">
        <v>0.0</v>
      </c>
    </row>
    <row r="302" ht="15.75" customHeight="1">
      <c r="A302" s="55"/>
      <c r="B302" s="56"/>
      <c r="C302" s="57"/>
      <c r="D302" s="57"/>
      <c r="E302" s="57"/>
      <c r="F302" s="57"/>
    </row>
    <row r="303" ht="15.75" customHeight="1">
      <c r="A303" s="55"/>
      <c r="B303" s="56"/>
      <c r="C303" s="57"/>
      <c r="D303" s="57"/>
      <c r="E303" s="57"/>
      <c r="F303" s="57"/>
    </row>
    <row r="304" ht="15.75" customHeight="1">
      <c r="A304" s="55"/>
      <c r="B304" s="56"/>
      <c r="C304" s="57"/>
      <c r="D304" s="57"/>
      <c r="E304" s="57"/>
      <c r="F304" s="57"/>
    </row>
    <row r="305" ht="15.75" customHeight="1">
      <c r="A305" s="55"/>
      <c r="B305" s="56"/>
      <c r="C305" s="57"/>
      <c r="D305" s="57"/>
      <c r="E305" s="57"/>
      <c r="F305" s="57"/>
    </row>
    <row r="306" ht="15.75" customHeight="1">
      <c r="A306" s="55"/>
      <c r="B306" s="56"/>
      <c r="C306" s="57"/>
      <c r="D306" s="57"/>
      <c r="E306" s="57"/>
      <c r="F306" s="57"/>
    </row>
    <row r="307" ht="15.75" customHeight="1">
      <c r="A307" s="55"/>
      <c r="B307" s="56"/>
      <c r="C307" s="57"/>
      <c r="D307" s="57"/>
      <c r="E307" s="57"/>
      <c r="F307" s="57"/>
    </row>
    <row r="308" ht="15.75" customHeight="1">
      <c r="A308" s="55"/>
      <c r="B308" s="56"/>
      <c r="C308" s="57"/>
      <c r="D308" s="57"/>
      <c r="E308" s="57"/>
      <c r="F308" s="57"/>
    </row>
    <row r="309" ht="15.75" customHeight="1">
      <c r="A309" s="55"/>
      <c r="B309" s="56"/>
      <c r="C309" s="57"/>
      <c r="D309" s="57"/>
      <c r="E309" s="57"/>
      <c r="F309" s="57"/>
    </row>
    <row r="310" ht="15.75" customHeight="1">
      <c r="A310" s="55"/>
      <c r="B310" s="56"/>
      <c r="C310" s="57"/>
      <c r="D310" s="57"/>
      <c r="E310" s="57"/>
      <c r="F310" s="57"/>
    </row>
    <row r="311" ht="15.75" customHeight="1">
      <c r="A311" s="55"/>
      <c r="B311" s="56"/>
      <c r="C311" s="57"/>
      <c r="D311" s="57"/>
      <c r="E311" s="57"/>
      <c r="F311" s="57"/>
    </row>
    <row r="312" ht="15.75" customHeight="1">
      <c r="A312" s="55"/>
      <c r="B312" s="56"/>
      <c r="C312" s="57"/>
      <c r="D312" s="57"/>
      <c r="E312" s="57"/>
      <c r="F312" s="57"/>
    </row>
    <row r="313" ht="15.75" customHeight="1">
      <c r="A313" s="55"/>
      <c r="B313" s="56"/>
      <c r="C313" s="57"/>
      <c r="D313" s="57"/>
      <c r="E313" s="57"/>
      <c r="F313" s="57"/>
    </row>
    <row r="314" ht="15.75" customHeight="1">
      <c r="A314" s="55"/>
      <c r="B314" s="56"/>
      <c r="C314" s="57"/>
      <c r="D314" s="57"/>
      <c r="E314" s="57"/>
      <c r="F314" s="57"/>
    </row>
    <row r="315" ht="15.75" customHeight="1">
      <c r="A315" s="55"/>
      <c r="B315" s="56"/>
      <c r="C315" s="57"/>
      <c r="D315" s="57"/>
      <c r="E315" s="57"/>
      <c r="F315" s="57"/>
    </row>
    <row r="316" ht="15.75" customHeight="1">
      <c r="A316" s="55"/>
      <c r="B316" s="56"/>
      <c r="C316" s="57"/>
      <c r="D316" s="57"/>
      <c r="E316" s="57"/>
      <c r="F316" s="57"/>
    </row>
    <row r="317" ht="15.75" customHeight="1">
      <c r="A317" s="55"/>
      <c r="B317" s="56"/>
      <c r="C317" s="57"/>
      <c r="D317" s="57"/>
      <c r="E317" s="57"/>
      <c r="F317" s="57"/>
    </row>
    <row r="318" ht="15.75" customHeight="1">
      <c r="A318" s="55"/>
      <c r="B318" s="56"/>
      <c r="C318" s="57"/>
      <c r="D318" s="57"/>
      <c r="E318" s="57"/>
      <c r="F318" s="57"/>
    </row>
    <row r="319" ht="15.75" customHeight="1">
      <c r="A319" s="55"/>
      <c r="B319" s="56"/>
      <c r="C319" s="57"/>
      <c r="D319" s="57"/>
      <c r="E319" s="57"/>
      <c r="F319" s="57"/>
    </row>
    <row r="320" ht="15.75" customHeight="1">
      <c r="A320" s="55"/>
      <c r="B320" s="56"/>
      <c r="C320" s="57"/>
      <c r="D320" s="57"/>
      <c r="E320" s="57"/>
      <c r="F320" s="57"/>
    </row>
    <row r="321" ht="15.75" customHeight="1">
      <c r="A321" s="55"/>
      <c r="B321" s="56"/>
      <c r="C321" s="57"/>
      <c r="D321" s="57"/>
      <c r="E321" s="57"/>
      <c r="F321" s="57"/>
    </row>
    <row r="322" ht="15.75" customHeight="1">
      <c r="A322" s="55"/>
      <c r="B322" s="56"/>
      <c r="C322" s="57"/>
      <c r="D322" s="57"/>
      <c r="E322" s="57"/>
      <c r="F322" s="57"/>
    </row>
    <row r="323" ht="15.75" customHeight="1">
      <c r="A323" s="55"/>
      <c r="B323" s="56"/>
      <c r="C323" s="57"/>
      <c r="D323" s="57"/>
      <c r="E323" s="57"/>
      <c r="F323" s="57"/>
    </row>
    <row r="324" ht="15.75" customHeight="1">
      <c r="A324" s="55"/>
      <c r="B324" s="56"/>
      <c r="C324" s="57"/>
      <c r="D324" s="57"/>
      <c r="E324" s="57"/>
      <c r="F324" s="57"/>
    </row>
    <row r="325" ht="15.75" customHeight="1">
      <c r="A325" s="55"/>
      <c r="B325" s="56"/>
      <c r="C325" s="57"/>
      <c r="D325" s="57"/>
      <c r="E325" s="57"/>
      <c r="F325" s="57"/>
    </row>
    <row r="326" ht="15.75" customHeight="1">
      <c r="A326" s="55"/>
      <c r="B326" s="56"/>
      <c r="C326" s="57"/>
      <c r="D326" s="57"/>
      <c r="E326" s="57"/>
      <c r="F326" s="57"/>
    </row>
    <row r="327" ht="15.75" customHeight="1">
      <c r="A327" s="55"/>
      <c r="B327" s="56"/>
      <c r="C327" s="57"/>
      <c r="D327" s="57"/>
      <c r="E327" s="57"/>
      <c r="F327" s="57"/>
    </row>
    <row r="328" ht="15.75" customHeight="1">
      <c r="A328" s="55"/>
      <c r="B328" s="56"/>
      <c r="C328" s="57"/>
      <c r="D328" s="57"/>
      <c r="E328" s="57"/>
      <c r="F328" s="57"/>
    </row>
    <row r="329" ht="15.75" customHeight="1">
      <c r="A329" s="55"/>
      <c r="B329" s="56"/>
      <c r="C329" s="57"/>
      <c r="D329" s="57"/>
      <c r="E329" s="57"/>
      <c r="F329" s="57"/>
    </row>
    <row r="330" ht="15.75" customHeight="1">
      <c r="A330" s="55"/>
      <c r="B330" s="56"/>
      <c r="C330" s="57"/>
      <c r="D330" s="57"/>
      <c r="E330" s="57"/>
      <c r="F330" s="57"/>
    </row>
    <row r="331" ht="15.75" customHeight="1">
      <c r="A331" s="55"/>
      <c r="B331" s="56"/>
      <c r="C331" s="57"/>
      <c r="D331" s="57"/>
      <c r="E331" s="57"/>
      <c r="F331" s="57"/>
    </row>
    <row r="332" ht="15.75" customHeight="1">
      <c r="A332" s="55"/>
      <c r="B332" s="56"/>
      <c r="C332" s="57"/>
      <c r="D332" s="57"/>
      <c r="E332" s="57"/>
      <c r="F332" s="57"/>
    </row>
    <row r="333" ht="15.75" customHeight="1">
      <c r="A333" s="55"/>
      <c r="B333" s="56"/>
      <c r="C333" s="57"/>
      <c r="D333" s="57"/>
      <c r="E333" s="57"/>
      <c r="F333" s="57"/>
    </row>
    <row r="334" ht="15.75" customHeight="1">
      <c r="A334" s="55"/>
      <c r="B334" s="56"/>
      <c r="C334" s="57"/>
      <c r="D334" s="57"/>
      <c r="E334" s="57"/>
      <c r="F334" s="57"/>
    </row>
    <row r="335" ht="15.75" customHeight="1">
      <c r="A335" s="55"/>
      <c r="B335" s="56"/>
      <c r="C335" s="57"/>
      <c r="D335" s="57"/>
      <c r="E335" s="57"/>
      <c r="F335" s="57"/>
    </row>
    <row r="336" ht="15.75" customHeight="1">
      <c r="A336" s="55"/>
      <c r="B336" s="56"/>
      <c r="C336" s="57"/>
      <c r="D336" s="57"/>
      <c r="E336" s="57"/>
      <c r="F336" s="57"/>
    </row>
    <row r="337" ht="15.75" customHeight="1">
      <c r="A337" s="55"/>
      <c r="B337" s="56"/>
      <c r="C337" s="57"/>
      <c r="D337" s="57"/>
      <c r="E337" s="57"/>
      <c r="F337" s="57"/>
    </row>
    <row r="338" ht="15.75" customHeight="1">
      <c r="A338" s="55"/>
      <c r="B338" s="56"/>
      <c r="C338" s="57"/>
      <c r="D338" s="57"/>
      <c r="E338" s="57"/>
      <c r="F338" s="57"/>
    </row>
    <row r="339" ht="15.75" customHeight="1">
      <c r="A339" s="55"/>
      <c r="B339" s="56"/>
      <c r="C339" s="57"/>
      <c r="D339" s="57"/>
      <c r="E339" s="57"/>
      <c r="F339" s="57"/>
    </row>
    <row r="340" ht="15.75" customHeight="1">
      <c r="A340" s="55"/>
      <c r="B340" s="56"/>
      <c r="C340" s="57"/>
      <c r="D340" s="57"/>
      <c r="E340" s="57"/>
      <c r="F340" s="57"/>
    </row>
    <row r="341" ht="15.75" customHeight="1">
      <c r="A341" s="55"/>
      <c r="B341" s="56"/>
      <c r="C341" s="57"/>
      <c r="D341" s="57"/>
      <c r="E341" s="57"/>
      <c r="F341" s="57"/>
    </row>
    <row r="342" ht="15.75" customHeight="1">
      <c r="A342" s="55"/>
      <c r="B342" s="56"/>
      <c r="C342" s="57"/>
      <c r="D342" s="57"/>
      <c r="E342" s="57"/>
      <c r="F342" s="57"/>
    </row>
    <row r="343" ht="15.75" customHeight="1">
      <c r="A343" s="55"/>
      <c r="B343" s="56"/>
      <c r="C343" s="57"/>
      <c r="D343" s="57"/>
      <c r="E343" s="57"/>
      <c r="F343" s="57"/>
    </row>
    <row r="344" ht="15.75" customHeight="1">
      <c r="A344" s="55"/>
      <c r="B344" s="56"/>
      <c r="C344" s="57"/>
      <c r="D344" s="57"/>
      <c r="E344" s="57"/>
      <c r="F344" s="57"/>
    </row>
    <row r="345" ht="15.75" customHeight="1">
      <c r="A345" s="55"/>
      <c r="B345" s="56"/>
      <c r="C345" s="57"/>
      <c r="D345" s="57"/>
      <c r="E345" s="57"/>
      <c r="F345" s="57"/>
    </row>
    <row r="346" ht="15.75" customHeight="1">
      <c r="A346" s="55"/>
      <c r="B346" s="56"/>
      <c r="C346" s="57"/>
      <c r="D346" s="57"/>
      <c r="E346" s="57"/>
      <c r="F346" s="57"/>
    </row>
    <row r="347" ht="15.75" customHeight="1">
      <c r="A347" s="55"/>
      <c r="B347" s="56"/>
      <c r="C347" s="57"/>
      <c r="D347" s="57"/>
      <c r="E347" s="57"/>
      <c r="F347" s="57"/>
    </row>
    <row r="348" ht="15.75" customHeight="1">
      <c r="A348" s="55"/>
      <c r="B348" s="56"/>
      <c r="C348" s="57"/>
      <c r="D348" s="57"/>
      <c r="E348" s="57"/>
      <c r="F348" s="57"/>
    </row>
    <row r="349" ht="15.75" customHeight="1">
      <c r="A349" s="55"/>
      <c r="B349" s="56"/>
      <c r="C349" s="57"/>
      <c r="D349" s="57"/>
      <c r="E349" s="57"/>
      <c r="F349" s="57"/>
    </row>
    <row r="350" ht="15.75" customHeight="1">
      <c r="A350" s="55"/>
      <c r="B350" s="56"/>
      <c r="C350" s="57"/>
      <c r="D350" s="57"/>
      <c r="E350" s="57"/>
      <c r="F350" s="57"/>
    </row>
    <row r="351" ht="15.75" customHeight="1">
      <c r="A351" s="55"/>
      <c r="B351" s="56"/>
      <c r="C351" s="57"/>
      <c r="D351" s="57"/>
      <c r="E351" s="57"/>
      <c r="F351" s="57"/>
    </row>
    <row r="352" ht="15.75" customHeight="1">
      <c r="A352" s="43"/>
      <c r="B352" s="44"/>
      <c r="C352" s="36"/>
      <c r="D352" s="36"/>
      <c r="E352" s="36"/>
      <c r="F352" s="36"/>
    </row>
    <row r="353" ht="15.75" customHeight="1">
      <c r="A353" s="43"/>
      <c r="B353" s="44"/>
      <c r="C353" s="36"/>
      <c r="D353" s="36"/>
      <c r="E353" s="36"/>
      <c r="F353" s="36"/>
    </row>
    <row r="354" ht="15.75" customHeight="1">
      <c r="A354" s="43"/>
      <c r="B354" s="44"/>
      <c r="C354" s="36"/>
      <c r="D354" s="36"/>
      <c r="E354" s="36"/>
      <c r="F354" s="36"/>
    </row>
    <row r="355" ht="15.75" customHeight="1">
      <c r="A355" s="43"/>
      <c r="B355" s="44"/>
      <c r="C355" s="36"/>
      <c r="D355" s="36"/>
      <c r="E355" s="36"/>
      <c r="F355" s="36"/>
    </row>
    <row r="356" ht="15.75" customHeight="1">
      <c r="A356" s="43"/>
      <c r="B356" s="44"/>
      <c r="C356" s="36"/>
      <c r="D356" s="36"/>
      <c r="E356" s="36"/>
      <c r="F356" s="36"/>
    </row>
    <row r="357" ht="15.75" customHeight="1">
      <c r="A357" s="43"/>
      <c r="B357" s="44"/>
      <c r="C357" s="36"/>
      <c r="D357" s="36"/>
      <c r="E357" s="36"/>
      <c r="F357" s="36"/>
    </row>
    <row r="358" ht="15.75" customHeight="1">
      <c r="A358" s="43"/>
      <c r="B358" s="44"/>
      <c r="C358" s="36"/>
      <c r="D358" s="36"/>
      <c r="E358" s="36"/>
      <c r="F358" s="36"/>
    </row>
    <row r="359" ht="15.75" customHeight="1">
      <c r="A359" s="43"/>
      <c r="B359" s="44"/>
      <c r="C359" s="36"/>
      <c r="D359" s="36"/>
      <c r="E359" s="36"/>
      <c r="F359" s="36"/>
    </row>
    <row r="360" ht="15.75" customHeight="1">
      <c r="A360" s="43"/>
      <c r="B360" s="44"/>
      <c r="C360" s="36"/>
      <c r="D360" s="36"/>
      <c r="E360" s="36"/>
      <c r="F360" s="36"/>
    </row>
    <row r="361" ht="15.75" customHeight="1">
      <c r="A361" s="43"/>
      <c r="B361" s="44"/>
      <c r="C361" s="36"/>
      <c r="D361" s="36"/>
      <c r="E361" s="36"/>
      <c r="F361" s="36"/>
    </row>
    <row r="362" ht="15.75" customHeight="1">
      <c r="A362" s="43"/>
      <c r="B362" s="44"/>
      <c r="C362" s="36"/>
      <c r="D362" s="36"/>
      <c r="E362" s="36"/>
      <c r="F362" s="36"/>
    </row>
    <row r="363" ht="15.75" customHeight="1">
      <c r="A363" s="43"/>
      <c r="B363" s="44"/>
      <c r="C363" s="36"/>
      <c r="D363" s="36"/>
      <c r="E363" s="36"/>
      <c r="F363" s="36"/>
    </row>
    <row r="364" ht="15.75" customHeight="1">
      <c r="A364" s="43"/>
      <c r="B364" s="44"/>
      <c r="C364" s="36"/>
      <c r="D364" s="36"/>
      <c r="E364" s="36"/>
      <c r="F364" s="36"/>
    </row>
    <row r="365" ht="15.75" customHeight="1">
      <c r="A365" s="43"/>
      <c r="B365" s="44"/>
      <c r="C365" s="36"/>
      <c r="D365" s="36"/>
      <c r="E365" s="36"/>
      <c r="F365" s="36"/>
    </row>
    <row r="366" ht="15.75" customHeight="1">
      <c r="A366" s="43"/>
      <c r="B366" s="44"/>
      <c r="C366" s="36"/>
      <c r="D366" s="36"/>
      <c r="E366" s="36"/>
      <c r="F366" s="36"/>
    </row>
    <row r="367" ht="15.75" customHeight="1">
      <c r="A367" s="43"/>
      <c r="B367" s="44"/>
      <c r="C367" s="36"/>
      <c r="D367" s="36"/>
      <c r="E367" s="36"/>
      <c r="F367" s="36"/>
    </row>
    <row r="368" ht="15.75" customHeight="1">
      <c r="A368" s="43"/>
      <c r="B368" s="44"/>
      <c r="C368" s="36"/>
      <c r="D368" s="36"/>
      <c r="E368" s="36"/>
      <c r="F368" s="36"/>
    </row>
    <row r="369" ht="15.75" customHeight="1">
      <c r="A369" s="43"/>
      <c r="B369" s="44"/>
      <c r="C369" s="36"/>
      <c r="D369" s="36"/>
      <c r="E369" s="44"/>
      <c r="F369" s="36"/>
    </row>
    <row r="370" ht="15.75" customHeight="1">
      <c r="A370" s="43"/>
      <c r="B370" s="44"/>
      <c r="C370" s="36"/>
      <c r="D370" s="36"/>
      <c r="E370" s="36"/>
      <c r="F370" s="36"/>
    </row>
    <row r="371" ht="15.75" customHeight="1">
      <c r="A371" s="43"/>
      <c r="B371" s="44"/>
      <c r="C371" s="36"/>
      <c r="D371" s="36"/>
      <c r="E371" s="36"/>
      <c r="F371" s="36"/>
    </row>
    <row r="372" ht="15.75" customHeight="1">
      <c r="A372" s="43"/>
      <c r="B372" s="44"/>
      <c r="C372" s="36"/>
      <c r="D372" s="36"/>
      <c r="E372" s="36"/>
      <c r="F372" s="36"/>
    </row>
    <row r="373" ht="15.75" customHeight="1">
      <c r="A373" s="43"/>
      <c r="B373" s="44"/>
      <c r="C373" s="36"/>
      <c r="D373" s="36"/>
      <c r="E373" s="36"/>
      <c r="F373" s="36"/>
    </row>
    <row r="374" ht="15.75" customHeight="1">
      <c r="A374" s="43"/>
      <c r="B374" s="44"/>
      <c r="C374" s="36"/>
      <c r="D374" s="36"/>
      <c r="E374" s="36"/>
      <c r="F374" s="36"/>
    </row>
    <row r="375" ht="15.75" customHeight="1">
      <c r="A375" s="43"/>
      <c r="B375" s="44"/>
      <c r="C375" s="36"/>
      <c r="D375" s="36"/>
      <c r="E375" s="36"/>
      <c r="F375" s="36"/>
    </row>
    <row r="376" ht="15.75" customHeight="1">
      <c r="A376" s="43"/>
      <c r="B376" s="44"/>
      <c r="C376" s="36"/>
      <c r="D376" s="36"/>
      <c r="E376" s="36"/>
      <c r="F376" s="36"/>
    </row>
    <row r="377" ht="15.75" customHeight="1">
      <c r="A377" s="43"/>
      <c r="B377" s="44"/>
      <c r="C377" s="36"/>
      <c r="D377" s="36"/>
      <c r="E377" s="36"/>
      <c r="F377" s="36"/>
    </row>
    <row r="378" ht="15.75" customHeight="1">
      <c r="A378" s="43"/>
      <c r="B378" s="44"/>
      <c r="C378" s="36"/>
      <c r="D378" s="36"/>
      <c r="E378" s="36"/>
      <c r="F378" s="36"/>
    </row>
    <row r="379" ht="15.75" customHeight="1">
      <c r="A379" s="43"/>
      <c r="B379" s="44"/>
      <c r="C379" s="36"/>
      <c r="D379" s="36"/>
      <c r="E379" s="36"/>
      <c r="F379" s="36"/>
    </row>
    <row r="380" ht="15.75" customHeight="1">
      <c r="A380" s="43"/>
      <c r="B380" s="44"/>
      <c r="C380" s="36"/>
      <c r="D380" s="36"/>
      <c r="E380" s="36"/>
      <c r="F380" s="36"/>
    </row>
    <row r="381" ht="15.75" customHeight="1">
      <c r="A381" s="43"/>
      <c r="B381" s="44"/>
      <c r="C381" s="36"/>
      <c r="D381" s="36"/>
      <c r="E381" s="36"/>
      <c r="F381" s="36"/>
    </row>
    <row r="382" ht="15.75" customHeight="1">
      <c r="A382" s="43"/>
      <c r="B382" s="44"/>
      <c r="C382" s="36"/>
      <c r="D382" s="36"/>
      <c r="E382" s="36"/>
      <c r="F382" s="36"/>
    </row>
    <row r="383" ht="15.75" customHeight="1">
      <c r="A383" s="43"/>
      <c r="B383" s="44"/>
      <c r="C383" s="36"/>
      <c r="D383" s="36"/>
      <c r="E383" s="36"/>
      <c r="F383" s="36"/>
    </row>
    <row r="384" ht="15.75" customHeight="1">
      <c r="A384" s="43"/>
      <c r="B384" s="44"/>
      <c r="C384" s="36"/>
      <c r="D384" s="36"/>
      <c r="E384" s="44"/>
      <c r="F384" s="36"/>
    </row>
    <row r="385" ht="15.75" customHeight="1">
      <c r="A385" s="43"/>
      <c r="B385" s="44"/>
      <c r="C385" s="36"/>
      <c r="D385" s="36"/>
      <c r="E385" s="44"/>
      <c r="F385" s="36"/>
    </row>
    <row r="386" ht="15.75" customHeight="1">
      <c r="A386" s="43"/>
      <c r="B386" s="44"/>
      <c r="C386" s="36"/>
      <c r="D386" s="36"/>
      <c r="E386" s="36"/>
      <c r="F386" s="36"/>
    </row>
    <row r="387" ht="15.75" customHeight="1">
      <c r="A387" s="43"/>
      <c r="B387" s="44"/>
      <c r="C387" s="36"/>
      <c r="D387" s="36"/>
      <c r="E387" s="36"/>
      <c r="F387" s="36"/>
    </row>
    <row r="388" ht="15.75" customHeight="1">
      <c r="A388" s="43"/>
      <c r="B388" s="44"/>
      <c r="C388" s="36"/>
      <c r="D388" s="36"/>
      <c r="E388" s="36"/>
      <c r="F388" s="36"/>
    </row>
    <row r="389" ht="15.75" customHeight="1">
      <c r="A389" s="43"/>
      <c r="B389" s="44"/>
      <c r="C389" s="36"/>
      <c r="D389" s="36"/>
      <c r="E389" s="36"/>
      <c r="F389" s="36"/>
    </row>
    <row r="390" ht="15.75" customHeight="1">
      <c r="A390" s="43"/>
      <c r="B390" s="44"/>
      <c r="C390" s="36"/>
      <c r="D390" s="36"/>
      <c r="E390" s="36"/>
      <c r="F390" s="36"/>
    </row>
    <row r="391" ht="15.75" customHeight="1">
      <c r="A391" s="43"/>
      <c r="B391" s="44"/>
      <c r="C391" s="36"/>
      <c r="D391" s="36"/>
      <c r="E391" s="36"/>
      <c r="F391" s="36"/>
    </row>
    <row r="392" ht="15.75" customHeight="1">
      <c r="A392" s="43"/>
      <c r="B392" s="44"/>
      <c r="C392" s="36"/>
      <c r="D392" s="36"/>
      <c r="E392" s="36"/>
      <c r="F392" s="36"/>
    </row>
    <row r="393" ht="15.75" customHeight="1">
      <c r="A393" s="43"/>
      <c r="B393" s="44"/>
      <c r="C393" s="36"/>
      <c r="D393" s="36"/>
      <c r="E393" s="36"/>
      <c r="F393" s="36"/>
    </row>
    <row r="394" ht="15.75" customHeight="1">
      <c r="A394" s="43"/>
      <c r="B394" s="44"/>
      <c r="C394" s="36"/>
      <c r="D394" s="36"/>
      <c r="E394" s="36"/>
      <c r="F394" s="36"/>
    </row>
    <row r="395" ht="15.75" customHeight="1">
      <c r="A395" s="43"/>
      <c r="B395" s="44"/>
      <c r="C395" s="36"/>
      <c r="D395" s="36"/>
      <c r="E395" s="36"/>
      <c r="F395" s="36"/>
    </row>
    <row r="396" ht="15.75" customHeight="1">
      <c r="A396" s="43"/>
      <c r="B396" s="44"/>
      <c r="C396" s="36"/>
      <c r="D396" s="36"/>
      <c r="E396" s="44"/>
      <c r="F396" s="36"/>
    </row>
    <row r="397" ht="15.75" customHeight="1">
      <c r="A397" s="43"/>
      <c r="B397" s="44"/>
      <c r="C397" s="36"/>
      <c r="D397" s="36"/>
      <c r="E397" s="36"/>
      <c r="F397" s="36"/>
    </row>
    <row r="398" ht="15.75" customHeight="1">
      <c r="A398" s="43"/>
      <c r="B398" s="44"/>
      <c r="C398" s="36"/>
      <c r="D398" s="36"/>
      <c r="E398" s="44"/>
      <c r="F398" s="36"/>
    </row>
    <row r="399" ht="15.75" customHeight="1">
      <c r="A399" s="43"/>
      <c r="B399" s="44"/>
      <c r="C399" s="36"/>
      <c r="D399" s="36"/>
      <c r="E399" s="36"/>
      <c r="F399" s="36"/>
    </row>
    <row r="400" ht="15.75" customHeight="1">
      <c r="A400" s="43"/>
      <c r="B400" s="44"/>
      <c r="C400" s="36"/>
      <c r="D400" s="36"/>
      <c r="E400" s="36"/>
      <c r="F400" s="36"/>
    </row>
    <row r="401" ht="15.75" customHeight="1">
      <c r="A401" s="43"/>
      <c r="B401" s="44"/>
      <c r="C401" s="36"/>
      <c r="D401" s="36"/>
      <c r="E401" s="36"/>
      <c r="F401" s="36"/>
    </row>
    <row r="402" ht="15.75" customHeight="1">
      <c r="A402" s="43"/>
      <c r="B402" s="44"/>
      <c r="C402" s="36"/>
      <c r="D402" s="36"/>
      <c r="E402" s="36"/>
      <c r="F402" s="36"/>
    </row>
    <row r="403" ht="15.75" customHeight="1">
      <c r="A403" s="43"/>
      <c r="B403" s="44"/>
      <c r="C403" s="36"/>
      <c r="D403" s="36"/>
      <c r="E403" s="36"/>
      <c r="F403" s="36"/>
    </row>
    <row r="404" ht="15.75" customHeight="1">
      <c r="A404" s="43"/>
      <c r="B404" s="44"/>
      <c r="C404" s="36"/>
      <c r="D404" s="36"/>
      <c r="E404" s="36"/>
      <c r="F404" s="36"/>
    </row>
    <row r="405" ht="15.75" customHeight="1">
      <c r="A405" s="43"/>
      <c r="B405" s="44"/>
      <c r="C405" s="36"/>
      <c r="D405" s="36"/>
      <c r="E405" s="36"/>
      <c r="F405" s="36"/>
    </row>
    <row r="406" ht="15.75" customHeight="1">
      <c r="A406" s="43"/>
      <c r="B406" s="44"/>
      <c r="C406" s="36"/>
      <c r="D406" s="36"/>
      <c r="E406" s="36"/>
      <c r="F406" s="36"/>
    </row>
    <row r="407" ht="15.75" customHeight="1">
      <c r="A407" s="43"/>
      <c r="B407" s="44"/>
      <c r="C407" s="36"/>
      <c r="D407" s="36"/>
      <c r="E407" s="44"/>
      <c r="F407" s="36"/>
    </row>
    <row r="408" ht="15.75" customHeight="1">
      <c r="A408" s="43"/>
      <c r="B408" s="44"/>
      <c r="C408" s="36"/>
      <c r="D408" s="36"/>
      <c r="E408" s="36"/>
      <c r="F408" s="36"/>
    </row>
    <row r="409" ht="15.75" customHeight="1">
      <c r="A409" s="43"/>
      <c r="B409" s="44"/>
      <c r="C409" s="36"/>
      <c r="D409" s="36"/>
      <c r="E409" s="44"/>
      <c r="F409" s="36"/>
    </row>
    <row r="410" ht="15.75" customHeight="1">
      <c r="A410" s="43"/>
      <c r="B410" s="44"/>
      <c r="C410" s="36"/>
      <c r="D410" s="36"/>
      <c r="E410" s="36"/>
      <c r="F410" s="36"/>
    </row>
    <row r="411" ht="15.75" customHeight="1">
      <c r="A411" s="43"/>
      <c r="B411" s="44"/>
      <c r="C411" s="36"/>
      <c r="D411" s="36"/>
      <c r="E411" s="36"/>
      <c r="F411" s="36"/>
    </row>
    <row r="412" ht="15.75" customHeight="1">
      <c r="A412" s="43"/>
      <c r="B412" s="44"/>
      <c r="C412" s="36"/>
      <c r="D412" s="36"/>
      <c r="E412" s="36"/>
      <c r="F412" s="36"/>
    </row>
    <row r="413" ht="15.75" customHeight="1">
      <c r="A413" s="43"/>
      <c r="B413" s="44"/>
      <c r="C413" s="36"/>
      <c r="D413" s="36"/>
      <c r="E413" s="36"/>
      <c r="F413" s="36"/>
    </row>
    <row r="414" ht="15.75" customHeight="1">
      <c r="A414" s="43"/>
      <c r="B414" s="44"/>
      <c r="C414" s="36"/>
      <c r="D414" s="36"/>
      <c r="E414" s="36"/>
      <c r="F414" s="36"/>
    </row>
    <row r="415" ht="15.75" customHeight="1">
      <c r="A415" s="43"/>
      <c r="B415" s="44"/>
      <c r="C415" s="36"/>
      <c r="D415" s="36"/>
      <c r="E415" s="36"/>
      <c r="F415" s="36"/>
    </row>
    <row r="416" ht="15.75" customHeight="1">
      <c r="A416" s="43"/>
      <c r="B416" s="44"/>
      <c r="C416" s="36"/>
      <c r="D416" s="36"/>
      <c r="E416" s="44"/>
      <c r="F416" s="36"/>
    </row>
    <row r="417" ht="15.75" customHeight="1">
      <c r="A417" s="43"/>
      <c r="B417" s="44"/>
      <c r="C417" s="36"/>
      <c r="D417" s="36"/>
      <c r="E417" s="44"/>
      <c r="F417" s="36"/>
    </row>
    <row r="418" ht="15.75" customHeight="1">
      <c r="A418" s="43"/>
      <c r="B418" s="44"/>
      <c r="C418" s="36"/>
      <c r="D418" s="36"/>
      <c r="E418" s="36"/>
      <c r="F418" s="36"/>
    </row>
    <row r="419" ht="15.75" customHeight="1">
      <c r="A419" s="43"/>
      <c r="B419" s="44"/>
      <c r="C419" s="36"/>
      <c r="D419" s="36"/>
      <c r="E419" s="36"/>
      <c r="F419" s="36"/>
    </row>
    <row r="420" ht="15.75" customHeight="1">
      <c r="A420" s="43"/>
      <c r="B420" s="44"/>
      <c r="C420" s="36"/>
      <c r="D420" s="36"/>
      <c r="E420" s="36"/>
      <c r="F420" s="36"/>
    </row>
    <row r="421" ht="15.75" customHeight="1">
      <c r="A421" s="43"/>
      <c r="B421" s="44"/>
      <c r="C421" s="36"/>
      <c r="D421" s="36"/>
      <c r="E421" s="44"/>
      <c r="F421" s="36"/>
    </row>
    <row r="422" ht="15.75" customHeight="1">
      <c r="A422" s="43"/>
      <c r="B422" s="44"/>
      <c r="C422" s="36"/>
      <c r="D422" s="36"/>
      <c r="E422" s="36"/>
      <c r="F422" s="36"/>
    </row>
    <row r="423" ht="15.75" customHeight="1">
      <c r="A423" s="43"/>
      <c r="B423" s="44"/>
      <c r="C423" s="36"/>
      <c r="D423" s="36"/>
      <c r="E423" s="36"/>
      <c r="F423" s="36"/>
    </row>
    <row r="424" ht="15.75" customHeight="1">
      <c r="A424" s="43"/>
      <c r="B424" s="44"/>
      <c r="C424" s="36"/>
      <c r="D424" s="36"/>
      <c r="E424" s="36"/>
      <c r="F424" s="36"/>
    </row>
    <row r="425" ht="15.75" customHeight="1">
      <c r="A425" s="44"/>
      <c r="B425" s="44"/>
      <c r="C425" s="36"/>
      <c r="D425" s="36"/>
      <c r="E425" s="36"/>
      <c r="F425" s="36"/>
    </row>
    <row r="426" ht="15.75" customHeight="1">
      <c r="A426" s="43"/>
      <c r="B426" s="44"/>
      <c r="C426" s="36"/>
      <c r="D426" s="36"/>
      <c r="E426" s="44"/>
      <c r="F426" s="36"/>
    </row>
    <row r="427" ht="15.75" customHeight="1">
      <c r="A427" s="43"/>
      <c r="B427" s="44"/>
      <c r="C427" s="36"/>
      <c r="D427" s="36"/>
      <c r="E427" s="44"/>
      <c r="F427" s="36"/>
    </row>
    <row r="428" ht="15.75" customHeight="1">
      <c r="A428" s="43"/>
      <c r="B428" s="44"/>
      <c r="C428" s="36"/>
      <c r="D428" s="36"/>
      <c r="E428" s="36"/>
      <c r="F428" s="36"/>
    </row>
    <row r="429" ht="15.75" customHeight="1">
      <c r="A429" s="43"/>
      <c r="B429" s="44"/>
      <c r="C429" s="36"/>
      <c r="D429" s="36"/>
      <c r="E429" s="36"/>
      <c r="F429" s="36"/>
    </row>
    <row r="430" ht="15.75" customHeight="1">
      <c r="A430" s="43"/>
      <c r="B430" s="44"/>
      <c r="C430" s="36"/>
      <c r="D430" s="36"/>
      <c r="E430" s="36"/>
      <c r="F430" s="36"/>
    </row>
    <row r="431" ht="15.75" customHeight="1">
      <c r="A431" s="43"/>
      <c r="B431" s="44"/>
      <c r="C431" s="36"/>
      <c r="D431" s="36"/>
      <c r="E431" s="44"/>
      <c r="F431" s="36"/>
    </row>
    <row r="432" ht="15.75" customHeight="1">
      <c r="A432" s="43"/>
      <c r="B432" s="44"/>
      <c r="C432" s="36"/>
      <c r="D432" s="36"/>
      <c r="E432" s="36"/>
      <c r="F432" s="36"/>
    </row>
    <row r="433" ht="15.75" customHeight="1">
      <c r="A433" s="43"/>
      <c r="B433" s="44"/>
      <c r="C433" s="36"/>
      <c r="D433" s="36"/>
      <c r="E433" s="44"/>
      <c r="F433" s="36"/>
    </row>
    <row r="434" ht="15.75" customHeight="1">
      <c r="A434" s="43"/>
      <c r="B434" s="44"/>
      <c r="C434" s="36"/>
      <c r="D434" s="36"/>
      <c r="E434" s="36"/>
      <c r="F434" s="36"/>
    </row>
    <row r="435" ht="15.75" customHeight="1">
      <c r="A435" s="43"/>
      <c r="B435" s="44"/>
      <c r="C435" s="36"/>
      <c r="D435" s="36"/>
      <c r="E435" s="36"/>
      <c r="F435" s="36"/>
    </row>
    <row r="436" ht="15.75" customHeight="1">
      <c r="A436" s="43"/>
      <c r="B436" s="44"/>
      <c r="C436" s="36"/>
      <c r="D436" s="36"/>
      <c r="E436" s="36"/>
      <c r="F436" s="36"/>
    </row>
    <row r="437" ht="15.75" customHeight="1">
      <c r="A437" s="43"/>
      <c r="B437" s="44"/>
      <c r="C437" s="36"/>
      <c r="D437" s="36"/>
      <c r="E437" s="36"/>
      <c r="F437" s="36"/>
    </row>
    <row r="438" ht="15.75" customHeight="1">
      <c r="A438" s="43"/>
      <c r="B438" s="44"/>
      <c r="C438" s="36"/>
      <c r="D438" s="36"/>
      <c r="E438" s="44"/>
      <c r="F438" s="36"/>
    </row>
    <row r="439" ht="15.75" customHeight="1">
      <c r="A439" s="43"/>
      <c r="B439" s="44"/>
      <c r="C439" s="36"/>
      <c r="D439" s="36"/>
      <c r="E439" s="44"/>
      <c r="F439" s="36"/>
    </row>
    <row r="440" ht="15.75" customHeight="1">
      <c r="A440" s="43"/>
      <c r="B440" s="44"/>
      <c r="C440" s="36"/>
      <c r="D440" s="36"/>
      <c r="E440" s="36"/>
      <c r="F440" s="36"/>
    </row>
    <row r="441" ht="15.75" customHeight="1">
      <c r="A441" s="43"/>
      <c r="B441" s="44"/>
      <c r="C441" s="36"/>
      <c r="D441" s="36"/>
      <c r="E441" s="44"/>
      <c r="F441" s="36"/>
    </row>
    <row r="442" ht="15.75" customHeight="1">
      <c r="A442" s="43"/>
      <c r="B442" s="44"/>
      <c r="C442" s="36"/>
      <c r="D442" s="36"/>
      <c r="E442" s="44"/>
      <c r="F442" s="36"/>
    </row>
    <row r="443" ht="15.75" customHeight="1">
      <c r="A443" s="43"/>
      <c r="B443" s="44"/>
      <c r="C443" s="36"/>
      <c r="D443" s="36"/>
      <c r="E443" s="36"/>
      <c r="F443" s="36"/>
    </row>
    <row r="444" ht="15.75" customHeight="1">
      <c r="A444" s="43"/>
      <c r="B444" s="44"/>
      <c r="C444" s="36"/>
      <c r="D444" s="36"/>
      <c r="E444" s="36"/>
      <c r="F444" s="36"/>
    </row>
    <row r="445" ht="15.75" customHeight="1">
      <c r="A445" s="43"/>
      <c r="B445" s="44"/>
      <c r="C445" s="36"/>
      <c r="D445" s="36"/>
      <c r="E445" s="44"/>
      <c r="F445" s="36"/>
    </row>
    <row r="446" ht="15.75" customHeight="1">
      <c r="A446" s="43"/>
      <c r="B446" s="44"/>
      <c r="C446" s="36"/>
      <c r="D446" s="36"/>
      <c r="E446" s="36"/>
      <c r="F446" s="36"/>
    </row>
    <row r="447" ht="15.75" customHeight="1">
      <c r="A447" s="43"/>
      <c r="B447" s="44"/>
      <c r="C447" s="36"/>
      <c r="D447" s="36"/>
      <c r="E447" s="44"/>
      <c r="F447" s="36"/>
    </row>
    <row r="448" ht="15.75" customHeight="1">
      <c r="A448" s="43"/>
      <c r="B448" s="44"/>
      <c r="C448" s="36"/>
      <c r="D448" s="36"/>
      <c r="E448" s="44"/>
      <c r="F448" s="36"/>
    </row>
    <row r="449" ht="15.75" customHeight="1">
      <c r="A449" s="43"/>
      <c r="B449" s="44"/>
      <c r="C449" s="36"/>
      <c r="D449" s="36"/>
      <c r="E449" s="44"/>
      <c r="F449" s="36"/>
    </row>
    <row r="450" ht="15.75" customHeight="1">
      <c r="A450" s="43"/>
      <c r="B450" s="44"/>
      <c r="C450" s="36"/>
      <c r="D450" s="36"/>
      <c r="E450" s="36"/>
      <c r="F450" s="36"/>
    </row>
    <row r="451" ht="15.75" customHeight="1">
      <c r="A451" s="43"/>
      <c r="B451" s="44"/>
      <c r="C451" s="36"/>
      <c r="D451" s="36"/>
      <c r="E451" s="36"/>
      <c r="F451" s="36"/>
    </row>
    <row r="452" ht="15.75" customHeight="1">
      <c r="A452" s="43"/>
      <c r="B452" s="44"/>
      <c r="C452" s="36"/>
      <c r="D452" s="36"/>
      <c r="E452" s="44"/>
      <c r="F452" s="36"/>
    </row>
    <row r="453" ht="15.75" customHeight="1">
      <c r="A453" s="43"/>
      <c r="B453" s="44"/>
      <c r="C453" s="36"/>
      <c r="D453" s="36"/>
      <c r="E453" s="36"/>
      <c r="F453" s="36"/>
    </row>
    <row r="454" ht="15.75" customHeight="1">
      <c r="A454" s="43"/>
      <c r="B454" s="44"/>
      <c r="C454" s="36"/>
      <c r="D454" s="36"/>
      <c r="E454" s="36"/>
      <c r="F454" s="36"/>
    </row>
    <row r="455" ht="15.75" customHeight="1">
      <c r="A455" s="43"/>
      <c r="B455" s="44"/>
      <c r="C455" s="36"/>
      <c r="D455" s="36"/>
      <c r="E455" s="44"/>
      <c r="F455" s="36"/>
    </row>
    <row r="456" ht="15.75" customHeight="1">
      <c r="A456" s="43"/>
      <c r="B456" s="44"/>
      <c r="C456" s="36"/>
      <c r="D456" s="36"/>
      <c r="E456" s="44"/>
      <c r="F456" s="36"/>
    </row>
    <row r="457" ht="15.75" customHeight="1">
      <c r="A457" s="43"/>
      <c r="B457" s="44"/>
      <c r="C457" s="36"/>
      <c r="D457" s="36"/>
      <c r="E457" s="36"/>
      <c r="F457" s="36"/>
    </row>
    <row r="458" ht="15.75" customHeight="1">
      <c r="A458" s="43"/>
      <c r="B458" s="44"/>
      <c r="C458" s="36"/>
      <c r="D458" s="36"/>
      <c r="E458" s="36"/>
      <c r="F458" s="36"/>
    </row>
    <row r="459" ht="15.75" customHeight="1">
      <c r="A459" s="43"/>
      <c r="B459" s="44"/>
      <c r="C459" s="36"/>
      <c r="D459" s="36"/>
      <c r="E459" s="44"/>
      <c r="F459" s="36"/>
    </row>
    <row r="460" ht="15.75" customHeight="1">
      <c r="A460" s="43"/>
      <c r="B460" s="44"/>
      <c r="C460" s="36"/>
      <c r="D460" s="36"/>
      <c r="E460" s="44"/>
      <c r="F460" s="36"/>
    </row>
    <row r="461" ht="15.75" customHeight="1">
      <c r="A461" s="43"/>
      <c r="B461" s="44"/>
      <c r="C461" s="36"/>
      <c r="D461" s="36"/>
      <c r="E461" s="36"/>
      <c r="F461" s="36"/>
    </row>
    <row r="462" ht="15.75" customHeight="1">
      <c r="A462" s="43"/>
      <c r="B462" s="44"/>
      <c r="C462" s="36"/>
      <c r="D462" s="36"/>
      <c r="E462" s="44"/>
      <c r="F462" s="36"/>
    </row>
    <row r="463" ht="15.75" customHeight="1">
      <c r="A463" s="43"/>
      <c r="B463" s="44"/>
      <c r="C463" s="36"/>
      <c r="D463" s="36"/>
      <c r="E463" s="44"/>
      <c r="F463" s="36"/>
    </row>
    <row r="464" ht="15.75" customHeight="1">
      <c r="A464" s="43"/>
      <c r="B464" s="44"/>
      <c r="C464" s="36"/>
      <c r="D464" s="36"/>
      <c r="E464" s="36"/>
      <c r="F464" s="36"/>
    </row>
    <row r="465" ht="15.75" customHeight="1">
      <c r="A465" s="43"/>
      <c r="B465" s="44"/>
      <c r="C465" s="36"/>
      <c r="D465" s="36"/>
      <c r="E465" s="44"/>
      <c r="F465" s="36"/>
    </row>
    <row r="466" ht="15.75" customHeight="1">
      <c r="A466" s="43"/>
      <c r="B466" s="44"/>
      <c r="C466" s="36"/>
      <c r="D466" s="36"/>
      <c r="E466" s="36"/>
      <c r="F466" s="36"/>
    </row>
    <row r="467" ht="15.75" customHeight="1">
      <c r="A467" s="43"/>
      <c r="B467" s="44"/>
      <c r="C467" s="36"/>
      <c r="D467" s="36"/>
      <c r="E467" s="36"/>
      <c r="F467" s="36"/>
    </row>
    <row r="468" ht="15.75" customHeight="1">
      <c r="A468" s="43"/>
      <c r="B468" s="44"/>
      <c r="C468" s="36"/>
      <c r="D468" s="36"/>
      <c r="E468" s="36"/>
      <c r="F468" s="36"/>
    </row>
    <row r="469" ht="15.75" customHeight="1">
      <c r="A469" s="43"/>
      <c r="B469" s="44"/>
      <c r="C469" s="36"/>
      <c r="D469" s="36"/>
      <c r="E469" s="36"/>
      <c r="F469" s="36"/>
    </row>
    <row r="470" ht="15.75" customHeight="1">
      <c r="A470" s="43"/>
      <c r="B470" s="44"/>
      <c r="C470" s="36"/>
      <c r="D470" s="36"/>
      <c r="E470" s="36"/>
      <c r="F470" s="36"/>
    </row>
    <row r="471" ht="15.75" customHeight="1">
      <c r="A471" s="43"/>
      <c r="B471" s="44"/>
      <c r="C471" s="36"/>
      <c r="D471" s="36"/>
      <c r="E471" s="36"/>
      <c r="F471" s="36"/>
    </row>
    <row r="472" ht="15.75" customHeight="1">
      <c r="A472" s="43"/>
      <c r="B472" s="44"/>
      <c r="C472" s="36"/>
      <c r="D472" s="36"/>
      <c r="E472" s="44"/>
      <c r="F472" s="36"/>
    </row>
    <row r="473" ht="15.75" customHeight="1">
      <c r="A473" s="43"/>
      <c r="B473" s="44"/>
      <c r="C473" s="36"/>
      <c r="D473" s="36"/>
      <c r="E473" s="44"/>
      <c r="F473" s="36"/>
    </row>
    <row r="474" ht="15.75" customHeight="1">
      <c r="A474" s="43"/>
      <c r="B474" s="44"/>
      <c r="C474" s="36"/>
      <c r="D474" s="36"/>
      <c r="E474" s="44"/>
      <c r="F474" s="36"/>
    </row>
    <row r="475" ht="15.75" customHeight="1">
      <c r="A475" s="43"/>
      <c r="B475" s="44"/>
      <c r="C475" s="36"/>
      <c r="D475" s="36"/>
      <c r="E475" s="44"/>
      <c r="F475" s="36"/>
    </row>
    <row r="476" ht="15.75" customHeight="1">
      <c r="A476" s="43"/>
      <c r="B476" s="44"/>
      <c r="C476" s="36"/>
      <c r="D476" s="36"/>
      <c r="E476" s="44"/>
      <c r="F476" s="36"/>
    </row>
    <row r="477" ht="15.75" customHeight="1">
      <c r="A477" s="43"/>
      <c r="B477" s="44"/>
      <c r="C477" s="36"/>
      <c r="D477" s="36"/>
      <c r="E477" s="36"/>
      <c r="F477" s="36"/>
    </row>
    <row r="478" ht="15.75" customHeight="1">
      <c r="A478" s="43"/>
      <c r="B478" s="44"/>
      <c r="C478" s="36"/>
      <c r="D478" s="36"/>
      <c r="E478" s="44"/>
      <c r="F478" s="36"/>
    </row>
    <row r="479" ht="15.75" customHeight="1">
      <c r="A479" s="43"/>
      <c r="B479" s="44"/>
      <c r="C479" s="36"/>
      <c r="D479" s="36"/>
      <c r="E479" s="44"/>
      <c r="F479" s="36"/>
    </row>
    <row r="480" ht="15.75" customHeight="1">
      <c r="A480" s="43"/>
      <c r="B480" s="44"/>
      <c r="C480" s="36"/>
      <c r="D480" s="36"/>
      <c r="E480" s="44"/>
      <c r="F480" s="36"/>
    </row>
    <row r="481" ht="15.75" customHeight="1">
      <c r="A481" s="43"/>
      <c r="B481" s="44"/>
      <c r="C481" s="36"/>
      <c r="D481" s="36"/>
      <c r="E481" s="36"/>
      <c r="F481" s="36"/>
    </row>
    <row r="482" ht="15.75" customHeight="1">
      <c r="A482" s="43"/>
      <c r="B482" s="44"/>
      <c r="C482" s="36"/>
      <c r="D482" s="36"/>
      <c r="E482" s="44"/>
      <c r="F482" s="36"/>
    </row>
    <row r="483" ht="15.75" customHeight="1">
      <c r="A483" s="43"/>
      <c r="B483" s="44"/>
      <c r="C483" s="36"/>
      <c r="D483" s="36"/>
      <c r="E483" s="36"/>
      <c r="F483" s="36"/>
    </row>
    <row r="484" ht="15.75" customHeight="1">
      <c r="A484" s="43"/>
      <c r="B484" s="44"/>
      <c r="C484" s="36"/>
      <c r="D484" s="36"/>
      <c r="E484" s="44"/>
      <c r="F484" s="36"/>
    </row>
    <row r="485" ht="15.75" customHeight="1">
      <c r="A485" s="43"/>
      <c r="B485" s="44"/>
      <c r="C485" s="36"/>
      <c r="D485" s="36"/>
      <c r="E485" s="44"/>
      <c r="F485" s="36"/>
    </row>
    <row r="486" ht="15.75" customHeight="1">
      <c r="A486" s="43"/>
      <c r="B486" s="44"/>
      <c r="C486" s="36"/>
      <c r="D486" s="36"/>
      <c r="E486" s="44"/>
      <c r="F486" s="36"/>
    </row>
    <row r="487" ht="15.75" customHeight="1">
      <c r="A487" s="43"/>
      <c r="B487" s="44"/>
      <c r="C487" s="36"/>
      <c r="D487" s="36"/>
      <c r="E487" s="36"/>
      <c r="F487" s="36"/>
    </row>
    <row r="488" ht="15.75" customHeight="1">
      <c r="A488" s="43"/>
      <c r="B488" s="44"/>
      <c r="C488" s="36"/>
      <c r="D488" s="36"/>
      <c r="E488" s="44"/>
      <c r="F488" s="36"/>
    </row>
    <row r="489" ht="15.75" customHeight="1">
      <c r="A489" s="43"/>
      <c r="B489" s="44"/>
      <c r="C489" s="36"/>
      <c r="D489" s="36"/>
      <c r="E489" s="44"/>
      <c r="F489" s="36"/>
    </row>
    <row r="490" ht="15.75" customHeight="1">
      <c r="A490" s="43"/>
      <c r="B490" s="44"/>
      <c r="C490" s="36"/>
      <c r="D490" s="36"/>
      <c r="E490" s="36"/>
      <c r="F490" s="36"/>
    </row>
    <row r="491" ht="15.75" customHeight="1">
      <c r="A491" s="43"/>
      <c r="B491" s="44"/>
      <c r="C491" s="36"/>
      <c r="D491" s="36"/>
      <c r="E491" s="44"/>
      <c r="F491" s="36"/>
    </row>
    <row r="492" ht="15.75" customHeight="1">
      <c r="A492" s="43"/>
      <c r="B492" s="44"/>
      <c r="C492" s="36"/>
      <c r="D492" s="36"/>
      <c r="E492" s="44"/>
      <c r="F492" s="36"/>
    </row>
    <row r="493" ht="15.75" customHeight="1">
      <c r="A493" s="43"/>
      <c r="B493" s="44"/>
      <c r="C493" s="36"/>
      <c r="D493" s="36"/>
      <c r="E493" s="44"/>
      <c r="F493" s="36"/>
    </row>
    <row r="494" ht="15.75" customHeight="1">
      <c r="A494" s="43"/>
      <c r="B494" s="44"/>
      <c r="C494" s="36"/>
      <c r="D494" s="36"/>
      <c r="E494" s="44"/>
      <c r="F494" s="36"/>
    </row>
    <row r="495" ht="15.75" customHeight="1">
      <c r="A495" s="43"/>
      <c r="B495" s="44"/>
      <c r="C495" s="36"/>
      <c r="D495" s="36"/>
      <c r="E495" s="44"/>
      <c r="F495" s="36"/>
    </row>
    <row r="496" ht="15.75" customHeight="1">
      <c r="A496" s="43"/>
      <c r="B496" s="44"/>
      <c r="C496" s="36"/>
      <c r="D496" s="36"/>
      <c r="E496" s="44"/>
      <c r="F496" s="36"/>
    </row>
    <row r="497" ht="15.75" customHeight="1">
      <c r="A497" s="43"/>
      <c r="B497" s="44"/>
      <c r="C497" s="36"/>
      <c r="D497" s="36"/>
      <c r="E497" s="36"/>
      <c r="F497" s="36"/>
    </row>
    <row r="498" ht="15.75" customHeight="1">
      <c r="A498" s="43"/>
      <c r="B498" s="44"/>
      <c r="C498" s="36"/>
      <c r="D498" s="36"/>
      <c r="E498" s="36"/>
      <c r="F498" s="36"/>
    </row>
    <row r="499" ht="15.75" customHeight="1">
      <c r="A499" s="43"/>
      <c r="B499" s="44"/>
      <c r="C499" s="36"/>
      <c r="D499" s="36"/>
      <c r="E499" s="44"/>
      <c r="F499" s="36"/>
    </row>
    <row r="500" ht="15.75" customHeight="1">
      <c r="A500" s="43"/>
      <c r="B500" s="44"/>
      <c r="C500" s="36"/>
      <c r="D500" s="36"/>
      <c r="E500" s="36"/>
      <c r="F500" s="36"/>
    </row>
    <row r="501" ht="15.75" customHeight="1">
      <c r="A501" s="43"/>
      <c r="B501" s="44"/>
      <c r="C501" s="36"/>
      <c r="D501" s="36"/>
      <c r="E501" s="44"/>
      <c r="F501" s="36"/>
    </row>
    <row r="502" ht="15.75" customHeight="1">
      <c r="A502" s="43"/>
      <c r="B502" s="44"/>
      <c r="C502" s="36"/>
      <c r="D502" s="36"/>
      <c r="E502" s="44"/>
      <c r="F502" s="36"/>
    </row>
    <row r="503" ht="15.75" customHeight="1">
      <c r="A503" s="43"/>
      <c r="B503" s="44"/>
      <c r="C503" s="36"/>
      <c r="D503" s="36"/>
      <c r="E503" s="44"/>
      <c r="F503" s="36"/>
    </row>
    <row r="504" ht="15.75" customHeight="1">
      <c r="A504" s="43"/>
      <c r="B504" s="44"/>
      <c r="C504" s="36"/>
      <c r="D504" s="36"/>
      <c r="E504" s="36"/>
      <c r="F504" s="36"/>
    </row>
    <row r="505" ht="15.75" customHeight="1">
      <c r="A505" s="43"/>
      <c r="B505" s="44"/>
      <c r="C505" s="36"/>
      <c r="D505" s="36"/>
      <c r="E505" s="44"/>
      <c r="F505" s="36"/>
    </row>
    <row r="506" ht="15.75" customHeight="1">
      <c r="A506" s="43"/>
      <c r="B506" s="44"/>
      <c r="C506" s="36"/>
      <c r="D506" s="36"/>
      <c r="E506" s="44"/>
      <c r="F506" s="36"/>
    </row>
    <row r="507" ht="15.75" customHeight="1">
      <c r="A507" s="43"/>
      <c r="B507" s="44"/>
      <c r="C507" s="36"/>
      <c r="D507" s="36"/>
      <c r="E507" s="44"/>
      <c r="F507" s="36"/>
    </row>
    <row r="508" ht="15.75" customHeight="1">
      <c r="A508" s="43"/>
      <c r="B508" s="44"/>
      <c r="C508" s="36"/>
      <c r="D508" s="36"/>
      <c r="E508" s="44"/>
      <c r="F508" s="36"/>
    </row>
    <row r="509" ht="15.75" customHeight="1">
      <c r="A509" s="43"/>
      <c r="B509" s="44"/>
      <c r="C509" s="36"/>
      <c r="D509" s="36"/>
      <c r="E509" s="44"/>
      <c r="F509" s="36"/>
    </row>
    <row r="510" ht="15.75" customHeight="1">
      <c r="A510" s="43"/>
      <c r="B510" s="44"/>
      <c r="C510" s="36"/>
      <c r="D510" s="36"/>
      <c r="E510" s="44"/>
      <c r="F510" s="36"/>
    </row>
    <row r="511" ht="15.75" customHeight="1">
      <c r="A511" s="43"/>
      <c r="B511" s="44"/>
      <c r="C511" s="36"/>
      <c r="D511" s="36"/>
      <c r="E511" s="44"/>
      <c r="F511" s="36"/>
    </row>
    <row r="512" ht="15.75" customHeight="1">
      <c r="A512" s="43"/>
      <c r="B512" s="44"/>
      <c r="C512" s="36"/>
      <c r="D512" s="36"/>
      <c r="E512" s="44"/>
      <c r="F512" s="36"/>
    </row>
    <row r="513" ht="15.75" customHeight="1">
      <c r="A513" s="43"/>
      <c r="B513" s="44"/>
      <c r="C513" s="36"/>
      <c r="D513" s="36"/>
      <c r="E513" s="44"/>
      <c r="F513" s="36"/>
    </row>
    <row r="514" ht="15.75" customHeight="1">
      <c r="A514" s="43"/>
      <c r="B514" s="44"/>
      <c r="C514" s="36"/>
      <c r="D514" s="36"/>
      <c r="E514" s="44"/>
      <c r="F514" s="36"/>
    </row>
    <row r="515" ht="15.75" customHeight="1">
      <c r="A515" s="43"/>
      <c r="B515" s="44"/>
      <c r="C515" s="36"/>
      <c r="D515" s="36"/>
      <c r="E515" s="44"/>
      <c r="F515" s="36"/>
    </row>
    <row r="516" ht="15.75" customHeight="1">
      <c r="A516" s="43"/>
      <c r="B516" s="44"/>
      <c r="C516" s="36"/>
      <c r="D516" s="36"/>
      <c r="E516" s="36"/>
      <c r="F516" s="36"/>
    </row>
    <row r="517" ht="15.75" customHeight="1">
      <c r="A517" s="43"/>
      <c r="B517" s="44"/>
      <c r="C517" s="36"/>
      <c r="D517" s="36"/>
      <c r="E517" s="36"/>
      <c r="F517" s="36"/>
    </row>
    <row r="518" ht="15.75" customHeight="1">
      <c r="A518" s="43"/>
      <c r="B518" s="44"/>
      <c r="C518" s="36"/>
      <c r="D518" s="36"/>
      <c r="E518" s="44"/>
      <c r="F518" s="36"/>
    </row>
    <row r="519" ht="15.75" customHeight="1">
      <c r="A519" s="43"/>
      <c r="B519" s="44"/>
      <c r="C519" s="36"/>
      <c r="D519" s="36"/>
      <c r="E519" s="44"/>
      <c r="F519" s="36"/>
    </row>
    <row r="520" ht="15.75" customHeight="1">
      <c r="A520" s="43"/>
      <c r="B520" s="44"/>
      <c r="C520" s="36"/>
      <c r="D520" s="36"/>
      <c r="E520" s="44"/>
      <c r="F520" s="36"/>
    </row>
    <row r="521" ht="15.75" customHeight="1">
      <c r="A521" s="43"/>
      <c r="B521" s="44"/>
      <c r="C521" s="36"/>
      <c r="D521" s="36"/>
      <c r="E521" s="44"/>
      <c r="F521" s="36"/>
    </row>
    <row r="522" ht="15.75" customHeight="1">
      <c r="A522" s="43"/>
      <c r="B522" s="44"/>
      <c r="C522" s="36"/>
      <c r="D522" s="36"/>
      <c r="E522" s="44"/>
      <c r="F522" s="36"/>
    </row>
    <row r="523" ht="15.75" customHeight="1">
      <c r="A523" s="43"/>
      <c r="B523" s="44"/>
      <c r="C523" s="36"/>
      <c r="D523" s="36"/>
      <c r="E523" s="44"/>
      <c r="F523" s="36"/>
    </row>
    <row r="524" ht="15.75" customHeight="1">
      <c r="A524" s="43"/>
      <c r="B524" s="44"/>
      <c r="C524" s="36"/>
      <c r="D524" s="36"/>
      <c r="E524" s="44"/>
      <c r="F524" s="36"/>
    </row>
    <row r="525" ht="15.75" customHeight="1">
      <c r="A525" s="43"/>
      <c r="B525" s="44"/>
      <c r="C525" s="36"/>
      <c r="D525" s="36"/>
      <c r="E525" s="44"/>
      <c r="F525" s="36"/>
    </row>
    <row r="526" ht="15.75" customHeight="1">
      <c r="A526" s="43"/>
      <c r="B526" s="44"/>
      <c r="C526" s="36"/>
      <c r="D526" s="36"/>
      <c r="E526" s="36"/>
      <c r="F526" s="36"/>
    </row>
    <row r="527" ht="15.75" customHeight="1">
      <c r="A527" s="43"/>
      <c r="B527" s="44"/>
      <c r="C527" s="36"/>
      <c r="D527" s="36"/>
      <c r="E527" s="44"/>
      <c r="F527" s="36"/>
    </row>
    <row r="528" ht="15.75" customHeight="1">
      <c r="A528" s="43"/>
      <c r="B528" s="44"/>
      <c r="C528" s="36"/>
      <c r="D528" s="36"/>
      <c r="E528" s="44"/>
      <c r="F528" s="36"/>
    </row>
    <row r="529" ht="15.75" customHeight="1">
      <c r="A529" s="43"/>
      <c r="B529" s="44"/>
      <c r="C529" s="36"/>
      <c r="D529" s="36"/>
      <c r="E529" s="44"/>
      <c r="F529" s="36"/>
    </row>
    <row r="530" ht="15.75" customHeight="1">
      <c r="A530" s="43"/>
      <c r="B530" s="44"/>
      <c r="C530" s="36"/>
      <c r="D530" s="36"/>
      <c r="E530" s="44"/>
      <c r="F530" s="36"/>
    </row>
    <row r="531" ht="15.75" customHeight="1">
      <c r="A531" s="43"/>
      <c r="B531" s="44"/>
      <c r="C531" s="36"/>
      <c r="D531" s="36"/>
      <c r="E531" s="44"/>
      <c r="F531" s="36"/>
    </row>
    <row r="532" ht="15.75" customHeight="1">
      <c r="A532" s="43"/>
      <c r="B532" s="44"/>
      <c r="C532" s="36"/>
      <c r="D532" s="44"/>
      <c r="E532" s="44"/>
      <c r="F532" s="36"/>
    </row>
    <row r="533" ht="15.75" customHeight="1">
      <c r="A533" s="43"/>
      <c r="B533" s="44"/>
      <c r="C533" s="36"/>
      <c r="D533" s="36"/>
      <c r="E533" s="44"/>
      <c r="F533" s="36"/>
    </row>
    <row r="534" ht="15.75" customHeight="1">
      <c r="A534" s="43"/>
      <c r="B534" s="44"/>
      <c r="C534" s="36"/>
      <c r="D534" s="36"/>
      <c r="E534" s="44"/>
      <c r="F534" s="36"/>
    </row>
    <row r="535" ht="15.75" customHeight="1">
      <c r="A535" s="43"/>
      <c r="B535" s="44"/>
      <c r="C535" s="36"/>
      <c r="D535" s="36"/>
      <c r="E535" s="44"/>
      <c r="F535" s="36"/>
    </row>
    <row r="536" ht="15.75" customHeight="1">
      <c r="A536" s="43"/>
      <c r="B536" s="44"/>
      <c r="C536" s="36"/>
      <c r="D536" s="36"/>
      <c r="E536" s="36"/>
      <c r="F536" s="36"/>
    </row>
    <row r="537" ht="15.75" customHeight="1">
      <c r="A537" s="43"/>
      <c r="B537" s="44"/>
      <c r="C537" s="36"/>
      <c r="D537" s="36"/>
      <c r="E537" s="44"/>
      <c r="F537" s="36"/>
    </row>
    <row r="538" ht="15.75" customHeight="1">
      <c r="A538" s="43"/>
      <c r="B538" s="44"/>
      <c r="C538" s="36"/>
      <c r="D538" s="36"/>
      <c r="E538" s="44"/>
      <c r="F538" s="36"/>
    </row>
    <row r="539" ht="15.75" customHeight="1">
      <c r="A539" s="43"/>
      <c r="B539" s="44"/>
      <c r="C539" s="36"/>
      <c r="D539" s="36"/>
      <c r="E539" s="44"/>
      <c r="F539" s="36"/>
    </row>
    <row r="540" ht="15.75" customHeight="1">
      <c r="A540" s="43"/>
      <c r="B540" s="44"/>
      <c r="C540" s="36"/>
      <c r="D540" s="36"/>
      <c r="E540" s="44"/>
      <c r="F540" s="36"/>
    </row>
    <row r="541" ht="15.75" customHeight="1">
      <c r="A541" s="43"/>
      <c r="B541" s="44"/>
      <c r="C541" s="36"/>
      <c r="D541" s="44"/>
      <c r="E541" s="36"/>
      <c r="F541" s="36"/>
    </row>
    <row r="542" ht="15.75" customHeight="1">
      <c r="A542" s="43"/>
      <c r="B542" s="44"/>
      <c r="C542" s="36"/>
      <c r="D542" s="44"/>
      <c r="E542" s="44"/>
      <c r="F542" s="44"/>
    </row>
    <row r="543" ht="15.75" customHeight="1">
      <c r="A543" s="43"/>
      <c r="B543" s="44"/>
      <c r="C543" s="36"/>
      <c r="D543" s="36"/>
      <c r="E543" s="44"/>
      <c r="F543" s="44"/>
    </row>
    <row r="544" ht="15.75" customHeight="1">
      <c r="A544" s="43"/>
      <c r="B544" s="44"/>
      <c r="C544" s="36"/>
      <c r="D544" s="36"/>
      <c r="E544" s="44"/>
      <c r="F544" s="36"/>
    </row>
    <row r="545" ht="15.75" customHeight="1">
      <c r="A545" s="43"/>
      <c r="B545" s="44"/>
      <c r="C545" s="36"/>
      <c r="D545" s="36"/>
      <c r="E545" s="44"/>
      <c r="F545" s="36"/>
    </row>
    <row r="546" ht="15.75" customHeight="1">
      <c r="A546" s="43"/>
      <c r="B546" s="44"/>
      <c r="C546" s="36"/>
      <c r="D546" s="44"/>
      <c r="E546" s="44"/>
      <c r="F546" s="36"/>
    </row>
    <row r="547" ht="15.75" customHeight="1">
      <c r="A547" s="43"/>
      <c r="B547" s="44"/>
      <c r="C547" s="36"/>
      <c r="D547" s="36"/>
      <c r="E547" s="44"/>
      <c r="F547" s="36"/>
    </row>
    <row r="548" ht="15.75" customHeight="1">
      <c r="A548" s="43"/>
      <c r="B548" s="44"/>
      <c r="C548" s="36"/>
      <c r="D548" s="44"/>
      <c r="E548" s="44"/>
      <c r="F548" s="44"/>
    </row>
    <row r="549" ht="15.75" customHeight="1">
      <c r="A549" s="43"/>
      <c r="B549" s="44"/>
      <c r="C549" s="36"/>
      <c r="D549" s="44"/>
      <c r="E549" s="44"/>
      <c r="F549" s="36"/>
    </row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000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6" width="12.63"/>
    <col customWidth="1" min="8" max="8" width="13.5"/>
  </cols>
  <sheetData>
    <row r="1" ht="15.0" customHeight="1">
      <c r="A1" s="31" t="s">
        <v>1</v>
      </c>
      <c r="B1" s="31" t="s">
        <v>2</v>
      </c>
      <c r="C1" s="31" t="s">
        <v>3</v>
      </c>
      <c r="D1" s="31" t="s">
        <v>662</v>
      </c>
      <c r="E1" s="31" t="s">
        <v>663</v>
      </c>
      <c r="F1" s="31" t="s">
        <v>664</v>
      </c>
      <c r="H1" s="58" t="s">
        <v>665</v>
      </c>
    </row>
    <row r="2" ht="15.0" customHeight="1">
      <c r="A2" s="52" t="s">
        <v>15</v>
      </c>
      <c r="B2" s="34">
        <v>5.1012843E7</v>
      </c>
      <c r="C2" s="35">
        <v>1.60275957E8</v>
      </c>
      <c r="D2" s="35">
        <v>2.42708617E8</v>
      </c>
      <c r="E2" s="35">
        <v>3.77743944E8</v>
      </c>
      <c r="F2" s="35">
        <v>3.1472456E7</v>
      </c>
    </row>
    <row r="3" ht="15.0" customHeight="1">
      <c r="A3" s="52" t="s">
        <v>23</v>
      </c>
      <c r="B3" s="34">
        <v>5.0232653E7</v>
      </c>
      <c r="C3" s="35">
        <v>1.30167604E8</v>
      </c>
      <c r="D3" s="35">
        <v>9.7800961E7</v>
      </c>
      <c r="E3" s="35">
        <v>1.91705066E8</v>
      </c>
      <c r="F3" s="35">
        <v>2.3471527E7</v>
      </c>
    </row>
    <row r="4" ht="15.0" customHeight="1">
      <c r="A4" s="52" t="s">
        <v>63</v>
      </c>
      <c r="B4" s="34">
        <v>1.6871198E7</v>
      </c>
      <c r="C4" s="35">
        <v>1.28008267E8</v>
      </c>
      <c r="D4" s="35">
        <v>1.91903445E8</v>
      </c>
      <c r="E4" s="35">
        <v>2.21043192E8</v>
      </c>
      <c r="F4" s="35">
        <v>3.7020867E7</v>
      </c>
    </row>
    <row r="5" ht="15.0" customHeight="1">
      <c r="A5" s="52" t="s">
        <v>20</v>
      </c>
      <c r="B5" s="34">
        <v>4.7249713E7</v>
      </c>
      <c r="C5" s="35">
        <v>1.27440431E8</v>
      </c>
      <c r="D5" s="35">
        <v>1.52545985E8</v>
      </c>
      <c r="E5" s="35">
        <v>2.76370275E8</v>
      </c>
      <c r="F5" s="35">
        <v>2.518523E7</v>
      </c>
    </row>
    <row r="6" ht="15.0" customHeight="1">
      <c r="A6" s="52" t="s">
        <v>32</v>
      </c>
      <c r="B6" s="34">
        <v>6379317.0</v>
      </c>
      <c r="C6" s="35">
        <v>1.26567254E8</v>
      </c>
      <c r="D6" s="35">
        <v>1.13491581E8</v>
      </c>
      <c r="E6" s="35">
        <v>1.50628272E8</v>
      </c>
      <c r="F6" s="35">
        <v>3.8524062E7</v>
      </c>
    </row>
    <row r="7" ht="15.0" customHeight="1">
      <c r="A7" s="52" t="s">
        <v>71</v>
      </c>
      <c r="B7" s="34">
        <v>6.6556501E7</v>
      </c>
      <c r="C7" s="35">
        <v>1.16246062E8</v>
      </c>
      <c r="D7" s="35">
        <v>8.3289282E7</v>
      </c>
      <c r="E7" s="35">
        <v>1.19598591E8</v>
      </c>
      <c r="F7" s="35">
        <v>1.9617106E7</v>
      </c>
    </row>
    <row r="8" ht="15.0" customHeight="1">
      <c r="A8" s="52" t="s">
        <v>26</v>
      </c>
      <c r="B8" s="34">
        <v>7.7195654E7</v>
      </c>
      <c r="C8" s="35">
        <v>1.13649962E8</v>
      </c>
      <c r="D8" s="35">
        <v>1.43898263E8</v>
      </c>
      <c r="E8" s="35">
        <v>1.28130477E8</v>
      </c>
      <c r="F8" s="35">
        <v>2.6791383E7</v>
      </c>
    </row>
    <row r="9" ht="15.0" customHeight="1">
      <c r="A9" s="52" t="s">
        <v>27</v>
      </c>
      <c r="B9" s="34">
        <v>7226500.0</v>
      </c>
      <c r="C9" s="35">
        <v>1.07537315E8</v>
      </c>
      <c r="D9" s="35">
        <v>6.7347145E7</v>
      </c>
      <c r="E9" s="35">
        <v>1.18502545E8</v>
      </c>
      <c r="F9" s="35">
        <v>1.87376E7</v>
      </c>
    </row>
    <row r="10" ht="15.0" customHeight="1">
      <c r="A10" s="52" t="s">
        <v>666</v>
      </c>
      <c r="B10" s="34">
        <v>4.7939669E7</v>
      </c>
      <c r="C10" s="35">
        <v>1.0580689E8</v>
      </c>
      <c r="D10" s="35">
        <v>8.5122569E7</v>
      </c>
      <c r="E10" s="35">
        <v>1.22980066E8</v>
      </c>
      <c r="F10" s="35">
        <v>1.937678E7</v>
      </c>
    </row>
    <row r="11" ht="15.0" customHeight="1">
      <c r="A11" s="52" t="s">
        <v>29</v>
      </c>
      <c r="B11" s="34">
        <v>1.5442401E7</v>
      </c>
      <c r="C11" s="35">
        <v>1.04731117E8</v>
      </c>
      <c r="D11" s="35">
        <v>6.117587E7</v>
      </c>
      <c r="E11" s="35">
        <v>7.4414389E7</v>
      </c>
      <c r="F11" s="35">
        <v>2.8716856E7</v>
      </c>
    </row>
    <row r="12" ht="15.0" customHeight="1">
      <c r="A12" s="52" t="s">
        <v>16</v>
      </c>
      <c r="B12" s="34">
        <v>9.485027E7</v>
      </c>
      <c r="C12" s="35">
        <v>1.03806682E8</v>
      </c>
      <c r="D12" s="35">
        <v>2.15076199E8</v>
      </c>
      <c r="E12" s="35">
        <v>1.46895342E8</v>
      </c>
      <c r="F12" s="35">
        <v>1.7073614E7</v>
      </c>
    </row>
    <row r="13" ht="15.0" customHeight="1">
      <c r="A13" s="52" t="s">
        <v>41</v>
      </c>
      <c r="B13" s="34">
        <v>3.9162349E7</v>
      </c>
      <c r="C13" s="35">
        <v>1.03707415E8</v>
      </c>
      <c r="D13" s="35">
        <v>6.2435871E7</v>
      </c>
      <c r="E13" s="35">
        <v>1.22398501E8</v>
      </c>
      <c r="F13" s="35">
        <v>1.5773054E7</v>
      </c>
    </row>
    <row r="14" ht="15.0" customHeight="1">
      <c r="A14" s="52" t="s">
        <v>22</v>
      </c>
      <c r="B14" s="34">
        <v>1.11105473E8</v>
      </c>
      <c r="C14" s="35">
        <v>1.03598364E8</v>
      </c>
      <c r="D14" s="35">
        <v>8.523505E7</v>
      </c>
      <c r="E14" s="35">
        <v>1.00065189E8</v>
      </c>
      <c r="F14" s="35">
        <v>2.0585501E7</v>
      </c>
    </row>
    <row r="15" ht="15.0" customHeight="1">
      <c r="A15" s="52" t="s">
        <v>387</v>
      </c>
      <c r="B15" s="34">
        <v>3.2570776E7</v>
      </c>
      <c r="C15" s="35">
        <v>1.02420863E8</v>
      </c>
      <c r="D15" s="35">
        <v>2.70407987E8</v>
      </c>
      <c r="E15" s="35">
        <v>3.11118642E8</v>
      </c>
      <c r="F15" s="35">
        <v>3.3085822E7</v>
      </c>
    </row>
    <row r="16" ht="15.0" customHeight="1">
      <c r="A16" s="52" t="s">
        <v>53</v>
      </c>
      <c r="B16" s="34">
        <v>1.6793293E7</v>
      </c>
      <c r="C16" s="35">
        <v>9.9087143E7</v>
      </c>
      <c r="D16" s="35">
        <v>4.2064008E7</v>
      </c>
      <c r="E16" s="35">
        <v>5.4555147E7</v>
      </c>
      <c r="F16" s="35">
        <v>2.0811885E7</v>
      </c>
    </row>
    <row r="17" ht="15.0" customHeight="1">
      <c r="A17" s="52" t="s">
        <v>138</v>
      </c>
      <c r="B17" s="34">
        <v>9.2415813E7</v>
      </c>
      <c r="C17" s="35">
        <v>9.9062494E7</v>
      </c>
      <c r="D17" s="35">
        <v>6.3316923E7</v>
      </c>
      <c r="E17" s="35">
        <v>7.9095706E7</v>
      </c>
      <c r="F17" s="35">
        <v>1.2084349E7</v>
      </c>
    </row>
    <row r="18" ht="15.0" customHeight="1">
      <c r="A18" s="52" t="s">
        <v>74</v>
      </c>
      <c r="B18" s="34">
        <v>5.0890021E7</v>
      </c>
      <c r="C18" s="35">
        <v>9.7863123E7</v>
      </c>
      <c r="D18" s="35">
        <v>6.0447805E7</v>
      </c>
      <c r="E18" s="35">
        <v>8.1439103E7</v>
      </c>
      <c r="F18" s="35">
        <v>1.3581648E7</v>
      </c>
    </row>
    <row r="19" ht="15.0" customHeight="1">
      <c r="A19" s="52" t="s">
        <v>38</v>
      </c>
      <c r="B19" s="34">
        <v>1.8454953E7</v>
      </c>
      <c r="C19" s="35">
        <v>9.709031E7</v>
      </c>
      <c r="D19" s="35">
        <v>5.6943303E7</v>
      </c>
      <c r="E19" s="35">
        <v>6.5167356E7</v>
      </c>
      <c r="F19" s="35">
        <v>1.7438977E7</v>
      </c>
    </row>
    <row r="20" ht="15.0" customHeight="1">
      <c r="A20" s="52" t="s">
        <v>14</v>
      </c>
      <c r="B20" s="34">
        <v>1.6909502E7</v>
      </c>
      <c r="C20" s="35">
        <v>9.6960175E7</v>
      </c>
      <c r="D20" s="35">
        <v>3.13015664E8</v>
      </c>
      <c r="E20" s="35">
        <v>4.71669223E8</v>
      </c>
      <c r="F20" s="35">
        <v>5.4069978E7</v>
      </c>
    </row>
    <row r="21" ht="15.0" customHeight="1">
      <c r="A21" s="52" t="s">
        <v>73</v>
      </c>
      <c r="B21" s="34">
        <v>5.1147854E7</v>
      </c>
      <c r="C21" s="35">
        <v>9.6578343E7</v>
      </c>
      <c r="D21" s="35">
        <v>7.5726683E7</v>
      </c>
      <c r="E21" s="35">
        <v>1.48981387E8</v>
      </c>
      <c r="F21" s="35">
        <v>1.9919789E7</v>
      </c>
    </row>
    <row r="22" ht="15.0" customHeight="1">
      <c r="A22" s="52" t="s">
        <v>43</v>
      </c>
      <c r="B22" s="34">
        <v>7.552219E7</v>
      </c>
      <c r="C22" s="35">
        <v>9.6324893E7</v>
      </c>
      <c r="D22" s="35">
        <v>2.56690638E8</v>
      </c>
      <c r="E22" s="35">
        <v>1.66638593E8</v>
      </c>
      <c r="F22" s="35">
        <v>1.592009E7</v>
      </c>
    </row>
    <row r="23" ht="15.0" customHeight="1">
      <c r="A23" s="52" t="s">
        <v>24</v>
      </c>
      <c r="B23" s="34">
        <v>2.7615221E7</v>
      </c>
      <c r="C23" s="35">
        <v>9.6045801E7</v>
      </c>
      <c r="D23" s="35">
        <v>1.51515192E8</v>
      </c>
      <c r="E23" s="35">
        <v>2.25288205E8</v>
      </c>
      <c r="F23" s="35">
        <v>3.4634579E7</v>
      </c>
    </row>
    <row r="24" ht="15.0" customHeight="1">
      <c r="A24" s="52" t="s">
        <v>18</v>
      </c>
      <c r="B24" s="34">
        <v>8.6437989E7</v>
      </c>
      <c r="C24" s="35">
        <v>9.5713376E7</v>
      </c>
      <c r="D24" s="35">
        <v>1.01787608E8</v>
      </c>
      <c r="E24" s="35">
        <v>2.26697477E8</v>
      </c>
      <c r="F24" s="35">
        <v>2.3571874E7</v>
      </c>
    </row>
    <row r="25" ht="15.0" customHeight="1">
      <c r="A25" s="52" t="s">
        <v>39</v>
      </c>
      <c r="B25" s="34">
        <v>4.5251361E7</v>
      </c>
      <c r="C25" s="35">
        <v>9.5590288E7</v>
      </c>
      <c r="D25" s="35">
        <v>5.5518285E7</v>
      </c>
      <c r="E25" s="35">
        <v>5.727703E7</v>
      </c>
      <c r="F25" s="35">
        <v>1.6687616E7</v>
      </c>
    </row>
    <row r="26" ht="15.0" customHeight="1">
      <c r="A26" s="52" t="s">
        <v>37</v>
      </c>
      <c r="B26" s="34">
        <v>4.6897099E7</v>
      </c>
      <c r="C26" s="35">
        <v>9.529452E7</v>
      </c>
      <c r="D26" s="35">
        <v>1.17028825E8</v>
      </c>
      <c r="E26" s="35">
        <v>1.17872376E8</v>
      </c>
      <c r="F26" s="35">
        <v>1.7260191E7</v>
      </c>
    </row>
    <row r="27" ht="15.0" customHeight="1">
      <c r="A27" s="52" t="s">
        <v>44</v>
      </c>
      <c r="B27" s="34">
        <v>5.094672E7</v>
      </c>
      <c r="C27" s="35">
        <v>9.4464795E7</v>
      </c>
      <c r="D27" s="35">
        <v>9.3848249E7</v>
      </c>
      <c r="E27" s="35">
        <v>9.6021545E7</v>
      </c>
      <c r="F27" s="35">
        <v>2.4651248E7</v>
      </c>
    </row>
    <row r="28" ht="15.0" customHeight="1">
      <c r="A28" s="52" t="s">
        <v>49</v>
      </c>
      <c r="B28" s="34">
        <v>4.7251517E7</v>
      </c>
      <c r="C28" s="35">
        <v>9.4265709E7</v>
      </c>
      <c r="D28" s="35">
        <v>5.9048857E7</v>
      </c>
      <c r="E28" s="35">
        <v>7.0138717E7</v>
      </c>
      <c r="F28" s="35">
        <v>2.2400786E7</v>
      </c>
    </row>
    <row r="29" ht="15.75" customHeight="1">
      <c r="A29" s="52" t="s">
        <v>86</v>
      </c>
      <c r="B29" s="34">
        <v>5.1527737E7</v>
      </c>
      <c r="C29" s="35">
        <v>9.423309E7</v>
      </c>
      <c r="D29" s="35">
        <v>1.9827565E7</v>
      </c>
      <c r="E29" s="35">
        <v>3.4175228E7</v>
      </c>
      <c r="F29" s="35">
        <v>1.9966053E7</v>
      </c>
    </row>
    <row r="30" ht="15.75" customHeight="1">
      <c r="A30" s="52" t="s">
        <v>42</v>
      </c>
      <c r="B30" s="34">
        <v>3.0052585E7</v>
      </c>
      <c r="C30" s="35">
        <v>9.4212819E7</v>
      </c>
      <c r="D30" s="35">
        <v>7.9890133E7</v>
      </c>
      <c r="E30" s="35">
        <v>9.9791347E7</v>
      </c>
      <c r="F30" s="35">
        <v>1.9557586E7</v>
      </c>
    </row>
    <row r="31" ht="15.75" customHeight="1">
      <c r="A31" s="52" t="s">
        <v>60</v>
      </c>
      <c r="B31" s="34">
        <v>6.3375787E7</v>
      </c>
      <c r="C31" s="35">
        <v>9.3686345E7</v>
      </c>
      <c r="D31" s="35">
        <v>3.0116586E7</v>
      </c>
      <c r="E31" s="35">
        <v>5.6764354E7</v>
      </c>
      <c r="F31" s="35">
        <v>1.694614E7</v>
      </c>
    </row>
    <row r="32" ht="15.75" customHeight="1">
      <c r="A32" s="52" t="s">
        <v>87</v>
      </c>
      <c r="B32" s="34">
        <v>7258333.0</v>
      </c>
      <c r="C32" s="35">
        <v>9.3258262E7</v>
      </c>
      <c r="D32" s="35">
        <v>7.3042162E7</v>
      </c>
      <c r="E32" s="35">
        <v>9.1495333E7</v>
      </c>
      <c r="F32" s="35">
        <v>2.1021891E7</v>
      </c>
    </row>
    <row r="33" ht="15.75" customHeight="1">
      <c r="A33" s="52" t="s">
        <v>21</v>
      </c>
      <c r="B33" s="34">
        <v>8854701.0</v>
      </c>
      <c r="C33" s="35">
        <v>9.285524E7</v>
      </c>
      <c r="D33" s="35">
        <v>1.24400448E8</v>
      </c>
      <c r="E33" s="35">
        <v>1.5104883E8</v>
      </c>
      <c r="F33" s="35">
        <v>3.1888825E7</v>
      </c>
    </row>
    <row r="34" ht="15.75" customHeight="1">
      <c r="A34" s="52" t="s">
        <v>94</v>
      </c>
      <c r="B34" s="34">
        <v>2.7969441E7</v>
      </c>
      <c r="C34" s="35">
        <v>9.2505163E7</v>
      </c>
      <c r="D34" s="35">
        <v>5.9192872E7</v>
      </c>
      <c r="E34" s="35">
        <v>8.5952581E7</v>
      </c>
      <c r="F34" s="35">
        <v>2.1141956E7</v>
      </c>
    </row>
    <row r="35" ht="15.75" customHeight="1">
      <c r="A35" s="52" t="s">
        <v>19</v>
      </c>
      <c r="B35" s="34">
        <v>7281339.0</v>
      </c>
      <c r="C35" s="35">
        <v>9.2229009E7</v>
      </c>
      <c r="D35" s="35">
        <v>2.33540606E8</v>
      </c>
      <c r="E35" s="35">
        <v>2.31883469E8</v>
      </c>
      <c r="F35" s="35">
        <v>4.7297428E7</v>
      </c>
    </row>
    <row r="36" ht="15.75" customHeight="1">
      <c r="A36" s="52" t="s">
        <v>98</v>
      </c>
      <c r="B36" s="34">
        <v>4219312.0</v>
      </c>
      <c r="C36" s="35">
        <v>9.1953225E7</v>
      </c>
      <c r="D36" s="35">
        <v>5.1370937E7</v>
      </c>
      <c r="E36" s="35">
        <v>8.2925141E7</v>
      </c>
      <c r="F36" s="35">
        <v>3.0052299E7</v>
      </c>
    </row>
    <row r="37" ht="15.75" customHeight="1">
      <c r="A37" s="52" t="s">
        <v>34</v>
      </c>
      <c r="B37" s="34">
        <v>563003.0</v>
      </c>
      <c r="C37" s="35">
        <v>9.1598512E7</v>
      </c>
      <c r="D37" s="35">
        <v>1.52727358E8</v>
      </c>
      <c r="E37" s="35">
        <v>1.25208391E8</v>
      </c>
      <c r="F37" s="35">
        <v>2.7513758E7</v>
      </c>
    </row>
    <row r="38" ht="15.75" customHeight="1">
      <c r="A38" s="52" t="s">
        <v>55</v>
      </c>
      <c r="B38" s="34">
        <v>5.0945497E7</v>
      </c>
      <c r="C38" s="35">
        <v>9.1494168E7</v>
      </c>
      <c r="D38" s="35">
        <v>5.2650186E7</v>
      </c>
      <c r="E38" s="35">
        <v>1.1646737E8</v>
      </c>
      <c r="F38" s="35">
        <v>1.4691887E7</v>
      </c>
    </row>
    <row r="39" ht="15.75" customHeight="1">
      <c r="A39" s="52" t="s">
        <v>91</v>
      </c>
      <c r="B39" s="34">
        <v>3.0808981E7</v>
      </c>
      <c r="C39" s="35">
        <v>9.1315012E7</v>
      </c>
      <c r="D39" s="35">
        <v>6.0154232E7</v>
      </c>
      <c r="E39" s="35">
        <v>7.0750197E7</v>
      </c>
      <c r="F39" s="35">
        <v>2.5873151E7</v>
      </c>
    </row>
    <row r="40" ht="15.75" customHeight="1">
      <c r="A40" s="52" t="s">
        <v>72</v>
      </c>
      <c r="B40" s="34">
        <v>6224679.0</v>
      </c>
      <c r="C40" s="35">
        <v>9.107108E7</v>
      </c>
      <c r="D40" s="35">
        <v>4.5505277E7</v>
      </c>
      <c r="E40" s="35">
        <v>6.0029022E7</v>
      </c>
      <c r="F40" s="35">
        <v>2.9644622E7</v>
      </c>
    </row>
    <row r="41" ht="15.75" customHeight="1">
      <c r="A41" s="52" t="s">
        <v>35</v>
      </c>
      <c r="B41" s="34">
        <v>1.3137539E7</v>
      </c>
      <c r="C41" s="35">
        <v>9.0804185E7</v>
      </c>
      <c r="D41" s="35">
        <v>1.07137081E8</v>
      </c>
      <c r="E41" s="35">
        <v>9.6983199E7</v>
      </c>
      <c r="F41" s="35">
        <v>2.5822691E7</v>
      </c>
    </row>
    <row r="42" ht="15.75" customHeight="1">
      <c r="A42" s="52" t="s">
        <v>31</v>
      </c>
      <c r="B42" s="34">
        <v>2.2831655E7</v>
      </c>
      <c r="C42" s="35">
        <v>9.0707055E7</v>
      </c>
      <c r="D42" s="35">
        <v>1.01336428E8</v>
      </c>
      <c r="E42" s="35">
        <v>9.5612609E7</v>
      </c>
      <c r="F42" s="35">
        <v>2.6631573E7</v>
      </c>
    </row>
    <row r="43" ht="15.75" customHeight="1">
      <c r="A43" s="52" t="s">
        <v>28</v>
      </c>
      <c r="B43" s="34">
        <v>3.0050119E7</v>
      </c>
      <c r="C43" s="35">
        <v>9.0442578E7</v>
      </c>
      <c r="D43" s="35">
        <v>2.49717154E8</v>
      </c>
      <c r="E43" s="35">
        <v>2.64360738E8</v>
      </c>
      <c r="F43" s="35">
        <v>3.4369946E7</v>
      </c>
    </row>
    <row r="44" ht="15.75" customHeight="1">
      <c r="A44" s="52" t="s">
        <v>137</v>
      </c>
      <c r="B44" s="34">
        <v>1348151.0</v>
      </c>
      <c r="C44" s="35">
        <v>8.971451E7</v>
      </c>
      <c r="D44" s="35">
        <v>9.3960973E7</v>
      </c>
      <c r="E44" s="35">
        <v>1.09505227E8</v>
      </c>
      <c r="F44" s="35">
        <v>1.8804109E7</v>
      </c>
    </row>
    <row r="45" ht="15.75" customHeight="1">
      <c r="A45" s="52" t="s">
        <v>62</v>
      </c>
      <c r="B45" s="34">
        <v>7.2803643E7</v>
      </c>
      <c r="C45" s="35">
        <v>8.9653775E7</v>
      </c>
      <c r="D45" s="35">
        <v>2.7567195E7</v>
      </c>
      <c r="E45" s="35">
        <v>7.9152063E7</v>
      </c>
      <c r="F45" s="35">
        <v>9878012.0</v>
      </c>
    </row>
    <row r="46" ht="15.75" customHeight="1">
      <c r="A46" s="52" t="s">
        <v>68</v>
      </c>
      <c r="B46" s="34">
        <v>3.7682313E7</v>
      </c>
      <c r="C46" s="35">
        <v>8.9239571E7</v>
      </c>
      <c r="D46" s="35">
        <v>9.017469E7</v>
      </c>
      <c r="E46" s="35">
        <v>9.360291E7</v>
      </c>
      <c r="F46" s="35">
        <v>2.1972175E7</v>
      </c>
    </row>
    <row r="47" ht="15.75" customHeight="1">
      <c r="A47" s="52" t="s">
        <v>40</v>
      </c>
      <c r="B47" s="34">
        <v>2.0660545E7</v>
      </c>
      <c r="C47" s="35">
        <v>8.9135792E7</v>
      </c>
      <c r="D47" s="35">
        <v>5.4182641E7</v>
      </c>
      <c r="E47" s="35">
        <v>4.8213323E7</v>
      </c>
      <c r="F47" s="35">
        <v>2.4957851E7</v>
      </c>
    </row>
    <row r="48" ht="15.75" customHeight="1">
      <c r="A48" s="52" t="s">
        <v>58</v>
      </c>
      <c r="B48" s="34">
        <v>8905896.0</v>
      </c>
      <c r="C48" s="35">
        <v>8.8153521E7</v>
      </c>
      <c r="D48" s="35">
        <v>7.2581261E7</v>
      </c>
      <c r="E48" s="35">
        <v>6.5211998E7</v>
      </c>
      <c r="F48" s="35">
        <v>2.1592468E7</v>
      </c>
    </row>
    <row r="49" ht="15.75" customHeight="1">
      <c r="A49" s="52" t="s">
        <v>30</v>
      </c>
      <c r="B49" s="34">
        <v>5.1119444E7</v>
      </c>
      <c r="C49" s="35">
        <v>8.7739425E7</v>
      </c>
      <c r="D49" s="35">
        <v>4.7516155E7</v>
      </c>
      <c r="E49" s="35">
        <v>4.7217957E7</v>
      </c>
      <c r="F49" s="35">
        <v>2.2515577E7</v>
      </c>
    </row>
    <row r="50" ht="15.75" customHeight="1">
      <c r="A50" s="52" t="s">
        <v>46</v>
      </c>
      <c r="B50" s="34">
        <v>3586823.0</v>
      </c>
      <c r="C50" s="35">
        <v>8.7537378E7</v>
      </c>
      <c r="D50" s="35">
        <v>6.280957E7</v>
      </c>
      <c r="E50" s="35">
        <v>8.2875649E7</v>
      </c>
      <c r="F50" s="35">
        <v>1.8920502E7</v>
      </c>
    </row>
    <row r="51" ht="15.75" customHeight="1">
      <c r="A51" s="52" t="s">
        <v>85</v>
      </c>
      <c r="B51" s="34">
        <v>3.0975209E7</v>
      </c>
      <c r="C51" s="35">
        <v>8.5726411E7</v>
      </c>
      <c r="D51" s="35">
        <v>7.798257E7</v>
      </c>
      <c r="E51" s="35">
        <v>7.7439853E7</v>
      </c>
      <c r="F51" s="35">
        <v>2.4499571E7</v>
      </c>
    </row>
    <row r="52" ht="15.75" customHeight="1">
      <c r="A52" s="52" t="s">
        <v>33</v>
      </c>
      <c r="B52" s="34">
        <v>5.0944665E7</v>
      </c>
      <c r="C52" s="35">
        <v>8.5553227E7</v>
      </c>
      <c r="D52" s="35">
        <v>5.3099265E7</v>
      </c>
      <c r="E52" s="35">
        <v>8.469573E7</v>
      </c>
      <c r="F52" s="35">
        <v>1.3212446E7</v>
      </c>
    </row>
    <row r="53" ht="15.75" customHeight="1">
      <c r="A53" s="52" t="s">
        <v>47</v>
      </c>
      <c r="B53" s="34">
        <v>7410785.0</v>
      </c>
      <c r="C53" s="35">
        <v>8.5112961E7</v>
      </c>
      <c r="D53" s="35">
        <v>4.7386479E7</v>
      </c>
      <c r="E53" s="35">
        <v>8.4842164E7</v>
      </c>
      <c r="F53" s="35">
        <v>1.7835718E7</v>
      </c>
    </row>
    <row r="54" ht="15.75" customHeight="1">
      <c r="A54" s="52" t="s">
        <v>70</v>
      </c>
      <c r="B54" s="34">
        <v>2.9173785E7</v>
      </c>
      <c r="C54" s="35">
        <v>8.502532E7</v>
      </c>
      <c r="D54" s="35">
        <v>4.2121373E7</v>
      </c>
      <c r="E54" s="35">
        <v>6.8164244E7</v>
      </c>
      <c r="F54" s="35">
        <v>1.3715362E7</v>
      </c>
    </row>
    <row r="55" ht="15.75" customHeight="1">
      <c r="A55" s="52" t="s">
        <v>52</v>
      </c>
      <c r="B55" s="34">
        <v>1.1831408E7</v>
      </c>
      <c r="C55" s="35">
        <v>8.4479311E7</v>
      </c>
      <c r="D55" s="35">
        <v>9.6143571E7</v>
      </c>
      <c r="E55" s="35">
        <v>9.1698999E7</v>
      </c>
      <c r="F55" s="35">
        <v>2.285519E7</v>
      </c>
    </row>
    <row r="56" ht="15.75" customHeight="1">
      <c r="A56" s="52" t="s">
        <v>97</v>
      </c>
      <c r="B56" s="34">
        <v>6.0499452E7</v>
      </c>
      <c r="C56" s="35">
        <v>8.3868686E7</v>
      </c>
      <c r="D56" s="35">
        <v>1.5195608E7</v>
      </c>
      <c r="E56" s="35">
        <v>1.8129903E7</v>
      </c>
      <c r="F56" s="35">
        <v>8132938.0</v>
      </c>
    </row>
    <row r="57" ht="15.75" customHeight="1">
      <c r="A57" s="52" t="s">
        <v>59</v>
      </c>
      <c r="B57" s="34">
        <v>5.2516645E7</v>
      </c>
      <c r="C57" s="35">
        <v>8.2894747E7</v>
      </c>
      <c r="D57" s="35">
        <v>8.2577876E7</v>
      </c>
      <c r="E57" s="35">
        <v>8.5030924E7</v>
      </c>
      <c r="F57" s="35">
        <v>1.674601E7</v>
      </c>
    </row>
    <row r="58" ht="15.75" customHeight="1">
      <c r="A58" s="52" t="s">
        <v>65</v>
      </c>
      <c r="B58" s="34">
        <v>3.0792536E7</v>
      </c>
      <c r="C58" s="35">
        <v>8.217536E7</v>
      </c>
      <c r="D58" s="35">
        <v>3.2460812E7</v>
      </c>
      <c r="E58" s="35">
        <v>5.5006118E7</v>
      </c>
      <c r="F58" s="35">
        <v>1.7363416E7</v>
      </c>
    </row>
    <row r="59" ht="15.75" customHeight="1">
      <c r="A59" s="52" t="s">
        <v>66</v>
      </c>
      <c r="B59" s="34">
        <v>8861604.0</v>
      </c>
      <c r="C59" s="35">
        <v>8.19675E7</v>
      </c>
      <c r="D59" s="35">
        <v>4.5226707E7</v>
      </c>
      <c r="E59" s="35">
        <v>3.7573818E7</v>
      </c>
      <c r="F59" s="35">
        <v>1.7141399E7</v>
      </c>
    </row>
    <row r="60" ht="15.75" customHeight="1">
      <c r="A60" s="52" t="s">
        <v>48</v>
      </c>
      <c r="B60" s="34">
        <v>2.658953E7</v>
      </c>
      <c r="C60" s="35">
        <v>8.1443124E7</v>
      </c>
      <c r="D60" s="35">
        <v>5.6122826E7</v>
      </c>
      <c r="E60" s="35">
        <v>9.5112973E7</v>
      </c>
      <c r="F60" s="35">
        <v>2.0252373E7</v>
      </c>
    </row>
    <row r="61" ht="15.75" customHeight="1">
      <c r="A61" s="52" t="s">
        <v>57</v>
      </c>
      <c r="B61" s="34">
        <v>5.1030029E7</v>
      </c>
      <c r="C61" s="35">
        <v>8.1416608E7</v>
      </c>
      <c r="D61" s="35">
        <v>1.3211201E7</v>
      </c>
      <c r="E61" s="35">
        <v>3.0607952E7</v>
      </c>
      <c r="F61" s="35">
        <v>6877755.0</v>
      </c>
    </row>
    <row r="62" ht="15.75" customHeight="1">
      <c r="A62" s="52" t="s">
        <v>667</v>
      </c>
      <c r="B62" s="34">
        <v>6580060.0</v>
      </c>
      <c r="C62" s="35">
        <v>8.10353E7</v>
      </c>
      <c r="D62" s="35">
        <v>1.02095643E8</v>
      </c>
      <c r="E62" s="35">
        <v>1.1493679E8</v>
      </c>
      <c r="F62" s="35">
        <v>3.4539156E7</v>
      </c>
    </row>
    <row r="63" ht="15.75" customHeight="1">
      <c r="A63" s="52" t="s">
        <v>82</v>
      </c>
      <c r="B63" s="34">
        <v>3.9380722E7</v>
      </c>
      <c r="C63" s="35">
        <v>8.0984981E7</v>
      </c>
      <c r="D63" s="35">
        <v>2.3352156E7</v>
      </c>
      <c r="E63" s="35">
        <v>3.09966E7</v>
      </c>
      <c r="F63" s="35">
        <v>1.2467661E7</v>
      </c>
    </row>
    <row r="64" ht="15.75" customHeight="1">
      <c r="A64" s="52" t="s">
        <v>50</v>
      </c>
      <c r="B64" s="34">
        <v>7.958075E7</v>
      </c>
      <c r="C64" s="35">
        <v>8.1404774E7</v>
      </c>
      <c r="D64" s="35">
        <v>5.6928115E7</v>
      </c>
      <c r="E64" s="35">
        <v>3.7098726E7</v>
      </c>
      <c r="F64" s="35">
        <v>1.3443941E7</v>
      </c>
    </row>
    <row r="65" ht="15.75" customHeight="1">
      <c r="A65" s="52" t="s">
        <v>81</v>
      </c>
      <c r="B65" s="34">
        <v>6224379.0</v>
      </c>
      <c r="C65" s="35">
        <v>8.0720329E7</v>
      </c>
      <c r="D65" s="35">
        <v>4.5336147E7</v>
      </c>
      <c r="E65" s="35">
        <v>4.8549986E7</v>
      </c>
      <c r="F65" s="35">
        <v>1.641894E7</v>
      </c>
    </row>
    <row r="66" ht="15.75" customHeight="1">
      <c r="A66" s="52" t="s">
        <v>288</v>
      </c>
      <c r="B66" s="34">
        <v>2.1312042E7</v>
      </c>
      <c r="C66" s="35">
        <v>7.8941783E7</v>
      </c>
      <c r="D66" s="35">
        <v>4.5395794E7</v>
      </c>
      <c r="E66" s="35">
        <v>4.7325692E7</v>
      </c>
      <c r="F66" s="35">
        <v>1.5264282E7</v>
      </c>
    </row>
    <row r="67" ht="15.75" customHeight="1">
      <c r="A67" s="52" t="s">
        <v>136</v>
      </c>
      <c r="B67" s="34">
        <v>2.2741953E7</v>
      </c>
      <c r="C67" s="35">
        <v>7.8310901E7</v>
      </c>
      <c r="D67" s="35">
        <v>1.26869447E8</v>
      </c>
      <c r="E67" s="35">
        <v>1.215824E8</v>
      </c>
      <c r="F67" s="35">
        <v>3.184702E7</v>
      </c>
    </row>
    <row r="68" ht="15.75" customHeight="1">
      <c r="A68" s="52" t="s">
        <v>45</v>
      </c>
      <c r="B68" s="34">
        <v>1.23431055E8</v>
      </c>
      <c r="C68" s="35">
        <v>7.5078224E7</v>
      </c>
      <c r="D68" s="35">
        <v>2.518342E7</v>
      </c>
      <c r="E68" s="35">
        <v>4.0624967E7</v>
      </c>
      <c r="F68" s="35">
        <v>9261726.0</v>
      </c>
    </row>
    <row r="69" ht="15.75" customHeight="1">
      <c r="A69" s="52" t="s">
        <v>56</v>
      </c>
      <c r="B69" s="34">
        <v>1.8291922E7</v>
      </c>
      <c r="C69" s="35">
        <v>7.5070315E7</v>
      </c>
      <c r="D69" s="35">
        <v>4.0625737E7</v>
      </c>
      <c r="E69" s="35">
        <v>4.1777232E7</v>
      </c>
      <c r="F69" s="35">
        <v>1.535116E7</v>
      </c>
    </row>
    <row r="70" ht="15.75" customHeight="1">
      <c r="A70" s="52" t="s">
        <v>75</v>
      </c>
      <c r="B70" s="34">
        <v>5.0888025E7</v>
      </c>
      <c r="C70" s="35">
        <v>7.5056325E7</v>
      </c>
      <c r="D70" s="35">
        <v>1.8891812E7</v>
      </c>
      <c r="E70" s="35">
        <v>1.7498082E7</v>
      </c>
      <c r="F70" s="35">
        <v>9301642.0</v>
      </c>
    </row>
    <row r="71" ht="15.75" customHeight="1">
      <c r="A71" s="52" t="s">
        <v>51</v>
      </c>
      <c r="B71" s="34">
        <v>195943.0</v>
      </c>
      <c r="C71" s="35">
        <v>7.4519391E7</v>
      </c>
      <c r="D71" s="35">
        <v>4.5376788E7</v>
      </c>
      <c r="E71" s="35">
        <v>6.2343188E7</v>
      </c>
      <c r="F71" s="35">
        <v>1.0868577E7</v>
      </c>
    </row>
    <row r="72" ht="15.75" customHeight="1">
      <c r="A72" s="52" t="s">
        <v>78</v>
      </c>
      <c r="B72" s="34">
        <v>7.7688383E7</v>
      </c>
      <c r="C72" s="35">
        <v>7.4384057E7</v>
      </c>
      <c r="D72" s="35">
        <v>1.3007135E7</v>
      </c>
      <c r="E72" s="35">
        <v>1.8448004E7</v>
      </c>
      <c r="F72" s="35">
        <v>1.3018768E7</v>
      </c>
    </row>
    <row r="73" ht="15.75" customHeight="1">
      <c r="A73" s="52" t="s">
        <v>135</v>
      </c>
      <c r="B73" s="34">
        <v>5.1147171E7</v>
      </c>
      <c r="C73" s="35">
        <v>7.3949204E7</v>
      </c>
      <c r="D73" s="35">
        <v>1410248.0</v>
      </c>
      <c r="E73" s="35">
        <v>1824814.0</v>
      </c>
      <c r="F73" s="35">
        <v>9975700.0</v>
      </c>
    </row>
    <row r="74" ht="15.75" customHeight="1">
      <c r="A74" s="52" t="s">
        <v>69</v>
      </c>
      <c r="B74" s="34">
        <v>5483631.0</v>
      </c>
      <c r="C74" s="35">
        <v>7.3800882E7</v>
      </c>
      <c r="D74" s="35">
        <v>3.6499015E7</v>
      </c>
      <c r="E74" s="35">
        <v>4.856224E7</v>
      </c>
      <c r="F74" s="35">
        <v>1.2920518E7</v>
      </c>
    </row>
    <row r="75" ht="15.75" customHeight="1">
      <c r="A75" s="52" t="s">
        <v>76</v>
      </c>
      <c r="B75" s="34">
        <v>4.760525E7</v>
      </c>
      <c r="C75" s="35">
        <v>7.2600155E7</v>
      </c>
      <c r="D75" s="35">
        <v>2.1209555E7</v>
      </c>
      <c r="E75" s="35">
        <v>3.3028256E7</v>
      </c>
      <c r="F75" s="35">
        <v>1.4433975E7</v>
      </c>
    </row>
    <row r="76" ht="15.75" customHeight="1">
      <c r="A76" s="52" t="s">
        <v>290</v>
      </c>
      <c r="B76" s="34">
        <v>2649113.0</v>
      </c>
      <c r="C76" s="35">
        <v>7.1226622E7</v>
      </c>
      <c r="D76" s="35">
        <v>4.3274508E7</v>
      </c>
      <c r="E76" s="35">
        <v>4.1170215E7</v>
      </c>
      <c r="F76" s="35">
        <v>1.6779186E7</v>
      </c>
    </row>
    <row r="77" ht="15.75" customHeight="1">
      <c r="A77" s="52" t="s">
        <v>95</v>
      </c>
      <c r="B77" s="34">
        <v>5.103759E7</v>
      </c>
      <c r="C77" s="35">
        <v>7.1033284E7</v>
      </c>
      <c r="D77" s="35">
        <v>6.2435061E7</v>
      </c>
      <c r="E77" s="35">
        <v>3.8840471E7</v>
      </c>
      <c r="F77" s="35">
        <v>1.9720222E7</v>
      </c>
    </row>
    <row r="78" ht="15.75" customHeight="1">
      <c r="A78" s="52" t="s">
        <v>83</v>
      </c>
      <c r="B78" s="34">
        <v>1.963618E7</v>
      </c>
      <c r="C78" s="35">
        <v>7.0612913E7</v>
      </c>
      <c r="D78" s="35">
        <v>2.6608185E7</v>
      </c>
      <c r="E78" s="35">
        <v>2.9500892E7</v>
      </c>
      <c r="F78" s="35">
        <v>1.3572295E7</v>
      </c>
    </row>
    <row r="79" ht="15.75" customHeight="1">
      <c r="A79" s="52" t="s">
        <v>54</v>
      </c>
      <c r="B79" s="34">
        <v>2.2751118E7</v>
      </c>
      <c r="C79" s="35">
        <v>7.0582921E7</v>
      </c>
      <c r="D79" s="35">
        <v>2.0551473E7</v>
      </c>
      <c r="E79" s="35">
        <v>3.3968443E7</v>
      </c>
      <c r="F79" s="35">
        <v>8045798.0</v>
      </c>
    </row>
    <row r="80" ht="15.75" customHeight="1">
      <c r="A80" s="52" t="s">
        <v>291</v>
      </c>
      <c r="B80" s="34">
        <v>1.7256609E7</v>
      </c>
      <c r="C80" s="35">
        <v>7.009626E7</v>
      </c>
      <c r="D80" s="35">
        <v>1.73572745E8</v>
      </c>
      <c r="E80" s="35">
        <v>1.92379616E8</v>
      </c>
      <c r="F80" s="35">
        <v>5.745368E7</v>
      </c>
    </row>
    <row r="81" ht="15.75" customHeight="1">
      <c r="A81" s="52" t="s">
        <v>36</v>
      </c>
      <c r="B81" s="34">
        <v>5.1007916E7</v>
      </c>
      <c r="C81" s="35">
        <v>6.96352E7</v>
      </c>
      <c r="D81" s="35">
        <v>4.178704E7</v>
      </c>
      <c r="E81" s="35">
        <v>1.00160809E8</v>
      </c>
      <c r="F81" s="35">
        <v>1.6680049E7</v>
      </c>
    </row>
    <row r="82" ht="15.75" customHeight="1">
      <c r="A82" s="52" t="s">
        <v>84</v>
      </c>
      <c r="B82" s="34">
        <v>2.2856865E7</v>
      </c>
      <c r="C82" s="35">
        <v>6.9210434E7</v>
      </c>
      <c r="D82" s="35">
        <v>2.5859702E7</v>
      </c>
      <c r="E82" s="35">
        <v>1.5962499E7</v>
      </c>
      <c r="F82" s="35">
        <v>9103965.0</v>
      </c>
    </row>
    <row r="83" ht="15.75" customHeight="1">
      <c r="A83" s="52" t="s">
        <v>133</v>
      </c>
      <c r="B83" s="34">
        <v>8204082.0</v>
      </c>
      <c r="C83" s="35">
        <v>6.8258141E7</v>
      </c>
      <c r="D83" s="35">
        <v>7.3201223E7</v>
      </c>
      <c r="E83" s="35">
        <v>1.23948955E8</v>
      </c>
      <c r="F83" s="35">
        <v>2.0280563E7</v>
      </c>
    </row>
    <row r="84" ht="15.75" customHeight="1">
      <c r="A84" s="52" t="s">
        <v>67</v>
      </c>
      <c r="B84" s="34">
        <v>5.3116769E7</v>
      </c>
      <c r="C84" s="35">
        <v>6.7589562E7</v>
      </c>
      <c r="D84" s="35">
        <v>2903062.0</v>
      </c>
      <c r="E84" s="35">
        <v>9279172.0</v>
      </c>
      <c r="F84" s="35">
        <v>1.3143075E7</v>
      </c>
    </row>
    <row r="85" ht="15.75" customHeight="1">
      <c r="A85" s="52" t="s">
        <v>64</v>
      </c>
      <c r="B85" s="34">
        <v>9142393.0</v>
      </c>
      <c r="C85" s="35">
        <v>6.6349213E7</v>
      </c>
      <c r="D85" s="35">
        <v>2.3076964E7</v>
      </c>
      <c r="E85" s="35">
        <v>6.2950507E7</v>
      </c>
      <c r="F85" s="35">
        <v>1.6995958E7</v>
      </c>
    </row>
    <row r="86" ht="15.75" customHeight="1">
      <c r="A86" s="52" t="s">
        <v>77</v>
      </c>
      <c r="B86" s="34">
        <v>1.1304519E7</v>
      </c>
      <c r="C86" s="35">
        <v>6.6068355E7</v>
      </c>
      <c r="D86" s="35">
        <v>7.1844614E7</v>
      </c>
      <c r="E86" s="35">
        <v>4.4824967E7</v>
      </c>
      <c r="F86" s="35">
        <v>1.8161542E7</v>
      </c>
    </row>
    <row r="87" ht="15.75" customHeight="1">
      <c r="A87" s="52" t="s">
        <v>668</v>
      </c>
      <c r="B87" s="34">
        <v>6.0270444E7</v>
      </c>
      <c r="C87" s="35">
        <v>6.5487377E7</v>
      </c>
      <c r="D87" s="35">
        <v>701032.0</v>
      </c>
      <c r="E87" s="35">
        <v>1168069.0</v>
      </c>
      <c r="F87" s="35">
        <v>9021382.0</v>
      </c>
    </row>
    <row r="88" ht="15.75" customHeight="1">
      <c r="A88" s="52" t="s">
        <v>88</v>
      </c>
      <c r="B88" s="34">
        <v>5.0901231E7</v>
      </c>
      <c r="C88" s="35">
        <v>6.4998889E7</v>
      </c>
      <c r="D88" s="35">
        <v>3643627.0</v>
      </c>
      <c r="E88" s="35">
        <v>4365725.0</v>
      </c>
      <c r="F88" s="35">
        <v>7928964.0</v>
      </c>
    </row>
    <row r="89" ht="15.75" customHeight="1">
      <c r="A89" s="52" t="s">
        <v>90</v>
      </c>
      <c r="B89" s="34">
        <v>7.7701664E7</v>
      </c>
      <c r="C89" s="35">
        <v>6.383079E7</v>
      </c>
      <c r="D89" s="35">
        <v>6439354.0</v>
      </c>
      <c r="E89" s="35">
        <v>1.2833885E7</v>
      </c>
      <c r="F89" s="35">
        <v>9919964.0</v>
      </c>
    </row>
    <row r="90" ht="15.75" customHeight="1">
      <c r="A90" s="52" t="s">
        <v>293</v>
      </c>
      <c r="B90" s="34">
        <v>7.7282394E7</v>
      </c>
      <c r="C90" s="35">
        <v>6.221229E7</v>
      </c>
      <c r="D90" s="35">
        <v>2.66114611E8</v>
      </c>
      <c r="E90" s="35">
        <v>3.86833714E8</v>
      </c>
      <c r="F90" s="35">
        <v>3.849089E7</v>
      </c>
    </row>
    <row r="91" ht="15.75" customHeight="1">
      <c r="A91" s="52" t="s">
        <v>131</v>
      </c>
      <c r="B91" s="34">
        <v>4.824734E7</v>
      </c>
      <c r="C91" s="35">
        <v>6.1829178E7</v>
      </c>
      <c r="D91" s="35">
        <v>4737160.0</v>
      </c>
      <c r="E91" s="35">
        <v>3564336.0</v>
      </c>
      <c r="F91" s="35">
        <v>1.3164716E7</v>
      </c>
    </row>
    <row r="92" ht="15.75" customHeight="1">
      <c r="A92" s="52" t="s">
        <v>294</v>
      </c>
      <c r="B92" s="34">
        <v>1.5434239E7</v>
      </c>
      <c r="C92" s="35">
        <v>6.1804555E7</v>
      </c>
      <c r="D92" s="35">
        <v>6.9304257E7</v>
      </c>
      <c r="E92" s="35">
        <v>9.7859627E7</v>
      </c>
      <c r="F92" s="35">
        <v>3.5641291E7</v>
      </c>
    </row>
    <row r="93" ht="15.75" customHeight="1">
      <c r="A93" s="52" t="s">
        <v>130</v>
      </c>
      <c r="B93" s="34">
        <v>5.1010275E7</v>
      </c>
      <c r="C93" s="35">
        <v>6.0989798E7</v>
      </c>
      <c r="D93" s="35">
        <v>6208257.0</v>
      </c>
      <c r="E93" s="35">
        <v>6447989.0</v>
      </c>
      <c r="F93" s="35">
        <v>2.9432246E7</v>
      </c>
    </row>
    <row r="94" ht="15.75" customHeight="1">
      <c r="A94" s="52" t="s">
        <v>669</v>
      </c>
      <c r="B94" s="34">
        <v>3.9066868E7</v>
      </c>
      <c r="C94" s="35">
        <v>6.0606823E7</v>
      </c>
      <c r="D94" s="35">
        <v>5496417.0</v>
      </c>
      <c r="E94" s="35">
        <v>2265551.0</v>
      </c>
      <c r="F94" s="35">
        <v>2602340.0</v>
      </c>
    </row>
    <row r="95" ht="15.75" customHeight="1">
      <c r="A95" s="52" t="s">
        <v>99</v>
      </c>
      <c r="B95" s="34">
        <v>7.7243108E7</v>
      </c>
      <c r="C95" s="35">
        <v>5.8052166E7</v>
      </c>
      <c r="D95" s="35">
        <v>1.893204E7</v>
      </c>
      <c r="E95" s="35">
        <v>7866605.0</v>
      </c>
      <c r="F95" s="35">
        <v>9004828.0</v>
      </c>
    </row>
    <row r="96" ht="15.75" customHeight="1">
      <c r="A96" s="52" t="s">
        <v>670</v>
      </c>
      <c r="B96" s="34">
        <v>5.1065871E7</v>
      </c>
      <c r="C96" s="35">
        <v>5.7712169E7</v>
      </c>
      <c r="D96" s="35">
        <v>1.2736259E7</v>
      </c>
      <c r="E96" s="35">
        <v>1.6700226E7</v>
      </c>
      <c r="F96" s="35">
        <v>7870552.0</v>
      </c>
    </row>
    <row r="97" ht="15.75" customHeight="1">
      <c r="A97" s="52" t="s">
        <v>128</v>
      </c>
      <c r="B97" s="34">
        <v>7314975.0</v>
      </c>
      <c r="C97" s="35">
        <v>5.7486761E7</v>
      </c>
      <c r="D97" s="35">
        <v>2.2116666E7</v>
      </c>
      <c r="E97" s="35">
        <v>1.6906977E7</v>
      </c>
      <c r="F97" s="35">
        <v>1.4695337E7</v>
      </c>
    </row>
    <row r="98" ht="15.75" customHeight="1">
      <c r="A98" s="52" t="s">
        <v>122</v>
      </c>
      <c r="B98" s="34">
        <v>1.06438414E8</v>
      </c>
      <c r="C98" s="35">
        <v>5.7377954E7</v>
      </c>
      <c r="D98" s="35">
        <v>7748891.0</v>
      </c>
      <c r="E98" s="35">
        <v>3010984.0</v>
      </c>
      <c r="F98" s="35">
        <v>5288866.0</v>
      </c>
    </row>
    <row r="99" ht="15.75" customHeight="1">
      <c r="A99" s="52" t="s">
        <v>125</v>
      </c>
      <c r="B99" s="34">
        <v>5.1035907E7</v>
      </c>
      <c r="C99" s="35">
        <v>5.6857804E7</v>
      </c>
      <c r="D99" s="35">
        <v>873843.0</v>
      </c>
      <c r="E99" s="35">
        <v>1883830.0</v>
      </c>
      <c r="F99" s="35">
        <v>1.4871241E7</v>
      </c>
    </row>
    <row r="100" ht="15.75" customHeight="1">
      <c r="A100" s="52" t="s">
        <v>80</v>
      </c>
      <c r="B100" s="34">
        <v>9.811082E7</v>
      </c>
      <c r="C100" s="35">
        <v>5.6305394E7</v>
      </c>
      <c r="D100" s="35">
        <v>4761863.0</v>
      </c>
      <c r="E100" s="35">
        <v>8140785.0</v>
      </c>
      <c r="F100" s="35">
        <v>9323735.0</v>
      </c>
    </row>
    <row r="101" ht="15.75" customHeight="1">
      <c r="A101" s="52" t="s">
        <v>121</v>
      </c>
      <c r="B101" s="34">
        <v>5.1872434E7</v>
      </c>
      <c r="C101" s="35">
        <v>5.6083995E7</v>
      </c>
      <c r="D101" s="35">
        <v>3.7076973E7</v>
      </c>
      <c r="E101" s="35">
        <v>7854823.0</v>
      </c>
      <c r="F101" s="35">
        <v>1.3133619E7</v>
      </c>
    </row>
    <row r="102" ht="15.75" customHeight="1">
      <c r="A102" s="52" t="s">
        <v>120</v>
      </c>
      <c r="B102" s="34">
        <v>5.142901E7</v>
      </c>
      <c r="C102" s="35">
        <v>5.600425E7</v>
      </c>
      <c r="D102" s="35">
        <v>2676585.0</v>
      </c>
      <c r="E102" s="35">
        <v>659425.0</v>
      </c>
      <c r="F102" s="35">
        <v>1.0349521E7</v>
      </c>
    </row>
    <row r="103" ht="15.75" customHeight="1">
      <c r="A103" s="52" t="s">
        <v>127</v>
      </c>
      <c r="B103" s="34">
        <v>2.3490174E7</v>
      </c>
      <c r="C103" s="35">
        <v>5.5831617E7</v>
      </c>
      <c r="D103" s="35">
        <v>8030470.0</v>
      </c>
      <c r="E103" s="35">
        <v>9810962.0</v>
      </c>
      <c r="F103" s="35">
        <v>1.6630548E7</v>
      </c>
    </row>
    <row r="104" ht="15.75" customHeight="1">
      <c r="A104" s="52" t="s">
        <v>126</v>
      </c>
      <c r="B104" s="34">
        <v>5.033735E7</v>
      </c>
      <c r="C104" s="35">
        <v>5.5714964E7</v>
      </c>
      <c r="D104" s="35">
        <v>3.7519501E7</v>
      </c>
      <c r="E104" s="35">
        <v>2.3584162E7</v>
      </c>
      <c r="F104" s="35">
        <v>1.4497318E7</v>
      </c>
    </row>
    <row r="105" ht="15.75" customHeight="1">
      <c r="A105" s="52" t="s">
        <v>671</v>
      </c>
      <c r="B105" s="34">
        <v>1.6208058E7</v>
      </c>
      <c r="C105" s="35">
        <v>5.5523268E7</v>
      </c>
      <c r="D105" s="35">
        <v>1.6753458E7</v>
      </c>
      <c r="E105" s="35">
        <v>1.128141E7</v>
      </c>
      <c r="F105" s="35">
        <v>6880779.0</v>
      </c>
    </row>
    <row r="106" ht="15.75" customHeight="1">
      <c r="A106" s="52" t="s">
        <v>672</v>
      </c>
      <c r="B106" s="34">
        <v>3.1137509E7</v>
      </c>
      <c r="C106" s="35">
        <v>5.5317061E7</v>
      </c>
      <c r="D106" s="35">
        <v>1.7957718E7</v>
      </c>
      <c r="E106" s="35">
        <v>8306084.0</v>
      </c>
      <c r="F106" s="35">
        <v>7475509.0</v>
      </c>
    </row>
    <row r="107" ht="15.75" customHeight="1">
      <c r="A107" s="52" t="s">
        <v>117</v>
      </c>
      <c r="B107" s="34">
        <v>2.1052924E7</v>
      </c>
      <c r="C107" s="35">
        <v>5.5070677E7</v>
      </c>
      <c r="D107" s="35">
        <v>2527382.0</v>
      </c>
      <c r="E107" s="35">
        <v>2607220.0</v>
      </c>
      <c r="F107" s="35">
        <v>1.3029313E7</v>
      </c>
    </row>
    <row r="108" ht="15.75" customHeight="1">
      <c r="A108" s="52" t="s">
        <v>101</v>
      </c>
      <c r="B108" s="34">
        <v>4.49944E7</v>
      </c>
      <c r="C108" s="35">
        <v>5.4603318E7</v>
      </c>
      <c r="D108" s="35">
        <v>2794919.0</v>
      </c>
      <c r="E108" s="35">
        <v>5262374.0</v>
      </c>
      <c r="F108" s="35">
        <v>7411142.0</v>
      </c>
    </row>
    <row r="109" ht="15.75" customHeight="1">
      <c r="A109" s="52" t="s">
        <v>102</v>
      </c>
      <c r="B109" s="34">
        <v>5.092242E7</v>
      </c>
      <c r="C109" s="35">
        <v>5.4047089E7</v>
      </c>
      <c r="D109" s="35">
        <v>985431.0</v>
      </c>
      <c r="E109" s="35">
        <v>2759074.0</v>
      </c>
      <c r="F109" s="35">
        <v>5958795.0</v>
      </c>
    </row>
    <row r="110" ht="15.75" customHeight="1">
      <c r="A110" s="52" t="s">
        <v>114</v>
      </c>
      <c r="B110" s="34">
        <v>5.0881134E7</v>
      </c>
      <c r="C110" s="35">
        <v>5.2958895E7</v>
      </c>
      <c r="D110" s="35">
        <v>583906.0</v>
      </c>
      <c r="E110" s="35">
        <v>832619.0</v>
      </c>
      <c r="F110" s="35">
        <v>7949292.0</v>
      </c>
    </row>
    <row r="111" ht="15.75" customHeight="1">
      <c r="A111" s="52" t="s">
        <v>116</v>
      </c>
      <c r="B111" s="34">
        <v>5.1926604E7</v>
      </c>
      <c r="C111" s="35">
        <v>5.2466538E7</v>
      </c>
      <c r="D111" s="35">
        <v>4861961.0</v>
      </c>
      <c r="E111" s="35">
        <v>2326769.0</v>
      </c>
      <c r="F111" s="35">
        <v>1.151023E7</v>
      </c>
    </row>
    <row r="112" ht="15.75" customHeight="1">
      <c r="A112" s="52" t="s">
        <v>118</v>
      </c>
      <c r="B112" s="34">
        <v>5.0923153E7</v>
      </c>
      <c r="C112" s="35">
        <v>5.1676265E7</v>
      </c>
      <c r="D112" s="35">
        <v>1.6485935E7</v>
      </c>
      <c r="E112" s="35">
        <v>3.1680187E7</v>
      </c>
      <c r="F112" s="35">
        <v>1.2714758E7</v>
      </c>
    </row>
    <row r="113" ht="15.75" customHeight="1">
      <c r="A113" s="52" t="s">
        <v>115</v>
      </c>
      <c r="B113" s="34">
        <v>8.050338E7</v>
      </c>
      <c r="C113" s="35">
        <v>5.1549129E7</v>
      </c>
      <c r="D113" s="35">
        <v>2.0656506E7</v>
      </c>
      <c r="E113" s="35">
        <v>7912321.0</v>
      </c>
      <c r="F113" s="35">
        <v>6759435.0</v>
      </c>
    </row>
    <row r="114" ht="15.75" customHeight="1">
      <c r="A114" s="52" t="s">
        <v>113</v>
      </c>
      <c r="B114" s="34">
        <v>5.0992666E7</v>
      </c>
      <c r="C114" s="35">
        <v>4.9316176E7</v>
      </c>
      <c r="D114" s="35">
        <v>174939.0</v>
      </c>
      <c r="E114" s="35">
        <v>512578.0</v>
      </c>
      <c r="F114" s="35">
        <v>5471170.0</v>
      </c>
    </row>
    <row r="115" ht="15.75" customHeight="1">
      <c r="A115" s="52" t="s">
        <v>112</v>
      </c>
      <c r="B115" s="34">
        <v>6.908784E7</v>
      </c>
      <c r="C115" s="35">
        <v>4.8698499E7</v>
      </c>
      <c r="D115" s="35">
        <v>4313574.0</v>
      </c>
      <c r="E115" s="35">
        <v>4774306.0</v>
      </c>
      <c r="F115" s="35">
        <v>6279192.0</v>
      </c>
    </row>
    <row r="116" ht="15.75" customHeight="1">
      <c r="A116" s="52" t="s">
        <v>89</v>
      </c>
      <c r="B116" s="34">
        <v>6.9113404E7</v>
      </c>
      <c r="C116" s="35">
        <v>4.8657197E7</v>
      </c>
      <c r="D116" s="35">
        <v>803515.0</v>
      </c>
      <c r="E116" s="35">
        <v>410092.0</v>
      </c>
      <c r="F116" s="35">
        <v>6954951.0</v>
      </c>
    </row>
    <row r="117" ht="15.75" customHeight="1">
      <c r="A117" s="52" t="s">
        <v>673</v>
      </c>
      <c r="B117" s="34">
        <v>8636536.0</v>
      </c>
      <c r="C117" s="35">
        <v>4.8100055E7</v>
      </c>
      <c r="D117" s="35">
        <v>2525021.0</v>
      </c>
      <c r="E117" s="35">
        <v>4605868.0</v>
      </c>
      <c r="F117" s="35">
        <v>7710065.0</v>
      </c>
    </row>
    <row r="118" ht="15.75" customHeight="1">
      <c r="A118" s="52" t="s">
        <v>96</v>
      </c>
      <c r="B118" s="34">
        <v>8.717919E7</v>
      </c>
      <c r="C118" s="35">
        <v>4.7152769E7</v>
      </c>
      <c r="D118" s="35">
        <v>900524.0</v>
      </c>
      <c r="E118" s="35">
        <v>2968242.0</v>
      </c>
      <c r="F118" s="35">
        <v>6698376.0</v>
      </c>
    </row>
    <row r="119" ht="15.75" customHeight="1">
      <c r="A119" s="52" t="s">
        <v>111</v>
      </c>
      <c r="B119" s="34">
        <v>9.1259825E7</v>
      </c>
      <c r="C119" s="35">
        <v>4.5344487E7</v>
      </c>
      <c r="D119" s="35">
        <v>3080090.0</v>
      </c>
      <c r="E119" s="35">
        <v>6718311.0</v>
      </c>
      <c r="F119" s="35">
        <v>7156093.0</v>
      </c>
    </row>
    <row r="120" ht="15.75" customHeight="1">
      <c r="A120" s="53" t="s">
        <v>92</v>
      </c>
      <c r="B120" s="34">
        <v>5.0936694E7</v>
      </c>
      <c r="C120" s="35">
        <v>4.3841193E7</v>
      </c>
      <c r="D120" s="35">
        <v>4081489.0</v>
      </c>
      <c r="E120" s="35">
        <v>3087358.0</v>
      </c>
      <c r="F120" s="35">
        <v>1.1311528E7</v>
      </c>
    </row>
    <row r="121" ht="15.75" customHeight="1">
      <c r="A121" s="52" t="s">
        <v>297</v>
      </c>
      <c r="B121" s="34">
        <v>7.3811823E7</v>
      </c>
      <c r="C121" s="35">
        <v>4.3772978E7</v>
      </c>
      <c r="D121" s="35">
        <v>1.1619126E7</v>
      </c>
      <c r="E121" s="35">
        <v>5228967.0</v>
      </c>
      <c r="F121" s="35">
        <v>9222053.0</v>
      </c>
    </row>
    <row r="122" ht="15.75" customHeight="1">
      <c r="A122" s="52" t="s">
        <v>105</v>
      </c>
      <c r="B122" s="34">
        <v>5.2040551E7</v>
      </c>
      <c r="C122" s="35">
        <v>4.330411E7</v>
      </c>
      <c r="D122" s="35">
        <v>3398150.0</v>
      </c>
      <c r="E122" s="35">
        <v>4575111.0</v>
      </c>
      <c r="F122" s="35">
        <v>1.0343285E7</v>
      </c>
    </row>
    <row r="123" ht="15.75" customHeight="1">
      <c r="A123" s="52" t="s">
        <v>108</v>
      </c>
      <c r="B123" s="34">
        <v>5.4636427E7</v>
      </c>
      <c r="C123" s="35">
        <v>4.3065234E7</v>
      </c>
      <c r="D123" s="35">
        <v>63908.0</v>
      </c>
      <c r="E123" s="35">
        <v>0.0</v>
      </c>
      <c r="F123" s="35">
        <v>857060.0</v>
      </c>
    </row>
    <row r="124" ht="15.75" customHeight="1">
      <c r="A124" s="52" t="s">
        <v>109</v>
      </c>
      <c r="B124" s="34">
        <v>2.1989048E7</v>
      </c>
      <c r="C124" s="35">
        <v>4.2936809E7</v>
      </c>
      <c r="D124" s="35">
        <v>3078871.0</v>
      </c>
      <c r="E124" s="35">
        <v>3222885.0</v>
      </c>
      <c r="F124" s="35">
        <v>7664242.0</v>
      </c>
    </row>
    <row r="125" ht="15.75" customHeight="1">
      <c r="A125" s="52" t="s">
        <v>79</v>
      </c>
      <c r="B125" s="34">
        <v>1.03651883E8</v>
      </c>
      <c r="C125" s="35">
        <v>4.2881659E7</v>
      </c>
      <c r="D125" s="35">
        <v>1.5467912E7</v>
      </c>
      <c r="E125" s="35">
        <v>5634945.0</v>
      </c>
      <c r="F125" s="35">
        <v>8535104.0</v>
      </c>
    </row>
    <row r="126" ht="15.75" customHeight="1">
      <c r="A126" s="52" t="s">
        <v>100</v>
      </c>
      <c r="B126" s="34">
        <v>5.8774955E7</v>
      </c>
      <c r="C126" s="35">
        <v>4.2797638E7</v>
      </c>
      <c r="D126" s="35">
        <v>1392704.0</v>
      </c>
      <c r="E126" s="35">
        <v>1073372.0</v>
      </c>
      <c r="F126" s="35">
        <v>3525638.0</v>
      </c>
    </row>
    <row r="127" ht="15.75" customHeight="1">
      <c r="A127" s="52" t="s">
        <v>139</v>
      </c>
      <c r="B127" s="34">
        <v>6.6286418E7</v>
      </c>
      <c r="C127" s="35">
        <v>4.2663254E7</v>
      </c>
      <c r="D127" s="35">
        <v>1263029.0</v>
      </c>
      <c r="E127" s="35">
        <v>1825537.0</v>
      </c>
      <c r="F127" s="35">
        <v>1176726.0</v>
      </c>
    </row>
    <row r="128" ht="15.75" customHeight="1">
      <c r="A128" s="52" t="s">
        <v>110</v>
      </c>
      <c r="B128" s="34">
        <v>7.0720007E7</v>
      </c>
      <c r="C128" s="35">
        <v>4.2512754E7</v>
      </c>
      <c r="D128" s="35">
        <v>2493023.0</v>
      </c>
      <c r="E128" s="35">
        <v>508655.0</v>
      </c>
      <c r="F128" s="35">
        <v>320649.0</v>
      </c>
    </row>
    <row r="129" ht="15.75" customHeight="1">
      <c r="A129" s="52" t="s">
        <v>107</v>
      </c>
      <c r="B129" s="34">
        <v>1.45286928E8</v>
      </c>
      <c r="C129" s="35">
        <v>4.247587E7</v>
      </c>
      <c r="D129" s="35">
        <v>63923.0</v>
      </c>
      <c r="E129" s="35">
        <v>86896.0</v>
      </c>
      <c r="F129" s="35">
        <v>998338.0</v>
      </c>
    </row>
    <row r="130" ht="15.75" customHeight="1">
      <c r="A130" s="52" t="s">
        <v>103</v>
      </c>
      <c r="B130" s="34">
        <v>1.0729066E7</v>
      </c>
      <c r="C130" s="35">
        <v>4.2272524E7</v>
      </c>
      <c r="D130" s="35">
        <v>1.8206004E7</v>
      </c>
      <c r="E130" s="35">
        <v>4444380.0</v>
      </c>
      <c r="F130" s="35">
        <v>4221950.0</v>
      </c>
    </row>
    <row r="131" ht="15.75" customHeight="1">
      <c r="A131" s="52" t="s">
        <v>93</v>
      </c>
      <c r="B131" s="34">
        <v>7.2757072E7</v>
      </c>
      <c r="C131" s="35">
        <v>4.1972969E7</v>
      </c>
      <c r="D131" s="35">
        <v>1670830.0</v>
      </c>
      <c r="E131" s="35">
        <v>3423652.0</v>
      </c>
      <c r="F131" s="35">
        <v>4623637.0</v>
      </c>
    </row>
    <row r="132" ht="15.75" customHeight="1">
      <c r="A132" s="52" t="s">
        <v>106</v>
      </c>
      <c r="B132" s="34">
        <v>5.4461473E7</v>
      </c>
      <c r="C132" s="35">
        <v>4.1632405E7</v>
      </c>
      <c r="D132" s="35">
        <v>5560879.0</v>
      </c>
      <c r="E132" s="35">
        <v>2245146.0</v>
      </c>
      <c r="F132" s="35">
        <v>6531243.0</v>
      </c>
    </row>
    <row r="133" ht="15.75" customHeight="1">
      <c r="A133" s="52" t="s">
        <v>61</v>
      </c>
      <c r="B133" s="34">
        <v>8.5784954E7</v>
      </c>
      <c r="C133" s="35">
        <v>4.1425756E7</v>
      </c>
      <c r="D133" s="35">
        <v>3900488.0</v>
      </c>
      <c r="E133" s="35">
        <v>3183858.0</v>
      </c>
      <c r="F133" s="35">
        <v>7652782.0</v>
      </c>
    </row>
    <row r="134" ht="15.75" customHeight="1">
      <c r="A134" s="52" t="s">
        <v>140</v>
      </c>
      <c r="B134" s="34">
        <v>1.29103445E8</v>
      </c>
      <c r="C134" s="35">
        <v>4.1228687E7</v>
      </c>
      <c r="D134" s="35">
        <v>534317.0</v>
      </c>
      <c r="E134" s="35">
        <v>678454.0</v>
      </c>
      <c r="F134" s="35">
        <v>1557515.0</v>
      </c>
    </row>
    <row r="135" ht="15.75" customHeight="1">
      <c r="A135" s="52" t="s">
        <v>104</v>
      </c>
      <c r="B135" s="34">
        <v>4.8244381E7</v>
      </c>
      <c r="C135" s="35">
        <v>4.0625897E7</v>
      </c>
      <c r="D135" s="35">
        <v>1028881.0</v>
      </c>
      <c r="E135" s="35">
        <v>1259496.0</v>
      </c>
      <c r="F135" s="35">
        <v>7327441.0</v>
      </c>
    </row>
    <row r="136" ht="15.75" customHeight="1">
      <c r="A136" s="52" t="s">
        <v>141</v>
      </c>
      <c r="B136" s="34">
        <v>5.0980149E7</v>
      </c>
      <c r="C136" s="35">
        <v>4.055662E7</v>
      </c>
      <c r="D136" s="35">
        <v>1109536.0</v>
      </c>
      <c r="E136" s="35">
        <v>800485.0</v>
      </c>
      <c r="F136" s="35">
        <v>8810802.0</v>
      </c>
    </row>
    <row r="137" ht="15.75" customHeight="1">
      <c r="A137" s="52" t="s">
        <v>298</v>
      </c>
      <c r="B137" s="34">
        <v>1.3375358E7</v>
      </c>
      <c r="C137" s="35">
        <v>4.0057763E7</v>
      </c>
      <c r="D137" s="35">
        <v>2615701.0</v>
      </c>
      <c r="E137" s="35">
        <v>1025408.0</v>
      </c>
      <c r="F137" s="35">
        <v>6753120.0</v>
      </c>
    </row>
    <row r="138" ht="15.75" customHeight="1">
      <c r="A138" s="52" t="s">
        <v>142</v>
      </c>
      <c r="B138" s="34">
        <v>4.1962558E7</v>
      </c>
      <c r="C138" s="35">
        <v>3.9129222E7</v>
      </c>
      <c r="D138" s="35">
        <v>1.0334195E7</v>
      </c>
      <c r="E138" s="35">
        <v>6964845.0</v>
      </c>
      <c r="F138" s="35">
        <v>5733648.0</v>
      </c>
    </row>
    <row r="139" ht="15.75" customHeight="1">
      <c r="A139" s="52" t="s">
        <v>148</v>
      </c>
      <c r="B139" s="34">
        <v>5.8766896E7</v>
      </c>
      <c r="C139" s="35">
        <v>3.9061294E7</v>
      </c>
      <c r="D139" s="35">
        <v>1986391.0</v>
      </c>
      <c r="E139" s="35">
        <v>2562043.0</v>
      </c>
      <c r="F139" s="35">
        <v>5557783.0</v>
      </c>
    </row>
    <row r="140" ht="15.75" customHeight="1">
      <c r="A140" s="52" t="s">
        <v>143</v>
      </c>
      <c r="B140" s="34">
        <v>2.2444381E7</v>
      </c>
      <c r="C140" s="35">
        <v>3.8476946E7</v>
      </c>
      <c r="D140" s="35">
        <v>3978106.0</v>
      </c>
      <c r="E140" s="35">
        <v>2421333.0</v>
      </c>
      <c r="F140" s="35">
        <v>4243863.0</v>
      </c>
    </row>
    <row r="141" ht="15.75" customHeight="1">
      <c r="A141" s="52" t="s">
        <v>145</v>
      </c>
      <c r="B141" s="34">
        <v>1.14524067E8</v>
      </c>
      <c r="C141" s="35">
        <v>3.8211088E7</v>
      </c>
      <c r="D141" s="35">
        <v>1509629.0</v>
      </c>
      <c r="E141" s="35">
        <v>2680136.0</v>
      </c>
      <c r="F141" s="35">
        <v>2520637.0</v>
      </c>
    </row>
    <row r="142" ht="15.75" customHeight="1">
      <c r="A142" s="52" t="s">
        <v>147</v>
      </c>
      <c r="B142" s="34">
        <v>4.2837512E7</v>
      </c>
      <c r="C142" s="35">
        <v>3.8143571E7</v>
      </c>
      <c r="D142" s="35">
        <v>2506735.0</v>
      </c>
      <c r="E142" s="35">
        <v>4163444.0</v>
      </c>
      <c r="F142" s="35">
        <v>5048275.0</v>
      </c>
    </row>
    <row r="143" ht="15.75" customHeight="1">
      <c r="A143" s="52" t="s">
        <v>146</v>
      </c>
      <c r="B143" s="34">
        <v>7.6619564E7</v>
      </c>
      <c r="C143" s="35">
        <v>3.8116762E7</v>
      </c>
      <c r="D143" s="35">
        <v>982174.0</v>
      </c>
      <c r="E143" s="35">
        <v>2094313.0</v>
      </c>
      <c r="F143" s="35">
        <v>3410608.0</v>
      </c>
    </row>
    <row r="144" ht="15.75" customHeight="1">
      <c r="A144" s="52" t="s">
        <v>144</v>
      </c>
      <c r="B144" s="34">
        <v>2.3175991E7</v>
      </c>
      <c r="C144" s="35">
        <v>3.8112185E7</v>
      </c>
      <c r="D144" s="35">
        <v>1.3233955E7</v>
      </c>
      <c r="E144" s="35">
        <v>8464077.0</v>
      </c>
      <c r="F144" s="35">
        <v>8715268.0</v>
      </c>
    </row>
    <row r="145" ht="15.75" customHeight="1">
      <c r="A145" s="52" t="s">
        <v>674</v>
      </c>
      <c r="B145" s="34">
        <v>1.235705E8</v>
      </c>
      <c r="C145" s="35">
        <v>3.6583327E7</v>
      </c>
      <c r="D145" s="35">
        <v>6362882.0</v>
      </c>
      <c r="E145" s="35">
        <v>2512180.0</v>
      </c>
      <c r="F145" s="35">
        <v>2730153.0</v>
      </c>
    </row>
    <row r="146" ht="15.75" customHeight="1">
      <c r="A146" s="52" t="s">
        <v>151</v>
      </c>
      <c r="B146" s="34">
        <v>4.4525604E7</v>
      </c>
      <c r="C146" s="35">
        <v>3.6084698E7</v>
      </c>
      <c r="D146" s="35">
        <v>1.1776134E7</v>
      </c>
      <c r="E146" s="35">
        <v>1.0875589E7</v>
      </c>
      <c r="F146" s="35">
        <v>1.3769509E7</v>
      </c>
    </row>
    <row r="147" ht="15.75" customHeight="1">
      <c r="A147" s="52" t="s">
        <v>299</v>
      </c>
      <c r="B147" s="34">
        <v>3.7569477E7</v>
      </c>
      <c r="C147" s="35">
        <v>3.599562E7</v>
      </c>
      <c r="D147" s="35">
        <v>1513864.0</v>
      </c>
      <c r="E147" s="35">
        <v>494808.0</v>
      </c>
      <c r="F147" s="35">
        <v>6898363.0</v>
      </c>
    </row>
    <row r="148" ht="15.75" customHeight="1">
      <c r="A148" s="52" t="s">
        <v>149</v>
      </c>
      <c r="B148" s="34">
        <v>4.488E7</v>
      </c>
      <c r="C148" s="35">
        <v>3.5771935E7</v>
      </c>
      <c r="D148" s="35">
        <v>336716.0</v>
      </c>
      <c r="E148" s="35">
        <v>534341.0</v>
      </c>
      <c r="F148" s="35">
        <v>1390426.0</v>
      </c>
    </row>
    <row r="149" ht="15.75" customHeight="1">
      <c r="A149" s="52" t="s">
        <v>150</v>
      </c>
      <c r="B149" s="34">
        <v>1.14524486E8</v>
      </c>
      <c r="C149" s="35">
        <v>3.5747218E7</v>
      </c>
      <c r="D149" s="35">
        <v>770085.0</v>
      </c>
      <c r="E149" s="35">
        <v>1208542.0</v>
      </c>
      <c r="F149" s="35">
        <v>1399658.0</v>
      </c>
    </row>
    <row r="150" ht="15.75" customHeight="1">
      <c r="A150" s="52" t="s">
        <v>675</v>
      </c>
      <c r="B150" s="34">
        <v>5.0951332E7</v>
      </c>
      <c r="C150" s="35">
        <v>3.4100484E7</v>
      </c>
      <c r="D150" s="35">
        <v>572654.0</v>
      </c>
      <c r="E150" s="35">
        <v>606295.0</v>
      </c>
      <c r="F150" s="35">
        <v>4899914.0</v>
      </c>
    </row>
    <row r="151" ht="15.75" customHeight="1">
      <c r="A151" s="52" t="s">
        <v>152</v>
      </c>
      <c r="B151" s="34">
        <v>5.6858677E7</v>
      </c>
      <c r="C151" s="35">
        <v>3.393115E7</v>
      </c>
      <c r="D151" s="35">
        <v>5987841.0</v>
      </c>
      <c r="E151" s="35">
        <v>1423650.0</v>
      </c>
      <c r="F151" s="35">
        <v>8435146.0</v>
      </c>
    </row>
    <row r="152" ht="15.75" customHeight="1">
      <c r="A152" s="52" t="s">
        <v>300</v>
      </c>
      <c r="B152" s="34">
        <v>8.9204936E7</v>
      </c>
      <c r="C152" s="35">
        <v>3.3399858E7</v>
      </c>
      <c r="D152" s="35">
        <v>2325890.0</v>
      </c>
      <c r="E152" s="35">
        <v>3153011.0</v>
      </c>
      <c r="F152" s="35">
        <v>6288256.0</v>
      </c>
    </row>
    <row r="153" ht="15.75" customHeight="1">
      <c r="A153" s="52" t="s">
        <v>153</v>
      </c>
      <c r="B153" s="34">
        <v>8.7146553E7</v>
      </c>
      <c r="C153" s="35">
        <v>3.317517E7</v>
      </c>
      <c r="D153" s="35">
        <v>69145.0</v>
      </c>
      <c r="E153" s="35">
        <v>56879.0</v>
      </c>
      <c r="F153" s="35">
        <v>4889299.0</v>
      </c>
    </row>
    <row r="154" ht="15.75" customHeight="1">
      <c r="A154" s="52" t="s">
        <v>158</v>
      </c>
      <c r="B154" s="34">
        <v>8980788.0</v>
      </c>
      <c r="C154" s="35">
        <v>3.2600792E7</v>
      </c>
      <c r="D154" s="35">
        <v>3319587.0</v>
      </c>
      <c r="E154" s="35">
        <v>1029039.0</v>
      </c>
      <c r="F154" s="35">
        <v>6956358.0</v>
      </c>
    </row>
    <row r="155" ht="15.75" customHeight="1">
      <c r="A155" s="52" t="s">
        <v>154</v>
      </c>
      <c r="B155" s="34">
        <v>1.42519429E8</v>
      </c>
      <c r="C155" s="35">
        <v>3.2185304E7</v>
      </c>
      <c r="D155" s="35">
        <v>0.0</v>
      </c>
      <c r="E155" s="35">
        <v>65773.0</v>
      </c>
      <c r="F155" s="35">
        <v>325204.0</v>
      </c>
    </row>
    <row r="156" ht="15.75" customHeight="1">
      <c r="A156" s="52" t="s">
        <v>157</v>
      </c>
      <c r="B156" s="34">
        <v>2812094.0</v>
      </c>
      <c r="C156" s="35">
        <v>3.1819269E7</v>
      </c>
      <c r="D156" s="35">
        <v>1647961.0</v>
      </c>
      <c r="E156" s="35">
        <v>223452.0</v>
      </c>
      <c r="F156" s="35">
        <v>2702102.0</v>
      </c>
    </row>
    <row r="157" ht="15.75" customHeight="1">
      <c r="A157" s="52" t="s">
        <v>155</v>
      </c>
      <c r="B157" s="34">
        <v>7.2300948E7</v>
      </c>
      <c r="C157" s="35">
        <v>3.1380971E7</v>
      </c>
      <c r="D157" s="35">
        <v>700708.0</v>
      </c>
      <c r="E157" s="35">
        <v>282204.0</v>
      </c>
      <c r="F157" s="35">
        <v>1319065.0</v>
      </c>
    </row>
    <row r="158" ht="15.75" customHeight="1">
      <c r="A158" s="52" t="s">
        <v>301</v>
      </c>
      <c r="B158" s="34">
        <v>5.1071226E7</v>
      </c>
      <c r="C158" s="35">
        <v>3.1338294E7</v>
      </c>
      <c r="D158" s="35">
        <v>924698.0</v>
      </c>
      <c r="E158" s="35">
        <v>121129.0</v>
      </c>
      <c r="F158" s="35">
        <v>1116318.0</v>
      </c>
    </row>
    <row r="159" ht="15.75" customHeight="1">
      <c r="A159" s="52" t="s">
        <v>156</v>
      </c>
      <c r="B159" s="34">
        <v>2.8222515E7</v>
      </c>
      <c r="C159" s="35">
        <v>3.1141024E7</v>
      </c>
      <c r="D159" s="35">
        <v>527885.0</v>
      </c>
      <c r="E159" s="35">
        <v>243078.0</v>
      </c>
      <c r="F159" s="35">
        <v>639536.0</v>
      </c>
    </row>
    <row r="160" ht="15.75" customHeight="1">
      <c r="A160" s="52" t="s">
        <v>159</v>
      </c>
      <c r="B160" s="34">
        <v>7.3150299E7</v>
      </c>
      <c r="C160" s="35">
        <v>3.0878902E7</v>
      </c>
      <c r="D160" s="35">
        <v>4701211.0</v>
      </c>
      <c r="E160" s="35">
        <v>1647212.0</v>
      </c>
      <c r="F160" s="35">
        <v>6208259.0</v>
      </c>
    </row>
    <row r="161" ht="15.75" customHeight="1">
      <c r="A161" s="52" t="s">
        <v>160</v>
      </c>
      <c r="B161" s="34">
        <v>5.0199618E7</v>
      </c>
      <c r="C161" s="35">
        <v>3.0268293E7</v>
      </c>
      <c r="D161" s="35">
        <v>2462327.0</v>
      </c>
      <c r="E161" s="35">
        <v>2164312.0</v>
      </c>
      <c r="F161" s="35">
        <v>1781257.0</v>
      </c>
    </row>
    <row r="162" ht="15.75" customHeight="1">
      <c r="A162" s="52" t="s">
        <v>676</v>
      </c>
      <c r="B162" s="34">
        <v>5.1438336E7</v>
      </c>
      <c r="C162" s="35">
        <v>2.9965131E7</v>
      </c>
      <c r="D162" s="35">
        <v>849.0</v>
      </c>
      <c r="E162" s="35">
        <v>106029.0</v>
      </c>
      <c r="F162" s="35">
        <v>201276.0</v>
      </c>
    </row>
    <row r="163" ht="15.75" customHeight="1">
      <c r="A163" s="52" t="s">
        <v>161</v>
      </c>
      <c r="B163" s="34">
        <v>7.6486163E7</v>
      </c>
      <c r="C163" s="35">
        <v>2.9861863E7</v>
      </c>
      <c r="D163" s="35">
        <v>5956723.0</v>
      </c>
      <c r="E163" s="35">
        <v>1744150.0</v>
      </c>
      <c r="F163" s="35">
        <v>5975966.0</v>
      </c>
    </row>
    <row r="164" ht="15.75" customHeight="1">
      <c r="A164" s="52" t="s">
        <v>162</v>
      </c>
      <c r="B164" s="34">
        <v>1.9682247E7</v>
      </c>
      <c r="C164" s="35">
        <v>2.9759159E7</v>
      </c>
      <c r="D164" s="35">
        <v>749515.0</v>
      </c>
      <c r="E164" s="35">
        <v>614597.0</v>
      </c>
      <c r="F164" s="35">
        <v>7615034.0</v>
      </c>
    </row>
    <row r="165" ht="15.75" customHeight="1">
      <c r="A165" s="52" t="s">
        <v>163</v>
      </c>
      <c r="B165" s="34">
        <v>8.7009317E7</v>
      </c>
      <c r="C165" s="35">
        <v>2.8996249E7</v>
      </c>
      <c r="D165" s="35">
        <v>893686.0</v>
      </c>
      <c r="E165" s="35">
        <v>1615479.0</v>
      </c>
      <c r="F165" s="35">
        <v>3796669.0</v>
      </c>
    </row>
    <row r="166" ht="15.75" customHeight="1">
      <c r="A166" s="52" t="s">
        <v>164</v>
      </c>
      <c r="B166" s="34">
        <v>5.1031877E7</v>
      </c>
      <c r="C166" s="35">
        <v>2.862232E7</v>
      </c>
      <c r="D166" s="35">
        <v>97623.0</v>
      </c>
      <c r="E166" s="35">
        <v>152005.0</v>
      </c>
      <c r="F166" s="35">
        <v>3332077.0</v>
      </c>
    </row>
    <row r="167" ht="15.75" customHeight="1">
      <c r="A167" s="52" t="s">
        <v>165</v>
      </c>
      <c r="B167" s="34">
        <v>5.2771377E7</v>
      </c>
      <c r="C167" s="35">
        <v>2.8476438E7</v>
      </c>
      <c r="D167" s="35">
        <v>229157.0</v>
      </c>
      <c r="E167" s="35">
        <v>6400.0</v>
      </c>
      <c r="F167" s="35">
        <v>15409.0</v>
      </c>
    </row>
    <row r="168" ht="15.75" customHeight="1">
      <c r="A168" s="52" t="s">
        <v>167</v>
      </c>
      <c r="B168" s="34">
        <v>1.272888E7</v>
      </c>
      <c r="C168" s="35">
        <v>2.8216451E7</v>
      </c>
      <c r="D168" s="35">
        <v>125414.0</v>
      </c>
      <c r="E168" s="35">
        <v>238903.0</v>
      </c>
      <c r="F168" s="35">
        <v>4019999.0</v>
      </c>
    </row>
    <row r="169" ht="15.75" customHeight="1">
      <c r="A169" s="52" t="s">
        <v>166</v>
      </c>
      <c r="B169" s="34">
        <v>1.5145225E7</v>
      </c>
      <c r="C169" s="35">
        <v>2.8148082E7</v>
      </c>
      <c r="D169" s="35">
        <v>240617.0</v>
      </c>
      <c r="E169" s="35">
        <v>759056.0</v>
      </c>
      <c r="F169" s="35">
        <v>1754153.0</v>
      </c>
    </row>
    <row r="170" ht="15.75" customHeight="1">
      <c r="A170" s="52" t="s">
        <v>168</v>
      </c>
      <c r="B170" s="34">
        <v>7.6612049E7</v>
      </c>
      <c r="C170" s="35">
        <v>2.7659667E7</v>
      </c>
      <c r="D170" s="35">
        <v>40966.0</v>
      </c>
      <c r="E170" s="35">
        <v>49720.0</v>
      </c>
      <c r="F170" s="35">
        <v>4938492.0</v>
      </c>
    </row>
    <row r="171" ht="15.75" customHeight="1">
      <c r="A171" s="52" t="s">
        <v>169</v>
      </c>
      <c r="B171" s="34">
        <v>8.7102817E7</v>
      </c>
      <c r="C171" s="35">
        <v>2.7209736E7</v>
      </c>
      <c r="D171" s="35">
        <v>1219741.0</v>
      </c>
      <c r="E171" s="35">
        <v>344863.0</v>
      </c>
      <c r="F171" s="35">
        <v>3742910.0</v>
      </c>
    </row>
    <row r="172" ht="15.75" customHeight="1">
      <c r="A172" s="52" t="s">
        <v>171</v>
      </c>
      <c r="B172" s="34">
        <v>1.40983637E8</v>
      </c>
      <c r="C172" s="35">
        <v>2.7074753E7</v>
      </c>
      <c r="D172" s="35">
        <v>1168562.0</v>
      </c>
      <c r="E172" s="35">
        <v>1277312.0</v>
      </c>
      <c r="F172" s="35">
        <v>2121746.0</v>
      </c>
    </row>
    <row r="173" ht="15.75" customHeight="1">
      <c r="A173" s="52" t="s">
        <v>172</v>
      </c>
      <c r="B173" s="34">
        <v>2.1419556E7</v>
      </c>
      <c r="C173" s="35">
        <v>2.6570328E7</v>
      </c>
      <c r="D173" s="35">
        <v>1208134.0</v>
      </c>
      <c r="E173" s="35">
        <v>508318.0</v>
      </c>
      <c r="F173" s="35">
        <v>7030471.0</v>
      </c>
    </row>
    <row r="174" ht="15.75" customHeight="1">
      <c r="A174" s="52" t="s">
        <v>173</v>
      </c>
      <c r="B174" s="34">
        <v>7.8291379E7</v>
      </c>
      <c r="C174" s="35">
        <v>2.6407418E7</v>
      </c>
      <c r="D174" s="35">
        <v>161200.0</v>
      </c>
      <c r="E174" s="35">
        <v>123297.0</v>
      </c>
      <c r="F174" s="35">
        <v>638211.0</v>
      </c>
    </row>
    <row r="175" ht="15.75" customHeight="1">
      <c r="A175" s="52" t="s">
        <v>174</v>
      </c>
      <c r="B175" s="34">
        <v>2.8598777E7</v>
      </c>
      <c r="C175" s="35">
        <v>2.6213529E7</v>
      </c>
      <c r="D175" s="35">
        <v>507983.0</v>
      </c>
      <c r="E175" s="35">
        <v>329644.0</v>
      </c>
      <c r="F175" s="35">
        <v>2476640.0</v>
      </c>
    </row>
    <row r="176" ht="15.75" customHeight="1">
      <c r="A176" s="52" t="s">
        <v>677</v>
      </c>
      <c r="B176" s="34">
        <v>5.119301E7</v>
      </c>
      <c r="C176" s="35">
        <v>2.6174772E7</v>
      </c>
      <c r="D176" s="35">
        <v>2617918.0</v>
      </c>
      <c r="E176" s="35">
        <v>260168.0</v>
      </c>
      <c r="F176" s="35">
        <v>2430100.0</v>
      </c>
    </row>
    <row r="177" ht="15.75" customHeight="1">
      <c r="A177" s="52" t="s">
        <v>678</v>
      </c>
      <c r="B177" s="34">
        <v>5.2070051E7</v>
      </c>
      <c r="C177" s="35">
        <v>2.5990794E7</v>
      </c>
      <c r="D177" s="35">
        <v>66009.0</v>
      </c>
      <c r="E177" s="35">
        <v>293108.0</v>
      </c>
      <c r="F177" s="35">
        <v>1068395.0</v>
      </c>
    </row>
    <row r="178" ht="15.75" customHeight="1">
      <c r="A178" s="52" t="s">
        <v>175</v>
      </c>
      <c r="B178" s="34">
        <v>8.0598582E7</v>
      </c>
      <c r="C178" s="35">
        <v>2.588915E7</v>
      </c>
      <c r="D178" s="35">
        <v>130393.0</v>
      </c>
      <c r="E178" s="35">
        <v>69935.0</v>
      </c>
      <c r="F178" s="35">
        <v>341381.0</v>
      </c>
    </row>
    <row r="179" ht="15.75" customHeight="1">
      <c r="A179" s="52" t="s">
        <v>176</v>
      </c>
      <c r="B179" s="34">
        <v>2.6210673E7</v>
      </c>
      <c r="C179" s="35">
        <v>2.5792966E7</v>
      </c>
      <c r="D179" s="35">
        <v>369247.0</v>
      </c>
      <c r="E179" s="35">
        <v>161608.0</v>
      </c>
      <c r="F179" s="35">
        <v>1428144.0</v>
      </c>
    </row>
    <row r="180" ht="15.75" customHeight="1">
      <c r="A180" s="52" t="s">
        <v>181</v>
      </c>
      <c r="B180" s="34">
        <v>5.09652E7</v>
      </c>
      <c r="C180" s="35">
        <v>2.5529388E7</v>
      </c>
      <c r="D180" s="35">
        <v>314231.0</v>
      </c>
      <c r="E180" s="35">
        <v>135297.0</v>
      </c>
      <c r="F180" s="35">
        <v>6781597.0</v>
      </c>
    </row>
    <row r="181" ht="15.75" customHeight="1">
      <c r="A181" s="52" t="s">
        <v>180</v>
      </c>
      <c r="B181" s="34">
        <v>8.5608207E7</v>
      </c>
      <c r="C181" s="35">
        <v>2.5256967E7</v>
      </c>
      <c r="D181" s="35">
        <v>3125711.0</v>
      </c>
      <c r="E181" s="35">
        <v>3985012.0</v>
      </c>
      <c r="F181" s="35">
        <v>3578651.0</v>
      </c>
    </row>
    <row r="182" ht="15.75" customHeight="1">
      <c r="A182" s="52" t="s">
        <v>183</v>
      </c>
      <c r="B182" s="34">
        <v>3.0820831E7</v>
      </c>
      <c r="C182" s="35">
        <v>2.5129292E7</v>
      </c>
      <c r="D182" s="35">
        <v>1453943.0</v>
      </c>
      <c r="E182" s="35">
        <v>658196.0</v>
      </c>
      <c r="F182" s="35">
        <v>1791200.0</v>
      </c>
    </row>
    <row r="183" ht="15.75" customHeight="1">
      <c r="A183" s="52" t="s">
        <v>187</v>
      </c>
      <c r="B183" s="34">
        <v>1.85687072E8</v>
      </c>
      <c r="C183" s="35">
        <v>2.5105562E7</v>
      </c>
      <c r="D183" s="35">
        <v>0.0</v>
      </c>
      <c r="E183" s="35">
        <v>0.0</v>
      </c>
      <c r="F183" s="35">
        <v>0.0</v>
      </c>
    </row>
    <row r="184" ht="15.75" customHeight="1">
      <c r="A184" s="52" t="s">
        <v>177</v>
      </c>
      <c r="B184" s="34">
        <v>2.8467064E7</v>
      </c>
      <c r="C184" s="35">
        <v>2.4943978E7</v>
      </c>
      <c r="D184" s="35">
        <v>268919.0</v>
      </c>
      <c r="E184" s="35">
        <v>453177.0</v>
      </c>
      <c r="F184" s="35">
        <v>3578714.0</v>
      </c>
    </row>
    <row r="185" ht="15.75" customHeight="1">
      <c r="A185" s="52" t="s">
        <v>179</v>
      </c>
      <c r="B185" s="34">
        <v>5.1686964E7</v>
      </c>
      <c r="C185" s="35">
        <v>2.4943007E7</v>
      </c>
      <c r="D185" s="35">
        <v>2488.0</v>
      </c>
      <c r="E185" s="35">
        <v>23910.0</v>
      </c>
      <c r="F185" s="35">
        <v>16951.0</v>
      </c>
    </row>
    <row r="186" ht="15.75" customHeight="1">
      <c r="A186" s="52" t="s">
        <v>178</v>
      </c>
      <c r="B186" s="34">
        <v>9.4619696E7</v>
      </c>
      <c r="C186" s="35">
        <v>2.4934183E7</v>
      </c>
      <c r="D186" s="35">
        <v>159463.0</v>
      </c>
      <c r="E186" s="35">
        <v>96509.0</v>
      </c>
      <c r="F186" s="35">
        <v>1652754.0</v>
      </c>
    </row>
    <row r="187" ht="15.75" customHeight="1">
      <c r="A187" s="52" t="s">
        <v>182</v>
      </c>
      <c r="B187" s="34">
        <v>5.8071322E7</v>
      </c>
      <c r="C187" s="35">
        <v>2.3872523E7</v>
      </c>
      <c r="D187" s="35">
        <v>125274.0</v>
      </c>
      <c r="E187" s="35">
        <v>398187.0</v>
      </c>
      <c r="F187" s="35">
        <v>635476.0</v>
      </c>
    </row>
    <row r="188" ht="15.75" customHeight="1">
      <c r="A188" s="52" t="s">
        <v>184</v>
      </c>
      <c r="B188" s="34">
        <v>1.9791924E7</v>
      </c>
      <c r="C188" s="35">
        <v>2.2937152E7</v>
      </c>
      <c r="D188" s="35">
        <v>392648.0</v>
      </c>
      <c r="E188" s="35">
        <v>506326.0</v>
      </c>
      <c r="F188" s="35">
        <v>1438160.0</v>
      </c>
    </row>
    <row r="189" ht="15.75" customHeight="1">
      <c r="A189" s="52" t="s">
        <v>185</v>
      </c>
      <c r="B189" s="34">
        <v>2.4524149E7</v>
      </c>
      <c r="C189" s="35">
        <v>2.2922702E7</v>
      </c>
      <c r="D189" s="35">
        <v>15949.0</v>
      </c>
      <c r="E189" s="35">
        <v>8593.0</v>
      </c>
      <c r="F189" s="35">
        <v>381533.0</v>
      </c>
    </row>
    <row r="190" ht="15.75" customHeight="1">
      <c r="A190" s="52" t="s">
        <v>186</v>
      </c>
      <c r="B190" s="34">
        <v>1.0627607E7</v>
      </c>
      <c r="C190" s="35">
        <v>2.2887386E7</v>
      </c>
      <c r="D190" s="35">
        <v>713124.0</v>
      </c>
      <c r="E190" s="35">
        <v>90043.0</v>
      </c>
      <c r="F190" s="35">
        <v>2294686.0</v>
      </c>
    </row>
    <row r="191" ht="15.75" customHeight="1">
      <c r="A191" s="52" t="s">
        <v>191</v>
      </c>
      <c r="B191" s="34">
        <v>1.30003883E8</v>
      </c>
      <c r="C191" s="35">
        <v>2.2403333E7</v>
      </c>
      <c r="D191" s="35">
        <v>188148.0</v>
      </c>
      <c r="E191" s="35">
        <v>285703.0</v>
      </c>
      <c r="F191" s="35">
        <v>995597.0</v>
      </c>
    </row>
    <row r="192" ht="15.75" customHeight="1">
      <c r="A192" s="52" t="s">
        <v>192</v>
      </c>
      <c r="B192" s="34">
        <v>5.0907279E7</v>
      </c>
      <c r="C192" s="35">
        <v>2.2069313E7</v>
      </c>
      <c r="D192" s="35">
        <v>55756.0</v>
      </c>
      <c r="E192" s="35">
        <v>174858.0</v>
      </c>
      <c r="F192" s="35">
        <v>3477461.0</v>
      </c>
    </row>
    <row r="193" ht="15.75" customHeight="1">
      <c r="A193" s="52" t="s">
        <v>188</v>
      </c>
      <c r="B193" s="34">
        <v>1.12582089E8</v>
      </c>
      <c r="C193" s="35">
        <v>2.2066653E7</v>
      </c>
      <c r="D193" s="35">
        <v>37129.0</v>
      </c>
      <c r="E193" s="35">
        <v>32331.0</v>
      </c>
      <c r="F193" s="35">
        <v>3183555.0</v>
      </c>
    </row>
    <row r="194" ht="15.75" customHeight="1">
      <c r="A194" s="52" t="s">
        <v>189</v>
      </c>
      <c r="B194" s="34">
        <v>9.6892995E7</v>
      </c>
      <c r="C194" s="35">
        <v>2.2013267E7</v>
      </c>
      <c r="D194" s="35">
        <v>277677.0</v>
      </c>
      <c r="E194" s="35">
        <v>53702.0</v>
      </c>
      <c r="F194" s="35">
        <v>896537.0</v>
      </c>
    </row>
    <row r="195" ht="15.75" customHeight="1">
      <c r="A195" s="52" t="s">
        <v>190</v>
      </c>
      <c r="B195" s="34">
        <v>9.8708414E7</v>
      </c>
      <c r="C195" s="35">
        <v>2.1961759E7</v>
      </c>
      <c r="D195" s="35">
        <v>138340.0</v>
      </c>
      <c r="E195" s="35">
        <v>287298.0</v>
      </c>
      <c r="F195" s="35">
        <v>1287853.0</v>
      </c>
    </row>
    <row r="196" ht="15.75" customHeight="1">
      <c r="A196" s="52" t="s">
        <v>303</v>
      </c>
      <c r="B196" s="34">
        <v>5.6936467E7</v>
      </c>
      <c r="C196" s="35">
        <v>2.1725967E7</v>
      </c>
      <c r="D196" s="35">
        <v>170384.0</v>
      </c>
      <c r="E196" s="35">
        <v>33586.0</v>
      </c>
      <c r="F196" s="35">
        <v>1128446.0</v>
      </c>
    </row>
    <row r="197" ht="15.75" customHeight="1">
      <c r="A197" s="52" t="s">
        <v>304</v>
      </c>
      <c r="B197" s="34">
        <v>5.1923774E7</v>
      </c>
      <c r="C197" s="35">
        <v>2.1072712E7</v>
      </c>
      <c r="D197" s="35">
        <v>375041.0</v>
      </c>
      <c r="E197" s="35">
        <v>181367.0</v>
      </c>
      <c r="F197" s="35">
        <v>390206.0</v>
      </c>
    </row>
    <row r="198" ht="15.75" customHeight="1">
      <c r="A198" s="52" t="s">
        <v>305</v>
      </c>
      <c r="B198" s="34">
        <v>5.0711754E7</v>
      </c>
      <c r="C198" s="35">
        <v>2.0971387E7</v>
      </c>
      <c r="D198" s="35">
        <v>62956.0</v>
      </c>
      <c r="E198" s="35">
        <v>0.0</v>
      </c>
      <c r="F198" s="35">
        <v>185879.0</v>
      </c>
    </row>
    <row r="199" ht="15.75" customHeight="1">
      <c r="A199" s="52" t="s">
        <v>197</v>
      </c>
      <c r="B199" s="34">
        <v>8.9566501E7</v>
      </c>
      <c r="C199" s="35">
        <v>2.0971325E7</v>
      </c>
      <c r="D199" s="35">
        <v>91001.0</v>
      </c>
      <c r="E199" s="35">
        <v>105170.0</v>
      </c>
      <c r="F199" s="35">
        <v>662882.0</v>
      </c>
    </row>
    <row r="200" ht="15.75" customHeight="1">
      <c r="A200" s="52" t="s">
        <v>194</v>
      </c>
      <c r="B200" s="34">
        <v>5.8557051E7</v>
      </c>
      <c r="C200" s="35">
        <v>2.0949112E7</v>
      </c>
      <c r="D200" s="35">
        <v>2826598.0</v>
      </c>
      <c r="E200" s="35">
        <v>1942206.0</v>
      </c>
      <c r="F200" s="35">
        <v>5108556.0</v>
      </c>
    </row>
    <row r="201" ht="15.75" customHeight="1">
      <c r="A201" s="52" t="s">
        <v>193</v>
      </c>
      <c r="B201" s="34">
        <v>1.5967682E7</v>
      </c>
      <c r="C201" s="35">
        <v>2.0821574E7</v>
      </c>
      <c r="D201" s="35">
        <v>274238.0</v>
      </c>
      <c r="E201" s="35">
        <v>230589.0</v>
      </c>
      <c r="F201" s="35">
        <v>611315.0</v>
      </c>
    </row>
    <row r="202" ht="15.75" customHeight="1">
      <c r="A202" s="52" t="s">
        <v>196</v>
      </c>
      <c r="B202" s="34">
        <v>5.090258E7</v>
      </c>
      <c r="C202" s="35">
        <v>2.0691384E7</v>
      </c>
      <c r="D202" s="35">
        <v>11519.0</v>
      </c>
      <c r="E202" s="35">
        <v>27682.0</v>
      </c>
      <c r="F202" s="35">
        <v>1074401.0</v>
      </c>
    </row>
    <row r="203" ht="15.75" customHeight="1">
      <c r="A203" s="52" t="s">
        <v>195</v>
      </c>
      <c r="B203" s="34">
        <v>1.30669833E8</v>
      </c>
      <c r="C203" s="35">
        <v>2.0661184E7</v>
      </c>
      <c r="D203" s="35">
        <v>46794.0</v>
      </c>
      <c r="E203" s="35">
        <v>50327.0</v>
      </c>
      <c r="F203" s="35">
        <v>589893.0</v>
      </c>
    </row>
    <row r="204" ht="15.75" customHeight="1">
      <c r="A204" s="52" t="s">
        <v>198</v>
      </c>
      <c r="B204" s="34">
        <v>9.2147066E7</v>
      </c>
      <c r="C204" s="35">
        <v>1.9982479E7</v>
      </c>
      <c r="D204" s="35">
        <v>127910.0</v>
      </c>
      <c r="E204" s="35">
        <v>0.0</v>
      </c>
      <c r="F204" s="35">
        <v>857019.0</v>
      </c>
    </row>
    <row r="205" ht="15.75" customHeight="1">
      <c r="A205" s="52" t="s">
        <v>200</v>
      </c>
      <c r="B205" s="34">
        <v>1.21217453E8</v>
      </c>
      <c r="C205" s="35">
        <v>1.9929152E7</v>
      </c>
      <c r="D205" s="35">
        <v>2762.0</v>
      </c>
      <c r="E205" s="35">
        <v>0.0</v>
      </c>
      <c r="F205" s="35">
        <v>113895.0</v>
      </c>
    </row>
    <row r="206" ht="15.75" customHeight="1">
      <c r="A206" s="52" t="s">
        <v>199</v>
      </c>
      <c r="B206" s="34">
        <v>8.6530131E7</v>
      </c>
      <c r="C206" s="35">
        <v>1.9778975E7</v>
      </c>
      <c r="D206" s="35">
        <v>97189.0</v>
      </c>
      <c r="E206" s="35">
        <v>8213.0</v>
      </c>
      <c r="F206" s="35">
        <v>4044289.0</v>
      </c>
    </row>
    <row r="207" ht="15.75" customHeight="1">
      <c r="A207" s="52" t="s">
        <v>201</v>
      </c>
      <c r="B207" s="34">
        <v>7632609.0</v>
      </c>
      <c r="C207" s="35">
        <v>1.9121834E7</v>
      </c>
      <c r="D207" s="35">
        <v>261441.0</v>
      </c>
      <c r="E207" s="35">
        <v>2835819.0</v>
      </c>
      <c r="F207" s="35">
        <v>3108980.0</v>
      </c>
    </row>
    <row r="208" ht="15.75" customHeight="1">
      <c r="A208" s="52" t="s">
        <v>207</v>
      </c>
      <c r="B208" s="34">
        <v>9.4147584E7</v>
      </c>
      <c r="C208" s="35">
        <v>1.8987633E7</v>
      </c>
      <c r="D208" s="35">
        <v>519668.0</v>
      </c>
      <c r="E208" s="35">
        <v>102840.0</v>
      </c>
      <c r="F208" s="35">
        <v>2600064.0</v>
      </c>
    </row>
    <row r="209" ht="15.75" customHeight="1">
      <c r="A209" s="52" t="s">
        <v>202</v>
      </c>
      <c r="B209" s="34">
        <v>8.5017037E7</v>
      </c>
      <c r="C209" s="35">
        <v>1.8910122E7</v>
      </c>
      <c r="D209" s="35">
        <v>182384.0</v>
      </c>
      <c r="E209" s="35">
        <v>132384.0</v>
      </c>
      <c r="F209" s="35">
        <v>1074470.0</v>
      </c>
    </row>
    <row r="210" ht="15.75" customHeight="1">
      <c r="A210" s="52" t="s">
        <v>205</v>
      </c>
      <c r="B210" s="34">
        <v>1.70625569E8</v>
      </c>
      <c r="C210" s="35">
        <v>1.8862086E7</v>
      </c>
      <c r="D210" s="35">
        <v>0.0</v>
      </c>
      <c r="E210" s="35">
        <v>2413.0</v>
      </c>
      <c r="F210" s="35">
        <v>0.0</v>
      </c>
    </row>
    <row r="211" ht="15.75" customHeight="1">
      <c r="A211" s="52" t="s">
        <v>203</v>
      </c>
      <c r="B211" s="34">
        <v>5.9952269E7</v>
      </c>
      <c r="C211" s="35">
        <v>1.8808304E7</v>
      </c>
      <c r="D211" s="35">
        <v>206798.0</v>
      </c>
      <c r="E211" s="35">
        <v>13306.0</v>
      </c>
      <c r="F211" s="35">
        <v>567273.0</v>
      </c>
    </row>
    <row r="212" ht="15.75" customHeight="1">
      <c r="A212" s="52" t="s">
        <v>204</v>
      </c>
      <c r="B212" s="34">
        <v>1.22396295E8</v>
      </c>
      <c r="C212" s="35">
        <v>1.859637E7</v>
      </c>
      <c r="D212" s="35">
        <v>268509.0</v>
      </c>
      <c r="E212" s="35">
        <v>16907.0</v>
      </c>
      <c r="F212" s="35">
        <v>557840.0</v>
      </c>
    </row>
    <row r="213" ht="15.75" customHeight="1">
      <c r="A213" s="52" t="s">
        <v>217</v>
      </c>
      <c r="B213" s="34">
        <v>1.12277459E8</v>
      </c>
      <c r="C213" s="35">
        <v>1.847697E7</v>
      </c>
      <c r="D213" s="35">
        <v>630831.0</v>
      </c>
      <c r="E213" s="35">
        <v>279825.0</v>
      </c>
      <c r="F213" s="35">
        <v>1483145.0</v>
      </c>
    </row>
    <row r="214" ht="15.75" customHeight="1">
      <c r="A214" s="52" t="s">
        <v>211</v>
      </c>
      <c r="B214" s="34">
        <v>1.71162935E8</v>
      </c>
      <c r="C214" s="35">
        <v>1.8250822E7</v>
      </c>
      <c r="D214" s="35">
        <v>0.0</v>
      </c>
      <c r="E214" s="35">
        <v>534.0</v>
      </c>
      <c r="F214" s="35">
        <v>0.0</v>
      </c>
    </row>
    <row r="215" ht="15.75" customHeight="1">
      <c r="A215" s="52" t="s">
        <v>206</v>
      </c>
      <c r="B215" s="34">
        <v>4.4375089E7</v>
      </c>
      <c r="C215" s="35">
        <v>1.8221408E7</v>
      </c>
      <c r="D215" s="35">
        <v>216748.0</v>
      </c>
      <c r="E215" s="35">
        <v>169325.0</v>
      </c>
      <c r="F215" s="35">
        <v>396357.0</v>
      </c>
    </row>
    <row r="216" ht="15.75" customHeight="1">
      <c r="A216" s="52" t="s">
        <v>209</v>
      </c>
      <c r="B216" s="34">
        <v>8.7273687E7</v>
      </c>
      <c r="C216" s="35">
        <v>1.8162361E7</v>
      </c>
      <c r="D216" s="35">
        <v>91725.0</v>
      </c>
      <c r="E216" s="35">
        <v>3459.0</v>
      </c>
      <c r="F216" s="35">
        <v>2662702.0</v>
      </c>
    </row>
    <row r="217" ht="15.75" customHeight="1">
      <c r="A217" s="52" t="s">
        <v>210</v>
      </c>
      <c r="B217" s="34">
        <v>7.1182041E7</v>
      </c>
      <c r="C217" s="35">
        <v>1.8031971E7</v>
      </c>
      <c r="D217" s="35">
        <v>395524.0</v>
      </c>
      <c r="E217" s="35">
        <v>291363.0</v>
      </c>
      <c r="F217" s="35">
        <v>4145039.0</v>
      </c>
    </row>
    <row r="218" ht="15.75" customHeight="1">
      <c r="A218" s="52" t="s">
        <v>208</v>
      </c>
      <c r="B218" s="34">
        <v>5.1005711E7</v>
      </c>
      <c r="C218" s="35">
        <v>1.7975723E7</v>
      </c>
      <c r="D218" s="35">
        <v>15202.0</v>
      </c>
      <c r="E218" s="35">
        <v>30504.0</v>
      </c>
      <c r="F218" s="35">
        <v>757192.0</v>
      </c>
    </row>
    <row r="219" ht="15.75" customHeight="1">
      <c r="A219" s="52" t="s">
        <v>212</v>
      </c>
      <c r="B219" s="34">
        <v>1.71162406E8</v>
      </c>
      <c r="C219" s="35">
        <v>1.7924696E7</v>
      </c>
      <c r="D219" s="35">
        <v>23.0</v>
      </c>
      <c r="E219" s="35">
        <v>551.0</v>
      </c>
      <c r="F219" s="35">
        <v>10000.0</v>
      </c>
    </row>
    <row r="220" ht="15.75" customHeight="1">
      <c r="A220" s="52" t="s">
        <v>215</v>
      </c>
      <c r="B220" s="34">
        <v>5.8557434E7</v>
      </c>
      <c r="C220" s="35">
        <v>1.7634249E7</v>
      </c>
      <c r="D220" s="35">
        <v>2159853.0</v>
      </c>
      <c r="E220" s="35">
        <v>1791393.0</v>
      </c>
      <c r="F220" s="35">
        <v>2451142.0</v>
      </c>
    </row>
    <row r="221" ht="15.75" customHeight="1">
      <c r="A221" s="52" t="s">
        <v>213</v>
      </c>
      <c r="B221" s="34">
        <v>4.3145101E7</v>
      </c>
      <c r="C221" s="35">
        <v>1.7419957E7</v>
      </c>
      <c r="D221" s="35">
        <v>712518.0</v>
      </c>
      <c r="E221" s="35">
        <v>78717.0</v>
      </c>
      <c r="F221" s="35">
        <v>734618.0</v>
      </c>
    </row>
    <row r="222" ht="15.75" customHeight="1">
      <c r="A222" s="52" t="s">
        <v>218</v>
      </c>
      <c r="B222" s="34">
        <v>8.95298E7</v>
      </c>
      <c r="C222" s="35">
        <v>1.7398757E7</v>
      </c>
      <c r="D222" s="35">
        <v>119280.0</v>
      </c>
      <c r="E222" s="35">
        <v>165542.0</v>
      </c>
      <c r="F222" s="35">
        <v>2284289.0</v>
      </c>
    </row>
    <row r="223" ht="15.75" customHeight="1">
      <c r="A223" s="52" t="s">
        <v>216</v>
      </c>
      <c r="B223" s="34">
        <v>6.6639234E7</v>
      </c>
      <c r="C223" s="35">
        <v>1.7363582E7</v>
      </c>
      <c r="D223" s="35">
        <v>138315.0</v>
      </c>
      <c r="E223" s="35">
        <v>38815.0</v>
      </c>
      <c r="F223" s="35">
        <v>1908471.0</v>
      </c>
    </row>
    <row r="224" ht="15.75" customHeight="1">
      <c r="A224" s="52" t="s">
        <v>219</v>
      </c>
      <c r="B224" s="34">
        <v>6.7792586E7</v>
      </c>
      <c r="C224" s="35">
        <v>1.6993394E7</v>
      </c>
      <c r="D224" s="35">
        <v>486.0</v>
      </c>
      <c r="E224" s="35">
        <v>16494.0</v>
      </c>
      <c r="F224" s="35">
        <v>953356.0</v>
      </c>
    </row>
    <row r="225" ht="15.75" customHeight="1">
      <c r="A225" s="52" t="s">
        <v>220</v>
      </c>
      <c r="B225" s="34">
        <v>1.06397133E8</v>
      </c>
      <c r="C225" s="35">
        <v>1.6683931E7</v>
      </c>
      <c r="D225" s="35">
        <v>15255.0</v>
      </c>
      <c r="E225" s="35">
        <v>27079.0</v>
      </c>
      <c r="F225" s="35">
        <v>3421760.0</v>
      </c>
    </row>
    <row r="226" ht="15.75" customHeight="1">
      <c r="A226" s="52" t="s">
        <v>309</v>
      </c>
      <c r="B226" s="34">
        <v>8.8467752E7</v>
      </c>
      <c r="C226" s="35">
        <v>1.66812E7</v>
      </c>
      <c r="D226" s="35">
        <v>8970.0</v>
      </c>
      <c r="E226" s="35">
        <v>0.0</v>
      </c>
      <c r="F226" s="35">
        <v>7998.0</v>
      </c>
    </row>
    <row r="227" ht="15.75" customHeight="1">
      <c r="A227" s="52" t="s">
        <v>221</v>
      </c>
      <c r="B227" s="34">
        <v>8.2578096E7</v>
      </c>
      <c r="C227" s="35">
        <v>1.6616972E7</v>
      </c>
      <c r="D227" s="35">
        <v>126785.0</v>
      </c>
      <c r="E227" s="35">
        <v>38243.0</v>
      </c>
      <c r="F227" s="35">
        <v>286728.0</v>
      </c>
    </row>
    <row r="228" ht="15.75" customHeight="1">
      <c r="A228" s="52" t="s">
        <v>222</v>
      </c>
      <c r="B228" s="34">
        <v>1.71179326E8</v>
      </c>
      <c r="C228" s="35">
        <v>1.6592717E7</v>
      </c>
      <c r="D228" s="35">
        <v>0.0</v>
      </c>
      <c r="E228" s="35">
        <v>0.0</v>
      </c>
      <c r="F228" s="35">
        <v>0.0</v>
      </c>
    </row>
    <row r="229" ht="15.75" customHeight="1">
      <c r="A229" s="52" t="s">
        <v>223</v>
      </c>
      <c r="B229" s="34">
        <v>1.09209916E8</v>
      </c>
      <c r="C229" s="35">
        <v>1.653665E7</v>
      </c>
      <c r="D229" s="35">
        <v>172503.0</v>
      </c>
      <c r="E229" s="35">
        <v>88390.0</v>
      </c>
      <c r="F229" s="35">
        <v>314149.0</v>
      </c>
    </row>
    <row r="230" ht="15.75" customHeight="1">
      <c r="A230" s="52" t="s">
        <v>225</v>
      </c>
      <c r="B230" s="34">
        <v>1.09209659E8</v>
      </c>
      <c r="C230" s="35">
        <v>1.6241993E7</v>
      </c>
      <c r="D230" s="35">
        <v>120599.0</v>
      </c>
      <c r="E230" s="35">
        <v>23723.0</v>
      </c>
      <c r="F230" s="35">
        <v>286484.0</v>
      </c>
    </row>
    <row r="231" ht="15.75" customHeight="1">
      <c r="A231" s="52" t="s">
        <v>228</v>
      </c>
      <c r="B231" s="34">
        <v>6.1792648E7</v>
      </c>
      <c r="C231" s="35">
        <v>1.6160019E7</v>
      </c>
      <c r="D231" s="35">
        <v>1077392.0</v>
      </c>
      <c r="E231" s="35">
        <v>587837.0</v>
      </c>
      <c r="F231" s="35">
        <v>1078578.0</v>
      </c>
    </row>
    <row r="232" ht="15.75" customHeight="1">
      <c r="A232" s="52" t="s">
        <v>227</v>
      </c>
      <c r="B232" s="34">
        <v>7.7556179E7</v>
      </c>
      <c r="C232" s="35">
        <v>1.6020182E7</v>
      </c>
      <c r="D232" s="35">
        <v>127030.0</v>
      </c>
      <c r="E232" s="35">
        <v>1722.0</v>
      </c>
      <c r="F232" s="35">
        <v>287076.0</v>
      </c>
    </row>
    <row r="233" ht="15.75" customHeight="1">
      <c r="A233" s="52" t="s">
        <v>229</v>
      </c>
      <c r="B233" s="34">
        <v>1.50821782E8</v>
      </c>
      <c r="C233" s="35">
        <v>1.5666188E7</v>
      </c>
      <c r="D233" s="35">
        <v>126126.0</v>
      </c>
      <c r="E233" s="35">
        <v>6930.0</v>
      </c>
      <c r="F233" s="35">
        <v>299599.0</v>
      </c>
    </row>
    <row r="234" ht="15.75" customHeight="1">
      <c r="A234" s="52" t="s">
        <v>233</v>
      </c>
      <c r="B234" s="34">
        <v>1.37498899E8</v>
      </c>
      <c r="C234" s="35">
        <v>1.5570532E7</v>
      </c>
      <c r="D234" s="35">
        <v>260378.0</v>
      </c>
      <c r="E234" s="35">
        <v>326529.0</v>
      </c>
      <c r="F234" s="35">
        <v>269512.0</v>
      </c>
    </row>
    <row r="235" ht="15.75" customHeight="1">
      <c r="A235" s="52" t="s">
        <v>230</v>
      </c>
      <c r="B235" s="34">
        <v>1.1074236E8</v>
      </c>
      <c r="C235" s="35">
        <v>1.5569659E7</v>
      </c>
      <c r="D235" s="35">
        <v>72832.0</v>
      </c>
      <c r="E235" s="35">
        <v>1705.0</v>
      </c>
      <c r="F235" s="35">
        <v>284055.0</v>
      </c>
    </row>
    <row r="236" ht="15.75" customHeight="1">
      <c r="A236" s="52" t="s">
        <v>231</v>
      </c>
      <c r="B236" s="34">
        <v>1.57995643E8</v>
      </c>
      <c r="C236" s="35">
        <v>1.5564395E7</v>
      </c>
      <c r="D236" s="35">
        <v>68747.0</v>
      </c>
      <c r="E236" s="35">
        <v>210.0</v>
      </c>
      <c r="F236" s="35">
        <v>283828.0</v>
      </c>
    </row>
    <row r="237" ht="15.75" customHeight="1">
      <c r="A237" s="52" t="s">
        <v>232</v>
      </c>
      <c r="B237" s="34">
        <v>1.43228851E8</v>
      </c>
      <c r="C237" s="35">
        <v>1.5541295E7</v>
      </c>
      <c r="D237" s="35">
        <v>152161.0</v>
      </c>
      <c r="E237" s="35">
        <v>100239.0</v>
      </c>
      <c r="F237" s="35">
        <v>329146.0</v>
      </c>
    </row>
    <row r="238" ht="15.75" customHeight="1">
      <c r="A238" s="52" t="s">
        <v>235</v>
      </c>
      <c r="B238" s="34">
        <v>9.93711E7</v>
      </c>
      <c r="C238" s="35">
        <v>1.5320332E7</v>
      </c>
      <c r="D238" s="35">
        <v>1318.0</v>
      </c>
      <c r="E238" s="35">
        <v>2527.0</v>
      </c>
      <c r="F238" s="35">
        <v>0.0</v>
      </c>
    </row>
    <row r="239" ht="15.75" customHeight="1">
      <c r="A239" s="52" t="s">
        <v>236</v>
      </c>
      <c r="B239" s="34">
        <v>1.50680957E8</v>
      </c>
      <c r="C239" s="35">
        <v>1.5303794E7</v>
      </c>
      <c r="D239" s="35">
        <v>0.0</v>
      </c>
      <c r="E239" s="35">
        <v>0.0</v>
      </c>
      <c r="F239" s="35">
        <v>0.0</v>
      </c>
    </row>
    <row r="240" ht="15.75" customHeight="1">
      <c r="A240" s="52" t="s">
        <v>679</v>
      </c>
      <c r="B240" s="34">
        <v>5.1098032E7</v>
      </c>
      <c r="C240" s="35">
        <v>1.5299627E7</v>
      </c>
      <c r="D240" s="35">
        <v>50288.0</v>
      </c>
      <c r="E240" s="35">
        <v>0.0</v>
      </c>
      <c r="F240" s="35">
        <v>62024.0</v>
      </c>
    </row>
    <row r="241" ht="15.75" customHeight="1">
      <c r="A241" s="52" t="s">
        <v>237</v>
      </c>
      <c r="B241" s="34">
        <v>1.32152698E8</v>
      </c>
      <c r="C241" s="35">
        <v>1.5046437E7</v>
      </c>
      <c r="D241" s="35">
        <v>304555.0</v>
      </c>
      <c r="E241" s="35">
        <v>8738.0</v>
      </c>
      <c r="F241" s="35">
        <v>1299260.0</v>
      </c>
    </row>
    <row r="242" ht="15.75" customHeight="1">
      <c r="A242" s="52" t="s">
        <v>240</v>
      </c>
      <c r="B242" s="34">
        <v>2.2047812E7</v>
      </c>
      <c r="C242" s="35">
        <v>1.5033075E7</v>
      </c>
      <c r="D242" s="35">
        <v>112125.0</v>
      </c>
      <c r="E242" s="35">
        <v>0.0</v>
      </c>
      <c r="F242" s="35">
        <v>492684.0</v>
      </c>
    </row>
    <row r="243" ht="15.75" customHeight="1">
      <c r="A243" s="52" t="s">
        <v>239</v>
      </c>
      <c r="B243" s="34">
        <v>1.17058016E8</v>
      </c>
      <c r="C243" s="35">
        <v>1.4530033E7</v>
      </c>
      <c r="D243" s="35">
        <v>154630.0</v>
      </c>
      <c r="E243" s="35">
        <v>173777.0</v>
      </c>
      <c r="F243" s="35">
        <v>114981.0</v>
      </c>
    </row>
    <row r="244" ht="15.75" customHeight="1">
      <c r="A244" s="52" t="s">
        <v>238</v>
      </c>
      <c r="B244" s="34">
        <v>2.2496548E7</v>
      </c>
      <c r="C244" s="35">
        <v>1.4464992E7</v>
      </c>
      <c r="D244" s="35">
        <v>6190.0</v>
      </c>
      <c r="E244" s="35">
        <v>38142.0</v>
      </c>
      <c r="F244" s="35">
        <v>544048.0</v>
      </c>
    </row>
    <row r="245" ht="15.75" customHeight="1">
      <c r="A245" s="52" t="s">
        <v>247</v>
      </c>
      <c r="B245" s="34">
        <v>5.1161064E7</v>
      </c>
      <c r="C245" s="35">
        <v>1.4255798E7</v>
      </c>
      <c r="D245" s="35">
        <v>414142.0</v>
      </c>
      <c r="E245" s="35">
        <v>24260.0</v>
      </c>
      <c r="F245" s="35">
        <v>974033.0</v>
      </c>
    </row>
    <row r="246" ht="15.75" customHeight="1">
      <c r="A246" s="52" t="s">
        <v>241</v>
      </c>
      <c r="B246" s="34">
        <v>1.4577734E8</v>
      </c>
      <c r="C246" s="35">
        <v>1.3906253E7</v>
      </c>
      <c r="D246" s="35">
        <v>5210.0</v>
      </c>
      <c r="E246" s="35">
        <v>1104.0</v>
      </c>
      <c r="F246" s="35">
        <v>43409.0</v>
      </c>
    </row>
    <row r="247" ht="15.75" customHeight="1">
      <c r="A247" s="52" t="s">
        <v>246</v>
      </c>
      <c r="B247" s="34">
        <v>1.9327076E7</v>
      </c>
      <c r="C247" s="35">
        <v>1.3868667E7</v>
      </c>
      <c r="D247" s="35">
        <v>137065.0</v>
      </c>
      <c r="E247" s="35">
        <v>29294.0</v>
      </c>
      <c r="F247" s="35">
        <v>779441.0</v>
      </c>
    </row>
    <row r="248" ht="15.75" customHeight="1">
      <c r="A248" s="52" t="s">
        <v>242</v>
      </c>
      <c r="B248" s="34">
        <v>3.949986E7</v>
      </c>
      <c r="C248" s="35">
        <v>1.3662937E7</v>
      </c>
      <c r="D248" s="35">
        <v>69229.0</v>
      </c>
      <c r="E248" s="35">
        <v>37697.0</v>
      </c>
      <c r="F248" s="35">
        <v>330232.0</v>
      </c>
    </row>
    <row r="249" ht="15.75" customHeight="1">
      <c r="A249" s="52" t="s">
        <v>243</v>
      </c>
      <c r="B249" s="34">
        <v>5.4653005E7</v>
      </c>
      <c r="C249" s="35">
        <v>1.3566902E7</v>
      </c>
      <c r="D249" s="35">
        <v>52678.0</v>
      </c>
      <c r="E249" s="35">
        <v>33913.0</v>
      </c>
      <c r="F249" s="35">
        <v>1582310.0</v>
      </c>
    </row>
    <row r="250" ht="15.75" customHeight="1">
      <c r="A250" s="52" t="s">
        <v>244</v>
      </c>
      <c r="B250" s="34">
        <v>1.39713066E8</v>
      </c>
      <c r="C250" s="35">
        <v>1.3191356E7</v>
      </c>
      <c r="D250" s="35">
        <v>1718.0</v>
      </c>
      <c r="E250" s="35">
        <v>1395.0</v>
      </c>
      <c r="F250" s="35">
        <v>31753.0</v>
      </c>
    </row>
    <row r="251" ht="15.75" customHeight="1">
      <c r="A251" s="52" t="s">
        <v>245</v>
      </c>
      <c r="B251" s="34">
        <v>7.0902036E7</v>
      </c>
      <c r="C251" s="35">
        <v>1.3050464E7</v>
      </c>
      <c r="D251" s="35">
        <v>0.0</v>
      </c>
      <c r="E251" s="35">
        <v>0.0</v>
      </c>
      <c r="F251" s="35">
        <v>0.0</v>
      </c>
    </row>
    <row r="252" ht="15.75" customHeight="1">
      <c r="A252" s="52" t="s">
        <v>251</v>
      </c>
      <c r="B252" s="34">
        <v>1.267791E7</v>
      </c>
      <c r="C252" s="35">
        <v>1.2668302E7</v>
      </c>
      <c r="D252" s="35">
        <v>1422.0</v>
      </c>
      <c r="E252" s="35">
        <v>1511.0</v>
      </c>
      <c r="F252" s="35">
        <v>0.0</v>
      </c>
    </row>
    <row r="253" ht="15.75" customHeight="1">
      <c r="A253" s="52" t="s">
        <v>249</v>
      </c>
      <c r="B253" s="34">
        <v>5.2535298E7</v>
      </c>
      <c r="C253" s="35">
        <v>1.2367657E7</v>
      </c>
      <c r="D253" s="35">
        <v>30114.0</v>
      </c>
      <c r="E253" s="35">
        <v>16121.0</v>
      </c>
      <c r="F253" s="35">
        <v>558407.0</v>
      </c>
    </row>
    <row r="254" ht="15.75" customHeight="1">
      <c r="A254" s="52" t="s">
        <v>310</v>
      </c>
      <c r="B254" s="34">
        <v>2.2020602E7</v>
      </c>
      <c r="C254" s="35">
        <v>1.2174944E7</v>
      </c>
      <c r="D254" s="35">
        <v>21844.0</v>
      </c>
      <c r="E254" s="35">
        <v>0.0</v>
      </c>
      <c r="F254" s="35">
        <v>265270.0</v>
      </c>
    </row>
    <row r="255" ht="15.75" customHeight="1">
      <c r="A255" s="52" t="s">
        <v>254</v>
      </c>
      <c r="B255" s="34">
        <v>9.6892318E7</v>
      </c>
      <c r="C255" s="35">
        <v>1.1959381E7</v>
      </c>
      <c r="D255" s="35">
        <v>3775.0</v>
      </c>
      <c r="E255" s="35">
        <v>0.0</v>
      </c>
      <c r="F255" s="35">
        <v>5671.0</v>
      </c>
    </row>
    <row r="256" ht="15.75" customHeight="1">
      <c r="A256" s="52" t="s">
        <v>252</v>
      </c>
      <c r="B256" s="34">
        <v>1.4299138E7</v>
      </c>
      <c r="C256" s="35">
        <v>1.1721273E7</v>
      </c>
      <c r="D256" s="35">
        <v>48864.0</v>
      </c>
      <c r="E256" s="35">
        <v>686.0</v>
      </c>
      <c r="F256" s="35">
        <v>0.0</v>
      </c>
    </row>
    <row r="257" ht="15.75" customHeight="1">
      <c r="A257" s="52" t="s">
        <v>253</v>
      </c>
      <c r="B257" s="34">
        <v>9.4970561E7</v>
      </c>
      <c r="C257" s="35">
        <v>1.1630172E7</v>
      </c>
      <c r="D257" s="35">
        <v>440038.0</v>
      </c>
      <c r="E257" s="35">
        <v>127164.0</v>
      </c>
      <c r="F257" s="35">
        <v>816696.0</v>
      </c>
    </row>
    <row r="258" ht="15.75" customHeight="1">
      <c r="A258" s="52" t="s">
        <v>255</v>
      </c>
      <c r="B258" s="34">
        <v>9346851.0</v>
      </c>
      <c r="C258" s="35">
        <v>1.1191215E7</v>
      </c>
      <c r="D258" s="35">
        <v>36342.0</v>
      </c>
      <c r="E258" s="35">
        <v>68268.0</v>
      </c>
      <c r="F258" s="35">
        <v>447202.0</v>
      </c>
    </row>
    <row r="259" ht="15.75" customHeight="1">
      <c r="A259" s="52" t="s">
        <v>256</v>
      </c>
      <c r="B259" s="34">
        <v>4.0412839E7</v>
      </c>
      <c r="C259" s="35">
        <v>1.1018281E7</v>
      </c>
      <c r="D259" s="35">
        <v>15217.0</v>
      </c>
      <c r="E259" s="35">
        <v>0.0</v>
      </c>
      <c r="F259" s="35">
        <v>204299.0</v>
      </c>
    </row>
    <row r="260" ht="15.75" customHeight="1">
      <c r="A260" s="52" t="s">
        <v>257</v>
      </c>
      <c r="B260" s="34">
        <v>9.0938676E7</v>
      </c>
      <c r="C260" s="35">
        <v>1.059497E7</v>
      </c>
      <c r="D260" s="35">
        <v>1405.0</v>
      </c>
      <c r="E260" s="35">
        <v>0.0</v>
      </c>
      <c r="F260" s="35">
        <v>0.0</v>
      </c>
    </row>
    <row r="261" ht="15.75" customHeight="1">
      <c r="A261" s="52" t="s">
        <v>258</v>
      </c>
      <c r="B261" s="34">
        <v>1.58042918E8</v>
      </c>
      <c r="C261" s="35">
        <v>1.0498232E7</v>
      </c>
      <c r="D261" s="35">
        <v>19085.0</v>
      </c>
      <c r="E261" s="35">
        <v>4692.0</v>
      </c>
      <c r="F261" s="35">
        <v>139999.0</v>
      </c>
    </row>
    <row r="262" ht="15.75" customHeight="1">
      <c r="A262" s="52" t="s">
        <v>259</v>
      </c>
      <c r="B262" s="34">
        <v>6.119765E7</v>
      </c>
      <c r="C262" s="35">
        <v>1.0451786E7</v>
      </c>
      <c r="D262" s="35">
        <v>7355.0</v>
      </c>
      <c r="E262" s="35">
        <v>0.0</v>
      </c>
      <c r="F262" s="35">
        <v>17424.0</v>
      </c>
    </row>
    <row r="263" ht="15.75" customHeight="1">
      <c r="A263" s="52" t="s">
        <v>260</v>
      </c>
      <c r="B263" s="34">
        <v>1.43182907E8</v>
      </c>
      <c r="C263" s="35">
        <v>1.0445668E7</v>
      </c>
      <c r="D263" s="35">
        <v>0.0</v>
      </c>
      <c r="E263" s="35">
        <v>98.0</v>
      </c>
      <c r="F263" s="35">
        <v>20852.0</v>
      </c>
    </row>
    <row r="264" ht="15.75" customHeight="1">
      <c r="A264" s="52" t="s">
        <v>261</v>
      </c>
      <c r="B264" s="34">
        <v>8.3688297E7</v>
      </c>
      <c r="C264" s="35">
        <v>1.0157311E7</v>
      </c>
      <c r="D264" s="35">
        <v>7479.0</v>
      </c>
      <c r="E264" s="35">
        <v>9485.0</v>
      </c>
      <c r="F264" s="35">
        <v>685180.0</v>
      </c>
    </row>
    <row r="265" ht="15.75" customHeight="1">
      <c r="A265" s="52" t="s">
        <v>262</v>
      </c>
      <c r="B265" s="34">
        <v>8.3688971E7</v>
      </c>
      <c r="C265" s="35">
        <v>1.0151936E7</v>
      </c>
      <c r="D265" s="35">
        <v>78358.0</v>
      </c>
      <c r="E265" s="35">
        <v>636.0</v>
      </c>
      <c r="F265" s="35">
        <v>756810.0</v>
      </c>
    </row>
    <row r="266" ht="15.75" customHeight="1">
      <c r="A266" s="52" t="s">
        <v>277</v>
      </c>
      <c r="B266" s="34">
        <v>1.77627542E8</v>
      </c>
      <c r="C266" s="35">
        <v>1.0113882E7</v>
      </c>
      <c r="D266" s="35">
        <v>0.0</v>
      </c>
      <c r="E266" s="35">
        <v>0.0</v>
      </c>
      <c r="F266" s="35">
        <v>0.0</v>
      </c>
    </row>
    <row r="267" ht="15.75" customHeight="1">
      <c r="A267" s="52" t="s">
        <v>265</v>
      </c>
      <c r="B267" s="34">
        <v>5.1017364E7</v>
      </c>
      <c r="C267" s="35">
        <v>9975388.0</v>
      </c>
      <c r="D267" s="35">
        <v>97623.0</v>
      </c>
      <c r="E267" s="35">
        <v>4235.0</v>
      </c>
      <c r="F267" s="35">
        <v>226585.0</v>
      </c>
    </row>
    <row r="268" ht="15.75" customHeight="1">
      <c r="A268" s="52" t="s">
        <v>263</v>
      </c>
      <c r="B268" s="34">
        <v>8.8280898E7</v>
      </c>
      <c r="C268" s="35">
        <v>9907159.0</v>
      </c>
      <c r="D268" s="35">
        <v>64853.0</v>
      </c>
      <c r="E268" s="35">
        <v>54296.0</v>
      </c>
      <c r="F268" s="35">
        <v>948879.0</v>
      </c>
    </row>
    <row r="269" ht="15.75" customHeight="1">
      <c r="A269" s="52" t="s">
        <v>270</v>
      </c>
      <c r="B269" s="34">
        <v>6.4393126E7</v>
      </c>
      <c r="C269" s="35">
        <v>9733863.0</v>
      </c>
      <c r="D269" s="35">
        <v>388566.0</v>
      </c>
      <c r="E269" s="35">
        <v>16101.0</v>
      </c>
      <c r="F269" s="35">
        <v>836849.0</v>
      </c>
    </row>
    <row r="270" ht="15.75" customHeight="1">
      <c r="A270" s="52" t="s">
        <v>267</v>
      </c>
      <c r="B270" s="34">
        <v>3.9262878E7</v>
      </c>
      <c r="C270" s="35">
        <v>9710197.0</v>
      </c>
      <c r="D270" s="35">
        <v>110879.0</v>
      </c>
      <c r="E270" s="35">
        <v>2084.0</v>
      </c>
      <c r="F270" s="35">
        <v>878524.0</v>
      </c>
    </row>
    <row r="271" ht="15.75" customHeight="1">
      <c r="A271" s="52" t="s">
        <v>269</v>
      </c>
      <c r="B271" s="34">
        <v>1.60684174E8</v>
      </c>
      <c r="C271" s="35">
        <v>9627191.0</v>
      </c>
      <c r="D271" s="35">
        <v>0.0</v>
      </c>
      <c r="E271" s="35">
        <v>0.0</v>
      </c>
      <c r="F271" s="35">
        <v>0.0</v>
      </c>
    </row>
    <row r="272" ht="15.75" customHeight="1">
      <c r="A272" s="52" t="s">
        <v>264</v>
      </c>
      <c r="B272" s="34">
        <v>3.1110161E7</v>
      </c>
      <c r="C272" s="35">
        <v>9609213.0</v>
      </c>
      <c r="D272" s="35">
        <v>19775.0</v>
      </c>
      <c r="E272" s="35">
        <v>25278.0</v>
      </c>
      <c r="F272" s="35">
        <v>638957.0</v>
      </c>
    </row>
    <row r="273" ht="15.75" customHeight="1">
      <c r="A273" s="52" t="s">
        <v>271</v>
      </c>
      <c r="B273" s="34">
        <v>8.9483572E7</v>
      </c>
      <c r="C273" s="35">
        <v>9512796.0</v>
      </c>
      <c r="D273" s="35">
        <v>14884.0</v>
      </c>
      <c r="E273" s="35">
        <v>0.0</v>
      </c>
      <c r="F273" s="35">
        <v>387119.0</v>
      </c>
    </row>
    <row r="274" ht="15.75" customHeight="1">
      <c r="A274" s="52" t="s">
        <v>272</v>
      </c>
      <c r="B274" s="34">
        <v>1.03034587E8</v>
      </c>
      <c r="C274" s="35">
        <v>9494937.0</v>
      </c>
      <c r="D274" s="35">
        <v>11110.0</v>
      </c>
      <c r="E274" s="35">
        <v>10243.0</v>
      </c>
      <c r="F274" s="35">
        <v>17092.0</v>
      </c>
    </row>
    <row r="275" ht="15.75" customHeight="1">
      <c r="A275" s="52" t="s">
        <v>273</v>
      </c>
      <c r="B275" s="34">
        <v>1.01430763E8</v>
      </c>
      <c r="C275" s="35">
        <v>9251534.0</v>
      </c>
      <c r="D275" s="35">
        <v>0.0</v>
      </c>
      <c r="E275" s="35">
        <v>0.0</v>
      </c>
      <c r="F275" s="35">
        <v>0.0</v>
      </c>
    </row>
    <row r="276" ht="15.75" customHeight="1">
      <c r="A276" s="52" t="s">
        <v>274</v>
      </c>
      <c r="B276" s="34">
        <v>1.5990938E7</v>
      </c>
      <c r="C276" s="35">
        <v>9147537.0</v>
      </c>
      <c r="D276" s="35">
        <v>0.0</v>
      </c>
      <c r="E276" s="35">
        <v>10800.0</v>
      </c>
      <c r="F276" s="35">
        <v>872756.0</v>
      </c>
    </row>
    <row r="277" ht="15.75" customHeight="1">
      <c r="A277" s="52" t="s">
        <v>275</v>
      </c>
      <c r="B277" s="34">
        <v>1.50622163E8</v>
      </c>
      <c r="C277" s="35">
        <v>9113491.0</v>
      </c>
      <c r="D277" s="35">
        <v>0.0</v>
      </c>
      <c r="E277" s="35">
        <v>0.0</v>
      </c>
      <c r="F277" s="35">
        <v>0.0</v>
      </c>
    </row>
    <row r="278" ht="15.75" customHeight="1">
      <c r="A278" s="52" t="s">
        <v>281</v>
      </c>
      <c r="B278" s="34">
        <v>5.7943326E7</v>
      </c>
      <c r="C278" s="35">
        <v>8913133.0</v>
      </c>
      <c r="D278" s="35">
        <v>12393.0</v>
      </c>
      <c r="E278" s="35">
        <v>47635.0</v>
      </c>
      <c r="F278" s="35">
        <v>2239475.0</v>
      </c>
    </row>
    <row r="279" ht="15.75" customHeight="1">
      <c r="A279" s="52" t="s">
        <v>276</v>
      </c>
      <c r="B279" s="34">
        <v>7.1555942E7</v>
      </c>
      <c r="C279" s="35">
        <v>8742213.0</v>
      </c>
      <c r="D279" s="35">
        <v>0.0</v>
      </c>
      <c r="E279" s="35">
        <v>2005.0</v>
      </c>
      <c r="F279" s="35">
        <v>48765.0</v>
      </c>
    </row>
    <row r="280" ht="15.75" customHeight="1">
      <c r="A280" s="52" t="s">
        <v>278</v>
      </c>
      <c r="B280" s="34">
        <v>1.01432865E8</v>
      </c>
      <c r="C280" s="35">
        <v>8651006.0</v>
      </c>
      <c r="D280" s="35">
        <v>0.0</v>
      </c>
      <c r="E280" s="35">
        <v>0.0</v>
      </c>
      <c r="F280" s="35">
        <v>0.0</v>
      </c>
    </row>
    <row r="281" ht="15.75" customHeight="1">
      <c r="A281" s="52" t="s">
        <v>279</v>
      </c>
      <c r="B281" s="34">
        <v>9.5944515E7</v>
      </c>
      <c r="C281" s="35">
        <v>8453112.0</v>
      </c>
      <c r="D281" s="35">
        <v>0.0</v>
      </c>
      <c r="E281" s="35">
        <v>0.0</v>
      </c>
      <c r="F281" s="35">
        <v>0.0</v>
      </c>
    </row>
    <row r="282" ht="15.75" customHeight="1">
      <c r="A282" s="52" t="s">
        <v>280</v>
      </c>
      <c r="B282" s="34">
        <v>7.1534388E7</v>
      </c>
      <c r="C282" s="35">
        <v>8426651.0</v>
      </c>
      <c r="D282" s="35">
        <v>0.0</v>
      </c>
      <c r="E282" s="35">
        <v>0.0</v>
      </c>
      <c r="F282" s="35">
        <v>0.0</v>
      </c>
    </row>
    <row r="283" ht="15.75" customHeight="1">
      <c r="A283" s="52" t="s">
        <v>284</v>
      </c>
      <c r="B283" s="34">
        <v>2.8955669E7</v>
      </c>
      <c r="C283" s="35">
        <v>8376334.0</v>
      </c>
      <c r="D283" s="35">
        <v>0.0</v>
      </c>
      <c r="E283" s="35">
        <v>0.0</v>
      </c>
      <c r="F283" s="35">
        <v>5423.0</v>
      </c>
    </row>
    <row r="284" ht="15.75" customHeight="1">
      <c r="A284" s="52" t="s">
        <v>282</v>
      </c>
      <c r="B284" s="34">
        <v>2.8534955E7</v>
      </c>
      <c r="C284" s="35">
        <v>8351852.0</v>
      </c>
      <c r="D284" s="35">
        <v>9991.0</v>
      </c>
      <c r="E284" s="35">
        <v>0.0</v>
      </c>
      <c r="F284" s="35">
        <v>538870.0</v>
      </c>
    </row>
    <row r="285" ht="15.75" customHeight="1">
      <c r="A285" s="52" t="s">
        <v>313</v>
      </c>
      <c r="B285" s="34">
        <v>7.5934378E7</v>
      </c>
      <c r="C285" s="35">
        <v>8297801.0</v>
      </c>
      <c r="D285" s="35">
        <v>27974.0</v>
      </c>
      <c r="E285" s="35">
        <v>29940.0</v>
      </c>
      <c r="F285" s="35">
        <v>601513.0</v>
      </c>
    </row>
    <row r="286" ht="15.75" customHeight="1">
      <c r="A286" s="52" t="s">
        <v>283</v>
      </c>
      <c r="B286" s="34">
        <v>1.73496762E8</v>
      </c>
      <c r="C286" s="35">
        <v>7881739.0</v>
      </c>
      <c r="D286" s="35">
        <v>0.0</v>
      </c>
      <c r="E286" s="35">
        <v>0.0</v>
      </c>
      <c r="F286" s="35">
        <v>0.0</v>
      </c>
    </row>
    <row r="287" ht="15.75" customHeight="1">
      <c r="A287" s="52" t="s">
        <v>285</v>
      </c>
      <c r="B287" s="34">
        <v>6.2601603E7</v>
      </c>
      <c r="C287" s="35">
        <v>7739989.0</v>
      </c>
      <c r="D287" s="35">
        <v>19553.0</v>
      </c>
      <c r="E287" s="35">
        <v>0.0</v>
      </c>
      <c r="F287" s="35">
        <v>178950.0</v>
      </c>
    </row>
    <row r="288" ht="15.75" customHeight="1">
      <c r="A288" s="52" t="s">
        <v>598</v>
      </c>
      <c r="B288" s="34">
        <v>5.0876021E7</v>
      </c>
      <c r="C288" s="35">
        <v>7640041.0</v>
      </c>
      <c r="D288" s="35">
        <v>0.0</v>
      </c>
      <c r="E288" s="35">
        <v>0.0</v>
      </c>
      <c r="F288" s="35">
        <v>403.0</v>
      </c>
    </row>
    <row r="289" ht="15.75" customHeight="1">
      <c r="A289" s="52" t="s">
        <v>286</v>
      </c>
      <c r="B289" s="34">
        <v>7.8592333E7</v>
      </c>
      <c r="C289" s="35">
        <v>7601916.0</v>
      </c>
      <c r="D289" s="35">
        <v>46479.0</v>
      </c>
      <c r="E289" s="35">
        <v>17097.0</v>
      </c>
      <c r="F289" s="35">
        <v>571871.0</v>
      </c>
    </row>
    <row r="290" ht="15.75" customHeight="1">
      <c r="A290" s="52" t="s">
        <v>287</v>
      </c>
      <c r="B290" s="34">
        <v>1.44754012E8</v>
      </c>
      <c r="C290" s="35">
        <v>7560738.0</v>
      </c>
      <c r="D290" s="35">
        <v>0.0</v>
      </c>
      <c r="E290" s="35">
        <v>0.0</v>
      </c>
      <c r="F290" s="35">
        <v>0.0</v>
      </c>
    </row>
    <row r="291" ht="15.75" customHeight="1">
      <c r="A291" s="52" t="s">
        <v>680</v>
      </c>
      <c r="B291" s="34">
        <v>5.0903187E7</v>
      </c>
      <c r="C291" s="35">
        <v>7507714.0</v>
      </c>
      <c r="D291" s="35">
        <v>0.0</v>
      </c>
      <c r="E291" s="35">
        <v>0.0</v>
      </c>
      <c r="F291" s="35">
        <v>0.0</v>
      </c>
    </row>
    <row r="292" ht="15.75" customHeight="1">
      <c r="A292" s="52" t="s">
        <v>637</v>
      </c>
      <c r="B292" s="34">
        <v>1.26884377E8</v>
      </c>
      <c r="C292" s="35">
        <v>7443679.0</v>
      </c>
      <c r="D292" s="35">
        <v>763.0</v>
      </c>
      <c r="E292" s="35">
        <v>1512.0</v>
      </c>
      <c r="F292" s="35">
        <v>94275.0</v>
      </c>
    </row>
    <row r="293" ht="15.75" customHeight="1">
      <c r="A293" s="52" t="s">
        <v>634</v>
      </c>
      <c r="B293" s="34">
        <v>7.4993866E7</v>
      </c>
      <c r="C293" s="35">
        <v>7426230.0</v>
      </c>
      <c r="D293" s="35">
        <v>6033.0</v>
      </c>
      <c r="E293" s="35">
        <v>28535.0</v>
      </c>
      <c r="F293" s="35">
        <v>411936.0</v>
      </c>
    </row>
    <row r="294" ht="15.75" customHeight="1">
      <c r="A294" s="52" t="s">
        <v>635</v>
      </c>
      <c r="B294" s="34">
        <v>1.77440169E8</v>
      </c>
      <c r="C294" s="35">
        <v>7347040.0</v>
      </c>
      <c r="D294" s="35">
        <v>0.0</v>
      </c>
      <c r="E294" s="35">
        <v>0.0</v>
      </c>
      <c r="F294" s="35">
        <v>0.0</v>
      </c>
    </row>
    <row r="295" ht="15.75" customHeight="1">
      <c r="A295" s="52" t="s">
        <v>636</v>
      </c>
      <c r="B295" s="34">
        <v>1.78975304E8</v>
      </c>
      <c r="C295" s="35">
        <v>7110242.0</v>
      </c>
      <c r="D295" s="35">
        <v>0.0</v>
      </c>
      <c r="E295" s="35">
        <v>0.0</v>
      </c>
      <c r="F295" s="35">
        <v>0.0</v>
      </c>
    </row>
    <row r="296" ht="15.75" customHeight="1">
      <c r="A296" s="52" t="s">
        <v>578</v>
      </c>
      <c r="B296" s="34">
        <v>3.111016E7</v>
      </c>
      <c r="C296" s="35">
        <v>7109050.0</v>
      </c>
      <c r="D296" s="35">
        <v>7553.0</v>
      </c>
      <c r="E296" s="35">
        <v>1585.0</v>
      </c>
      <c r="F296" s="35">
        <v>473303.0</v>
      </c>
    </row>
    <row r="297" ht="15.75" customHeight="1">
      <c r="A297" s="52" t="s">
        <v>638</v>
      </c>
      <c r="B297" s="34">
        <v>1.27228293E8</v>
      </c>
      <c r="C297" s="35">
        <v>7025916.0</v>
      </c>
      <c r="D297" s="35">
        <v>8153.0</v>
      </c>
      <c r="E297" s="35">
        <v>0.0</v>
      </c>
      <c r="F297" s="35">
        <v>257128.0</v>
      </c>
    </row>
    <row r="298" ht="15.75" customHeight="1">
      <c r="A298" s="52" t="s">
        <v>580</v>
      </c>
      <c r="B298" s="34">
        <v>1.71538662E8</v>
      </c>
      <c r="C298" s="35">
        <v>6794818.0</v>
      </c>
      <c r="D298" s="35">
        <v>0.0</v>
      </c>
      <c r="E298" s="35">
        <v>3061.0</v>
      </c>
      <c r="F298" s="35">
        <v>26250.0</v>
      </c>
    </row>
    <row r="299" ht="15.75" customHeight="1">
      <c r="A299" s="52" t="s">
        <v>641</v>
      </c>
      <c r="B299" s="34">
        <v>1.90975087E8</v>
      </c>
      <c r="C299" s="35">
        <v>6777862.0</v>
      </c>
      <c r="D299" s="35">
        <v>0.0</v>
      </c>
      <c r="E299" s="35">
        <v>0.0</v>
      </c>
      <c r="F299" s="35">
        <v>0.0</v>
      </c>
    </row>
    <row r="300" ht="15.75" customHeight="1">
      <c r="A300" s="52" t="s">
        <v>579</v>
      </c>
      <c r="B300" s="34">
        <v>3.928757E7</v>
      </c>
      <c r="C300" s="35">
        <v>6753979.0</v>
      </c>
      <c r="D300" s="35">
        <v>6219.0</v>
      </c>
      <c r="E300" s="35">
        <v>1310.0</v>
      </c>
      <c r="F300" s="35">
        <v>466802.0</v>
      </c>
    </row>
    <row r="301" ht="15.75" customHeight="1">
      <c r="A301" s="52" t="s">
        <v>639</v>
      </c>
      <c r="B301" s="34">
        <v>5.5258994E7</v>
      </c>
      <c r="C301" s="35">
        <v>6607998.0</v>
      </c>
      <c r="D301" s="35">
        <v>11926.0</v>
      </c>
      <c r="E301" s="35">
        <v>0.0</v>
      </c>
      <c r="F301" s="35">
        <v>210270.0</v>
      </c>
    </row>
    <row r="302" ht="15.75" customHeight="1">
      <c r="A302" s="52" t="s">
        <v>642</v>
      </c>
      <c r="B302" s="34">
        <v>1.73499942E8</v>
      </c>
      <c r="C302" s="35">
        <v>6458143.0</v>
      </c>
      <c r="D302" s="35">
        <v>0.0</v>
      </c>
      <c r="E302" s="35">
        <v>0.0</v>
      </c>
      <c r="F302" s="35">
        <v>0.0</v>
      </c>
    </row>
    <row r="303" ht="15.75" customHeight="1">
      <c r="A303" s="54" t="s">
        <v>645</v>
      </c>
      <c r="B303" s="34">
        <v>1.78220544E8</v>
      </c>
      <c r="C303" s="35">
        <v>6279018.0</v>
      </c>
      <c r="D303" s="35">
        <v>0.0</v>
      </c>
      <c r="E303" s="35">
        <v>0.0</v>
      </c>
      <c r="F303" s="35">
        <v>0.0</v>
      </c>
    </row>
    <row r="304" ht="15.75" customHeight="1">
      <c r="A304" s="52" t="s">
        <v>643</v>
      </c>
      <c r="B304" s="34">
        <v>1.78218038E8</v>
      </c>
      <c r="C304" s="35">
        <v>6198730.0</v>
      </c>
      <c r="D304" s="35">
        <v>0.0</v>
      </c>
      <c r="E304" s="35">
        <v>0.0</v>
      </c>
      <c r="F304" s="35">
        <v>0.0</v>
      </c>
    </row>
    <row r="305" ht="15.75" customHeight="1">
      <c r="A305" s="52" t="s">
        <v>646</v>
      </c>
      <c r="B305" s="34">
        <v>7.7981782E7</v>
      </c>
      <c r="C305" s="35">
        <v>6094499.0</v>
      </c>
      <c r="D305" s="35">
        <v>8364.0</v>
      </c>
      <c r="E305" s="35">
        <v>0.0</v>
      </c>
      <c r="F305" s="35">
        <v>70236.0</v>
      </c>
    </row>
    <row r="306" ht="15.75" customHeight="1">
      <c r="A306" s="52" t="s">
        <v>593</v>
      </c>
      <c r="B306" s="34">
        <v>1.27252811E8</v>
      </c>
      <c r="C306" s="35">
        <v>5999014.0</v>
      </c>
      <c r="D306" s="35">
        <v>0.0</v>
      </c>
      <c r="E306" s="35">
        <v>0.0</v>
      </c>
      <c r="F306" s="35">
        <v>590.0</v>
      </c>
    </row>
    <row r="307" ht="15.75" customHeight="1">
      <c r="A307" s="52" t="s">
        <v>656</v>
      </c>
      <c r="B307" s="34">
        <v>1.90995363E8</v>
      </c>
      <c r="C307" s="35">
        <v>5956409.0</v>
      </c>
      <c r="D307" s="35">
        <v>0.0</v>
      </c>
      <c r="E307" s="35">
        <v>0.0</v>
      </c>
      <c r="F307" s="35">
        <v>0.0</v>
      </c>
    </row>
    <row r="308" ht="15.75" customHeight="1">
      <c r="A308" s="52" t="s">
        <v>647</v>
      </c>
      <c r="B308" s="34">
        <v>5.0945672E7</v>
      </c>
      <c r="C308" s="35">
        <v>5937698.0</v>
      </c>
      <c r="D308" s="35">
        <v>12453.0</v>
      </c>
      <c r="E308" s="35">
        <v>0.0</v>
      </c>
      <c r="F308" s="35">
        <v>68902.0</v>
      </c>
    </row>
    <row r="309" ht="15.75" customHeight="1">
      <c r="A309" s="52" t="s">
        <v>648</v>
      </c>
      <c r="B309" s="34">
        <v>1.79054628E8</v>
      </c>
      <c r="C309" s="35">
        <v>5928576.0</v>
      </c>
      <c r="D309" s="35">
        <v>0.0</v>
      </c>
      <c r="E309" s="35">
        <v>0.0</v>
      </c>
      <c r="F309" s="35">
        <v>4073.0</v>
      </c>
    </row>
    <row r="310" ht="15.75" customHeight="1">
      <c r="A310" s="52" t="s">
        <v>588</v>
      </c>
      <c r="B310" s="34">
        <v>5.0786523E7</v>
      </c>
      <c r="C310" s="35">
        <v>5916873.0</v>
      </c>
      <c r="D310" s="35">
        <v>47527.0</v>
      </c>
      <c r="E310" s="35">
        <v>0.0</v>
      </c>
      <c r="F310" s="35">
        <v>236976.0</v>
      </c>
    </row>
    <row r="311" ht="15.75" customHeight="1">
      <c r="A311" s="52" t="s">
        <v>597</v>
      </c>
      <c r="B311" s="34">
        <v>5.0923687E7</v>
      </c>
      <c r="C311" s="35">
        <v>5879807.0</v>
      </c>
      <c r="D311" s="35">
        <v>0.0</v>
      </c>
      <c r="E311" s="35">
        <v>0.0</v>
      </c>
      <c r="F311" s="35">
        <v>44876.0</v>
      </c>
    </row>
    <row r="312" ht="15.75" customHeight="1">
      <c r="A312" s="52" t="s">
        <v>589</v>
      </c>
      <c r="B312" s="34">
        <v>5.0752508E7</v>
      </c>
      <c r="C312" s="35">
        <v>5866309.0</v>
      </c>
      <c r="D312" s="35">
        <v>27220.0</v>
      </c>
      <c r="E312" s="35">
        <v>0.0</v>
      </c>
      <c r="F312" s="35">
        <v>13244.0</v>
      </c>
    </row>
    <row r="313" ht="15.75" customHeight="1">
      <c r="A313" s="52" t="s">
        <v>590</v>
      </c>
      <c r="B313" s="34">
        <v>5.1142286E7</v>
      </c>
      <c r="C313" s="35">
        <v>5865326.0</v>
      </c>
      <c r="D313" s="35">
        <v>6652.0</v>
      </c>
      <c r="E313" s="35">
        <v>0.0</v>
      </c>
      <c r="F313" s="35">
        <v>7317.0</v>
      </c>
    </row>
    <row r="314" ht="15.75" customHeight="1">
      <c r="A314" s="52" t="s">
        <v>649</v>
      </c>
      <c r="B314" s="34">
        <v>5.1035241E7</v>
      </c>
      <c r="C314" s="35">
        <v>5842086.0</v>
      </c>
      <c r="D314" s="35">
        <v>7879.0</v>
      </c>
      <c r="E314" s="35">
        <v>0.0</v>
      </c>
      <c r="F314" s="35">
        <v>131087.0</v>
      </c>
    </row>
    <row r="315" ht="15.75" customHeight="1">
      <c r="A315" s="52" t="s">
        <v>609</v>
      </c>
      <c r="B315" s="34">
        <v>8.0137201E7</v>
      </c>
      <c r="C315" s="35">
        <v>5743501.0</v>
      </c>
      <c r="D315" s="35">
        <v>0.0</v>
      </c>
      <c r="E315" s="35">
        <v>0.0</v>
      </c>
      <c r="F315" s="35">
        <v>73.0</v>
      </c>
    </row>
    <row r="316" ht="15.75" customHeight="1">
      <c r="A316" s="52" t="s">
        <v>595</v>
      </c>
      <c r="B316" s="34">
        <v>5.086848E7</v>
      </c>
      <c r="C316" s="35">
        <v>5738742.0</v>
      </c>
      <c r="D316" s="35">
        <v>44568.0</v>
      </c>
      <c r="E316" s="35">
        <v>0.0</v>
      </c>
      <c r="F316" s="35">
        <v>100707.0</v>
      </c>
    </row>
    <row r="317" ht="15.75" customHeight="1">
      <c r="A317" s="52" t="s">
        <v>650</v>
      </c>
      <c r="B317" s="34">
        <v>5.0912417E7</v>
      </c>
      <c r="C317" s="35">
        <v>5713735.0</v>
      </c>
      <c r="D317" s="35">
        <v>36599.0</v>
      </c>
      <c r="E317" s="35">
        <v>0.0</v>
      </c>
      <c r="F317" s="35">
        <v>136888.0</v>
      </c>
    </row>
    <row r="318" ht="15.75" customHeight="1">
      <c r="A318" s="52" t="s">
        <v>681</v>
      </c>
      <c r="B318" s="34">
        <v>5.0862777E7</v>
      </c>
      <c r="C318" s="35">
        <v>5617088.0</v>
      </c>
      <c r="D318" s="35">
        <v>16586.0</v>
      </c>
      <c r="E318" s="35">
        <v>0.0</v>
      </c>
      <c r="F318" s="35">
        <v>273119.0</v>
      </c>
    </row>
    <row r="319" ht="15.75" customHeight="1">
      <c r="A319" s="52" t="s">
        <v>651</v>
      </c>
      <c r="B319" s="34">
        <v>5.0205492E7</v>
      </c>
      <c r="C319" s="35">
        <v>5591995.0</v>
      </c>
      <c r="D319" s="35">
        <v>2819.0</v>
      </c>
      <c r="E319" s="35">
        <v>0.0</v>
      </c>
      <c r="F319" s="35">
        <v>1479.0</v>
      </c>
    </row>
    <row r="320" ht="15.75" customHeight="1">
      <c r="A320" s="52" t="s">
        <v>601</v>
      </c>
      <c r="B320" s="34">
        <v>5.0923574E7</v>
      </c>
      <c r="C320" s="35">
        <v>5552941.0</v>
      </c>
      <c r="D320" s="35">
        <v>8260.0</v>
      </c>
      <c r="E320" s="35">
        <v>0.0</v>
      </c>
      <c r="F320" s="35">
        <v>20688.0</v>
      </c>
    </row>
    <row r="321" ht="15.75" customHeight="1">
      <c r="A321" s="52" t="s">
        <v>603</v>
      </c>
      <c r="B321" s="34">
        <v>5.0891691E7</v>
      </c>
      <c r="C321" s="35">
        <v>5522695.0</v>
      </c>
      <c r="D321" s="35">
        <v>3987.0</v>
      </c>
      <c r="E321" s="35">
        <v>0.0</v>
      </c>
      <c r="F321" s="35">
        <v>43943.0</v>
      </c>
    </row>
    <row r="322" ht="15.75" customHeight="1">
      <c r="A322" s="52" t="s">
        <v>652</v>
      </c>
      <c r="B322" s="34">
        <v>7.1161114E7</v>
      </c>
      <c r="C322" s="35">
        <v>5521731.0</v>
      </c>
      <c r="D322" s="35">
        <v>6466.0</v>
      </c>
      <c r="E322" s="35">
        <v>2981.0</v>
      </c>
      <c r="F322" s="35">
        <v>210845.0</v>
      </c>
    </row>
    <row r="323" ht="15.75" customHeight="1">
      <c r="A323" s="52" t="s">
        <v>653</v>
      </c>
      <c r="B323" s="34">
        <v>5.0938556E7</v>
      </c>
      <c r="C323" s="35">
        <v>5519087.0</v>
      </c>
      <c r="D323" s="35">
        <v>170974.0</v>
      </c>
      <c r="E323" s="35">
        <v>0.0</v>
      </c>
      <c r="F323" s="35">
        <v>201652.0</v>
      </c>
    </row>
    <row r="324" ht="15.75" customHeight="1">
      <c r="A324" s="52" t="s">
        <v>606</v>
      </c>
      <c r="B324" s="34">
        <v>4.9910463E7</v>
      </c>
      <c r="C324" s="35">
        <v>5510662.0</v>
      </c>
      <c r="D324" s="35">
        <v>62728.0</v>
      </c>
      <c r="E324" s="35">
        <v>0.0</v>
      </c>
      <c r="F324" s="35">
        <v>273635.0</v>
      </c>
    </row>
    <row r="325" ht="15.75" customHeight="1">
      <c r="A325" s="52" t="s">
        <v>607</v>
      </c>
      <c r="B325" s="34">
        <v>5.0883627E7</v>
      </c>
      <c r="C325" s="35">
        <v>5505419.0</v>
      </c>
      <c r="D325" s="35">
        <v>23471.0</v>
      </c>
      <c r="E325" s="35">
        <v>0.0</v>
      </c>
      <c r="F325" s="35">
        <v>84671.0</v>
      </c>
    </row>
    <row r="326" ht="15.75" customHeight="1">
      <c r="A326" s="52" t="s">
        <v>654</v>
      </c>
      <c r="B326" s="34">
        <v>5.0766459E7</v>
      </c>
      <c r="C326" s="35">
        <v>5461691.0</v>
      </c>
      <c r="D326" s="35">
        <v>31868.0</v>
      </c>
      <c r="E326" s="35">
        <v>0.0</v>
      </c>
      <c r="F326" s="35">
        <v>390871.0</v>
      </c>
    </row>
    <row r="327" ht="15.75" customHeight="1">
      <c r="A327" s="52" t="s">
        <v>655</v>
      </c>
      <c r="B327" s="34">
        <v>1.28408195E8</v>
      </c>
      <c r="C327" s="35">
        <v>5444832.0</v>
      </c>
      <c r="D327" s="35">
        <v>0.0</v>
      </c>
      <c r="E327" s="35">
        <v>0.0</v>
      </c>
      <c r="F327" s="35">
        <v>0.0</v>
      </c>
    </row>
    <row r="328" ht="15.75" customHeight="1">
      <c r="A328" s="52" t="s">
        <v>660</v>
      </c>
      <c r="B328" s="34">
        <v>1.78213077E8</v>
      </c>
      <c r="C328" s="35">
        <v>5387099.0</v>
      </c>
      <c r="D328" s="35">
        <v>0.0</v>
      </c>
      <c r="E328" s="35">
        <v>0.0</v>
      </c>
      <c r="F328" s="35">
        <v>0.0</v>
      </c>
    </row>
    <row r="329" ht="15.75" customHeight="1">
      <c r="A329" s="52" t="s">
        <v>610</v>
      </c>
      <c r="B329" s="34">
        <v>5.1054493E7</v>
      </c>
      <c r="C329" s="35">
        <v>5357962.0</v>
      </c>
      <c r="D329" s="35">
        <v>69343.0</v>
      </c>
      <c r="E329" s="35">
        <v>0.0</v>
      </c>
      <c r="F329" s="35">
        <v>274658.0</v>
      </c>
    </row>
    <row r="330" ht="15.75" customHeight="1">
      <c r="A330" s="52" t="s">
        <v>611</v>
      </c>
      <c r="B330" s="34">
        <v>5.0709576E7</v>
      </c>
      <c r="C330" s="35">
        <v>5352376.0</v>
      </c>
      <c r="D330" s="35">
        <v>6219.0</v>
      </c>
      <c r="E330" s="35">
        <v>0.0</v>
      </c>
      <c r="F330" s="35">
        <v>20788.0</v>
      </c>
    </row>
    <row r="331" ht="15.75" customHeight="1">
      <c r="A331" s="52" t="s">
        <v>661</v>
      </c>
      <c r="B331" s="34">
        <v>1.78212198E8</v>
      </c>
      <c r="C331" s="35">
        <v>5352310.0</v>
      </c>
      <c r="D331" s="35">
        <v>0.0</v>
      </c>
      <c r="E331" s="35">
        <v>0.0</v>
      </c>
      <c r="F331" s="35">
        <v>0.0</v>
      </c>
    </row>
    <row r="332" ht="15.75" customHeight="1">
      <c r="A332" s="52" t="s">
        <v>612</v>
      </c>
      <c r="B332" s="34">
        <v>5.0951516E7</v>
      </c>
      <c r="C332" s="35">
        <v>5291263.0</v>
      </c>
      <c r="D332" s="35">
        <v>8604.0</v>
      </c>
      <c r="E332" s="35">
        <v>0.0</v>
      </c>
      <c r="F332" s="35">
        <v>162191.0</v>
      </c>
    </row>
    <row r="333" ht="15.75" customHeight="1">
      <c r="A333" s="52" t="s">
        <v>619</v>
      </c>
      <c r="B333" s="34">
        <v>7.3300614E7</v>
      </c>
      <c r="C333" s="35">
        <v>5262441.0</v>
      </c>
      <c r="D333" s="35">
        <v>0.0</v>
      </c>
      <c r="E333" s="35">
        <v>0.0</v>
      </c>
      <c r="F333" s="35">
        <v>0.0</v>
      </c>
    </row>
    <row r="334" ht="15.75" customHeight="1">
      <c r="A334" s="52" t="s">
        <v>613</v>
      </c>
      <c r="B334" s="34">
        <v>5.1006872E7</v>
      </c>
      <c r="C334" s="35">
        <v>5256752.0</v>
      </c>
      <c r="D334" s="35">
        <v>17421.0</v>
      </c>
      <c r="E334" s="35">
        <v>0.0</v>
      </c>
      <c r="F334" s="35">
        <v>34591.0</v>
      </c>
    </row>
    <row r="335" ht="15.75" customHeight="1">
      <c r="A335" s="52" t="s">
        <v>657</v>
      </c>
      <c r="B335" s="34">
        <v>5.0981129E7</v>
      </c>
      <c r="C335" s="35">
        <v>5253683.0</v>
      </c>
      <c r="D335" s="35">
        <v>28646.0</v>
      </c>
      <c r="E335" s="35">
        <v>0.0</v>
      </c>
      <c r="F335" s="35">
        <v>244014.0</v>
      </c>
    </row>
    <row r="336" ht="15.75" customHeight="1">
      <c r="A336" s="52" t="s">
        <v>615</v>
      </c>
      <c r="B336" s="34">
        <v>5.0137784E7</v>
      </c>
      <c r="C336" s="35">
        <v>5247644.0</v>
      </c>
      <c r="D336" s="35">
        <v>30125.0</v>
      </c>
      <c r="E336" s="35">
        <v>0.0</v>
      </c>
      <c r="F336" s="35">
        <v>49667.0</v>
      </c>
    </row>
    <row r="337" ht="15.75" customHeight="1">
      <c r="A337" s="52" t="s">
        <v>616</v>
      </c>
      <c r="B337" s="34">
        <v>5.1088553E7</v>
      </c>
      <c r="C337" s="35">
        <v>5224808.0</v>
      </c>
      <c r="D337" s="35">
        <v>15633.0</v>
      </c>
      <c r="E337" s="35">
        <v>0.0</v>
      </c>
      <c r="F337" s="35">
        <v>280971.0</v>
      </c>
    </row>
    <row r="338" ht="15.75" customHeight="1">
      <c r="A338" s="52" t="s">
        <v>658</v>
      </c>
      <c r="B338" s="34">
        <v>5.0914009E7</v>
      </c>
      <c r="C338" s="35">
        <v>5218002.0</v>
      </c>
      <c r="D338" s="35">
        <v>11547.0</v>
      </c>
      <c r="E338" s="35">
        <v>0.0</v>
      </c>
      <c r="F338" s="35">
        <v>16490.0</v>
      </c>
    </row>
    <row r="339" ht="15.75" customHeight="1">
      <c r="A339" s="52" t="s">
        <v>659</v>
      </c>
      <c r="B339" s="34">
        <v>5.0936238E7</v>
      </c>
      <c r="C339" s="35">
        <v>5216821.0</v>
      </c>
      <c r="D339" s="35">
        <v>23213.0</v>
      </c>
      <c r="E339" s="35">
        <v>0.0</v>
      </c>
      <c r="F339" s="35">
        <v>65935.0</v>
      </c>
    </row>
    <row r="340" ht="15.75" customHeight="1">
      <c r="A340" s="52" t="s">
        <v>682</v>
      </c>
      <c r="B340" s="34">
        <v>1.39811949E8</v>
      </c>
      <c r="C340" s="35">
        <v>5206212.0</v>
      </c>
      <c r="D340" s="35">
        <v>18457.0</v>
      </c>
      <c r="E340" s="35">
        <v>292.0</v>
      </c>
      <c r="F340" s="35">
        <v>128142.0</v>
      </c>
    </row>
    <row r="341" ht="15.75" customHeight="1">
      <c r="A341" s="52" t="s">
        <v>683</v>
      </c>
      <c r="B341" s="34">
        <v>5.0902861E7</v>
      </c>
      <c r="C341" s="35">
        <v>5147844.0</v>
      </c>
      <c r="D341" s="35">
        <v>12057.0</v>
      </c>
      <c r="E341" s="35">
        <v>0.0</v>
      </c>
      <c r="F341" s="35">
        <v>166902.0</v>
      </c>
    </row>
    <row r="342" ht="15.75" customHeight="1">
      <c r="A342" s="52" t="s">
        <v>684</v>
      </c>
      <c r="B342" s="34">
        <v>1.59520147E8</v>
      </c>
      <c r="C342" s="35">
        <v>5127156.0</v>
      </c>
      <c r="D342" s="35">
        <v>0.0</v>
      </c>
      <c r="E342" s="34">
        <v>0.0</v>
      </c>
      <c r="F342" s="35">
        <v>0.0</v>
      </c>
    </row>
    <row r="343" ht="15.75" customHeight="1">
      <c r="A343" s="52" t="s">
        <v>624</v>
      </c>
      <c r="B343" s="34">
        <v>5.1001316E7</v>
      </c>
      <c r="C343" s="35">
        <v>5122230.0</v>
      </c>
      <c r="D343" s="35">
        <v>1013.0</v>
      </c>
      <c r="E343" s="35">
        <v>0.0</v>
      </c>
      <c r="F343" s="35">
        <v>23445.0</v>
      </c>
    </row>
    <row r="344" ht="15.75" customHeight="1">
      <c r="A344" s="52" t="s">
        <v>685</v>
      </c>
      <c r="B344" s="34">
        <v>5.1076366E7</v>
      </c>
      <c r="C344" s="35">
        <v>5118299.0</v>
      </c>
      <c r="D344" s="35">
        <v>6433.0</v>
      </c>
      <c r="E344" s="35">
        <v>0.0</v>
      </c>
      <c r="F344" s="35">
        <v>146175.0</v>
      </c>
    </row>
    <row r="345" ht="15.75" customHeight="1">
      <c r="A345" s="52" t="s">
        <v>686</v>
      </c>
      <c r="B345" s="34">
        <v>5.1003814E7</v>
      </c>
      <c r="C345" s="35">
        <v>5104016.0</v>
      </c>
      <c r="D345" s="35">
        <v>6196.0</v>
      </c>
      <c r="E345" s="35">
        <v>0.0</v>
      </c>
      <c r="F345" s="35">
        <v>240910.0</v>
      </c>
    </row>
    <row r="346" ht="15.75" customHeight="1">
      <c r="A346" s="52" t="s">
        <v>687</v>
      </c>
      <c r="B346" s="34">
        <v>5.3387386E7</v>
      </c>
      <c r="C346" s="35">
        <v>5088719.0</v>
      </c>
      <c r="D346" s="35">
        <v>1149.0</v>
      </c>
      <c r="E346" s="35">
        <v>0.0</v>
      </c>
      <c r="F346" s="35">
        <v>19718.0</v>
      </c>
    </row>
    <row r="347" ht="15.75" customHeight="1">
      <c r="A347" s="52" t="s">
        <v>688</v>
      </c>
      <c r="B347" s="34">
        <v>1.40287411E8</v>
      </c>
      <c r="C347" s="35">
        <v>5006854.0</v>
      </c>
      <c r="D347" s="35">
        <v>0.0</v>
      </c>
      <c r="E347" s="35">
        <v>0.0</v>
      </c>
      <c r="F347" s="35">
        <v>0.0</v>
      </c>
    </row>
    <row r="348" ht="15.75" customHeight="1">
      <c r="A348" s="52" t="s">
        <v>689</v>
      </c>
      <c r="B348" s="34">
        <v>5.0140671E7</v>
      </c>
      <c r="C348" s="35">
        <v>5006708.0</v>
      </c>
      <c r="D348" s="35">
        <v>0.0</v>
      </c>
      <c r="E348" s="35">
        <v>0.0</v>
      </c>
      <c r="F348" s="35">
        <v>5395.0</v>
      </c>
    </row>
    <row r="349" ht="15.75" customHeight="1">
      <c r="A349" s="52" t="s">
        <v>690</v>
      </c>
      <c r="B349" s="34">
        <v>1.4751885E7</v>
      </c>
      <c r="C349" s="35">
        <v>4993409.0</v>
      </c>
      <c r="D349" s="35">
        <v>6127.0</v>
      </c>
      <c r="E349" s="35">
        <v>0.0</v>
      </c>
      <c r="F349" s="35">
        <v>322921.0</v>
      </c>
    </row>
    <row r="350" ht="15.75" customHeight="1">
      <c r="A350" s="52" t="s">
        <v>691</v>
      </c>
      <c r="B350" s="34">
        <v>1.7899277E8</v>
      </c>
      <c r="C350" s="35">
        <v>4973302.0</v>
      </c>
      <c r="D350" s="35">
        <v>0.0</v>
      </c>
      <c r="E350" s="35">
        <v>0.0</v>
      </c>
      <c r="F350" s="35">
        <v>0.0</v>
      </c>
    </row>
    <row r="351" ht="15.75" customHeight="1">
      <c r="A351" s="52" t="s">
        <v>692</v>
      </c>
      <c r="B351" s="34">
        <v>4.9835465E7</v>
      </c>
      <c r="C351" s="35">
        <v>4969139.0</v>
      </c>
      <c r="D351" s="35">
        <v>76802.0</v>
      </c>
      <c r="E351" s="35">
        <v>0.0</v>
      </c>
      <c r="F351" s="35">
        <v>217885.0</v>
      </c>
    </row>
    <row r="352" ht="15.75" customHeight="1">
      <c r="A352" s="59"/>
      <c r="B352" s="44"/>
      <c r="C352" s="36"/>
      <c r="D352" s="36"/>
      <c r="E352" s="36"/>
      <c r="F352" s="36"/>
    </row>
    <row r="353" ht="15.75" customHeight="1">
      <c r="A353" s="59"/>
      <c r="B353" s="44"/>
      <c r="C353" s="36"/>
      <c r="D353" s="36"/>
      <c r="E353" s="36"/>
      <c r="F353" s="36"/>
    </row>
    <row r="354" ht="15.75" customHeight="1">
      <c r="A354" s="59"/>
      <c r="B354" s="44"/>
      <c r="C354" s="36"/>
      <c r="D354" s="36"/>
      <c r="E354" s="36"/>
      <c r="F354" s="36"/>
    </row>
    <row r="355" ht="15.75" customHeight="1">
      <c r="A355" s="59"/>
      <c r="B355" s="44"/>
      <c r="C355" s="36"/>
      <c r="D355" s="36"/>
      <c r="E355" s="36"/>
      <c r="F355" s="36"/>
    </row>
    <row r="356" ht="15.75" customHeight="1">
      <c r="A356" s="59"/>
      <c r="B356" s="44"/>
      <c r="C356" s="36"/>
      <c r="D356" s="36"/>
      <c r="E356" s="36"/>
      <c r="F356" s="36"/>
    </row>
    <row r="357" ht="15.75" customHeight="1">
      <c r="A357" s="59"/>
      <c r="B357" s="44"/>
      <c r="C357" s="36"/>
      <c r="D357" s="36"/>
      <c r="E357" s="36"/>
      <c r="F357" s="36"/>
    </row>
    <row r="358" ht="15.75" customHeight="1">
      <c r="A358" s="59"/>
      <c r="B358" s="44"/>
      <c r="C358" s="36"/>
      <c r="D358" s="36"/>
      <c r="E358" s="36"/>
      <c r="F358" s="36"/>
    </row>
    <row r="359" ht="15.75" customHeight="1">
      <c r="A359" s="59"/>
      <c r="B359" s="44"/>
      <c r="C359" s="36"/>
      <c r="D359" s="36"/>
      <c r="E359" s="36"/>
      <c r="F359" s="36"/>
    </row>
    <row r="360" ht="15.75" customHeight="1">
      <c r="A360" s="59"/>
      <c r="B360" s="44"/>
      <c r="C360" s="36"/>
      <c r="D360" s="36"/>
      <c r="E360" s="36"/>
      <c r="F360" s="36"/>
    </row>
    <row r="361" ht="15.75" customHeight="1">
      <c r="A361" s="59"/>
      <c r="B361" s="44"/>
      <c r="C361" s="36"/>
      <c r="D361" s="36"/>
      <c r="E361" s="36"/>
      <c r="F361" s="36"/>
    </row>
    <row r="362" ht="15.75" customHeight="1">
      <c r="A362" s="59"/>
      <c r="B362" s="44"/>
      <c r="C362" s="36"/>
      <c r="D362" s="36"/>
      <c r="E362" s="36"/>
      <c r="F362" s="36"/>
    </row>
    <row r="363" ht="15.75" customHeight="1">
      <c r="A363" s="59"/>
      <c r="B363" s="44"/>
      <c r="C363" s="36"/>
      <c r="D363" s="36"/>
      <c r="E363" s="36"/>
      <c r="F363" s="36"/>
    </row>
    <row r="364" ht="15.75" customHeight="1">
      <c r="A364" s="59"/>
      <c r="B364" s="44"/>
      <c r="C364" s="36"/>
      <c r="D364" s="36"/>
      <c r="E364" s="36"/>
      <c r="F364" s="36"/>
    </row>
    <row r="365" ht="15.75" customHeight="1">
      <c r="A365" s="59"/>
      <c r="B365" s="44"/>
      <c r="C365" s="36"/>
      <c r="D365" s="36"/>
      <c r="E365" s="36"/>
      <c r="F365" s="36"/>
    </row>
    <row r="366" ht="15.75" customHeight="1">
      <c r="A366" s="59"/>
      <c r="B366" s="44"/>
      <c r="C366" s="36"/>
      <c r="D366" s="36"/>
      <c r="E366" s="36"/>
      <c r="F366" s="36"/>
    </row>
    <row r="367" ht="15.75" customHeight="1">
      <c r="A367" s="59"/>
      <c r="B367" s="44"/>
      <c r="C367" s="36"/>
      <c r="D367" s="36"/>
      <c r="E367" s="36"/>
      <c r="F367" s="36"/>
    </row>
    <row r="368" ht="15.75" customHeight="1">
      <c r="A368" s="59"/>
      <c r="B368" s="44"/>
      <c r="C368" s="36"/>
      <c r="D368" s="36"/>
      <c r="E368" s="36"/>
      <c r="F368" s="36"/>
    </row>
    <row r="369" ht="15.75" customHeight="1">
      <c r="A369" s="59"/>
      <c r="B369" s="44"/>
      <c r="C369" s="36"/>
      <c r="D369" s="36"/>
      <c r="E369" s="36"/>
      <c r="F369" s="36"/>
    </row>
    <row r="370" ht="15.75" customHeight="1">
      <c r="A370" s="59"/>
      <c r="B370" s="44"/>
      <c r="C370" s="36"/>
      <c r="D370" s="36"/>
      <c r="E370" s="36"/>
      <c r="F370" s="36"/>
    </row>
    <row r="371" ht="15.75" customHeight="1">
      <c r="A371" s="59"/>
      <c r="B371" s="44"/>
      <c r="C371" s="36"/>
      <c r="D371" s="36"/>
      <c r="E371" s="36"/>
      <c r="F371" s="36"/>
    </row>
    <row r="372" ht="15.75" customHeight="1">
      <c r="A372" s="59"/>
      <c r="B372" s="44"/>
      <c r="C372" s="36"/>
      <c r="D372" s="36"/>
      <c r="E372" s="36"/>
      <c r="F372" s="36"/>
    </row>
    <row r="373" ht="15.75" customHeight="1">
      <c r="A373" s="59"/>
      <c r="B373" s="44"/>
      <c r="C373" s="36"/>
      <c r="D373" s="36"/>
      <c r="E373" s="36"/>
      <c r="F373" s="36"/>
    </row>
    <row r="374" ht="15.75" customHeight="1">
      <c r="A374" s="59"/>
      <c r="B374" s="44"/>
      <c r="C374" s="36"/>
      <c r="D374" s="36"/>
      <c r="E374" s="36"/>
      <c r="F374" s="36"/>
    </row>
    <row r="375" ht="15.75" customHeight="1">
      <c r="A375" s="59"/>
      <c r="B375" s="44"/>
      <c r="C375" s="36"/>
      <c r="D375" s="36"/>
      <c r="E375" s="36"/>
      <c r="F375" s="36"/>
    </row>
    <row r="376" ht="15.75" customHeight="1">
      <c r="A376" s="59"/>
      <c r="B376" s="44"/>
      <c r="C376" s="36"/>
      <c r="D376" s="36"/>
      <c r="E376" s="36"/>
      <c r="F376" s="36"/>
    </row>
    <row r="377" ht="15.75" customHeight="1">
      <c r="A377" s="59"/>
      <c r="B377" s="44"/>
      <c r="C377" s="36"/>
      <c r="D377" s="36"/>
      <c r="E377" s="36"/>
      <c r="F377" s="36"/>
    </row>
    <row r="378" ht="15.75" customHeight="1">
      <c r="A378" s="59"/>
      <c r="B378" s="44"/>
      <c r="C378" s="36"/>
      <c r="D378" s="36"/>
      <c r="E378" s="36"/>
      <c r="F378" s="36"/>
    </row>
    <row r="379" ht="15.75" customHeight="1">
      <c r="A379" s="59"/>
      <c r="B379" s="44"/>
      <c r="C379" s="36"/>
      <c r="D379" s="36"/>
      <c r="E379" s="36"/>
      <c r="F379" s="36"/>
    </row>
    <row r="380" ht="15.75" customHeight="1">
      <c r="A380" s="59"/>
      <c r="B380" s="44"/>
      <c r="C380" s="36"/>
      <c r="D380" s="36"/>
      <c r="E380" s="36"/>
      <c r="F380" s="36"/>
    </row>
    <row r="381" ht="15.75" customHeight="1">
      <c r="A381" s="59"/>
      <c r="B381" s="44"/>
      <c r="C381" s="36"/>
      <c r="D381" s="36"/>
      <c r="E381" s="36"/>
      <c r="F381" s="36"/>
    </row>
    <row r="382" ht="15.75" customHeight="1">
      <c r="A382" s="59"/>
      <c r="B382" s="44"/>
      <c r="C382" s="36"/>
      <c r="D382" s="36"/>
      <c r="E382" s="36"/>
      <c r="F382" s="36"/>
    </row>
    <row r="383" ht="15.75" customHeight="1">
      <c r="A383" s="59"/>
      <c r="B383" s="44"/>
      <c r="C383" s="36"/>
      <c r="D383" s="36"/>
      <c r="E383" s="36"/>
      <c r="F383" s="36"/>
    </row>
    <row r="384" ht="15.75" customHeight="1">
      <c r="A384" s="59"/>
      <c r="B384" s="44"/>
      <c r="C384" s="36"/>
      <c r="D384" s="36"/>
      <c r="E384" s="44"/>
      <c r="F384" s="36"/>
    </row>
    <row r="385" ht="15.75" customHeight="1">
      <c r="A385" s="59"/>
      <c r="B385" s="44"/>
      <c r="C385" s="36"/>
      <c r="D385" s="36"/>
      <c r="E385" s="36"/>
      <c r="F385" s="36"/>
    </row>
    <row r="386" ht="15.75" customHeight="1">
      <c r="A386" s="59"/>
      <c r="B386" s="44"/>
      <c r="C386" s="36"/>
      <c r="D386" s="36"/>
      <c r="E386" s="36"/>
      <c r="F386" s="36"/>
    </row>
    <row r="387" ht="15.75" customHeight="1">
      <c r="A387" s="59"/>
      <c r="B387" s="44"/>
      <c r="C387" s="36"/>
      <c r="D387" s="36"/>
      <c r="E387" s="36"/>
      <c r="F387" s="36"/>
    </row>
    <row r="388" ht="15.75" customHeight="1">
      <c r="A388" s="59"/>
      <c r="B388" s="44"/>
      <c r="C388" s="36"/>
      <c r="D388" s="36"/>
      <c r="E388" s="36"/>
      <c r="F388" s="36"/>
    </row>
    <row r="389" ht="15.75" customHeight="1">
      <c r="A389" s="59"/>
      <c r="B389" s="44"/>
      <c r="C389" s="36"/>
      <c r="D389" s="36"/>
      <c r="E389" s="36"/>
      <c r="F389" s="36"/>
    </row>
    <row r="390" ht="15.75" customHeight="1">
      <c r="A390" s="59"/>
      <c r="B390" s="44"/>
      <c r="C390" s="36"/>
      <c r="D390" s="36"/>
      <c r="E390" s="36"/>
      <c r="F390" s="36"/>
    </row>
    <row r="391" ht="15.75" customHeight="1">
      <c r="A391" s="59"/>
      <c r="B391" s="44"/>
      <c r="C391" s="36"/>
      <c r="D391" s="36"/>
      <c r="E391" s="36"/>
      <c r="F391" s="36"/>
    </row>
    <row r="392" ht="15.75" customHeight="1">
      <c r="A392" s="59"/>
      <c r="B392" s="44"/>
      <c r="C392" s="36"/>
      <c r="D392" s="36"/>
      <c r="E392" s="36"/>
      <c r="F392" s="36"/>
    </row>
    <row r="393" ht="15.75" customHeight="1">
      <c r="A393" s="59"/>
      <c r="B393" s="44"/>
      <c r="C393" s="36"/>
      <c r="D393" s="36"/>
      <c r="E393" s="44"/>
      <c r="F393" s="36"/>
    </row>
    <row r="394" ht="15.75" customHeight="1">
      <c r="A394" s="59"/>
      <c r="B394" s="44"/>
      <c r="C394" s="36"/>
      <c r="D394" s="36"/>
      <c r="E394" s="36"/>
      <c r="F394" s="36"/>
    </row>
    <row r="395" ht="15.75" customHeight="1">
      <c r="A395" s="59"/>
      <c r="B395" s="44"/>
      <c r="C395" s="36"/>
      <c r="D395" s="36"/>
      <c r="E395" s="44"/>
      <c r="F395" s="36"/>
    </row>
    <row r="396" ht="15.75" customHeight="1">
      <c r="A396" s="59"/>
      <c r="B396" s="44"/>
      <c r="C396" s="36"/>
      <c r="D396" s="36"/>
      <c r="E396" s="36"/>
      <c r="F396" s="36"/>
    </row>
    <row r="397" ht="15.75" customHeight="1">
      <c r="A397" s="59"/>
      <c r="B397" s="44"/>
      <c r="C397" s="36"/>
      <c r="D397" s="36"/>
      <c r="E397" s="36"/>
      <c r="F397" s="36"/>
    </row>
    <row r="398" ht="15.75" customHeight="1">
      <c r="A398" s="59"/>
      <c r="B398" s="44"/>
      <c r="C398" s="36"/>
      <c r="D398" s="36"/>
      <c r="E398" s="36"/>
      <c r="F398" s="36"/>
    </row>
    <row r="399" ht="15.75" customHeight="1">
      <c r="A399" s="59"/>
      <c r="B399" s="44"/>
      <c r="C399" s="36"/>
      <c r="D399" s="36"/>
      <c r="E399" s="36"/>
      <c r="F399" s="36"/>
    </row>
    <row r="400" ht="15.75" customHeight="1">
      <c r="A400" s="59"/>
      <c r="B400" s="44"/>
      <c r="C400" s="36"/>
      <c r="D400" s="36"/>
      <c r="E400" s="36"/>
      <c r="F400" s="36"/>
    </row>
    <row r="401" ht="15.75" customHeight="1">
      <c r="A401" s="59"/>
      <c r="B401" s="44"/>
      <c r="C401" s="36"/>
      <c r="D401" s="36"/>
      <c r="E401" s="36"/>
      <c r="F401" s="36"/>
    </row>
    <row r="402" ht="15.75" customHeight="1">
      <c r="A402" s="59"/>
      <c r="B402" s="44"/>
      <c r="C402" s="36"/>
      <c r="D402" s="36"/>
      <c r="E402" s="36"/>
      <c r="F402" s="36"/>
    </row>
    <row r="403" ht="15.75" customHeight="1">
      <c r="A403" s="59"/>
      <c r="B403" s="44"/>
      <c r="C403" s="36"/>
      <c r="D403" s="36"/>
      <c r="E403" s="36"/>
      <c r="F403" s="36"/>
    </row>
    <row r="404" ht="15.75" customHeight="1">
      <c r="A404" s="59"/>
      <c r="B404" s="44"/>
      <c r="C404" s="36"/>
      <c r="D404" s="36"/>
      <c r="E404" s="36"/>
      <c r="F404" s="36"/>
    </row>
    <row r="405" ht="15.75" customHeight="1">
      <c r="A405" s="59"/>
      <c r="B405" s="44"/>
      <c r="C405" s="36"/>
      <c r="D405" s="36"/>
      <c r="E405" s="36"/>
      <c r="F405" s="36"/>
    </row>
    <row r="406" ht="15.75" customHeight="1">
      <c r="A406" s="59"/>
      <c r="B406" s="44"/>
      <c r="C406" s="36"/>
      <c r="D406" s="36"/>
      <c r="E406" s="36"/>
      <c r="F406" s="36"/>
    </row>
    <row r="407" ht="15.75" customHeight="1">
      <c r="A407" s="59"/>
      <c r="B407" s="44"/>
      <c r="C407" s="36"/>
      <c r="D407" s="36"/>
      <c r="E407" s="36"/>
      <c r="F407" s="36"/>
    </row>
    <row r="408" ht="15.75" customHeight="1">
      <c r="A408" s="59"/>
      <c r="B408" s="44"/>
      <c r="C408" s="36"/>
      <c r="D408" s="36"/>
      <c r="E408" s="36"/>
      <c r="F408" s="36"/>
    </row>
    <row r="409" ht="15.75" customHeight="1">
      <c r="A409" s="59"/>
      <c r="B409" s="44"/>
      <c r="C409" s="36"/>
      <c r="D409" s="36"/>
      <c r="E409" s="44"/>
      <c r="F409" s="36"/>
    </row>
    <row r="410" ht="15.75" customHeight="1">
      <c r="A410" s="59"/>
      <c r="B410" s="44"/>
      <c r="C410" s="36"/>
      <c r="D410" s="36"/>
      <c r="E410" s="36"/>
      <c r="F410" s="36"/>
    </row>
    <row r="411" ht="15.75" customHeight="1">
      <c r="A411" s="59"/>
      <c r="B411" s="44"/>
      <c r="C411" s="36"/>
      <c r="D411" s="36"/>
      <c r="E411" s="36"/>
      <c r="F411" s="36"/>
    </row>
    <row r="412" ht="15.75" customHeight="1">
      <c r="A412" s="59"/>
      <c r="B412" s="44"/>
      <c r="C412" s="36"/>
      <c r="D412" s="36"/>
      <c r="E412" s="44"/>
      <c r="F412" s="36"/>
    </row>
    <row r="413" ht="15.75" customHeight="1">
      <c r="A413" s="59"/>
      <c r="B413" s="44"/>
      <c r="C413" s="36"/>
      <c r="D413" s="36"/>
      <c r="E413" s="36"/>
      <c r="F413" s="36"/>
    </row>
    <row r="414" ht="15.75" customHeight="1">
      <c r="A414" s="59"/>
      <c r="B414" s="44"/>
      <c r="C414" s="36"/>
      <c r="D414" s="36"/>
      <c r="E414" s="36"/>
      <c r="F414" s="36"/>
    </row>
    <row r="415" ht="15.75" customHeight="1">
      <c r="A415" s="59"/>
      <c r="B415" s="44"/>
      <c r="C415" s="36"/>
      <c r="D415" s="36"/>
      <c r="E415" s="44"/>
      <c r="F415" s="36"/>
    </row>
    <row r="416" ht="15.75" customHeight="1">
      <c r="A416" s="59"/>
      <c r="B416" s="44"/>
      <c r="C416" s="36"/>
      <c r="D416" s="36"/>
      <c r="E416" s="36"/>
      <c r="F416" s="36"/>
    </row>
    <row r="417" ht="15.75" customHeight="1">
      <c r="A417" s="59"/>
      <c r="B417" s="44"/>
      <c r="C417" s="36"/>
      <c r="D417" s="36"/>
      <c r="E417" s="36"/>
      <c r="F417" s="36"/>
    </row>
    <row r="418" ht="15.75" customHeight="1">
      <c r="A418" s="59"/>
      <c r="B418" s="44"/>
      <c r="C418" s="36"/>
      <c r="D418" s="36"/>
      <c r="E418" s="36"/>
      <c r="F418" s="36"/>
    </row>
    <row r="419" ht="15.75" customHeight="1">
      <c r="A419" s="59"/>
      <c r="B419" s="44"/>
      <c r="C419" s="36"/>
      <c r="D419" s="36"/>
      <c r="E419" s="36"/>
      <c r="F419" s="36"/>
    </row>
    <row r="420" ht="15.75" customHeight="1">
      <c r="A420" s="59"/>
      <c r="B420" s="44"/>
      <c r="C420" s="36"/>
      <c r="D420" s="36"/>
      <c r="E420" s="36"/>
      <c r="F420" s="36"/>
    </row>
    <row r="421" ht="15.75" customHeight="1">
      <c r="A421" s="59"/>
      <c r="B421" s="44"/>
      <c r="C421" s="36"/>
      <c r="D421" s="36"/>
      <c r="E421" s="44"/>
      <c r="F421" s="36"/>
    </row>
    <row r="422" ht="15.75" customHeight="1">
      <c r="A422" s="59"/>
      <c r="B422" s="44"/>
      <c r="C422" s="36"/>
      <c r="D422" s="36"/>
      <c r="E422" s="36"/>
      <c r="F422" s="36"/>
    </row>
    <row r="423" ht="15.75" customHeight="1">
      <c r="A423" s="59"/>
      <c r="B423" s="44"/>
      <c r="C423" s="36"/>
      <c r="D423" s="36"/>
      <c r="E423" s="36"/>
      <c r="F423" s="36"/>
    </row>
    <row r="424" ht="15.75" customHeight="1">
      <c r="A424" s="59"/>
      <c r="B424" s="44"/>
      <c r="C424" s="36"/>
      <c r="D424" s="36"/>
      <c r="E424" s="36"/>
      <c r="F424" s="36"/>
    </row>
    <row r="425" ht="15.75" customHeight="1">
      <c r="A425" s="59"/>
      <c r="B425" s="44"/>
      <c r="C425" s="36"/>
      <c r="D425" s="36"/>
      <c r="E425" s="36"/>
      <c r="F425" s="36"/>
    </row>
    <row r="426" ht="15.75" customHeight="1">
      <c r="A426" s="59"/>
      <c r="B426" s="44"/>
      <c r="C426" s="36"/>
      <c r="D426" s="36"/>
      <c r="E426" s="44"/>
      <c r="F426" s="36"/>
    </row>
    <row r="427" ht="15.75" customHeight="1">
      <c r="A427" s="44"/>
      <c r="B427" s="44"/>
      <c r="C427" s="36"/>
      <c r="D427" s="36"/>
      <c r="E427" s="44"/>
      <c r="F427" s="36"/>
    </row>
    <row r="428" ht="15.75" customHeight="1">
      <c r="A428" s="59"/>
      <c r="B428" s="44"/>
      <c r="C428" s="36"/>
      <c r="D428" s="36"/>
      <c r="E428" s="44"/>
      <c r="F428" s="36"/>
    </row>
    <row r="429" ht="15.75" customHeight="1">
      <c r="A429" s="59"/>
      <c r="B429" s="44"/>
      <c r="C429" s="36"/>
      <c r="D429" s="36"/>
      <c r="E429" s="36"/>
      <c r="F429" s="36"/>
    </row>
    <row r="430" ht="15.75" customHeight="1">
      <c r="A430" s="59"/>
      <c r="B430" s="44"/>
      <c r="C430" s="36"/>
      <c r="D430" s="36"/>
      <c r="E430" s="44"/>
      <c r="F430" s="36"/>
    </row>
    <row r="431" ht="15.75" customHeight="1">
      <c r="A431" s="59"/>
      <c r="B431" s="44"/>
      <c r="C431" s="36"/>
      <c r="D431" s="36"/>
      <c r="E431" s="36"/>
      <c r="F431" s="36"/>
    </row>
    <row r="432" ht="15.75" customHeight="1">
      <c r="A432" s="59"/>
      <c r="B432" s="44"/>
      <c r="C432" s="36"/>
      <c r="D432" s="36"/>
      <c r="E432" s="36"/>
      <c r="F432" s="36"/>
    </row>
    <row r="433" ht="15.75" customHeight="1">
      <c r="A433" s="59"/>
      <c r="B433" s="44"/>
      <c r="C433" s="36"/>
      <c r="D433" s="36"/>
      <c r="E433" s="36"/>
      <c r="F433" s="36"/>
    </row>
    <row r="434" ht="15.75" customHeight="1">
      <c r="A434" s="59"/>
      <c r="B434" s="44"/>
      <c r="C434" s="36"/>
      <c r="D434" s="36"/>
      <c r="E434" s="44"/>
      <c r="F434" s="36"/>
    </row>
    <row r="435" ht="15.75" customHeight="1">
      <c r="A435" s="59"/>
      <c r="B435" s="44"/>
      <c r="C435" s="36"/>
      <c r="D435" s="36"/>
      <c r="E435" s="36"/>
      <c r="F435" s="36"/>
    </row>
    <row r="436" ht="15.75" customHeight="1">
      <c r="A436" s="59"/>
      <c r="B436" s="44"/>
      <c r="C436" s="36"/>
      <c r="D436" s="36"/>
      <c r="E436" s="36"/>
      <c r="F436" s="36"/>
    </row>
    <row r="437" ht="15.75" customHeight="1">
      <c r="A437" s="59"/>
      <c r="B437" s="44"/>
      <c r="C437" s="36"/>
      <c r="D437" s="36"/>
      <c r="E437" s="36"/>
      <c r="F437" s="36"/>
    </row>
    <row r="438" ht="15.75" customHeight="1">
      <c r="A438" s="59"/>
      <c r="B438" s="44"/>
      <c r="C438" s="36"/>
      <c r="D438" s="36"/>
      <c r="E438" s="44"/>
      <c r="F438" s="36"/>
    </row>
    <row r="439" ht="15.75" customHeight="1">
      <c r="A439" s="59"/>
      <c r="B439" s="44"/>
      <c r="C439" s="36"/>
      <c r="D439" s="36"/>
      <c r="E439" s="44"/>
      <c r="F439" s="36"/>
    </row>
    <row r="440" ht="15.75" customHeight="1">
      <c r="A440" s="59"/>
      <c r="B440" s="44"/>
      <c r="C440" s="36"/>
      <c r="D440" s="36"/>
      <c r="E440" s="36"/>
      <c r="F440" s="36"/>
    </row>
    <row r="441" ht="15.75" customHeight="1">
      <c r="A441" s="59"/>
      <c r="B441" s="44"/>
      <c r="C441" s="36"/>
      <c r="D441" s="36"/>
      <c r="E441" s="36"/>
      <c r="F441" s="36"/>
    </row>
    <row r="442" ht="15.75" customHeight="1">
      <c r="A442" s="59"/>
      <c r="B442" s="44"/>
      <c r="C442" s="36"/>
      <c r="D442" s="36"/>
      <c r="E442" s="44"/>
      <c r="F442" s="36"/>
    </row>
    <row r="443" ht="15.75" customHeight="1">
      <c r="A443" s="59"/>
      <c r="B443" s="44"/>
      <c r="C443" s="36"/>
      <c r="D443" s="36"/>
      <c r="E443" s="36"/>
      <c r="F443" s="36"/>
    </row>
    <row r="444" ht="15.75" customHeight="1">
      <c r="A444" s="59"/>
      <c r="B444" s="44"/>
      <c r="C444" s="36"/>
      <c r="D444" s="36"/>
      <c r="E444" s="36"/>
      <c r="F444" s="36"/>
    </row>
    <row r="445" ht="15.75" customHeight="1">
      <c r="A445" s="59"/>
      <c r="B445" s="44"/>
      <c r="C445" s="36"/>
      <c r="D445" s="36"/>
      <c r="E445" s="44"/>
      <c r="F445" s="36"/>
    </row>
    <row r="446" ht="15.75" customHeight="1">
      <c r="A446" s="59"/>
      <c r="B446" s="44"/>
      <c r="C446" s="36"/>
      <c r="D446" s="36"/>
      <c r="E446" s="36"/>
      <c r="F446" s="36"/>
    </row>
    <row r="447" ht="15.75" customHeight="1">
      <c r="A447" s="59"/>
      <c r="B447" s="44"/>
      <c r="C447" s="36"/>
      <c r="D447" s="36"/>
      <c r="E447" s="44"/>
      <c r="F447" s="36"/>
    </row>
    <row r="448" ht="15.75" customHeight="1">
      <c r="A448" s="59"/>
      <c r="B448" s="44"/>
      <c r="C448" s="36"/>
      <c r="D448" s="36"/>
      <c r="E448" s="36"/>
      <c r="F448" s="36"/>
    </row>
    <row r="449" ht="15.75" customHeight="1">
      <c r="A449" s="59"/>
      <c r="B449" s="44"/>
      <c r="C449" s="36"/>
      <c r="D449" s="36"/>
      <c r="E449" s="44"/>
      <c r="F449" s="36"/>
    </row>
    <row r="450" ht="15.75" customHeight="1">
      <c r="A450" s="59"/>
      <c r="B450" s="44"/>
      <c r="C450" s="36"/>
      <c r="D450" s="36"/>
      <c r="E450" s="44"/>
      <c r="F450" s="36"/>
    </row>
    <row r="451" ht="15.75" customHeight="1">
      <c r="A451" s="59"/>
      <c r="B451" s="44"/>
      <c r="C451" s="36"/>
      <c r="D451" s="36"/>
      <c r="E451" s="36"/>
      <c r="F451" s="36"/>
    </row>
    <row r="452" ht="15.75" customHeight="1">
      <c r="A452" s="59"/>
      <c r="B452" s="44"/>
      <c r="C452" s="36"/>
      <c r="D452" s="36"/>
      <c r="E452" s="44"/>
      <c r="F452" s="36"/>
    </row>
    <row r="453" ht="15.75" customHeight="1">
      <c r="A453" s="59"/>
      <c r="B453" s="44"/>
      <c r="C453" s="36"/>
      <c r="D453" s="36"/>
      <c r="E453" s="36"/>
      <c r="F453" s="36"/>
    </row>
    <row r="454" ht="15.75" customHeight="1">
      <c r="A454" s="59"/>
      <c r="B454" s="44"/>
      <c r="C454" s="36"/>
      <c r="D454" s="36"/>
      <c r="E454" s="36"/>
      <c r="F454" s="36"/>
    </row>
    <row r="455" ht="15.75" customHeight="1">
      <c r="A455" s="59"/>
      <c r="B455" s="44"/>
      <c r="C455" s="36"/>
      <c r="D455" s="36"/>
      <c r="E455" s="44"/>
      <c r="F455" s="36"/>
    </row>
    <row r="456" ht="15.75" customHeight="1">
      <c r="A456" s="59"/>
      <c r="B456" s="44"/>
      <c r="C456" s="36"/>
      <c r="D456" s="36"/>
      <c r="E456" s="36"/>
      <c r="F456" s="36"/>
    </row>
    <row r="457" ht="15.75" customHeight="1">
      <c r="A457" s="59"/>
      <c r="B457" s="44"/>
      <c r="C457" s="36"/>
      <c r="D457" s="36"/>
      <c r="E457" s="36"/>
      <c r="F457" s="36"/>
    </row>
    <row r="458" ht="15.75" customHeight="1">
      <c r="A458" s="59"/>
      <c r="B458" s="44"/>
      <c r="C458" s="36"/>
      <c r="D458" s="36"/>
      <c r="E458" s="36"/>
      <c r="F458" s="36"/>
    </row>
    <row r="459" ht="15.75" customHeight="1">
      <c r="A459" s="59"/>
      <c r="B459" s="44"/>
      <c r="C459" s="36"/>
      <c r="D459" s="36"/>
      <c r="E459" s="44"/>
      <c r="F459" s="36"/>
    </row>
    <row r="460" ht="15.75" customHeight="1">
      <c r="A460" s="59"/>
      <c r="B460" s="44"/>
      <c r="C460" s="36"/>
      <c r="D460" s="36"/>
      <c r="E460" s="44"/>
      <c r="F460" s="36"/>
    </row>
    <row r="461" ht="15.75" customHeight="1">
      <c r="A461" s="59"/>
      <c r="B461" s="44"/>
      <c r="C461" s="36"/>
      <c r="D461" s="36"/>
      <c r="E461" s="36"/>
      <c r="F461" s="36"/>
    </row>
    <row r="462" ht="15.75" customHeight="1">
      <c r="A462" s="59"/>
      <c r="B462" s="44"/>
      <c r="C462" s="36"/>
      <c r="D462" s="36"/>
      <c r="E462" s="44"/>
      <c r="F462" s="36"/>
    </row>
    <row r="463" ht="15.75" customHeight="1">
      <c r="A463" s="59"/>
      <c r="B463" s="44"/>
      <c r="C463" s="36"/>
      <c r="D463" s="36"/>
      <c r="E463" s="44"/>
      <c r="F463" s="36"/>
    </row>
    <row r="464" ht="15.75" customHeight="1">
      <c r="A464" s="59"/>
      <c r="B464" s="44"/>
      <c r="C464" s="36"/>
      <c r="D464" s="36"/>
      <c r="E464" s="36"/>
      <c r="F464" s="36"/>
    </row>
    <row r="465" ht="15.75" customHeight="1">
      <c r="A465" s="59"/>
      <c r="B465" s="44"/>
      <c r="C465" s="36"/>
      <c r="D465" s="36"/>
      <c r="E465" s="44"/>
      <c r="F465" s="36"/>
    </row>
    <row r="466" ht="15.75" customHeight="1">
      <c r="A466" s="59"/>
      <c r="B466" s="44"/>
      <c r="C466" s="36"/>
      <c r="D466" s="36"/>
      <c r="E466" s="36"/>
      <c r="F466" s="36"/>
    </row>
    <row r="467" ht="15.75" customHeight="1">
      <c r="A467" s="59"/>
      <c r="B467" s="44"/>
      <c r="C467" s="36"/>
      <c r="D467" s="36"/>
      <c r="E467" s="36"/>
      <c r="F467" s="36"/>
    </row>
    <row r="468" ht="15.75" customHeight="1">
      <c r="A468" s="59"/>
      <c r="B468" s="44"/>
      <c r="C468" s="36"/>
      <c r="D468" s="36"/>
      <c r="E468" s="44"/>
      <c r="F468" s="36"/>
    </row>
    <row r="469" ht="15.75" customHeight="1">
      <c r="A469" s="59"/>
      <c r="B469" s="44"/>
      <c r="C469" s="36"/>
      <c r="D469" s="36"/>
      <c r="E469" s="36"/>
      <c r="F469" s="36"/>
    </row>
    <row r="470" ht="15.75" customHeight="1">
      <c r="A470" s="59"/>
      <c r="B470" s="44"/>
      <c r="C470" s="36"/>
      <c r="D470" s="36"/>
      <c r="E470" s="44"/>
      <c r="F470" s="36"/>
    </row>
    <row r="471" ht="15.75" customHeight="1">
      <c r="A471" s="59"/>
      <c r="B471" s="44"/>
      <c r="C471" s="36"/>
      <c r="D471" s="36"/>
      <c r="E471" s="44"/>
      <c r="F471" s="36"/>
    </row>
    <row r="472" ht="15.75" customHeight="1">
      <c r="A472" s="59"/>
      <c r="B472" s="44"/>
      <c r="C472" s="36"/>
      <c r="D472" s="36"/>
      <c r="E472" s="44"/>
      <c r="F472" s="36"/>
    </row>
    <row r="473" ht="15.75" customHeight="1">
      <c r="A473" s="59"/>
      <c r="B473" s="44"/>
      <c r="C473" s="36"/>
      <c r="D473" s="36"/>
      <c r="E473" s="44"/>
      <c r="F473" s="36"/>
    </row>
    <row r="474" ht="15.75" customHeight="1">
      <c r="A474" s="59"/>
      <c r="B474" s="44"/>
      <c r="C474" s="36"/>
      <c r="D474" s="36"/>
      <c r="E474" s="44"/>
      <c r="F474" s="36"/>
    </row>
    <row r="475" ht="15.75" customHeight="1">
      <c r="A475" s="59"/>
      <c r="B475" s="44"/>
      <c r="C475" s="36"/>
      <c r="D475" s="36"/>
      <c r="E475" s="36"/>
      <c r="F475" s="36"/>
    </row>
    <row r="476" ht="15.75" customHeight="1">
      <c r="A476" s="59"/>
      <c r="B476" s="44"/>
      <c r="C476" s="36"/>
      <c r="D476" s="36"/>
      <c r="E476" s="44"/>
      <c r="F476" s="36"/>
    </row>
    <row r="477" ht="15.75" customHeight="1">
      <c r="A477" s="59"/>
      <c r="B477" s="44"/>
      <c r="C477" s="36"/>
      <c r="D477" s="36"/>
      <c r="E477" s="44"/>
      <c r="F477" s="36"/>
    </row>
    <row r="478" ht="15.75" customHeight="1">
      <c r="A478" s="59"/>
      <c r="B478" s="44"/>
      <c r="C478" s="36"/>
      <c r="D478" s="36"/>
      <c r="E478" s="44"/>
      <c r="F478" s="36"/>
    </row>
    <row r="479" ht="15.75" customHeight="1">
      <c r="A479" s="59"/>
      <c r="B479" s="44"/>
      <c r="C479" s="36"/>
      <c r="D479" s="36"/>
      <c r="E479" s="44"/>
      <c r="F479" s="36"/>
    </row>
    <row r="480" ht="15.75" customHeight="1">
      <c r="A480" s="59"/>
      <c r="B480" s="44"/>
      <c r="C480" s="36"/>
      <c r="D480" s="36"/>
      <c r="E480" s="36"/>
      <c r="F480" s="36"/>
    </row>
    <row r="481" ht="15.75" customHeight="1">
      <c r="A481" s="59"/>
      <c r="B481" s="44"/>
      <c r="C481" s="36"/>
      <c r="D481" s="36"/>
      <c r="E481" s="36"/>
      <c r="F481" s="36"/>
    </row>
    <row r="482" ht="15.75" customHeight="1">
      <c r="A482" s="59"/>
      <c r="B482" s="44"/>
      <c r="C482" s="36"/>
      <c r="D482" s="36"/>
      <c r="E482" s="44"/>
      <c r="F482" s="36"/>
    </row>
    <row r="483" ht="15.75" customHeight="1">
      <c r="A483" s="59"/>
      <c r="B483" s="44"/>
      <c r="C483" s="36"/>
      <c r="D483" s="36"/>
      <c r="E483" s="36"/>
      <c r="F483" s="36"/>
    </row>
    <row r="484" ht="15.75" customHeight="1">
      <c r="A484" s="59"/>
      <c r="B484" s="44"/>
      <c r="C484" s="36"/>
      <c r="D484" s="36"/>
      <c r="E484" s="44"/>
      <c r="F484" s="36"/>
    </row>
    <row r="485" ht="15.75" customHeight="1">
      <c r="A485" s="59"/>
      <c r="B485" s="44"/>
      <c r="C485" s="36"/>
      <c r="D485" s="36"/>
      <c r="E485" s="44"/>
      <c r="F485" s="36"/>
    </row>
    <row r="486" ht="15.75" customHeight="1">
      <c r="A486" s="59"/>
      <c r="B486" s="44"/>
      <c r="C486" s="36"/>
      <c r="D486" s="36"/>
      <c r="E486" s="44"/>
      <c r="F486" s="36"/>
    </row>
    <row r="487" ht="15.75" customHeight="1">
      <c r="A487" s="59"/>
      <c r="B487" s="44"/>
      <c r="C487" s="36"/>
      <c r="D487" s="36"/>
      <c r="E487" s="44"/>
      <c r="F487" s="36"/>
    </row>
    <row r="488" ht="15.75" customHeight="1">
      <c r="A488" s="59"/>
      <c r="B488" s="44"/>
      <c r="C488" s="36"/>
      <c r="D488" s="36"/>
      <c r="E488" s="44"/>
      <c r="F488" s="36"/>
    </row>
    <row r="489" ht="15.75" customHeight="1">
      <c r="A489" s="59"/>
      <c r="B489" s="44"/>
      <c r="C489" s="36"/>
      <c r="D489" s="36"/>
      <c r="E489" s="44"/>
      <c r="F489" s="36"/>
    </row>
    <row r="490" ht="15.75" customHeight="1">
      <c r="A490" s="59"/>
      <c r="B490" s="44"/>
      <c r="C490" s="36"/>
      <c r="D490" s="36"/>
      <c r="E490" s="44"/>
      <c r="F490" s="36"/>
    </row>
    <row r="491" ht="15.75" customHeight="1">
      <c r="A491" s="59"/>
      <c r="B491" s="44"/>
      <c r="C491" s="36"/>
      <c r="D491" s="36"/>
      <c r="E491" s="44"/>
      <c r="F491" s="36"/>
    </row>
    <row r="492" ht="15.75" customHeight="1">
      <c r="A492" s="59"/>
      <c r="B492" s="44"/>
      <c r="C492" s="36"/>
      <c r="D492" s="36"/>
      <c r="E492" s="44"/>
      <c r="F492" s="36"/>
    </row>
    <row r="493" ht="15.75" customHeight="1">
      <c r="A493" s="59"/>
      <c r="B493" s="44"/>
      <c r="C493" s="36"/>
      <c r="D493" s="36"/>
      <c r="E493" s="44"/>
      <c r="F493" s="36"/>
    </row>
    <row r="494" ht="15.75" customHeight="1">
      <c r="A494" s="59"/>
      <c r="B494" s="44"/>
      <c r="C494" s="36"/>
      <c r="D494" s="36"/>
      <c r="E494" s="44"/>
      <c r="F494" s="36"/>
    </row>
    <row r="495" ht="15.75" customHeight="1">
      <c r="A495" s="59"/>
      <c r="B495" s="44"/>
      <c r="C495" s="36"/>
      <c r="D495" s="36"/>
      <c r="E495" s="44"/>
      <c r="F495" s="36"/>
    </row>
    <row r="496" ht="15.75" customHeight="1">
      <c r="A496" s="59"/>
      <c r="B496" s="44"/>
      <c r="C496" s="36"/>
      <c r="D496" s="36"/>
      <c r="E496" s="36"/>
      <c r="F496" s="36"/>
    </row>
    <row r="497" ht="15.75" customHeight="1">
      <c r="A497" s="59"/>
      <c r="B497" s="44"/>
      <c r="C497" s="36"/>
      <c r="D497" s="36"/>
      <c r="E497" s="36"/>
      <c r="F497" s="36"/>
    </row>
    <row r="498" ht="15.75" customHeight="1">
      <c r="A498" s="59"/>
      <c r="B498" s="44"/>
      <c r="C498" s="36"/>
      <c r="D498" s="36"/>
      <c r="E498" s="36"/>
      <c r="F498" s="36"/>
    </row>
    <row r="499" ht="15.75" customHeight="1">
      <c r="A499" s="59"/>
      <c r="B499" s="44"/>
      <c r="C499" s="36"/>
      <c r="D499" s="36"/>
      <c r="E499" s="36"/>
      <c r="F499" s="36"/>
    </row>
    <row r="500" ht="15.75" customHeight="1">
      <c r="A500" s="59"/>
      <c r="B500" s="44"/>
      <c r="C500" s="36"/>
      <c r="D500" s="36"/>
      <c r="E500" s="36"/>
      <c r="F500" s="36"/>
    </row>
    <row r="501" ht="15.75" customHeight="1">
      <c r="A501" s="59"/>
      <c r="B501" s="44"/>
      <c r="C501" s="36"/>
      <c r="D501" s="36"/>
      <c r="E501" s="44"/>
      <c r="F501" s="36"/>
    </row>
    <row r="502" ht="15.75" customHeight="1">
      <c r="A502" s="59"/>
      <c r="B502" s="44"/>
      <c r="C502" s="36"/>
      <c r="D502" s="36"/>
      <c r="E502" s="44"/>
      <c r="F502" s="36"/>
    </row>
    <row r="503" ht="15.75" customHeight="1">
      <c r="A503" s="59"/>
      <c r="B503" s="44"/>
      <c r="C503" s="36"/>
      <c r="D503" s="36"/>
      <c r="E503" s="44"/>
      <c r="F503" s="36"/>
    </row>
    <row r="504" ht="15.75" customHeight="1">
      <c r="A504" s="59"/>
      <c r="B504" s="44"/>
      <c r="C504" s="36"/>
      <c r="D504" s="36"/>
      <c r="E504" s="44"/>
      <c r="F504" s="36"/>
    </row>
    <row r="505" ht="15.75" customHeight="1">
      <c r="A505" s="59"/>
      <c r="B505" s="44"/>
      <c r="C505" s="36"/>
      <c r="D505" s="36"/>
      <c r="E505" s="44"/>
      <c r="F505" s="36"/>
    </row>
    <row r="506" ht="15.75" customHeight="1">
      <c r="A506" s="59"/>
      <c r="B506" s="44"/>
      <c r="C506" s="36"/>
      <c r="D506" s="36"/>
      <c r="E506" s="44"/>
      <c r="F506" s="36"/>
    </row>
    <row r="507" ht="15.75" customHeight="1">
      <c r="A507" s="59"/>
      <c r="B507" s="44"/>
      <c r="C507" s="36"/>
      <c r="D507" s="36"/>
      <c r="E507" s="36"/>
      <c r="F507" s="36"/>
    </row>
    <row r="508" ht="15.75" customHeight="1">
      <c r="A508" s="59"/>
      <c r="B508" s="44"/>
      <c r="C508" s="36"/>
      <c r="D508" s="36"/>
      <c r="E508" s="44"/>
      <c r="F508" s="36"/>
    </row>
    <row r="509" ht="15.75" customHeight="1">
      <c r="A509" s="59"/>
      <c r="B509" s="44"/>
      <c r="C509" s="36"/>
      <c r="D509" s="36"/>
      <c r="E509" s="44"/>
      <c r="F509" s="36"/>
    </row>
    <row r="510" ht="15.75" customHeight="1">
      <c r="A510" s="59"/>
      <c r="B510" s="44"/>
      <c r="C510" s="36"/>
      <c r="D510" s="36"/>
      <c r="E510" s="44"/>
      <c r="F510" s="36"/>
    </row>
    <row r="511" ht="15.75" customHeight="1">
      <c r="A511" s="59"/>
      <c r="B511" s="44"/>
      <c r="C511" s="36"/>
      <c r="D511" s="36"/>
      <c r="E511" s="44"/>
      <c r="F511" s="36"/>
    </row>
    <row r="512" ht="15.75" customHeight="1">
      <c r="A512" s="59"/>
      <c r="B512" s="44"/>
      <c r="C512" s="36"/>
      <c r="D512" s="36"/>
      <c r="E512" s="44"/>
      <c r="F512" s="36"/>
    </row>
    <row r="513" ht="15.75" customHeight="1">
      <c r="A513" s="59"/>
      <c r="B513" s="44"/>
      <c r="C513" s="36"/>
      <c r="D513" s="36"/>
      <c r="E513" s="36"/>
      <c r="F513" s="36"/>
    </row>
    <row r="514" ht="15.75" customHeight="1">
      <c r="A514" s="59"/>
      <c r="B514" s="44"/>
      <c r="C514" s="36"/>
      <c r="D514" s="36"/>
      <c r="E514" s="44"/>
      <c r="F514" s="36"/>
    </row>
    <row r="515" ht="15.75" customHeight="1">
      <c r="A515" s="59"/>
      <c r="B515" s="44"/>
      <c r="C515" s="36"/>
      <c r="D515" s="36"/>
      <c r="E515" s="44"/>
      <c r="F515" s="36"/>
    </row>
    <row r="516" ht="15.75" customHeight="1">
      <c r="A516" s="59"/>
      <c r="B516" s="44"/>
      <c r="C516" s="36"/>
      <c r="D516" s="36"/>
      <c r="E516" s="44"/>
      <c r="F516" s="36"/>
    </row>
    <row r="517" ht="15.75" customHeight="1">
      <c r="A517" s="59"/>
      <c r="B517" s="44"/>
      <c r="C517" s="36"/>
      <c r="D517" s="36"/>
      <c r="E517" s="44"/>
      <c r="F517" s="36"/>
    </row>
    <row r="518" ht="15.75" customHeight="1">
      <c r="A518" s="59"/>
      <c r="B518" s="44"/>
      <c r="C518" s="36"/>
      <c r="D518" s="36"/>
      <c r="E518" s="44"/>
      <c r="F518" s="36"/>
    </row>
    <row r="519" ht="15.75" customHeight="1">
      <c r="A519" s="59"/>
      <c r="B519" s="44"/>
      <c r="C519" s="36"/>
      <c r="D519" s="36"/>
      <c r="E519" s="36"/>
      <c r="F519" s="36"/>
    </row>
    <row r="520" ht="15.75" customHeight="1">
      <c r="A520" s="59"/>
      <c r="B520" s="44"/>
      <c r="C520" s="36"/>
      <c r="D520" s="36"/>
      <c r="E520" s="36"/>
      <c r="F520" s="36"/>
    </row>
    <row r="521" ht="15.75" customHeight="1">
      <c r="A521" s="59"/>
      <c r="B521" s="44"/>
      <c r="C521" s="36"/>
      <c r="D521" s="36"/>
      <c r="E521" s="44"/>
      <c r="F521" s="36"/>
    </row>
    <row r="522" ht="15.75" customHeight="1">
      <c r="A522" s="59"/>
      <c r="B522" s="44"/>
      <c r="C522" s="36"/>
      <c r="D522" s="36"/>
      <c r="E522" s="44"/>
      <c r="F522" s="36"/>
    </row>
    <row r="523" ht="15.75" customHeight="1">
      <c r="A523" s="59"/>
      <c r="B523" s="44"/>
      <c r="C523" s="36"/>
      <c r="D523" s="36"/>
      <c r="E523" s="44"/>
      <c r="F523" s="36"/>
    </row>
    <row r="524" ht="15.75" customHeight="1">
      <c r="A524" s="59"/>
      <c r="B524" s="44"/>
      <c r="C524" s="36"/>
      <c r="D524" s="36"/>
      <c r="E524" s="36"/>
      <c r="F524" s="36"/>
    </row>
    <row r="525" ht="15.75" customHeight="1">
      <c r="A525" s="59"/>
      <c r="B525" s="44"/>
      <c r="C525" s="36"/>
      <c r="D525" s="36"/>
      <c r="E525" s="44"/>
      <c r="F525" s="36"/>
    </row>
    <row r="526" ht="15.75" customHeight="1">
      <c r="A526" s="59"/>
      <c r="B526" s="44"/>
      <c r="C526" s="36"/>
      <c r="D526" s="36"/>
      <c r="E526" s="36"/>
      <c r="F526" s="36"/>
    </row>
    <row r="527" ht="15.75" customHeight="1">
      <c r="A527" s="59"/>
      <c r="B527" s="44"/>
      <c r="C527" s="36"/>
      <c r="D527" s="36"/>
      <c r="E527" s="36"/>
      <c r="F527" s="36"/>
    </row>
    <row r="528" ht="15.75" customHeight="1">
      <c r="A528" s="59"/>
      <c r="B528" s="44"/>
      <c r="C528" s="36"/>
      <c r="D528" s="36"/>
      <c r="E528" s="44"/>
      <c r="F528" s="36"/>
    </row>
    <row r="529" ht="15.75" customHeight="1">
      <c r="A529" s="59"/>
      <c r="B529" s="44"/>
      <c r="C529" s="36"/>
      <c r="D529" s="36"/>
      <c r="E529" s="44"/>
      <c r="F529" s="36"/>
    </row>
    <row r="530" ht="15.75" customHeight="1">
      <c r="A530" s="59"/>
      <c r="B530" s="44"/>
      <c r="C530" s="36"/>
      <c r="D530" s="36"/>
      <c r="E530" s="44"/>
      <c r="F530" s="36"/>
    </row>
    <row r="531" ht="15.75" customHeight="1">
      <c r="A531" s="59"/>
      <c r="B531" s="44"/>
      <c r="C531" s="36"/>
      <c r="D531" s="44"/>
      <c r="E531" s="44"/>
      <c r="F531" s="36"/>
    </row>
    <row r="532" ht="15.75" customHeight="1">
      <c r="A532" s="59"/>
      <c r="B532" s="44"/>
      <c r="C532" s="36"/>
      <c r="D532" s="36"/>
      <c r="E532" s="36"/>
      <c r="F532" s="36"/>
    </row>
    <row r="533" ht="15.75" customHeight="1">
      <c r="A533" s="59"/>
      <c r="B533" s="44"/>
      <c r="C533" s="36"/>
      <c r="D533" s="44"/>
      <c r="E533" s="36"/>
      <c r="F533" s="36"/>
    </row>
    <row r="534" ht="15.75" customHeight="1">
      <c r="A534" s="59"/>
      <c r="B534" s="44"/>
      <c r="C534" s="36"/>
      <c r="D534" s="36"/>
      <c r="E534" s="44"/>
      <c r="F534" s="36"/>
    </row>
    <row r="535" ht="15.75" customHeight="1">
      <c r="A535" s="59"/>
      <c r="B535" s="44"/>
      <c r="C535" s="36"/>
      <c r="D535" s="36"/>
      <c r="E535" s="44"/>
      <c r="F535" s="36"/>
    </row>
    <row r="536" ht="15.75" customHeight="1">
      <c r="A536" s="59"/>
      <c r="B536" s="44"/>
      <c r="C536" s="36"/>
      <c r="D536" s="36"/>
      <c r="E536" s="44"/>
      <c r="F536" s="36"/>
    </row>
    <row r="537" ht="15.75" customHeight="1">
      <c r="A537" s="59"/>
      <c r="B537" s="44"/>
      <c r="C537" s="36"/>
      <c r="D537" s="36"/>
      <c r="E537" s="44"/>
      <c r="F537" s="36"/>
    </row>
    <row r="538" ht="15.75" customHeight="1">
      <c r="A538" s="59"/>
      <c r="B538" s="44"/>
      <c r="C538" s="36"/>
      <c r="D538" s="36"/>
      <c r="E538" s="44"/>
      <c r="F538" s="36"/>
    </row>
    <row r="539" ht="15.75" customHeight="1">
      <c r="A539" s="59"/>
      <c r="B539" s="44"/>
      <c r="C539" s="36"/>
      <c r="D539" s="36"/>
      <c r="E539" s="44"/>
      <c r="F539" s="36"/>
    </row>
    <row r="540" ht="15.75" customHeight="1">
      <c r="A540" s="59"/>
      <c r="B540" s="44"/>
      <c r="C540" s="36"/>
      <c r="D540" s="36"/>
      <c r="E540" s="36"/>
      <c r="F540" s="36"/>
    </row>
    <row r="541" ht="15.75" customHeight="1">
      <c r="A541" s="59"/>
      <c r="B541" s="44"/>
      <c r="C541" s="36"/>
      <c r="D541" s="36"/>
      <c r="E541" s="44"/>
      <c r="F541" s="36"/>
    </row>
    <row r="542" ht="15.75" customHeight="1">
      <c r="A542" s="59"/>
      <c r="B542" s="44"/>
      <c r="C542" s="36"/>
      <c r="D542" s="36"/>
      <c r="E542" s="44"/>
      <c r="F542" s="36"/>
    </row>
    <row r="543" ht="15.75" customHeight="1">
      <c r="A543" s="59"/>
      <c r="B543" s="44"/>
      <c r="C543" s="36"/>
      <c r="D543" s="36"/>
      <c r="E543" s="44"/>
      <c r="F543" s="36"/>
    </row>
    <row r="544" ht="15.75" customHeight="1">
      <c r="A544" s="59"/>
      <c r="B544" s="44"/>
      <c r="C544" s="36"/>
      <c r="D544" s="36"/>
      <c r="E544" s="44"/>
      <c r="F544" s="36"/>
    </row>
    <row r="545" ht="15.75" customHeight="1">
      <c r="A545" s="59"/>
      <c r="B545" s="44"/>
      <c r="C545" s="36"/>
      <c r="D545" s="44"/>
      <c r="E545" s="36"/>
      <c r="F545" s="36"/>
    </row>
    <row r="546" ht="15.75" customHeight="1">
      <c r="A546" s="59"/>
      <c r="B546" s="44"/>
      <c r="C546" s="36"/>
      <c r="D546" s="36"/>
      <c r="E546" s="44"/>
      <c r="F546" s="44"/>
    </row>
    <row r="547" ht="15.75" customHeight="1">
      <c r="A547" s="59"/>
      <c r="B547" s="44"/>
      <c r="C547" s="36"/>
      <c r="D547" s="36"/>
      <c r="E547" s="44"/>
      <c r="F547" s="36"/>
    </row>
    <row r="548" ht="15.75" customHeight="1">
      <c r="A548" s="59"/>
      <c r="B548" s="44"/>
      <c r="C548" s="36"/>
      <c r="D548" s="44"/>
      <c r="E548" s="44"/>
      <c r="F548" s="44"/>
    </row>
    <row r="549" ht="15.75" customHeight="1">
      <c r="A549" s="59"/>
      <c r="B549" s="44"/>
      <c r="C549" s="36"/>
      <c r="D549" s="44"/>
      <c r="E549" s="44"/>
      <c r="F549" s="36"/>
    </row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6" width="12.63"/>
  </cols>
  <sheetData>
    <row r="1" ht="15.0" customHeight="1">
      <c r="A1" s="31" t="s">
        <v>1</v>
      </c>
      <c r="B1" s="31" t="s">
        <v>2</v>
      </c>
      <c r="C1" s="31" t="s">
        <v>3</v>
      </c>
      <c r="D1" s="31" t="s">
        <v>662</v>
      </c>
      <c r="E1" s="31" t="s">
        <v>663</v>
      </c>
      <c r="F1" s="31" t="s">
        <v>664</v>
      </c>
    </row>
    <row r="2" ht="15.0" customHeight="1">
      <c r="A2" s="52" t="s">
        <v>15</v>
      </c>
      <c r="B2" s="34">
        <v>5.1012843E7</v>
      </c>
      <c r="C2" s="35">
        <v>1.51549809E8</v>
      </c>
      <c r="D2" s="35">
        <v>2.49666418E8</v>
      </c>
      <c r="E2" s="35">
        <v>4.04564749E8</v>
      </c>
      <c r="F2" s="35">
        <v>3.2377866E7</v>
      </c>
      <c r="H2" s="58" t="s">
        <v>693</v>
      </c>
    </row>
    <row r="3" ht="15.0" customHeight="1">
      <c r="A3" s="52" t="s">
        <v>63</v>
      </c>
      <c r="B3" s="34">
        <v>1.6871198E7</v>
      </c>
      <c r="C3" s="35">
        <v>1.27112137E8</v>
      </c>
      <c r="D3" s="35">
        <v>1.92836471E8</v>
      </c>
      <c r="E3" s="35">
        <v>2.21546009E8</v>
      </c>
      <c r="F3" s="35">
        <v>3.7132268E7</v>
      </c>
    </row>
    <row r="4" ht="15.0" customHeight="1">
      <c r="A4" s="52" t="s">
        <v>23</v>
      </c>
      <c r="B4" s="34">
        <v>5.0232653E7</v>
      </c>
      <c r="C4" s="35">
        <v>1.2506507E8</v>
      </c>
      <c r="D4" s="35">
        <v>9.9357697E7</v>
      </c>
      <c r="E4" s="35">
        <v>2.00443885E8</v>
      </c>
      <c r="F4" s="35">
        <v>2.367371E7</v>
      </c>
    </row>
    <row r="5" ht="15.0" customHeight="1">
      <c r="A5" s="52" t="s">
        <v>32</v>
      </c>
      <c r="B5" s="34">
        <v>6379317.0</v>
      </c>
      <c r="C5" s="35">
        <v>1.19375574E8</v>
      </c>
      <c r="D5" s="35">
        <v>1.14718875E8</v>
      </c>
      <c r="E5" s="35">
        <v>1.52476396E8</v>
      </c>
      <c r="F5" s="35">
        <v>3.9255553E7</v>
      </c>
    </row>
    <row r="6" ht="15.0" customHeight="1">
      <c r="A6" s="52" t="s">
        <v>20</v>
      </c>
      <c r="B6" s="34">
        <v>4.7249713E7</v>
      </c>
      <c r="C6" s="35">
        <v>1.13020799E8</v>
      </c>
      <c r="D6" s="35">
        <v>1.55188029E8</v>
      </c>
      <c r="E6" s="35">
        <v>2.85126478E8</v>
      </c>
      <c r="F6" s="35">
        <v>2.6496524E7</v>
      </c>
    </row>
    <row r="7" ht="15.0" customHeight="1">
      <c r="A7" s="52" t="s">
        <v>71</v>
      </c>
      <c r="B7" s="34">
        <v>6.6556501E7</v>
      </c>
      <c r="C7" s="35">
        <v>1.11518952E8</v>
      </c>
      <c r="D7" s="35">
        <v>8.3685081E7</v>
      </c>
      <c r="E7" s="35">
        <v>1.19992483E8</v>
      </c>
      <c r="F7" s="35">
        <v>1.988689E7</v>
      </c>
    </row>
    <row r="8" ht="15.0" customHeight="1">
      <c r="A8" s="52" t="s">
        <v>41</v>
      </c>
      <c r="B8" s="34">
        <v>3.9162349E7</v>
      </c>
      <c r="C8" s="35">
        <v>1.03434045E8</v>
      </c>
      <c r="D8" s="35">
        <v>6.2702686E7</v>
      </c>
      <c r="E8" s="35">
        <v>1.25230234E8</v>
      </c>
      <c r="F8" s="35">
        <v>1.5833891E7</v>
      </c>
    </row>
    <row r="9" ht="15.0" customHeight="1">
      <c r="A9" s="52" t="s">
        <v>666</v>
      </c>
      <c r="B9" s="34">
        <v>4.7939669E7</v>
      </c>
      <c r="C9" s="35">
        <v>1.0172683E8</v>
      </c>
      <c r="D9" s="35">
        <v>8.6840408E7</v>
      </c>
      <c r="E9" s="35">
        <v>1.29513339E8</v>
      </c>
      <c r="F9" s="35">
        <v>1.9822661E7</v>
      </c>
    </row>
    <row r="10" ht="15.0" customHeight="1">
      <c r="A10" s="52" t="s">
        <v>138</v>
      </c>
      <c r="B10" s="34">
        <v>9.2415813E7</v>
      </c>
      <c r="C10" s="35">
        <v>9.9196694E7</v>
      </c>
      <c r="D10" s="35">
        <v>6.3316923E7</v>
      </c>
      <c r="E10" s="35">
        <v>7.9095706E7</v>
      </c>
      <c r="F10" s="35">
        <v>1.2084349E7</v>
      </c>
    </row>
    <row r="11" ht="15.0" customHeight="1">
      <c r="A11" s="52" t="s">
        <v>27</v>
      </c>
      <c r="B11" s="34">
        <v>7226500.0</v>
      </c>
      <c r="C11" s="35">
        <v>9.8818865E7</v>
      </c>
      <c r="D11" s="35">
        <v>6.8066096E7</v>
      </c>
      <c r="E11" s="35">
        <v>1.25668851E8</v>
      </c>
      <c r="F11" s="35">
        <v>1.9399897E7</v>
      </c>
    </row>
    <row r="12" ht="15.0" customHeight="1">
      <c r="A12" s="52" t="s">
        <v>26</v>
      </c>
      <c r="B12" s="34">
        <v>7.7195654E7</v>
      </c>
      <c r="C12" s="35">
        <v>9.813322E7</v>
      </c>
      <c r="D12" s="35">
        <v>1.45803775E8</v>
      </c>
      <c r="E12" s="35">
        <v>1.31989118E8</v>
      </c>
      <c r="F12" s="35">
        <v>2.8170818E7</v>
      </c>
    </row>
    <row r="13" ht="15.0" customHeight="1">
      <c r="A13" s="52" t="s">
        <v>29</v>
      </c>
      <c r="B13" s="34">
        <v>1.5442401E7</v>
      </c>
      <c r="C13" s="35">
        <v>9.7220541E7</v>
      </c>
      <c r="D13" s="35">
        <v>6.2972666E7</v>
      </c>
      <c r="E13" s="35">
        <v>7.8050278E7</v>
      </c>
      <c r="F13" s="35">
        <v>2.9550659E7</v>
      </c>
    </row>
    <row r="14" ht="15.0" customHeight="1">
      <c r="A14" s="52" t="s">
        <v>16</v>
      </c>
      <c r="B14" s="34">
        <v>9.485027E7</v>
      </c>
      <c r="C14" s="35">
        <v>9.642116E7</v>
      </c>
      <c r="D14" s="35">
        <v>2.19973359E8</v>
      </c>
      <c r="E14" s="35">
        <v>1.57714416E8</v>
      </c>
      <c r="F14" s="35">
        <v>1.7672387E7</v>
      </c>
    </row>
    <row r="15" ht="15.0" customHeight="1">
      <c r="A15" s="52" t="s">
        <v>74</v>
      </c>
      <c r="B15" s="34">
        <v>5.0890021E7</v>
      </c>
      <c r="C15" s="35">
        <v>9.4457293E7</v>
      </c>
      <c r="D15" s="35">
        <v>6.0667342E7</v>
      </c>
      <c r="E15" s="35">
        <v>8.1549181E7</v>
      </c>
      <c r="F15" s="35">
        <v>1.3873923E7</v>
      </c>
    </row>
    <row r="16" ht="15.0" customHeight="1">
      <c r="A16" s="52" t="s">
        <v>73</v>
      </c>
      <c r="B16" s="34">
        <v>5.1147854E7</v>
      </c>
      <c r="C16" s="35">
        <v>9.4010253E7</v>
      </c>
      <c r="D16" s="35">
        <v>7.6173056E7</v>
      </c>
      <c r="E16" s="35">
        <v>1.49481381E8</v>
      </c>
      <c r="F16" s="35">
        <v>1.9997475E7</v>
      </c>
    </row>
    <row r="17" ht="15.0" customHeight="1">
      <c r="A17" s="52" t="s">
        <v>42</v>
      </c>
      <c r="B17" s="34">
        <v>3.0052585E7</v>
      </c>
      <c r="C17" s="35">
        <v>9.3737092E7</v>
      </c>
      <c r="D17" s="35">
        <v>8.0169291E7</v>
      </c>
      <c r="E17" s="35">
        <v>1.01334731E8</v>
      </c>
      <c r="F17" s="35">
        <v>1.9617805E7</v>
      </c>
    </row>
    <row r="18" ht="15.0" customHeight="1">
      <c r="A18" s="52" t="s">
        <v>60</v>
      </c>
      <c r="B18" s="34">
        <v>6.3375787E7</v>
      </c>
      <c r="C18" s="35">
        <v>9.3148125E7</v>
      </c>
      <c r="D18" s="35">
        <v>3.0124759E7</v>
      </c>
      <c r="E18" s="35">
        <v>5.7091055E7</v>
      </c>
      <c r="F18" s="35">
        <v>1.703157E7</v>
      </c>
    </row>
    <row r="19" ht="15.0" customHeight="1">
      <c r="A19" s="52" t="s">
        <v>43</v>
      </c>
      <c r="B19" s="34">
        <v>7.552219E7</v>
      </c>
      <c r="C19" s="35">
        <v>9.3061623E7</v>
      </c>
      <c r="D19" s="35">
        <v>2.57029813E8</v>
      </c>
      <c r="E19" s="35">
        <v>1.70404794E8</v>
      </c>
      <c r="F19" s="35">
        <v>1.5950729E7</v>
      </c>
    </row>
    <row r="20" ht="15.0" customHeight="1">
      <c r="A20" s="52" t="s">
        <v>94</v>
      </c>
      <c r="B20" s="34">
        <v>2.7969441E7</v>
      </c>
      <c r="C20" s="35">
        <v>9.2753409E7</v>
      </c>
      <c r="D20" s="35">
        <v>5.9192872E7</v>
      </c>
      <c r="E20" s="35">
        <v>8.5983409E7</v>
      </c>
      <c r="F20" s="35">
        <v>2.1141956E7</v>
      </c>
    </row>
    <row r="21" ht="15.0" customHeight="1">
      <c r="A21" s="52" t="s">
        <v>38</v>
      </c>
      <c r="B21" s="34">
        <v>1.8454953E7</v>
      </c>
      <c r="C21" s="35">
        <v>9.2470423E7</v>
      </c>
      <c r="D21" s="35">
        <v>5.8091341E7</v>
      </c>
      <c r="E21" s="35">
        <v>6.802368E7</v>
      </c>
      <c r="F21" s="35">
        <v>1.779379E7</v>
      </c>
    </row>
    <row r="22" ht="15.0" customHeight="1">
      <c r="A22" s="52" t="s">
        <v>53</v>
      </c>
      <c r="B22" s="34">
        <v>1.6793293E7</v>
      </c>
      <c r="C22" s="35">
        <v>9.2283311E7</v>
      </c>
      <c r="D22" s="35">
        <v>4.3108147E7</v>
      </c>
      <c r="E22" s="35">
        <v>5.5055956E7</v>
      </c>
      <c r="F22" s="35">
        <v>2.111776E7</v>
      </c>
    </row>
    <row r="23" ht="15.0" customHeight="1">
      <c r="A23" s="52" t="s">
        <v>98</v>
      </c>
      <c r="B23" s="34">
        <v>4219312.0</v>
      </c>
      <c r="C23" s="35">
        <v>9.2126765E7</v>
      </c>
      <c r="D23" s="35">
        <v>5.1370937E7</v>
      </c>
      <c r="E23" s="35">
        <v>8.2925173E7</v>
      </c>
      <c r="F23" s="35">
        <v>3.0052299E7</v>
      </c>
    </row>
    <row r="24" ht="15.0" customHeight="1">
      <c r="A24" s="52" t="s">
        <v>86</v>
      </c>
      <c r="B24" s="34">
        <v>5.1527737E7</v>
      </c>
      <c r="C24" s="35">
        <v>9.1741665E7</v>
      </c>
      <c r="D24" s="35">
        <v>1.9940035E7</v>
      </c>
      <c r="E24" s="35">
        <v>3.4425725E7</v>
      </c>
      <c r="F24" s="35">
        <v>1.9973904E7</v>
      </c>
    </row>
    <row r="25" ht="15.0" customHeight="1">
      <c r="A25" s="52" t="s">
        <v>91</v>
      </c>
      <c r="B25" s="34">
        <v>3.0808981E7</v>
      </c>
      <c r="C25" s="35">
        <v>9.1382412E7</v>
      </c>
      <c r="D25" s="35">
        <v>6.0211359E7</v>
      </c>
      <c r="E25" s="35">
        <v>7.0781367E7</v>
      </c>
      <c r="F25" s="35">
        <v>2.5892056E7</v>
      </c>
    </row>
    <row r="26" ht="15.0" customHeight="1">
      <c r="A26" s="52" t="s">
        <v>55</v>
      </c>
      <c r="B26" s="34">
        <v>5.0945497E7</v>
      </c>
      <c r="C26" s="35">
        <v>9.1133252E7</v>
      </c>
      <c r="D26" s="35">
        <v>5.3489196E7</v>
      </c>
      <c r="E26" s="35">
        <v>1.18181519E8</v>
      </c>
      <c r="F26" s="35">
        <v>1.4774376E7</v>
      </c>
    </row>
    <row r="27" ht="15.0" customHeight="1">
      <c r="A27" s="52" t="s">
        <v>72</v>
      </c>
      <c r="B27" s="34">
        <v>6224679.0</v>
      </c>
      <c r="C27" s="35">
        <v>9.086903E7</v>
      </c>
      <c r="D27" s="35">
        <v>4.5552168E7</v>
      </c>
      <c r="E27" s="35">
        <v>6.0394646E7</v>
      </c>
      <c r="F27" s="35">
        <v>2.9702427E7</v>
      </c>
    </row>
    <row r="28" ht="15.0" customHeight="1">
      <c r="A28" s="52" t="s">
        <v>44</v>
      </c>
      <c r="B28" s="34">
        <v>5.094672E7</v>
      </c>
      <c r="C28" s="35">
        <v>9.0631207E7</v>
      </c>
      <c r="D28" s="35">
        <v>9.450871E7</v>
      </c>
      <c r="E28" s="35">
        <v>9.7062534E7</v>
      </c>
      <c r="F28" s="35">
        <v>2.5097944E7</v>
      </c>
    </row>
    <row r="29" ht="15.75" customHeight="1">
      <c r="A29" s="52" t="s">
        <v>87</v>
      </c>
      <c r="B29" s="34">
        <v>7258333.0</v>
      </c>
      <c r="C29" s="35">
        <v>9.0532024E7</v>
      </c>
      <c r="D29" s="35">
        <v>7.3102118E7</v>
      </c>
      <c r="E29" s="35">
        <v>9.1772847E7</v>
      </c>
      <c r="F29" s="35">
        <v>2.1021891E7</v>
      </c>
    </row>
    <row r="30" ht="15.75" customHeight="1">
      <c r="A30" s="52" t="s">
        <v>24</v>
      </c>
      <c r="B30" s="34">
        <v>2.7615221E7</v>
      </c>
      <c r="C30" s="35">
        <v>9.0021941E7</v>
      </c>
      <c r="D30" s="35">
        <v>1.55038282E8</v>
      </c>
      <c r="E30" s="35">
        <v>2.27971262E8</v>
      </c>
      <c r="F30" s="35">
        <v>3.522685E7</v>
      </c>
    </row>
    <row r="31" ht="15.75" customHeight="1">
      <c r="A31" s="52" t="s">
        <v>137</v>
      </c>
      <c r="B31" s="34">
        <v>1348151.0</v>
      </c>
      <c r="C31" s="35">
        <v>8.971451E7</v>
      </c>
      <c r="D31" s="35">
        <v>9.3960973E7</v>
      </c>
      <c r="E31" s="35">
        <v>1.09505227E8</v>
      </c>
      <c r="F31" s="35">
        <v>1.8804109E7</v>
      </c>
    </row>
    <row r="32" ht="15.75" customHeight="1">
      <c r="A32" s="52" t="s">
        <v>387</v>
      </c>
      <c r="B32" s="34">
        <v>3.2570776E7</v>
      </c>
      <c r="C32" s="35">
        <v>8.9538194E7</v>
      </c>
      <c r="D32" s="35">
        <v>2.76355507E8</v>
      </c>
      <c r="E32" s="35">
        <v>3.23885842E8</v>
      </c>
      <c r="F32" s="35">
        <v>3.4719946E7</v>
      </c>
    </row>
    <row r="33" ht="15.75" customHeight="1">
      <c r="A33" s="52" t="s">
        <v>39</v>
      </c>
      <c r="B33" s="34">
        <v>4.5251361E7</v>
      </c>
      <c r="C33" s="35">
        <v>8.947146E7</v>
      </c>
      <c r="D33" s="35">
        <v>5.581045E7</v>
      </c>
      <c r="E33" s="35">
        <v>5.976068E7</v>
      </c>
      <c r="F33" s="35">
        <v>1.7079786E7</v>
      </c>
    </row>
    <row r="34" ht="15.75" customHeight="1">
      <c r="A34" s="52" t="s">
        <v>62</v>
      </c>
      <c r="B34" s="34">
        <v>7.2803643E7</v>
      </c>
      <c r="C34" s="35">
        <v>8.9344595E7</v>
      </c>
      <c r="D34" s="35">
        <v>2.8165934E7</v>
      </c>
      <c r="E34" s="35">
        <v>8.0611875E7</v>
      </c>
      <c r="F34" s="35">
        <v>9930002.0</v>
      </c>
    </row>
    <row r="35" ht="15.75" customHeight="1">
      <c r="A35" s="52" t="s">
        <v>22</v>
      </c>
      <c r="B35" s="34">
        <v>1.11105473E8</v>
      </c>
      <c r="C35" s="35">
        <v>8.8092162E7</v>
      </c>
      <c r="D35" s="35">
        <v>8.794043E7</v>
      </c>
      <c r="E35" s="35">
        <v>1.11940598E8</v>
      </c>
      <c r="F35" s="35">
        <v>2.1741808E7</v>
      </c>
    </row>
    <row r="36" ht="15.75" customHeight="1">
      <c r="A36" s="52" t="s">
        <v>34</v>
      </c>
      <c r="B36" s="34">
        <v>563003.0</v>
      </c>
      <c r="C36" s="35">
        <v>8.6281103E7</v>
      </c>
      <c r="D36" s="35">
        <v>1.54256409E8</v>
      </c>
      <c r="E36" s="35">
        <v>1.27480774E8</v>
      </c>
      <c r="F36" s="35">
        <v>2.7850393E7</v>
      </c>
    </row>
    <row r="37" ht="15.75" customHeight="1">
      <c r="A37" s="52" t="s">
        <v>49</v>
      </c>
      <c r="B37" s="34">
        <v>4.7251517E7</v>
      </c>
      <c r="C37" s="35">
        <v>8.6122744E7</v>
      </c>
      <c r="D37" s="35">
        <v>5.9851613E7</v>
      </c>
      <c r="E37" s="35">
        <v>7.2003628E7</v>
      </c>
      <c r="F37" s="35">
        <v>2.2915261E7</v>
      </c>
    </row>
    <row r="38" ht="15.75" customHeight="1">
      <c r="A38" s="52" t="s">
        <v>68</v>
      </c>
      <c r="B38" s="34">
        <v>3.7682313E7</v>
      </c>
      <c r="C38" s="35">
        <v>8.6082079E7</v>
      </c>
      <c r="D38" s="35">
        <v>9.109007E7</v>
      </c>
      <c r="E38" s="35">
        <v>9.411274E7</v>
      </c>
      <c r="F38" s="35">
        <v>2.2316404E7</v>
      </c>
    </row>
    <row r="39" ht="15.75" customHeight="1">
      <c r="A39" s="52" t="s">
        <v>28</v>
      </c>
      <c r="B39" s="34">
        <v>3.0050119E7</v>
      </c>
      <c r="C39" s="35">
        <v>8.577963E7</v>
      </c>
      <c r="D39" s="35">
        <v>2.50819335E8</v>
      </c>
      <c r="E39" s="35">
        <v>2.69514889E8</v>
      </c>
      <c r="F39" s="35">
        <v>3.4825677E7</v>
      </c>
    </row>
    <row r="40" ht="15.75" customHeight="1">
      <c r="A40" s="52" t="s">
        <v>85</v>
      </c>
      <c r="B40" s="34">
        <v>3.0975209E7</v>
      </c>
      <c r="C40" s="35">
        <v>8.5664611E7</v>
      </c>
      <c r="D40" s="35">
        <v>7.802768E7</v>
      </c>
      <c r="E40" s="35">
        <v>7.7654652E7</v>
      </c>
      <c r="F40" s="35">
        <v>2.4499571E7</v>
      </c>
    </row>
    <row r="41" ht="15.75" customHeight="1">
      <c r="A41" s="52" t="s">
        <v>37</v>
      </c>
      <c r="B41" s="34">
        <v>4.6897099E7</v>
      </c>
      <c r="C41" s="35">
        <v>8.547943E7</v>
      </c>
      <c r="D41" s="35">
        <v>1.17600146E8</v>
      </c>
      <c r="E41" s="35">
        <v>1.20489431E8</v>
      </c>
      <c r="F41" s="35">
        <v>1.8009932E7</v>
      </c>
    </row>
    <row r="42" ht="15.75" customHeight="1">
      <c r="A42" s="52" t="s">
        <v>47</v>
      </c>
      <c r="B42" s="34">
        <v>7410785.0</v>
      </c>
      <c r="C42" s="35">
        <v>8.4633039E7</v>
      </c>
      <c r="D42" s="35">
        <v>4.7454008E7</v>
      </c>
      <c r="E42" s="35">
        <v>8.4998744E7</v>
      </c>
      <c r="F42" s="35">
        <v>1.788049E7</v>
      </c>
    </row>
    <row r="43" ht="15.75" customHeight="1">
      <c r="A43" s="52" t="s">
        <v>35</v>
      </c>
      <c r="B43" s="34">
        <v>1.3137539E7</v>
      </c>
      <c r="C43" s="35">
        <v>8.4370869E7</v>
      </c>
      <c r="D43" s="35">
        <v>1.09257024E8</v>
      </c>
      <c r="E43" s="35">
        <v>9.9675197E7</v>
      </c>
      <c r="F43" s="35">
        <v>2.6507143E7</v>
      </c>
    </row>
    <row r="44" ht="15.75" customHeight="1">
      <c r="A44" s="52" t="s">
        <v>97</v>
      </c>
      <c r="B44" s="34">
        <v>6.0499452E7</v>
      </c>
      <c r="C44" s="35">
        <v>8.3868686E7</v>
      </c>
      <c r="D44" s="35">
        <v>1.5195608E7</v>
      </c>
      <c r="E44" s="35">
        <v>1.8129903E7</v>
      </c>
      <c r="F44" s="35">
        <v>8132938.0</v>
      </c>
    </row>
    <row r="45" ht="15.75" customHeight="1">
      <c r="A45" s="52" t="s">
        <v>70</v>
      </c>
      <c r="B45" s="34">
        <v>2.9173785E7</v>
      </c>
      <c r="C45" s="35">
        <v>8.342961E7</v>
      </c>
      <c r="D45" s="35">
        <v>4.2634318E7</v>
      </c>
      <c r="E45" s="35">
        <v>6.8645994E7</v>
      </c>
      <c r="F45" s="35">
        <v>1.386106E7</v>
      </c>
    </row>
    <row r="46" ht="15.75" customHeight="1">
      <c r="A46" s="52" t="s">
        <v>58</v>
      </c>
      <c r="B46" s="34">
        <v>8905896.0</v>
      </c>
      <c r="C46" s="35">
        <v>8.3282514E7</v>
      </c>
      <c r="D46" s="35">
        <v>7.2994011E7</v>
      </c>
      <c r="E46" s="35">
        <v>6.6278091E7</v>
      </c>
      <c r="F46" s="35">
        <v>2.1896891E7</v>
      </c>
    </row>
    <row r="47" ht="15.75" customHeight="1">
      <c r="A47" s="52" t="s">
        <v>14</v>
      </c>
      <c r="B47" s="34">
        <v>1.6909502E7</v>
      </c>
      <c r="C47" s="35">
        <v>8.3202244E7</v>
      </c>
      <c r="D47" s="35">
        <v>3.24950831E8</v>
      </c>
      <c r="E47" s="35">
        <v>4.98873642E8</v>
      </c>
      <c r="F47" s="35">
        <v>5.5593956E7</v>
      </c>
    </row>
    <row r="48" ht="15.75" customHeight="1">
      <c r="A48" s="52" t="s">
        <v>59</v>
      </c>
      <c r="B48" s="34">
        <v>5.2516645E7</v>
      </c>
      <c r="C48" s="35">
        <v>8.2522073E7</v>
      </c>
      <c r="D48" s="35">
        <v>8.2597431E7</v>
      </c>
      <c r="E48" s="35">
        <v>8.5733438E7</v>
      </c>
      <c r="F48" s="35">
        <v>1.679287E7</v>
      </c>
    </row>
    <row r="49" ht="15.75" customHeight="1">
      <c r="A49" s="52" t="s">
        <v>31</v>
      </c>
      <c r="B49" s="34">
        <v>2.2831655E7</v>
      </c>
      <c r="C49" s="35">
        <v>8.226591E7</v>
      </c>
      <c r="D49" s="35">
        <v>1.0305721E8</v>
      </c>
      <c r="E49" s="35">
        <v>9.9983391E7</v>
      </c>
      <c r="F49" s="35">
        <v>2.7410858E7</v>
      </c>
    </row>
    <row r="50" ht="15.75" customHeight="1">
      <c r="A50" s="52" t="s">
        <v>694</v>
      </c>
      <c r="B50" s="34">
        <v>6580060.0</v>
      </c>
      <c r="C50" s="35">
        <v>8.188532E7</v>
      </c>
      <c r="D50" s="35">
        <v>1.02095643E8</v>
      </c>
      <c r="E50" s="35">
        <v>1.1493679E8</v>
      </c>
      <c r="F50" s="35">
        <v>3.4539156E7</v>
      </c>
    </row>
    <row r="51" ht="15.75" customHeight="1">
      <c r="A51" s="52" t="s">
        <v>82</v>
      </c>
      <c r="B51" s="34">
        <v>3.9380722E7</v>
      </c>
      <c r="C51" s="35">
        <v>8.0871661E7</v>
      </c>
      <c r="D51" s="35">
        <v>2.3352382E7</v>
      </c>
      <c r="E51" s="35">
        <v>3.1271178E7</v>
      </c>
      <c r="F51" s="35">
        <v>1.2489072E7</v>
      </c>
    </row>
    <row r="52" ht="15.75" customHeight="1">
      <c r="A52" s="52" t="s">
        <v>46</v>
      </c>
      <c r="B52" s="34">
        <v>3586823.0</v>
      </c>
      <c r="C52" s="35">
        <v>8.0728258E7</v>
      </c>
      <c r="D52" s="35">
        <v>6.3571347E7</v>
      </c>
      <c r="E52" s="35">
        <v>8.5446676E7</v>
      </c>
      <c r="F52" s="35">
        <v>1.9225677E7</v>
      </c>
    </row>
    <row r="53" ht="15.75" customHeight="1">
      <c r="A53" s="52" t="s">
        <v>52</v>
      </c>
      <c r="B53" s="34">
        <v>1.1831408E7</v>
      </c>
      <c r="C53" s="35">
        <v>8.0256241E7</v>
      </c>
      <c r="D53" s="35">
        <v>9.6732979E7</v>
      </c>
      <c r="E53" s="35">
        <v>9.2446859E7</v>
      </c>
      <c r="F53" s="35">
        <v>2.3293107E7</v>
      </c>
    </row>
    <row r="54" ht="15.75" customHeight="1">
      <c r="A54" s="52" t="s">
        <v>19</v>
      </c>
      <c r="B54" s="34">
        <v>7281339.0</v>
      </c>
      <c r="C54" s="35">
        <v>8.0125441E7</v>
      </c>
      <c r="D54" s="35">
        <v>2.3833413E8</v>
      </c>
      <c r="E54" s="35">
        <v>2.39498344E8</v>
      </c>
      <c r="F54" s="35">
        <v>4.8515661E7</v>
      </c>
    </row>
    <row r="55" ht="15.75" customHeight="1">
      <c r="A55" s="52" t="s">
        <v>57</v>
      </c>
      <c r="B55" s="34">
        <v>5.1030029E7</v>
      </c>
      <c r="C55" s="35">
        <v>7.995146E7</v>
      </c>
      <c r="D55" s="35">
        <v>1.3468738E7</v>
      </c>
      <c r="E55" s="35">
        <v>3.1024078E7</v>
      </c>
      <c r="F55" s="35">
        <v>6959052.0</v>
      </c>
    </row>
    <row r="56" ht="15.75" customHeight="1">
      <c r="A56" s="52" t="s">
        <v>695</v>
      </c>
      <c r="B56" s="34">
        <v>9.1423852E7</v>
      </c>
      <c r="C56" s="35">
        <v>7.9460888E7</v>
      </c>
      <c r="D56" s="35">
        <v>3.525966E7</v>
      </c>
      <c r="E56" s="35">
        <v>3.8990369E7</v>
      </c>
      <c r="F56" s="35">
        <v>7290969.0</v>
      </c>
    </row>
    <row r="57" ht="15.75" customHeight="1">
      <c r="A57" s="52" t="s">
        <v>81</v>
      </c>
      <c r="B57" s="34">
        <v>6224379.0</v>
      </c>
      <c r="C57" s="35">
        <v>7.9360927E7</v>
      </c>
      <c r="D57" s="35">
        <v>4.5417042E7</v>
      </c>
      <c r="E57" s="35">
        <v>4.8975318E7</v>
      </c>
      <c r="F57" s="35">
        <v>1.6534842E7</v>
      </c>
    </row>
    <row r="58" ht="15.75" customHeight="1">
      <c r="A58" s="52" t="s">
        <v>65</v>
      </c>
      <c r="B58" s="34">
        <v>3.0792536E7</v>
      </c>
      <c r="C58" s="35">
        <v>7.9081062E7</v>
      </c>
      <c r="D58" s="35">
        <v>3.2767979E7</v>
      </c>
      <c r="E58" s="35">
        <v>5.5612864E7</v>
      </c>
      <c r="F58" s="35">
        <v>1.7447339E7</v>
      </c>
    </row>
    <row r="59" ht="15.75" customHeight="1">
      <c r="A59" s="52" t="s">
        <v>48</v>
      </c>
      <c r="B59" s="34">
        <v>2.658953E7</v>
      </c>
      <c r="C59" s="35">
        <v>7.8973323E7</v>
      </c>
      <c r="D59" s="35">
        <v>5.6155696E7</v>
      </c>
      <c r="E59" s="35">
        <v>9.5523618E7</v>
      </c>
      <c r="F59" s="35">
        <v>2.0391544E7</v>
      </c>
    </row>
    <row r="60" ht="15.75" customHeight="1">
      <c r="A60" s="52" t="s">
        <v>288</v>
      </c>
      <c r="B60" s="34">
        <v>2.1312042E7</v>
      </c>
      <c r="C60" s="35">
        <v>7.8941783E7</v>
      </c>
      <c r="D60" s="35">
        <v>4.5395794E7</v>
      </c>
      <c r="E60" s="35">
        <v>4.7325692E7</v>
      </c>
      <c r="F60" s="35">
        <v>1.5264282E7</v>
      </c>
    </row>
    <row r="61" ht="15.75" customHeight="1">
      <c r="A61" s="52" t="s">
        <v>18</v>
      </c>
      <c r="B61" s="34">
        <v>8.6437989E7</v>
      </c>
      <c r="C61" s="35">
        <v>7.8625982E7</v>
      </c>
      <c r="D61" s="35">
        <v>1.06479254E8</v>
      </c>
      <c r="E61" s="35">
        <v>2.32532557E8</v>
      </c>
      <c r="F61" s="35">
        <v>2.4951796E7</v>
      </c>
    </row>
    <row r="62" ht="15.75" customHeight="1">
      <c r="A62" s="52" t="s">
        <v>136</v>
      </c>
      <c r="B62" s="34">
        <v>2.2741953E7</v>
      </c>
      <c r="C62" s="35">
        <v>7.8310901E7</v>
      </c>
      <c r="D62" s="35">
        <v>1.26869447E8</v>
      </c>
      <c r="E62" s="35">
        <v>1.215824E8</v>
      </c>
      <c r="F62" s="35">
        <v>3.184702E7</v>
      </c>
    </row>
    <row r="63" ht="15.75" customHeight="1">
      <c r="A63" s="52" t="s">
        <v>40</v>
      </c>
      <c r="B63" s="34">
        <v>2.0660545E7</v>
      </c>
      <c r="C63" s="35">
        <v>7.8216534E7</v>
      </c>
      <c r="D63" s="35">
        <v>5.6084689E7</v>
      </c>
      <c r="E63" s="35">
        <v>5.0190887E7</v>
      </c>
      <c r="F63" s="35">
        <v>2.5860079E7</v>
      </c>
    </row>
    <row r="64" ht="15.75" customHeight="1">
      <c r="A64" s="52" t="s">
        <v>21</v>
      </c>
      <c r="B64" s="34">
        <v>8854701.0</v>
      </c>
      <c r="C64" s="35">
        <v>7.813647E7</v>
      </c>
      <c r="D64" s="35">
        <v>1.26743047E8</v>
      </c>
      <c r="E64" s="35">
        <v>1.59191206E8</v>
      </c>
      <c r="F64" s="35">
        <v>3.3406603E7</v>
      </c>
    </row>
    <row r="65" ht="15.75" customHeight="1">
      <c r="A65" s="52" t="s">
        <v>66</v>
      </c>
      <c r="B65" s="34">
        <v>8861604.0</v>
      </c>
      <c r="C65" s="35">
        <v>7.758665E7</v>
      </c>
      <c r="D65" s="35">
        <v>4.5479817E7</v>
      </c>
      <c r="E65" s="35">
        <v>3.8001859E7</v>
      </c>
      <c r="F65" s="35">
        <v>1.7230686E7</v>
      </c>
    </row>
    <row r="66" ht="15.75" customHeight="1">
      <c r="A66" s="52" t="s">
        <v>30</v>
      </c>
      <c r="B66" s="34">
        <v>5.1119444E7</v>
      </c>
      <c r="C66" s="35">
        <v>7.7264569E7</v>
      </c>
      <c r="D66" s="35">
        <v>4.9643322E7</v>
      </c>
      <c r="E66" s="35">
        <v>4.9522621E7</v>
      </c>
      <c r="F66" s="35">
        <v>2.3642118E7</v>
      </c>
    </row>
    <row r="67" ht="15.75" customHeight="1">
      <c r="A67" s="52" t="s">
        <v>33</v>
      </c>
      <c r="B67" s="34">
        <v>5.0944665E7</v>
      </c>
      <c r="C67" s="35">
        <v>7.7118309E7</v>
      </c>
      <c r="D67" s="35">
        <v>5.4199399E7</v>
      </c>
      <c r="E67" s="35">
        <v>8.8662525E7</v>
      </c>
      <c r="F67" s="35">
        <v>1.3706227E7</v>
      </c>
    </row>
    <row r="68" ht="15.75" customHeight="1">
      <c r="A68" s="52" t="s">
        <v>51</v>
      </c>
      <c r="B68" s="34">
        <v>195943.0</v>
      </c>
      <c r="C68" s="35">
        <v>7.4513111E7</v>
      </c>
      <c r="D68" s="35">
        <v>4.5418711E7</v>
      </c>
      <c r="E68" s="35">
        <v>6.23477E7</v>
      </c>
      <c r="F68" s="35">
        <v>1.0868649E7</v>
      </c>
    </row>
    <row r="69" ht="15.75" customHeight="1">
      <c r="A69" s="52" t="s">
        <v>56</v>
      </c>
      <c r="B69" s="34">
        <v>1.8291922E7</v>
      </c>
      <c r="C69" s="35">
        <v>7.4435385E7</v>
      </c>
      <c r="D69" s="35">
        <v>4.0763699E7</v>
      </c>
      <c r="E69" s="35">
        <v>4.2138182E7</v>
      </c>
      <c r="F69" s="35">
        <v>1.5417093E7</v>
      </c>
    </row>
    <row r="70" ht="15.75" customHeight="1">
      <c r="A70" s="52" t="s">
        <v>135</v>
      </c>
      <c r="B70" s="34">
        <v>5.1147171E7</v>
      </c>
      <c r="C70" s="35">
        <v>7.4094504E7</v>
      </c>
      <c r="D70" s="35">
        <v>1410248.0</v>
      </c>
      <c r="E70" s="35">
        <v>1824814.0</v>
      </c>
      <c r="F70" s="35">
        <v>9975700.0</v>
      </c>
    </row>
    <row r="71" ht="15.75" customHeight="1">
      <c r="A71" s="52" t="s">
        <v>75</v>
      </c>
      <c r="B71" s="34">
        <v>5.0888025E7</v>
      </c>
      <c r="C71" s="35">
        <v>7.3647395E7</v>
      </c>
      <c r="D71" s="35">
        <v>1.9104637E7</v>
      </c>
      <c r="E71" s="35">
        <v>1.7651248E7</v>
      </c>
      <c r="F71" s="35">
        <v>9457685.0</v>
      </c>
    </row>
    <row r="72" ht="15.75" customHeight="1">
      <c r="A72" s="52" t="s">
        <v>78</v>
      </c>
      <c r="B72" s="34">
        <v>7.7688383E7</v>
      </c>
      <c r="C72" s="35">
        <v>7.3254387E7</v>
      </c>
      <c r="D72" s="35">
        <v>1.3008459E7</v>
      </c>
      <c r="E72" s="35">
        <v>1.8489977E7</v>
      </c>
      <c r="F72" s="35">
        <v>1.3018768E7</v>
      </c>
    </row>
    <row r="73" ht="15.75" customHeight="1">
      <c r="A73" s="52" t="s">
        <v>76</v>
      </c>
      <c r="B73" s="34">
        <v>4.760525E7</v>
      </c>
      <c r="C73" s="35">
        <v>7.2514095E7</v>
      </c>
      <c r="D73" s="35">
        <v>2.1413529E7</v>
      </c>
      <c r="E73" s="35">
        <v>3.3278903E7</v>
      </c>
      <c r="F73" s="35">
        <v>1.4450707E7</v>
      </c>
    </row>
    <row r="74" ht="15.75" customHeight="1">
      <c r="A74" s="52" t="s">
        <v>69</v>
      </c>
      <c r="B74" s="34">
        <v>5483631.0</v>
      </c>
      <c r="C74" s="35">
        <v>7.229335E7</v>
      </c>
      <c r="D74" s="35">
        <v>3.7156197E7</v>
      </c>
      <c r="E74" s="35">
        <v>4.8955846E7</v>
      </c>
      <c r="F74" s="35">
        <v>1.3150639E7</v>
      </c>
    </row>
    <row r="75" ht="15.75" customHeight="1">
      <c r="A75" s="52" t="s">
        <v>290</v>
      </c>
      <c r="B75" s="34">
        <v>0.0</v>
      </c>
      <c r="C75" s="35">
        <v>7.1226622E7</v>
      </c>
      <c r="D75" s="35">
        <v>4.3274508E7</v>
      </c>
      <c r="E75" s="35">
        <v>4.1170215E7</v>
      </c>
      <c r="F75" s="35">
        <v>1.6779186E7</v>
      </c>
    </row>
    <row r="76" ht="15.75" customHeight="1">
      <c r="A76" s="52" t="s">
        <v>50</v>
      </c>
      <c r="B76" s="34">
        <v>7.958075E7</v>
      </c>
      <c r="C76" s="35">
        <v>7.1112926E7</v>
      </c>
      <c r="D76" s="35">
        <v>5.9505232E7</v>
      </c>
      <c r="E76" s="35">
        <v>3.7284733E7</v>
      </c>
      <c r="F76" s="35">
        <v>1.3760738E7</v>
      </c>
    </row>
    <row r="77" ht="15.75" customHeight="1">
      <c r="A77" s="52" t="s">
        <v>95</v>
      </c>
      <c r="B77" s="34">
        <v>5.103759E7</v>
      </c>
      <c r="C77" s="35">
        <v>7.0815652E7</v>
      </c>
      <c r="D77" s="35">
        <v>6.2449039E7</v>
      </c>
      <c r="E77" s="35">
        <v>3.8856264E7</v>
      </c>
      <c r="F77" s="35">
        <v>1.9720222E7</v>
      </c>
    </row>
    <row r="78" ht="15.75" customHeight="1">
      <c r="A78" s="52" t="s">
        <v>45</v>
      </c>
      <c r="B78" s="34">
        <v>1.23431055E8</v>
      </c>
      <c r="C78" s="35">
        <v>7.0518284E7</v>
      </c>
      <c r="D78" s="35">
        <v>2.6191624E7</v>
      </c>
      <c r="E78" s="35">
        <v>4.2201466E7</v>
      </c>
      <c r="F78" s="35">
        <v>9736413.0</v>
      </c>
    </row>
    <row r="79" ht="15.75" customHeight="1">
      <c r="A79" s="52" t="s">
        <v>291</v>
      </c>
      <c r="B79" s="34">
        <v>1.7256609E7</v>
      </c>
      <c r="C79" s="35">
        <v>7.009626E7</v>
      </c>
      <c r="D79" s="35">
        <v>1.73572745E8</v>
      </c>
      <c r="E79" s="35">
        <v>1.92379616E8</v>
      </c>
      <c r="F79" s="35">
        <v>5.745368E7</v>
      </c>
    </row>
    <row r="80" ht="15.75" customHeight="1">
      <c r="A80" s="52" t="s">
        <v>84</v>
      </c>
      <c r="B80" s="34">
        <v>2.2856865E7</v>
      </c>
      <c r="C80" s="35">
        <v>6.9226582E7</v>
      </c>
      <c r="D80" s="35">
        <v>2.6018501E7</v>
      </c>
      <c r="E80" s="35">
        <v>1.6098961E7</v>
      </c>
      <c r="F80" s="35">
        <v>9124296.0</v>
      </c>
    </row>
    <row r="81" ht="15.75" customHeight="1">
      <c r="A81" s="52" t="s">
        <v>83</v>
      </c>
      <c r="B81" s="34">
        <v>1.963618E7</v>
      </c>
      <c r="C81" s="35">
        <v>6.8732586E7</v>
      </c>
      <c r="D81" s="35">
        <v>2.6665254E7</v>
      </c>
      <c r="E81" s="35">
        <v>2.9983887E7</v>
      </c>
      <c r="F81" s="35">
        <v>1.3591446E7</v>
      </c>
    </row>
    <row r="82" ht="15.75" customHeight="1">
      <c r="A82" s="52" t="s">
        <v>133</v>
      </c>
      <c r="B82" s="34">
        <v>8204082.0</v>
      </c>
      <c r="C82" s="35">
        <v>6.8462141E7</v>
      </c>
      <c r="D82" s="35">
        <v>7.3201223E7</v>
      </c>
      <c r="E82" s="35">
        <v>1.23948955E8</v>
      </c>
      <c r="F82" s="35">
        <v>2.0280563E7</v>
      </c>
    </row>
    <row r="83" ht="15.75" customHeight="1">
      <c r="A83" s="52" t="s">
        <v>54</v>
      </c>
      <c r="B83" s="34">
        <v>2.2751118E7</v>
      </c>
      <c r="C83" s="35">
        <v>6.8097651E7</v>
      </c>
      <c r="D83" s="35">
        <v>2.0704314E7</v>
      </c>
      <c r="E83" s="35">
        <v>3.5342464E7</v>
      </c>
      <c r="F83" s="35">
        <v>8137710.0</v>
      </c>
    </row>
    <row r="84" ht="15.75" customHeight="1">
      <c r="A84" s="52" t="s">
        <v>36</v>
      </c>
      <c r="B84" s="34">
        <v>5.1007916E7</v>
      </c>
      <c r="C84" s="35">
        <v>6.7179192E7</v>
      </c>
      <c r="D84" s="35">
        <v>4.2508099E7</v>
      </c>
      <c r="E84" s="35">
        <v>1.02277419E8</v>
      </c>
      <c r="F84" s="35">
        <v>1.7058591E7</v>
      </c>
    </row>
    <row r="85" ht="15.75" customHeight="1">
      <c r="A85" s="52" t="s">
        <v>77</v>
      </c>
      <c r="B85" s="34">
        <v>1.1304519E7</v>
      </c>
      <c r="C85" s="35">
        <v>6.5888478E7</v>
      </c>
      <c r="D85" s="35">
        <v>7.2493192E7</v>
      </c>
      <c r="E85" s="35">
        <v>4.4882225E7</v>
      </c>
      <c r="F85" s="35">
        <v>1.8187712E7</v>
      </c>
    </row>
    <row r="86" ht="15.75" customHeight="1">
      <c r="A86" s="52" t="s">
        <v>64</v>
      </c>
      <c r="B86" s="34">
        <v>9142393.0</v>
      </c>
      <c r="C86" s="35">
        <v>6.5755457E7</v>
      </c>
      <c r="D86" s="35">
        <v>2.3099034E7</v>
      </c>
      <c r="E86" s="35">
        <v>6.3000319E7</v>
      </c>
      <c r="F86" s="35">
        <v>1.7105604E7</v>
      </c>
    </row>
    <row r="87" ht="15.75" customHeight="1">
      <c r="A87" s="52" t="s">
        <v>668</v>
      </c>
      <c r="B87" s="34">
        <v>6.0270444E7</v>
      </c>
      <c r="C87" s="35">
        <v>6.5635577E7</v>
      </c>
      <c r="D87" s="35">
        <v>701032.0</v>
      </c>
      <c r="E87" s="35">
        <v>1168069.0</v>
      </c>
      <c r="F87" s="35">
        <v>9021382.0</v>
      </c>
    </row>
    <row r="88" ht="15.75" customHeight="1">
      <c r="A88" s="52" t="s">
        <v>88</v>
      </c>
      <c r="B88" s="34">
        <v>5.0901231E7</v>
      </c>
      <c r="C88" s="35">
        <v>6.4305049E7</v>
      </c>
      <c r="D88" s="35">
        <v>3739176.0</v>
      </c>
      <c r="E88" s="35">
        <v>4412405.0</v>
      </c>
      <c r="F88" s="35">
        <v>7928964.0</v>
      </c>
    </row>
    <row r="89" ht="15.75" customHeight="1">
      <c r="A89" s="52" t="s">
        <v>90</v>
      </c>
      <c r="B89" s="34">
        <v>7.7701664E7</v>
      </c>
      <c r="C89" s="35">
        <v>6.407479E7</v>
      </c>
      <c r="D89" s="35">
        <v>6439354.0</v>
      </c>
      <c r="E89" s="35">
        <v>1.2833885E7</v>
      </c>
      <c r="F89" s="35">
        <v>9919964.0</v>
      </c>
    </row>
    <row r="90" ht="15.75" customHeight="1">
      <c r="A90" s="52" t="s">
        <v>67</v>
      </c>
      <c r="B90" s="34">
        <v>5.3116769E7</v>
      </c>
      <c r="C90" s="35">
        <v>6.2564672E7</v>
      </c>
      <c r="D90" s="35">
        <v>3014813.0</v>
      </c>
      <c r="E90" s="35">
        <v>9666205.0</v>
      </c>
      <c r="F90" s="35">
        <v>1.3927305E7</v>
      </c>
    </row>
    <row r="91" ht="15.75" customHeight="1">
      <c r="A91" s="52" t="s">
        <v>293</v>
      </c>
      <c r="B91" s="34">
        <v>7.7282394E7</v>
      </c>
      <c r="C91" s="35">
        <v>6.221229E7</v>
      </c>
      <c r="D91" s="35">
        <v>2.66114611E8</v>
      </c>
      <c r="E91" s="35">
        <v>3.86833714E8</v>
      </c>
      <c r="F91" s="35">
        <v>3.849089E7</v>
      </c>
    </row>
    <row r="92" ht="15.75" customHeight="1">
      <c r="A92" s="52" t="s">
        <v>131</v>
      </c>
      <c r="B92" s="34">
        <v>4.824734E7</v>
      </c>
      <c r="C92" s="35">
        <v>6.1889267E7</v>
      </c>
      <c r="D92" s="35">
        <v>4737160.0</v>
      </c>
      <c r="E92" s="35">
        <v>3564336.0</v>
      </c>
      <c r="F92" s="35">
        <v>1.3164716E7</v>
      </c>
    </row>
    <row r="93" ht="15.75" customHeight="1">
      <c r="A93" s="52" t="s">
        <v>294</v>
      </c>
      <c r="B93" s="34">
        <v>1.5434239E7</v>
      </c>
      <c r="C93" s="35">
        <v>6.1804555E7</v>
      </c>
      <c r="D93" s="35">
        <v>6.9304257E7</v>
      </c>
      <c r="E93" s="35">
        <v>9.7859627E7</v>
      </c>
      <c r="F93" s="35">
        <v>3.5641291E7</v>
      </c>
    </row>
    <row r="94" ht="15.75" customHeight="1">
      <c r="A94" s="52" t="s">
        <v>130</v>
      </c>
      <c r="B94" s="34">
        <v>5.1010275E7</v>
      </c>
      <c r="C94" s="35">
        <v>6.1248158E7</v>
      </c>
      <c r="D94" s="35">
        <v>6208257.0</v>
      </c>
      <c r="E94" s="35">
        <v>6447989.0</v>
      </c>
      <c r="F94" s="35">
        <v>2.9432246E7</v>
      </c>
    </row>
    <row r="95" ht="15.75" customHeight="1">
      <c r="A95" s="52" t="s">
        <v>669</v>
      </c>
      <c r="B95" s="34">
        <v>3.9066868E7</v>
      </c>
      <c r="C95" s="35">
        <v>6.0674588E7</v>
      </c>
      <c r="D95" s="35">
        <v>5496417.0</v>
      </c>
      <c r="E95" s="35">
        <v>2265551.0</v>
      </c>
      <c r="F95" s="35">
        <v>2602340.0</v>
      </c>
    </row>
    <row r="96" ht="15.75" customHeight="1">
      <c r="A96" s="52" t="s">
        <v>99</v>
      </c>
      <c r="B96" s="34">
        <v>7.7243108E7</v>
      </c>
      <c r="C96" s="35">
        <v>5.8052166E7</v>
      </c>
      <c r="D96" s="35">
        <v>1.893204E7</v>
      </c>
      <c r="E96" s="35">
        <v>7866605.0</v>
      </c>
      <c r="F96" s="35">
        <v>9004828.0</v>
      </c>
    </row>
    <row r="97" ht="15.75" customHeight="1">
      <c r="A97" s="52" t="s">
        <v>670</v>
      </c>
      <c r="B97" s="34">
        <v>5.1065871E7</v>
      </c>
      <c r="C97" s="35">
        <v>5.7914237E7</v>
      </c>
      <c r="D97" s="35">
        <v>1.2736259E7</v>
      </c>
      <c r="E97" s="35">
        <v>1.6700226E7</v>
      </c>
      <c r="F97" s="35">
        <v>7870552.0</v>
      </c>
    </row>
    <row r="98" ht="15.75" customHeight="1">
      <c r="A98" s="52" t="s">
        <v>128</v>
      </c>
      <c r="B98" s="34">
        <v>7314975.0</v>
      </c>
      <c r="C98" s="35">
        <v>5.7705741E7</v>
      </c>
      <c r="D98" s="35">
        <v>2.2116666E7</v>
      </c>
      <c r="E98" s="35">
        <v>1.6906977E7</v>
      </c>
      <c r="F98" s="35">
        <v>1.4695337E7</v>
      </c>
    </row>
    <row r="99" ht="15.75" customHeight="1">
      <c r="A99" s="52" t="s">
        <v>122</v>
      </c>
      <c r="B99" s="34">
        <v>1.06438414E8</v>
      </c>
      <c r="C99" s="35">
        <v>5.7396048E7</v>
      </c>
      <c r="D99" s="35">
        <v>7748891.0</v>
      </c>
      <c r="E99" s="35">
        <v>3010984.0</v>
      </c>
      <c r="F99" s="35">
        <v>5288866.0</v>
      </c>
    </row>
    <row r="100" ht="15.75" customHeight="1">
      <c r="A100" s="52" t="s">
        <v>125</v>
      </c>
      <c r="B100" s="34">
        <v>5.1035907E7</v>
      </c>
      <c r="C100" s="35">
        <v>5.7265342E7</v>
      </c>
      <c r="D100" s="35">
        <v>873843.0</v>
      </c>
      <c r="E100" s="35">
        <v>1883830.0</v>
      </c>
      <c r="F100" s="35">
        <v>1.4871241E7</v>
      </c>
    </row>
    <row r="101" ht="15.75" customHeight="1">
      <c r="A101" s="52" t="s">
        <v>126</v>
      </c>
      <c r="B101" s="34">
        <v>5.033735E7</v>
      </c>
      <c r="C101" s="35">
        <v>5.6322559E7</v>
      </c>
      <c r="D101" s="35">
        <v>3.7519501E7</v>
      </c>
      <c r="E101" s="35">
        <v>2.3584162E7</v>
      </c>
      <c r="F101" s="35">
        <v>1.4497318E7</v>
      </c>
    </row>
    <row r="102" ht="15.75" customHeight="1">
      <c r="A102" s="52" t="s">
        <v>121</v>
      </c>
      <c r="B102" s="34">
        <v>5.1872434E7</v>
      </c>
      <c r="C102" s="35">
        <v>5.6219976E7</v>
      </c>
      <c r="D102" s="35">
        <v>3.7076973E7</v>
      </c>
      <c r="E102" s="35">
        <v>7854823.0</v>
      </c>
      <c r="F102" s="35">
        <v>1.3133619E7</v>
      </c>
    </row>
    <row r="103" ht="15.75" customHeight="1">
      <c r="A103" s="52" t="s">
        <v>120</v>
      </c>
      <c r="B103" s="34">
        <v>5.142901E7</v>
      </c>
      <c r="C103" s="35">
        <v>5.602685E7</v>
      </c>
      <c r="D103" s="35">
        <v>2676585.0</v>
      </c>
      <c r="E103" s="35">
        <v>659425.0</v>
      </c>
      <c r="F103" s="35">
        <v>1.0349521E7</v>
      </c>
    </row>
    <row r="104" ht="15.75" customHeight="1">
      <c r="A104" s="52" t="s">
        <v>80</v>
      </c>
      <c r="B104" s="34">
        <v>9.811082E7</v>
      </c>
      <c r="C104" s="35">
        <v>5.5961197E7</v>
      </c>
      <c r="D104" s="35">
        <v>4762842.0</v>
      </c>
      <c r="E104" s="35">
        <v>8600208.0</v>
      </c>
      <c r="F104" s="35">
        <v>9503858.0</v>
      </c>
    </row>
    <row r="105" ht="15.75" customHeight="1">
      <c r="A105" s="52" t="s">
        <v>127</v>
      </c>
      <c r="B105" s="34">
        <v>2.3490174E7</v>
      </c>
      <c r="C105" s="35">
        <v>5.5831617E7</v>
      </c>
      <c r="D105" s="35">
        <v>8030470.0</v>
      </c>
      <c r="E105" s="35">
        <v>9810962.0</v>
      </c>
      <c r="F105" s="35">
        <v>1.6630548E7</v>
      </c>
    </row>
    <row r="106" ht="15.75" customHeight="1">
      <c r="A106" s="52" t="s">
        <v>671</v>
      </c>
      <c r="B106" s="34">
        <v>1.6208058E7</v>
      </c>
      <c r="C106" s="35">
        <v>5.5523268E7</v>
      </c>
      <c r="D106" s="35">
        <v>1.6753458E7</v>
      </c>
      <c r="E106" s="35">
        <v>1.128141E7</v>
      </c>
      <c r="F106" s="35">
        <v>6880779.0</v>
      </c>
    </row>
    <row r="107" ht="15.75" customHeight="1">
      <c r="A107" s="52" t="s">
        <v>672</v>
      </c>
      <c r="B107" s="34">
        <v>3.1137509E7</v>
      </c>
      <c r="C107" s="35">
        <v>5.5317061E7</v>
      </c>
      <c r="D107" s="35">
        <v>1.7957718E7</v>
      </c>
      <c r="E107" s="35">
        <v>8306084.0</v>
      </c>
      <c r="F107" s="35">
        <v>7475509.0</v>
      </c>
    </row>
    <row r="108" ht="15.75" customHeight="1">
      <c r="A108" s="52" t="s">
        <v>117</v>
      </c>
      <c r="B108" s="34">
        <v>2.1052924E7</v>
      </c>
      <c r="C108" s="35">
        <v>5.5150007E7</v>
      </c>
      <c r="D108" s="35">
        <v>2527382.0</v>
      </c>
      <c r="E108" s="35">
        <v>2607220.0</v>
      </c>
      <c r="F108" s="35">
        <v>1.3029313E7</v>
      </c>
    </row>
    <row r="109" ht="15.75" customHeight="1">
      <c r="A109" s="52" t="s">
        <v>101</v>
      </c>
      <c r="B109" s="34">
        <v>4.49944E7</v>
      </c>
      <c r="C109" s="35">
        <v>5.4603318E7</v>
      </c>
      <c r="D109" s="35">
        <v>2794919.0</v>
      </c>
      <c r="E109" s="35">
        <v>5262374.0</v>
      </c>
      <c r="F109" s="35">
        <v>7411142.0</v>
      </c>
    </row>
    <row r="110" ht="15.75" customHeight="1">
      <c r="A110" s="52" t="s">
        <v>102</v>
      </c>
      <c r="B110" s="34">
        <v>5.092242E7</v>
      </c>
      <c r="C110" s="35">
        <v>5.4143089E7</v>
      </c>
      <c r="D110" s="35">
        <v>985431.0</v>
      </c>
      <c r="E110" s="35">
        <v>2759240.0</v>
      </c>
      <c r="F110" s="35">
        <v>5958795.0</v>
      </c>
    </row>
    <row r="111" ht="15.75" customHeight="1">
      <c r="A111" s="52" t="s">
        <v>114</v>
      </c>
      <c r="B111" s="34">
        <v>5.0881134E7</v>
      </c>
      <c r="C111" s="35">
        <v>5.2958895E7</v>
      </c>
      <c r="D111" s="35">
        <v>583906.0</v>
      </c>
      <c r="E111" s="35">
        <v>832619.0</v>
      </c>
      <c r="F111" s="35">
        <v>7949292.0</v>
      </c>
    </row>
    <row r="112" ht="15.75" customHeight="1">
      <c r="A112" s="52" t="s">
        <v>116</v>
      </c>
      <c r="B112" s="34">
        <v>5.1926604E7</v>
      </c>
      <c r="C112" s="35">
        <v>5.2570538E7</v>
      </c>
      <c r="D112" s="35">
        <v>4861961.0</v>
      </c>
      <c r="E112" s="35">
        <v>2326769.0</v>
      </c>
      <c r="F112" s="35">
        <v>1.151023E7</v>
      </c>
    </row>
    <row r="113" ht="15.75" customHeight="1">
      <c r="A113" s="52" t="s">
        <v>118</v>
      </c>
      <c r="B113" s="34">
        <v>5.0923153E7</v>
      </c>
      <c r="C113" s="35">
        <v>5.1676265E7</v>
      </c>
      <c r="D113" s="35">
        <v>1.6485935E7</v>
      </c>
      <c r="E113" s="35">
        <v>3.1680187E7</v>
      </c>
      <c r="F113" s="35">
        <v>1.2714758E7</v>
      </c>
    </row>
    <row r="114" ht="15.75" customHeight="1">
      <c r="A114" s="52" t="s">
        <v>115</v>
      </c>
      <c r="B114" s="34">
        <v>8.050338E7</v>
      </c>
      <c r="C114" s="35">
        <v>5.1638758E7</v>
      </c>
      <c r="D114" s="35">
        <v>2.0656506E7</v>
      </c>
      <c r="E114" s="35">
        <v>7912321.0</v>
      </c>
      <c r="F114" s="35">
        <v>6759435.0</v>
      </c>
    </row>
    <row r="115" ht="15.75" customHeight="1">
      <c r="A115" s="52" t="s">
        <v>113</v>
      </c>
      <c r="B115" s="34">
        <v>5.0992666E7</v>
      </c>
      <c r="C115" s="35">
        <v>4.9316176E7</v>
      </c>
      <c r="D115" s="35">
        <v>174939.0</v>
      </c>
      <c r="E115" s="35">
        <v>512578.0</v>
      </c>
      <c r="F115" s="35">
        <v>5471170.0</v>
      </c>
    </row>
    <row r="116" ht="15.75" customHeight="1">
      <c r="A116" s="52" t="s">
        <v>112</v>
      </c>
      <c r="B116" s="34">
        <v>6.908784E7</v>
      </c>
      <c r="C116" s="35">
        <v>4.8712499E7</v>
      </c>
      <c r="D116" s="35">
        <v>4313574.0</v>
      </c>
      <c r="E116" s="35">
        <v>4774306.0</v>
      </c>
      <c r="F116" s="35">
        <v>6279192.0</v>
      </c>
    </row>
    <row r="117" ht="15.75" customHeight="1">
      <c r="A117" s="52" t="s">
        <v>89</v>
      </c>
      <c r="B117" s="34">
        <v>6.9113404E7</v>
      </c>
      <c r="C117" s="35">
        <v>4.8692477E7</v>
      </c>
      <c r="D117" s="35">
        <v>870616.0</v>
      </c>
      <c r="E117" s="35">
        <v>504334.0</v>
      </c>
      <c r="F117" s="35">
        <v>6975878.0</v>
      </c>
    </row>
    <row r="118" ht="15.75" customHeight="1">
      <c r="A118" s="52" t="s">
        <v>673</v>
      </c>
      <c r="B118" s="34">
        <v>8636536.0</v>
      </c>
      <c r="C118" s="35">
        <v>4.8096167E7</v>
      </c>
      <c r="D118" s="35">
        <v>2525021.0</v>
      </c>
      <c r="E118" s="35">
        <v>4605868.0</v>
      </c>
      <c r="F118" s="35">
        <v>7710065.0</v>
      </c>
    </row>
    <row r="119" ht="15.75" customHeight="1">
      <c r="A119" s="52" t="s">
        <v>96</v>
      </c>
      <c r="B119" s="34">
        <v>8.717919E7</v>
      </c>
      <c r="C119" s="35">
        <v>4.7323277E7</v>
      </c>
      <c r="D119" s="35">
        <v>900524.0</v>
      </c>
      <c r="E119" s="35">
        <v>2968242.0</v>
      </c>
      <c r="F119" s="35">
        <v>6698376.0</v>
      </c>
    </row>
    <row r="120" ht="15.75" customHeight="1">
      <c r="A120" s="52" t="s">
        <v>111</v>
      </c>
      <c r="B120" s="34">
        <v>9.1259825E7</v>
      </c>
      <c r="C120" s="35">
        <v>4.5344487E7</v>
      </c>
      <c r="D120" s="35">
        <v>3080090.0</v>
      </c>
      <c r="E120" s="35">
        <v>6718311.0</v>
      </c>
      <c r="F120" s="35">
        <v>7156093.0</v>
      </c>
    </row>
    <row r="121" ht="15.75" customHeight="1">
      <c r="A121" s="53" t="s">
        <v>92</v>
      </c>
      <c r="B121" s="34">
        <v>5.0936694E7</v>
      </c>
      <c r="C121" s="35">
        <v>4.3845191E7</v>
      </c>
      <c r="D121" s="35">
        <v>4097794.0</v>
      </c>
      <c r="E121" s="35">
        <v>3170649.0</v>
      </c>
      <c r="F121" s="35">
        <v>1.1311528E7</v>
      </c>
    </row>
    <row r="122" ht="15.75" customHeight="1">
      <c r="A122" s="52" t="s">
        <v>297</v>
      </c>
      <c r="B122" s="34">
        <v>7.3811823E7</v>
      </c>
      <c r="C122" s="35">
        <v>4.3772978E7</v>
      </c>
      <c r="D122" s="35">
        <v>1.1619126E7</v>
      </c>
      <c r="E122" s="35">
        <v>5228967.0</v>
      </c>
      <c r="F122" s="35">
        <v>9222053.0</v>
      </c>
    </row>
    <row r="123" ht="15.75" customHeight="1">
      <c r="A123" s="52" t="s">
        <v>105</v>
      </c>
      <c r="B123" s="34">
        <v>5.2040551E7</v>
      </c>
      <c r="C123" s="35">
        <v>4.337131E7</v>
      </c>
      <c r="D123" s="35">
        <v>3398150.0</v>
      </c>
      <c r="E123" s="35">
        <v>4575111.0</v>
      </c>
      <c r="F123" s="35">
        <v>1.0343285E7</v>
      </c>
    </row>
    <row r="124" ht="15.75" customHeight="1">
      <c r="A124" s="52" t="s">
        <v>109</v>
      </c>
      <c r="B124" s="34">
        <v>2.1989048E7</v>
      </c>
      <c r="C124" s="35">
        <v>4.3149263E7</v>
      </c>
      <c r="D124" s="35">
        <v>3078871.0</v>
      </c>
      <c r="E124" s="35">
        <v>3222885.0</v>
      </c>
      <c r="F124" s="35">
        <v>7664242.0</v>
      </c>
    </row>
    <row r="125" ht="15.75" customHeight="1">
      <c r="A125" s="52" t="s">
        <v>108</v>
      </c>
      <c r="B125" s="34">
        <v>5.4636427E7</v>
      </c>
      <c r="C125" s="35">
        <v>4.3089034E7</v>
      </c>
      <c r="D125" s="35">
        <v>63908.0</v>
      </c>
      <c r="E125" s="35">
        <v>0.0</v>
      </c>
      <c r="F125" s="35">
        <v>857060.0</v>
      </c>
    </row>
    <row r="126" ht="15.75" customHeight="1">
      <c r="A126" s="52" t="s">
        <v>100</v>
      </c>
      <c r="B126" s="34">
        <v>5.8774955E7</v>
      </c>
      <c r="C126" s="35">
        <v>4.2847666E7</v>
      </c>
      <c r="D126" s="35">
        <v>1394234.0</v>
      </c>
      <c r="E126" s="35">
        <v>1078591.0</v>
      </c>
      <c r="F126" s="35">
        <v>3527745.0</v>
      </c>
    </row>
    <row r="127" ht="15.75" customHeight="1">
      <c r="A127" s="52" t="s">
        <v>110</v>
      </c>
      <c r="B127" s="34">
        <v>7.0720007E7</v>
      </c>
      <c r="C127" s="35">
        <v>4.265625E7</v>
      </c>
      <c r="D127" s="35">
        <v>2493023.0</v>
      </c>
      <c r="E127" s="35">
        <v>508655.0</v>
      </c>
      <c r="F127" s="35">
        <v>320649.0</v>
      </c>
    </row>
    <row r="128" ht="15.75" customHeight="1">
      <c r="A128" s="52" t="s">
        <v>139</v>
      </c>
      <c r="B128" s="34">
        <v>6.6286418E7</v>
      </c>
      <c r="C128" s="35">
        <v>4.2617746E7</v>
      </c>
      <c r="D128" s="35">
        <v>1314796.0</v>
      </c>
      <c r="E128" s="35">
        <v>1863581.0</v>
      </c>
      <c r="F128" s="35">
        <v>1209103.0</v>
      </c>
    </row>
    <row r="129" ht="15.75" customHeight="1">
      <c r="A129" s="52" t="s">
        <v>107</v>
      </c>
      <c r="B129" s="34">
        <v>1.45286928E8</v>
      </c>
      <c r="C129" s="35">
        <v>4.253139E7</v>
      </c>
      <c r="D129" s="35">
        <v>63923.0</v>
      </c>
      <c r="E129" s="35">
        <v>86896.0</v>
      </c>
      <c r="F129" s="35">
        <v>998338.0</v>
      </c>
    </row>
    <row r="130" ht="15.75" customHeight="1">
      <c r="A130" s="52" t="s">
        <v>696</v>
      </c>
      <c r="B130" s="34">
        <v>1.03651883E8</v>
      </c>
      <c r="C130" s="35">
        <v>4.2457791E7</v>
      </c>
      <c r="D130" s="35">
        <v>1.5496088E7</v>
      </c>
      <c r="E130" s="35">
        <v>5733334.0</v>
      </c>
      <c r="F130" s="35">
        <v>8566271.0</v>
      </c>
    </row>
    <row r="131" ht="15.75" customHeight="1">
      <c r="A131" s="52" t="s">
        <v>103</v>
      </c>
      <c r="B131" s="34">
        <v>1.0729066E7</v>
      </c>
      <c r="C131" s="35">
        <v>4.2280524E7</v>
      </c>
      <c r="D131" s="35">
        <v>1.8206004E7</v>
      </c>
      <c r="E131" s="35">
        <v>4444380.0</v>
      </c>
      <c r="F131" s="35">
        <v>4221950.0</v>
      </c>
    </row>
    <row r="132" ht="15.75" customHeight="1">
      <c r="A132" s="52" t="s">
        <v>106</v>
      </c>
      <c r="B132" s="34">
        <v>5.4461473E7</v>
      </c>
      <c r="C132" s="35">
        <v>4.1696957E7</v>
      </c>
      <c r="D132" s="35">
        <v>5560879.0</v>
      </c>
      <c r="E132" s="35">
        <v>2245146.0</v>
      </c>
      <c r="F132" s="35">
        <v>6531243.0</v>
      </c>
    </row>
    <row r="133" ht="15.75" customHeight="1">
      <c r="A133" s="52" t="s">
        <v>93</v>
      </c>
      <c r="B133" s="34">
        <v>7.2757072E7</v>
      </c>
      <c r="C133" s="35">
        <v>4.1668413E7</v>
      </c>
      <c r="D133" s="35">
        <v>1670830.0</v>
      </c>
      <c r="E133" s="35">
        <v>3429529.0</v>
      </c>
      <c r="F133" s="35">
        <v>4623637.0</v>
      </c>
    </row>
    <row r="134" ht="15.75" customHeight="1">
      <c r="A134" s="52" t="s">
        <v>140</v>
      </c>
      <c r="B134" s="34">
        <v>1.29103445E8</v>
      </c>
      <c r="C134" s="35">
        <v>4.1299579E7</v>
      </c>
      <c r="D134" s="35">
        <v>534317.0</v>
      </c>
      <c r="E134" s="35">
        <v>678454.0</v>
      </c>
      <c r="F134" s="35">
        <v>1557515.0</v>
      </c>
    </row>
    <row r="135" ht="15.75" customHeight="1">
      <c r="A135" s="52" t="s">
        <v>141</v>
      </c>
      <c r="B135" s="34">
        <v>5.0980149E7</v>
      </c>
      <c r="C135" s="35">
        <v>4.0665808E7</v>
      </c>
      <c r="D135" s="35">
        <v>1109536.0</v>
      </c>
      <c r="E135" s="35">
        <v>800485.0</v>
      </c>
      <c r="F135" s="35">
        <v>8810802.0</v>
      </c>
    </row>
    <row r="136" ht="15.75" customHeight="1">
      <c r="A136" s="52" t="s">
        <v>104</v>
      </c>
      <c r="B136" s="34">
        <v>4.8244381E7</v>
      </c>
      <c r="C136" s="35">
        <v>4.0625897E7</v>
      </c>
      <c r="D136" s="35">
        <v>1028881.0</v>
      </c>
      <c r="E136" s="35">
        <v>1259496.0</v>
      </c>
      <c r="F136" s="35">
        <v>7327441.0</v>
      </c>
    </row>
    <row r="137" ht="15.75" customHeight="1">
      <c r="A137" s="52" t="s">
        <v>148</v>
      </c>
      <c r="B137" s="34">
        <v>5.8766896E7</v>
      </c>
      <c r="C137" s="35">
        <v>3.9126894E7</v>
      </c>
      <c r="D137" s="35">
        <v>1986391.0</v>
      </c>
      <c r="E137" s="35">
        <v>2562043.0</v>
      </c>
      <c r="F137" s="35">
        <v>5557783.0</v>
      </c>
    </row>
    <row r="138" ht="15.75" customHeight="1">
      <c r="A138" s="52" t="s">
        <v>142</v>
      </c>
      <c r="B138" s="34">
        <v>4.1962558E7</v>
      </c>
      <c r="C138" s="35">
        <v>3.906327E7</v>
      </c>
      <c r="D138" s="35">
        <v>1.0336156E7</v>
      </c>
      <c r="E138" s="35">
        <v>6993932.0</v>
      </c>
      <c r="F138" s="35">
        <v>5755527.0</v>
      </c>
    </row>
    <row r="139" ht="15.75" customHeight="1">
      <c r="A139" s="52" t="s">
        <v>143</v>
      </c>
      <c r="B139" s="34">
        <v>2.2444381E7</v>
      </c>
      <c r="C139" s="35">
        <v>3.8482662E7</v>
      </c>
      <c r="D139" s="35">
        <v>3988445.0</v>
      </c>
      <c r="E139" s="35">
        <v>2422800.0</v>
      </c>
      <c r="F139" s="35">
        <v>4244159.0</v>
      </c>
    </row>
    <row r="140" ht="15.75" customHeight="1">
      <c r="A140" s="52" t="s">
        <v>145</v>
      </c>
      <c r="B140" s="34">
        <v>1.14524067E8</v>
      </c>
      <c r="C140" s="35">
        <v>3.8201456E7</v>
      </c>
      <c r="D140" s="35">
        <v>1509629.0</v>
      </c>
      <c r="E140" s="35">
        <v>2680136.0</v>
      </c>
      <c r="F140" s="35">
        <v>2520637.0</v>
      </c>
    </row>
    <row r="141" ht="15.75" customHeight="1">
      <c r="A141" s="52" t="s">
        <v>147</v>
      </c>
      <c r="B141" s="34">
        <v>4.2837512E7</v>
      </c>
      <c r="C141" s="35">
        <v>3.8197571E7</v>
      </c>
      <c r="D141" s="35">
        <v>2506735.0</v>
      </c>
      <c r="E141" s="35">
        <v>4163444.0</v>
      </c>
      <c r="F141" s="35">
        <v>5048275.0</v>
      </c>
    </row>
    <row r="142" ht="15.75" customHeight="1">
      <c r="A142" s="52" t="s">
        <v>144</v>
      </c>
      <c r="B142" s="34">
        <v>2.3175991E7</v>
      </c>
      <c r="C142" s="35">
        <v>3.8112185E7</v>
      </c>
      <c r="D142" s="35">
        <v>1.3233955E7</v>
      </c>
      <c r="E142" s="35">
        <v>8464077.0</v>
      </c>
      <c r="F142" s="35">
        <v>8715268.0</v>
      </c>
    </row>
    <row r="143" ht="15.75" customHeight="1">
      <c r="A143" s="52" t="s">
        <v>146</v>
      </c>
      <c r="B143" s="34">
        <v>7.6619564E7</v>
      </c>
      <c r="C143" s="35">
        <v>3.8030219E7</v>
      </c>
      <c r="D143" s="35">
        <v>982174.0</v>
      </c>
      <c r="E143" s="35">
        <v>2100425.0</v>
      </c>
      <c r="F143" s="35">
        <v>3410608.0</v>
      </c>
    </row>
    <row r="144" ht="15.75" customHeight="1">
      <c r="A144" s="52" t="s">
        <v>674</v>
      </c>
      <c r="B144" s="34">
        <v>1.235705E8</v>
      </c>
      <c r="C144" s="35">
        <v>3.6583327E7</v>
      </c>
      <c r="D144" s="35">
        <v>6362882.0</v>
      </c>
      <c r="E144" s="35">
        <v>2512180.0</v>
      </c>
      <c r="F144" s="35">
        <v>2730153.0</v>
      </c>
    </row>
    <row r="145" ht="15.75" customHeight="1">
      <c r="A145" s="52" t="s">
        <v>299</v>
      </c>
      <c r="B145" s="34">
        <v>3.7569477E7</v>
      </c>
      <c r="C145" s="35">
        <v>3.599562E7</v>
      </c>
      <c r="D145" s="35">
        <v>1513864.0</v>
      </c>
      <c r="E145" s="35">
        <v>494808.0</v>
      </c>
      <c r="F145" s="35">
        <v>6898363.0</v>
      </c>
    </row>
    <row r="146" ht="15.75" customHeight="1">
      <c r="A146" s="52" t="s">
        <v>149</v>
      </c>
      <c r="B146" s="34">
        <v>4.488E7</v>
      </c>
      <c r="C146" s="35">
        <v>3.5771935E7</v>
      </c>
      <c r="D146" s="35">
        <v>336716.0</v>
      </c>
      <c r="E146" s="35">
        <v>534341.0</v>
      </c>
      <c r="F146" s="35">
        <v>1390426.0</v>
      </c>
    </row>
    <row r="147" ht="15.75" customHeight="1">
      <c r="A147" s="52" t="s">
        <v>150</v>
      </c>
      <c r="B147" s="34">
        <v>1.14524486E8</v>
      </c>
      <c r="C147" s="35">
        <v>3.5736442E7</v>
      </c>
      <c r="D147" s="35">
        <v>770085.0</v>
      </c>
      <c r="E147" s="35">
        <v>1208542.0</v>
      </c>
      <c r="F147" s="35">
        <v>1399658.0</v>
      </c>
    </row>
    <row r="148" ht="15.75" customHeight="1">
      <c r="A148" s="52" t="s">
        <v>151</v>
      </c>
      <c r="B148" s="34">
        <v>4.4525604E7</v>
      </c>
      <c r="C148" s="35">
        <v>3.4488562E7</v>
      </c>
      <c r="D148" s="35">
        <v>1.1781604E7</v>
      </c>
      <c r="E148" s="35">
        <v>1.0993016E7</v>
      </c>
      <c r="F148" s="35">
        <v>1.3786284E7</v>
      </c>
    </row>
    <row r="149" ht="15.75" customHeight="1">
      <c r="A149" s="52" t="s">
        <v>675</v>
      </c>
      <c r="B149" s="34">
        <v>5.0951332E7</v>
      </c>
      <c r="C149" s="35">
        <v>3.4203684E7</v>
      </c>
      <c r="D149" s="35">
        <v>572654.0</v>
      </c>
      <c r="E149" s="35">
        <v>606295.0</v>
      </c>
      <c r="F149" s="35">
        <v>4899914.0</v>
      </c>
    </row>
    <row r="150" ht="15.75" customHeight="1">
      <c r="A150" s="52" t="s">
        <v>152</v>
      </c>
      <c r="B150" s="34">
        <v>5.6858677E7</v>
      </c>
      <c r="C150" s="35">
        <v>3.393115E7</v>
      </c>
      <c r="D150" s="35">
        <v>5987841.0</v>
      </c>
      <c r="E150" s="35">
        <v>1423650.0</v>
      </c>
      <c r="F150" s="35">
        <v>8435146.0</v>
      </c>
    </row>
    <row r="151" ht="15.75" customHeight="1">
      <c r="A151" s="52" t="s">
        <v>300</v>
      </c>
      <c r="B151" s="34">
        <v>8.9204936E7</v>
      </c>
      <c r="C151" s="35">
        <v>3.3399858E7</v>
      </c>
      <c r="D151" s="35">
        <v>2325890.0</v>
      </c>
      <c r="E151" s="35">
        <v>3153011.0</v>
      </c>
      <c r="F151" s="35">
        <v>6288256.0</v>
      </c>
    </row>
    <row r="152" ht="15.75" customHeight="1">
      <c r="A152" s="52" t="s">
        <v>61</v>
      </c>
      <c r="B152" s="34">
        <v>8.5784954E7</v>
      </c>
      <c r="C152" s="35">
        <v>3.3287743E7</v>
      </c>
      <c r="D152" s="35">
        <v>3900488.0</v>
      </c>
      <c r="E152" s="35">
        <v>3432952.0</v>
      </c>
      <c r="F152" s="35">
        <v>9543047.0</v>
      </c>
    </row>
    <row r="153" ht="15.75" customHeight="1">
      <c r="A153" s="52" t="s">
        <v>153</v>
      </c>
      <c r="B153" s="34">
        <v>8.7146553E7</v>
      </c>
      <c r="C153" s="35">
        <v>3.3250406E7</v>
      </c>
      <c r="D153" s="35">
        <v>71870.0</v>
      </c>
      <c r="E153" s="35">
        <v>57050.0</v>
      </c>
      <c r="F153" s="35">
        <v>4889454.0</v>
      </c>
    </row>
    <row r="154" ht="15.75" customHeight="1">
      <c r="A154" s="52" t="s">
        <v>158</v>
      </c>
      <c r="B154" s="34">
        <v>8980788.0</v>
      </c>
      <c r="C154" s="35">
        <v>3.2625292E7</v>
      </c>
      <c r="D154" s="35">
        <v>3319587.0</v>
      </c>
      <c r="E154" s="35">
        <v>1029039.0</v>
      </c>
      <c r="F154" s="35">
        <v>6956358.0</v>
      </c>
    </row>
    <row r="155" ht="15.75" customHeight="1">
      <c r="A155" s="52" t="s">
        <v>154</v>
      </c>
      <c r="B155" s="34">
        <v>1.42519429E8</v>
      </c>
      <c r="C155" s="35">
        <v>3.2266924E7</v>
      </c>
      <c r="D155" s="35">
        <v>0.0</v>
      </c>
      <c r="E155" s="35">
        <v>65773.0</v>
      </c>
      <c r="F155" s="35">
        <v>325204.0</v>
      </c>
    </row>
    <row r="156" ht="15.75" customHeight="1">
      <c r="A156" s="52" t="s">
        <v>157</v>
      </c>
      <c r="B156" s="34">
        <v>2812094.0</v>
      </c>
      <c r="C156" s="35">
        <v>3.19391E7</v>
      </c>
      <c r="D156" s="35">
        <v>1647961.0</v>
      </c>
      <c r="E156" s="35">
        <v>223452.0</v>
      </c>
      <c r="F156" s="35">
        <v>2702102.0</v>
      </c>
    </row>
    <row r="157" ht="15.75" customHeight="1">
      <c r="A157" s="52" t="s">
        <v>301</v>
      </c>
      <c r="B157" s="34">
        <v>5.1071226E7</v>
      </c>
      <c r="C157" s="35">
        <v>3.1542402E7</v>
      </c>
      <c r="D157" s="35">
        <v>924698.0</v>
      </c>
      <c r="E157" s="35">
        <v>121129.0</v>
      </c>
      <c r="F157" s="35">
        <v>1116318.0</v>
      </c>
    </row>
    <row r="158" ht="15.75" customHeight="1">
      <c r="A158" s="52" t="s">
        <v>155</v>
      </c>
      <c r="B158" s="34">
        <v>7.2300948E7</v>
      </c>
      <c r="C158" s="35">
        <v>3.1379719E7</v>
      </c>
      <c r="D158" s="35">
        <v>700708.0</v>
      </c>
      <c r="E158" s="35">
        <v>282204.0</v>
      </c>
      <c r="F158" s="35">
        <v>1319065.0</v>
      </c>
    </row>
    <row r="159" ht="15.75" customHeight="1">
      <c r="A159" s="52" t="s">
        <v>156</v>
      </c>
      <c r="B159" s="34">
        <v>2.8222515E7</v>
      </c>
      <c r="C159" s="35">
        <v>3.1141024E7</v>
      </c>
      <c r="D159" s="35">
        <v>527885.0</v>
      </c>
      <c r="E159" s="35">
        <v>243078.0</v>
      </c>
      <c r="F159" s="35">
        <v>639536.0</v>
      </c>
    </row>
    <row r="160" ht="15.75" customHeight="1">
      <c r="A160" s="52" t="s">
        <v>159</v>
      </c>
      <c r="B160" s="34">
        <v>7.3150299E7</v>
      </c>
      <c r="C160" s="35">
        <v>3.0878902E7</v>
      </c>
      <c r="D160" s="35">
        <v>4701211.0</v>
      </c>
      <c r="E160" s="35">
        <v>1647212.0</v>
      </c>
      <c r="F160" s="35">
        <v>6208259.0</v>
      </c>
    </row>
    <row r="161" ht="15.75" customHeight="1">
      <c r="A161" s="52" t="s">
        <v>160</v>
      </c>
      <c r="B161" s="34">
        <v>5.0199618E7</v>
      </c>
      <c r="C161" s="35">
        <v>3.0288349E7</v>
      </c>
      <c r="D161" s="35">
        <v>2462327.0</v>
      </c>
      <c r="E161" s="35">
        <v>2164488.0</v>
      </c>
      <c r="F161" s="35">
        <v>1781343.0</v>
      </c>
    </row>
    <row r="162" ht="15.75" customHeight="1">
      <c r="A162" s="52" t="s">
        <v>676</v>
      </c>
      <c r="B162" s="34">
        <v>5.1438336E7</v>
      </c>
      <c r="C162" s="35">
        <v>3.0027985E7</v>
      </c>
      <c r="D162" s="35">
        <v>849.0</v>
      </c>
      <c r="E162" s="35">
        <v>106029.0</v>
      </c>
      <c r="F162" s="35">
        <v>201276.0</v>
      </c>
    </row>
    <row r="163" ht="15.75" customHeight="1">
      <c r="A163" s="52" t="s">
        <v>161</v>
      </c>
      <c r="B163" s="34">
        <v>7.6486163E7</v>
      </c>
      <c r="C163" s="35">
        <v>2.9861863E7</v>
      </c>
      <c r="D163" s="35">
        <v>5956723.0</v>
      </c>
      <c r="E163" s="35">
        <v>1744150.0</v>
      </c>
      <c r="F163" s="35">
        <v>5975966.0</v>
      </c>
    </row>
    <row r="164" ht="15.75" customHeight="1">
      <c r="A164" s="52" t="s">
        <v>162</v>
      </c>
      <c r="B164" s="34">
        <v>1.9682247E7</v>
      </c>
      <c r="C164" s="35">
        <v>2.9759159E7</v>
      </c>
      <c r="D164" s="35">
        <v>749515.0</v>
      </c>
      <c r="E164" s="35">
        <v>614597.0</v>
      </c>
      <c r="F164" s="35">
        <v>7615034.0</v>
      </c>
    </row>
    <row r="165" ht="15.75" customHeight="1">
      <c r="A165" s="52" t="s">
        <v>163</v>
      </c>
      <c r="B165" s="34">
        <v>8.7009317E7</v>
      </c>
      <c r="C165" s="35">
        <v>2.8997521E7</v>
      </c>
      <c r="D165" s="35">
        <v>893686.0</v>
      </c>
      <c r="E165" s="35">
        <v>1615479.0</v>
      </c>
      <c r="F165" s="35">
        <v>3796669.0</v>
      </c>
    </row>
    <row r="166" ht="15.75" customHeight="1">
      <c r="A166" s="52" t="s">
        <v>164</v>
      </c>
      <c r="B166" s="34">
        <v>5.1031877E7</v>
      </c>
      <c r="C166" s="35">
        <v>2.862232E7</v>
      </c>
      <c r="D166" s="35">
        <v>97623.0</v>
      </c>
      <c r="E166" s="35">
        <v>152005.0</v>
      </c>
      <c r="F166" s="35">
        <v>3332077.0</v>
      </c>
    </row>
    <row r="167" ht="15.75" customHeight="1">
      <c r="A167" s="52" t="s">
        <v>165</v>
      </c>
      <c r="B167" s="34">
        <v>5.2771377E7</v>
      </c>
      <c r="C167" s="35">
        <v>2.8476438E7</v>
      </c>
      <c r="D167" s="35">
        <v>229157.0</v>
      </c>
      <c r="E167" s="35">
        <v>6400.0</v>
      </c>
      <c r="F167" s="35">
        <v>15409.0</v>
      </c>
    </row>
    <row r="168" ht="15.75" customHeight="1">
      <c r="A168" s="52" t="s">
        <v>167</v>
      </c>
      <c r="B168" s="34">
        <v>1.272888E7</v>
      </c>
      <c r="C168" s="35">
        <v>2.8266667E7</v>
      </c>
      <c r="D168" s="35">
        <v>125414.0</v>
      </c>
      <c r="E168" s="35">
        <v>238903.0</v>
      </c>
      <c r="F168" s="35">
        <v>4019999.0</v>
      </c>
    </row>
    <row r="169" ht="15.75" customHeight="1">
      <c r="A169" s="52" t="s">
        <v>166</v>
      </c>
      <c r="B169" s="34">
        <v>1.5145225E7</v>
      </c>
      <c r="C169" s="35">
        <v>2.8153826E7</v>
      </c>
      <c r="D169" s="35">
        <v>240617.0</v>
      </c>
      <c r="E169" s="35">
        <v>759056.0</v>
      </c>
      <c r="F169" s="35">
        <v>1754153.0</v>
      </c>
    </row>
    <row r="170" ht="15.75" customHeight="1">
      <c r="A170" s="52" t="s">
        <v>168</v>
      </c>
      <c r="B170" s="34">
        <v>7.6612049E7</v>
      </c>
      <c r="C170" s="35">
        <v>2.7659667E7</v>
      </c>
      <c r="D170" s="35">
        <v>40966.0</v>
      </c>
      <c r="E170" s="35">
        <v>49720.0</v>
      </c>
      <c r="F170" s="35">
        <v>4938492.0</v>
      </c>
    </row>
    <row r="171" ht="15.75" customHeight="1">
      <c r="A171" s="52" t="s">
        <v>171</v>
      </c>
      <c r="B171" s="34">
        <v>1.40983637E8</v>
      </c>
      <c r="C171" s="35">
        <v>2.7129153E7</v>
      </c>
      <c r="D171" s="35">
        <v>1168562.0</v>
      </c>
      <c r="E171" s="35">
        <v>1277312.0</v>
      </c>
      <c r="F171" s="35">
        <v>2121746.0</v>
      </c>
    </row>
    <row r="172" ht="15.75" customHeight="1">
      <c r="A172" s="52" t="s">
        <v>169</v>
      </c>
      <c r="B172" s="34">
        <v>8.7102817E7</v>
      </c>
      <c r="C172" s="35">
        <v>2.6760868E7</v>
      </c>
      <c r="D172" s="35">
        <v>1219741.0</v>
      </c>
      <c r="E172" s="35">
        <v>349864.0</v>
      </c>
      <c r="F172" s="35">
        <v>3742910.0</v>
      </c>
    </row>
    <row r="173" ht="15.75" customHeight="1">
      <c r="A173" s="52" t="s">
        <v>172</v>
      </c>
      <c r="B173" s="34">
        <v>2.1419556E7</v>
      </c>
      <c r="C173" s="35">
        <v>2.6570328E7</v>
      </c>
      <c r="D173" s="35">
        <v>1208134.0</v>
      </c>
      <c r="E173" s="35">
        <v>508318.0</v>
      </c>
      <c r="F173" s="35">
        <v>7030471.0</v>
      </c>
    </row>
    <row r="174" ht="15.75" customHeight="1">
      <c r="A174" s="52" t="s">
        <v>173</v>
      </c>
      <c r="B174" s="34">
        <v>7.8291379E7</v>
      </c>
      <c r="C174" s="35">
        <v>2.6407418E7</v>
      </c>
      <c r="D174" s="35">
        <v>161200.0</v>
      </c>
      <c r="E174" s="35">
        <v>123297.0</v>
      </c>
      <c r="F174" s="35">
        <v>638211.0</v>
      </c>
    </row>
    <row r="175" ht="15.75" customHeight="1">
      <c r="A175" s="52" t="s">
        <v>697</v>
      </c>
      <c r="B175" s="34">
        <v>5.119301E7</v>
      </c>
      <c r="C175" s="35">
        <v>2.6281566E7</v>
      </c>
      <c r="D175" s="35">
        <v>2617918.0</v>
      </c>
      <c r="E175" s="35">
        <v>260168.0</v>
      </c>
      <c r="F175" s="35">
        <v>2430100.0</v>
      </c>
    </row>
    <row r="176" ht="15.75" customHeight="1">
      <c r="A176" s="52" t="s">
        <v>174</v>
      </c>
      <c r="B176" s="34">
        <v>2.8598777E7</v>
      </c>
      <c r="C176" s="35">
        <v>2.6213529E7</v>
      </c>
      <c r="D176" s="35">
        <v>507983.0</v>
      </c>
      <c r="E176" s="35">
        <v>329644.0</v>
      </c>
      <c r="F176" s="35">
        <v>2476640.0</v>
      </c>
    </row>
    <row r="177" ht="15.75" customHeight="1">
      <c r="A177" s="52" t="s">
        <v>678</v>
      </c>
      <c r="B177" s="34">
        <v>5.2070051E7</v>
      </c>
      <c r="C177" s="35">
        <v>2.5990272E7</v>
      </c>
      <c r="D177" s="35">
        <v>66009.0</v>
      </c>
      <c r="E177" s="35">
        <v>293108.0</v>
      </c>
      <c r="F177" s="35">
        <v>1068395.0</v>
      </c>
    </row>
    <row r="178" ht="15.75" customHeight="1">
      <c r="A178" s="52" t="s">
        <v>175</v>
      </c>
      <c r="B178" s="34">
        <v>8.0598582E7</v>
      </c>
      <c r="C178" s="35">
        <v>2.588915E7</v>
      </c>
      <c r="D178" s="35">
        <v>130393.0</v>
      </c>
      <c r="E178" s="35">
        <v>69935.0</v>
      </c>
      <c r="F178" s="35">
        <v>341381.0</v>
      </c>
    </row>
    <row r="179" ht="15.75" customHeight="1">
      <c r="A179" s="52" t="s">
        <v>176</v>
      </c>
      <c r="B179" s="34">
        <v>2.6210673E7</v>
      </c>
      <c r="C179" s="35">
        <v>2.5792966E7</v>
      </c>
      <c r="D179" s="35">
        <v>369247.0</v>
      </c>
      <c r="E179" s="35">
        <v>161608.0</v>
      </c>
      <c r="F179" s="35">
        <v>1428144.0</v>
      </c>
    </row>
    <row r="180" ht="15.75" customHeight="1">
      <c r="A180" s="52" t="s">
        <v>187</v>
      </c>
      <c r="B180" s="34">
        <v>1.85687072E8</v>
      </c>
      <c r="C180" s="35">
        <v>2.572276E7</v>
      </c>
      <c r="D180" s="35">
        <v>0.0</v>
      </c>
      <c r="E180" s="35">
        <v>4193.0</v>
      </c>
      <c r="F180" s="35">
        <v>0.0</v>
      </c>
    </row>
    <row r="181" ht="15.75" customHeight="1">
      <c r="A181" s="52" t="s">
        <v>181</v>
      </c>
      <c r="B181" s="34">
        <v>5.09652E7</v>
      </c>
      <c r="C181" s="35">
        <v>2.5604188E7</v>
      </c>
      <c r="D181" s="35">
        <v>314231.0</v>
      </c>
      <c r="E181" s="35">
        <v>135297.0</v>
      </c>
      <c r="F181" s="35">
        <v>6781597.0</v>
      </c>
    </row>
    <row r="182" ht="15.75" customHeight="1">
      <c r="A182" s="52" t="s">
        <v>183</v>
      </c>
      <c r="B182" s="34">
        <v>3.0820831E7</v>
      </c>
      <c r="C182" s="35">
        <v>2.5367376E7</v>
      </c>
      <c r="D182" s="35">
        <v>1453943.0</v>
      </c>
      <c r="E182" s="35">
        <v>658196.0</v>
      </c>
      <c r="F182" s="35">
        <v>1791200.0</v>
      </c>
    </row>
    <row r="183" ht="15.75" customHeight="1">
      <c r="A183" s="52" t="s">
        <v>180</v>
      </c>
      <c r="B183" s="34">
        <v>8.5608207E7</v>
      </c>
      <c r="C183" s="35">
        <v>2.5266163E7</v>
      </c>
      <c r="D183" s="35">
        <v>3125711.0</v>
      </c>
      <c r="E183" s="35">
        <v>3985885.0</v>
      </c>
      <c r="F183" s="35">
        <v>3578827.0</v>
      </c>
    </row>
    <row r="184" ht="15.75" customHeight="1">
      <c r="A184" s="52" t="s">
        <v>179</v>
      </c>
      <c r="B184" s="34">
        <v>5.1686964E7</v>
      </c>
      <c r="C184" s="35">
        <v>2.5113792E7</v>
      </c>
      <c r="D184" s="35">
        <v>2488.0</v>
      </c>
      <c r="E184" s="35">
        <v>23910.0</v>
      </c>
      <c r="F184" s="35">
        <v>16951.0</v>
      </c>
    </row>
    <row r="185" ht="15.75" customHeight="1">
      <c r="A185" s="52" t="s">
        <v>177</v>
      </c>
      <c r="B185" s="34">
        <v>2.8467064E7</v>
      </c>
      <c r="C185" s="35">
        <v>2.4943978E7</v>
      </c>
      <c r="D185" s="35">
        <v>268919.0</v>
      </c>
      <c r="E185" s="35">
        <v>453177.0</v>
      </c>
      <c r="F185" s="35">
        <v>3578714.0</v>
      </c>
    </row>
    <row r="186" ht="15.75" customHeight="1">
      <c r="A186" s="52" t="s">
        <v>178</v>
      </c>
      <c r="B186" s="34">
        <v>9.4619696E7</v>
      </c>
      <c r="C186" s="35">
        <v>2.4934183E7</v>
      </c>
      <c r="D186" s="35">
        <v>159463.0</v>
      </c>
      <c r="E186" s="35">
        <v>96509.0</v>
      </c>
      <c r="F186" s="35">
        <v>1652754.0</v>
      </c>
    </row>
    <row r="187" ht="15.75" customHeight="1">
      <c r="A187" s="52" t="s">
        <v>182</v>
      </c>
      <c r="B187" s="34">
        <v>5.8071322E7</v>
      </c>
      <c r="C187" s="35">
        <v>2.3893323E7</v>
      </c>
      <c r="D187" s="35">
        <v>125274.0</v>
      </c>
      <c r="E187" s="35">
        <v>398187.0</v>
      </c>
      <c r="F187" s="35">
        <v>635476.0</v>
      </c>
    </row>
    <row r="188" ht="15.75" customHeight="1">
      <c r="A188" s="52" t="s">
        <v>698</v>
      </c>
      <c r="B188" s="34">
        <v>1.44769611E8</v>
      </c>
      <c r="C188" s="35">
        <v>2.3255252E7</v>
      </c>
      <c r="D188" s="35">
        <v>8184124.0</v>
      </c>
      <c r="E188" s="35">
        <v>548686.0</v>
      </c>
      <c r="F188" s="35">
        <v>3098574.0</v>
      </c>
    </row>
    <row r="189" ht="15.75" customHeight="1">
      <c r="A189" s="52" t="s">
        <v>185</v>
      </c>
      <c r="B189" s="34">
        <v>2.4524149E7</v>
      </c>
      <c r="C189" s="35">
        <v>2.3086136E7</v>
      </c>
      <c r="D189" s="35">
        <v>15949.0</v>
      </c>
      <c r="E189" s="35">
        <v>8593.0</v>
      </c>
      <c r="F189" s="35">
        <v>381533.0</v>
      </c>
    </row>
    <row r="190" ht="15.75" customHeight="1">
      <c r="A190" s="52" t="s">
        <v>184</v>
      </c>
      <c r="B190" s="34">
        <v>1.9791924E7</v>
      </c>
      <c r="C190" s="35">
        <v>2.2937152E7</v>
      </c>
      <c r="D190" s="35">
        <v>392648.0</v>
      </c>
      <c r="E190" s="35">
        <v>506326.0</v>
      </c>
      <c r="F190" s="35">
        <v>1438160.0</v>
      </c>
    </row>
    <row r="191" ht="15.75" customHeight="1">
      <c r="A191" s="52" t="s">
        <v>186</v>
      </c>
      <c r="B191" s="34">
        <v>1.0627607E7</v>
      </c>
      <c r="C191" s="35">
        <v>2.2887386E7</v>
      </c>
      <c r="D191" s="35">
        <v>713124.0</v>
      </c>
      <c r="E191" s="35">
        <v>90043.0</v>
      </c>
      <c r="F191" s="35">
        <v>2294686.0</v>
      </c>
    </row>
    <row r="192" ht="15.75" customHeight="1">
      <c r="A192" s="52" t="s">
        <v>191</v>
      </c>
      <c r="B192" s="34">
        <v>1.30003883E8</v>
      </c>
      <c r="C192" s="35">
        <v>2.2459683E7</v>
      </c>
      <c r="D192" s="35">
        <v>188148.0</v>
      </c>
      <c r="E192" s="35">
        <v>285703.0</v>
      </c>
      <c r="F192" s="35">
        <v>995597.0</v>
      </c>
    </row>
    <row r="193" ht="15.75" customHeight="1">
      <c r="A193" s="52" t="s">
        <v>192</v>
      </c>
      <c r="B193" s="34">
        <v>5.0907279E7</v>
      </c>
      <c r="C193" s="35">
        <v>2.2150721E7</v>
      </c>
      <c r="D193" s="35">
        <v>55756.0</v>
      </c>
      <c r="E193" s="35">
        <v>174858.0</v>
      </c>
      <c r="F193" s="35">
        <v>3477461.0</v>
      </c>
    </row>
    <row r="194" ht="15.75" customHeight="1">
      <c r="A194" s="52" t="s">
        <v>188</v>
      </c>
      <c r="B194" s="34">
        <v>1.12582089E8</v>
      </c>
      <c r="C194" s="35">
        <v>2.2066653E7</v>
      </c>
      <c r="D194" s="35">
        <v>37129.0</v>
      </c>
      <c r="E194" s="35">
        <v>32331.0</v>
      </c>
      <c r="F194" s="35">
        <v>3183555.0</v>
      </c>
    </row>
    <row r="195" ht="15.75" customHeight="1">
      <c r="A195" s="52" t="s">
        <v>189</v>
      </c>
      <c r="B195" s="34">
        <v>9.6892995E7</v>
      </c>
      <c r="C195" s="35">
        <v>2.2013267E7</v>
      </c>
      <c r="D195" s="35">
        <v>277677.0</v>
      </c>
      <c r="E195" s="35">
        <v>53702.0</v>
      </c>
      <c r="F195" s="35">
        <v>896537.0</v>
      </c>
    </row>
    <row r="196" ht="15.75" customHeight="1">
      <c r="A196" s="52" t="s">
        <v>190</v>
      </c>
      <c r="B196" s="34">
        <v>9.8708414E7</v>
      </c>
      <c r="C196" s="35">
        <v>2.1961759E7</v>
      </c>
      <c r="D196" s="35">
        <v>138340.0</v>
      </c>
      <c r="E196" s="35">
        <v>287298.0</v>
      </c>
      <c r="F196" s="35">
        <v>1287853.0</v>
      </c>
    </row>
    <row r="197" ht="15.75" customHeight="1">
      <c r="A197" s="52" t="s">
        <v>303</v>
      </c>
      <c r="B197" s="34">
        <v>5.6936467E7</v>
      </c>
      <c r="C197" s="35">
        <v>2.1725967E7</v>
      </c>
      <c r="D197" s="35">
        <v>170384.0</v>
      </c>
      <c r="E197" s="35">
        <v>33586.0</v>
      </c>
      <c r="F197" s="35">
        <v>1128446.0</v>
      </c>
    </row>
    <row r="198" ht="15.75" customHeight="1">
      <c r="A198" s="52" t="s">
        <v>197</v>
      </c>
      <c r="B198" s="34">
        <v>8.9566501E7</v>
      </c>
      <c r="C198" s="35">
        <v>2.1104689E7</v>
      </c>
      <c r="D198" s="35">
        <v>91001.0</v>
      </c>
      <c r="E198" s="35">
        <v>105170.0</v>
      </c>
      <c r="F198" s="35">
        <v>662882.0</v>
      </c>
    </row>
    <row r="199" ht="15.75" customHeight="1">
      <c r="A199" s="52" t="s">
        <v>304</v>
      </c>
      <c r="B199" s="34">
        <v>5.1923774E7</v>
      </c>
      <c r="C199" s="35">
        <v>2.1072712E7</v>
      </c>
      <c r="D199" s="35">
        <v>375041.0</v>
      </c>
      <c r="E199" s="35">
        <v>181367.0</v>
      </c>
      <c r="F199" s="35">
        <v>390206.0</v>
      </c>
    </row>
    <row r="200" ht="15.75" customHeight="1">
      <c r="A200" s="52" t="s">
        <v>699</v>
      </c>
      <c r="B200" s="34">
        <v>1.23402483E8</v>
      </c>
      <c r="C200" s="35">
        <v>2.1070155E7</v>
      </c>
      <c r="D200" s="35">
        <v>4043578.0</v>
      </c>
      <c r="E200" s="35">
        <v>434381.0</v>
      </c>
      <c r="F200" s="35">
        <v>1895498.0</v>
      </c>
    </row>
    <row r="201" ht="15.75" customHeight="1">
      <c r="A201" s="52" t="s">
        <v>305</v>
      </c>
      <c r="B201" s="34">
        <v>5.0711754E7</v>
      </c>
      <c r="C201" s="35">
        <v>2.0971387E7</v>
      </c>
      <c r="D201" s="35">
        <v>62956.0</v>
      </c>
      <c r="E201" s="35">
        <v>0.0</v>
      </c>
      <c r="F201" s="35">
        <v>185879.0</v>
      </c>
    </row>
    <row r="202" ht="15.75" customHeight="1">
      <c r="A202" s="52" t="s">
        <v>193</v>
      </c>
      <c r="B202" s="34">
        <v>1.5967682E7</v>
      </c>
      <c r="C202" s="35">
        <v>2.0820026E7</v>
      </c>
      <c r="D202" s="35">
        <v>274238.0</v>
      </c>
      <c r="E202" s="35">
        <v>232040.0</v>
      </c>
      <c r="F202" s="35">
        <v>611609.0</v>
      </c>
    </row>
    <row r="203" ht="15.75" customHeight="1">
      <c r="A203" s="52" t="s">
        <v>195</v>
      </c>
      <c r="B203" s="34">
        <v>1.30669833E8</v>
      </c>
      <c r="C203" s="35">
        <v>2.0710692E7</v>
      </c>
      <c r="D203" s="35">
        <v>46794.0</v>
      </c>
      <c r="E203" s="35">
        <v>50327.0</v>
      </c>
      <c r="F203" s="35">
        <v>589893.0</v>
      </c>
    </row>
    <row r="204" ht="15.75" customHeight="1">
      <c r="A204" s="52" t="s">
        <v>194</v>
      </c>
      <c r="B204" s="34">
        <v>5.8557051E7</v>
      </c>
      <c r="C204" s="35">
        <v>2.0715836E7</v>
      </c>
      <c r="D204" s="35">
        <v>2836095.0</v>
      </c>
      <c r="E204" s="35">
        <v>1942996.0</v>
      </c>
      <c r="F204" s="35">
        <v>5109311.0</v>
      </c>
    </row>
    <row r="205" ht="15.75" customHeight="1">
      <c r="A205" s="52" t="s">
        <v>196</v>
      </c>
      <c r="B205" s="34">
        <v>5.090258E7</v>
      </c>
      <c r="C205" s="35">
        <v>2.0691384E7</v>
      </c>
      <c r="D205" s="35">
        <v>11519.0</v>
      </c>
      <c r="E205" s="35">
        <v>27682.0</v>
      </c>
      <c r="F205" s="35">
        <v>1074401.0</v>
      </c>
    </row>
    <row r="206" ht="15.75" customHeight="1">
      <c r="A206" s="52" t="s">
        <v>700</v>
      </c>
      <c r="B206" s="34">
        <v>1.2364484E8</v>
      </c>
      <c r="C206" s="35">
        <v>2.0186799E7</v>
      </c>
      <c r="D206" s="35">
        <v>2257589.0</v>
      </c>
      <c r="E206" s="35">
        <v>145188.0</v>
      </c>
      <c r="F206" s="35">
        <v>3021177.0</v>
      </c>
    </row>
    <row r="207" ht="15.75" customHeight="1">
      <c r="A207" s="52" t="s">
        <v>198</v>
      </c>
      <c r="B207" s="34">
        <v>9.2147066E7</v>
      </c>
      <c r="C207" s="35">
        <v>1.9995479E7</v>
      </c>
      <c r="D207" s="35">
        <v>127910.0</v>
      </c>
      <c r="E207" s="35">
        <v>0.0</v>
      </c>
      <c r="F207" s="35">
        <v>857019.0</v>
      </c>
    </row>
    <row r="208" ht="15.75" customHeight="1">
      <c r="A208" s="52" t="s">
        <v>200</v>
      </c>
      <c r="B208" s="34">
        <v>1.21217453E8</v>
      </c>
      <c r="C208" s="35">
        <v>1.9992925E7</v>
      </c>
      <c r="D208" s="35">
        <v>2762.0</v>
      </c>
      <c r="E208" s="35">
        <v>0.0</v>
      </c>
      <c r="F208" s="35">
        <v>113895.0</v>
      </c>
    </row>
    <row r="209" ht="15.75" customHeight="1">
      <c r="A209" s="52" t="s">
        <v>701</v>
      </c>
      <c r="B209" s="34">
        <v>8.6530131E7</v>
      </c>
      <c r="C209" s="35">
        <v>1.9804111E7</v>
      </c>
      <c r="D209" s="35">
        <v>97189.0</v>
      </c>
      <c r="E209" s="35">
        <v>8284.0</v>
      </c>
      <c r="F209" s="35">
        <v>4044385.0</v>
      </c>
    </row>
    <row r="210" ht="15.75" customHeight="1">
      <c r="A210" s="52" t="s">
        <v>207</v>
      </c>
      <c r="B210" s="34">
        <v>9.4147584E7</v>
      </c>
      <c r="C210" s="35">
        <v>1.9218536E7</v>
      </c>
      <c r="D210" s="35">
        <v>519668.0</v>
      </c>
      <c r="E210" s="35">
        <v>102840.0</v>
      </c>
      <c r="F210" s="35">
        <v>2600064.0</v>
      </c>
    </row>
    <row r="211" ht="15.75" customHeight="1">
      <c r="A211" s="52" t="s">
        <v>201</v>
      </c>
      <c r="B211" s="34">
        <v>7632609.0</v>
      </c>
      <c r="C211" s="35">
        <v>1.9121234E7</v>
      </c>
      <c r="D211" s="35">
        <v>261441.0</v>
      </c>
      <c r="E211" s="35">
        <v>2835819.0</v>
      </c>
      <c r="F211" s="35">
        <v>3108980.0</v>
      </c>
    </row>
    <row r="212" ht="15.75" customHeight="1">
      <c r="A212" s="52" t="s">
        <v>202</v>
      </c>
      <c r="B212" s="34">
        <v>8.5017037E7</v>
      </c>
      <c r="C212" s="35">
        <v>1.8910122E7</v>
      </c>
      <c r="D212" s="35">
        <v>182384.0</v>
      </c>
      <c r="E212" s="35">
        <v>132384.0</v>
      </c>
      <c r="F212" s="35">
        <v>1074470.0</v>
      </c>
    </row>
    <row r="213" ht="15.75" customHeight="1">
      <c r="A213" s="52" t="s">
        <v>205</v>
      </c>
      <c r="B213" s="34">
        <v>1.70625569E8</v>
      </c>
      <c r="C213" s="35">
        <v>1.8900486E7</v>
      </c>
      <c r="D213" s="35">
        <v>0.0</v>
      </c>
      <c r="E213" s="35">
        <v>2413.0</v>
      </c>
      <c r="F213" s="35">
        <v>0.0</v>
      </c>
    </row>
    <row r="214" ht="15.75" customHeight="1">
      <c r="A214" s="52" t="s">
        <v>203</v>
      </c>
      <c r="B214" s="34">
        <v>5.9952269E7</v>
      </c>
      <c r="C214" s="35">
        <v>1.8808304E7</v>
      </c>
      <c r="D214" s="35">
        <v>206798.0</v>
      </c>
      <c r="E214" s="35">
        <v>13306.0</v>
      </c>
      <c r="F214" s="35">
        <v>567273.0</v>
      </c>
    </row>
    <row r="215" ht="15.75" customHeight="1">
      <c r="A215" s="52" t="s">
        <v>204</v>
      </c>
      <c r="B215" s="34">
        <v>1.22396295E8</v>
      </c>
      <c r="C215" s="35">
        <v>1.8680716E7</v>
      </c>
      <c r="D215" s="35">
        <v>268509.0</v>
      </c>
      <c r="E215" s="35">
        <v>16907.0</v>
      </c>
      <c r="F215" s="35">
        <v>557840.0</v>
      </c>
    </row>
    <row r="216" ht="15.75" customHeight="1">
      <c r="A216" s="52" t="s">
        <v>217</v>
      </c>
      <c r="B216" s="34">
        <v>1.12277459E8</v>
      </c>
      <c r="C216" s="35">
        <v>1.861027E7</v>
      </c>
      <c r="D216" s="35">
        <v>630831.0</v>
      </c>
      <c r="E216" s="35">
        <v>279825.0</v>
      </c>
      <c r="F216" s="35">
        <v>1483145.0</v>
      </c>
    </row>
    <row r="217" ht="15.75" customHeight="1">
      <c r="A217" s="52" t="s">
        <v>211</v>
      </c>
      <c r="B217" s="34">
        <v>1.71162935E8</v>
      </c>
      <c r="C217" s="35">
        <v>1.833175E7</v>
      </c>
      <c r="D217" s="35">
        <v>0.0</v>
      </c>
      <c r="E217" s="35">
        <v>534.0</v>
      </c>
      <c r="F217" s="35">
        <v>0.0</v>
      </c>
    </row>
    <row r="218" ht="15.75" customHeight="1">
      <c r="A218" s="52" t="s">
        <v>206</v>
      </c>
      <c r="B218" s="34">
        <v>4.4375089E7</v>
      </c>
      <c r="C218" s="35">
        <v>1.8221408E7</v>
      </c>
      <c r="D218" s="35">
        <v>216748.0</v>
      </c>
      <c r="E218" s="35">
        <v>169325.0</v>
      </c>
      <c r="F218" s="35">
        <v>396357.0</v>
      </c>
    </row>
    <row r="219" ht="15.75" customHeight="1">
      <c r="A219" s="52" t="s">
        <v>209</v>
      </c>
      <c r="B219" s="34">
        <v>8.7273687E7</v>
      </c>
      <c r="C219" s="35">
        <v>1.8180698E7</v>
      </c>
      <c r="D219" s="35">
        <v>91755.0</v>
      </c>
      <c r="E219" s="35">
        <v>3459.0</v>
      </c>
      <c r="F219" s="35">
        <v>2662702.0</v>
      </c>
    </row>
    <row r="220" ht="15.75" customHeight="1">
      <c r="A220" s="52" t="s">
        <v>210</v>
      </c>
      <c r="B220" s="34">
        <v>7.1182041E7</v>
      </c>
      <c r="C220" s="35">
        <v>1.8031971E7</v>
      </c>
      <c r="D220" s="35">
        <v>395524.0</v>
      </c>
      <c r="E220" s="35">
        <v>291363.0</v>
      </c>
      <c r="F220" s="35">
        <v>4145039.0</v>
      </c>
    </row>
    <row r="221" ht="15.75" customHeight="1">
      <c r="A221" s="52" t="s">
        <v>212</v>
      </c>
      <c r="B221" s="34">
        <v>1.71162406E8</v>
      </c>
      <c r="C221" s="35">
        <v>1.7988564E7</v>
      </c>
      <c r="D221" s="35">
        <v>23.0</v>
      </c>
      <c r="E221" s="35">
        <v>551.0</v>
      </c>
      <c r="F221" s="35">
        <v>10000.0</v>
      </c>
    </row>
    <row r="222" ht="15.75" customHeight="1">
      <c r="A222" s="52" t="s">
        <v>215</v>
      </c>
      <c r="B222" s="34">
        <v>5.8557434E7</v>
      </c>
      <c r="C222" s="35">
        <v>1.7628249E7</v>
      </c>
      <c r="D222" s="35">
        <v>2219889.0</v>
      </c>
      <c r="E222" s="35">
        <v>1791448.0</v>
      </c>
      <c r="F222" s="35">
        <v>2462442.0</v>
      </c>
    </row>
    <row r="223" ht="15.75" customHeight="1">
      <c r="A223" s="52" t="s">
        <v>218</v>
      </c>
      <c r="B223" s="34">
        <v>8.95298E7</v>
      </c>
      <c r="C223" s="35">
        <v>1.7486713E7</v>
      </c>
      <c r="D223" s="35">
        <v>119280.0</v>
      </c>
      <c r="E223" s="35">
        <v>165542.0</v>
      </c>
      <c r="F223" s="35">
        <v>2284289.0</v>
      </c>
    </row>
    <row r="224" ht="15.75" customHeight="1">
      <c r="A224" s="52" t="s">
        <v>213</v>
      </c>
      <c r="B224" s="34">
        <v>4.3145101E7</v>
      </c>
      <c r="C224" s="35">
        <v>1.7419957E7</v>
      </c>
      <c r="D224" s="35">
        <v>712518.0</v>
      </c>
      <c r="E224" s="35">
        <v>78717.0</v>
      </c>
      <c r="F224" s="35">
        <v>734618.0</v>
      </c>
    </row>
    <row r="225" ht="15.75" customHeight="1">
      <c r="A225" s="52" t="s">
        <v>216</v>
      </c>
      <c r="B225" s="34">
        <v>6.6639234E7</v>
      </c>
      <c r="C225" s="35">
        <v>1.7428206E7</v>
      </c>
      <c r="D225" s="35">
        <v>138315.0</v>
      </c>
      <c r="E225" s="35">
        <v>39908.0</v>
      </c>
      <c r="F225" s="35">
        <v>1908715.0</v>
      </c>
    </row>
    <row r="226" ht="15.75" customHeight="1">
      <c r="A226" s="52" t="s">
        <v>219</v>
      </c>
      <c r="B226" s="34">
        <v>6.7792586E7</v>
      </c>
      <c r="C226" s="35">
        <v>1.6993394E7</v>
      </c>
      <c r="D226" s="35">
        <v>486.0</v>
      </c>
      <c r="E226" s="35">
        <v>16494.0</v>
      </c>
      <c r="F226" s="35">
        <v>953356.0</v>
      </c>
    </row>
    <row r="227" ht="15.75" customHeight="1">
      <c r="A227" s="52" t="s">
        <v>220</v>
      </c>
      <c r="B227" s="34">
        <v>1.06397133E8</v>
      </c>
      <c r="C227" s="35">
        <v>1.6683931E7</v>
      </c>
      <c r="D227" s="35">
        <v>15255.0</v>
      </c>
      <c r="E227" s="35">
        <v>27079.0</v>
      </c>
      <c r="F227" s="35">
        <v>3421760.0</v>
      </c>
    </row>
    <row r="228" ht="15.75" customHeight="1">
      <c r="A228" s="52" t="s">
        <v>309</v>
      </c>
      <c r="B228" s="34">
        <v>8.8467752E7</v>
      </c>
      <c r="C228" s="35">
        <v>1.66812E7</v>
      </c>
      <c r="D228" s="35">
        <v>8970.0</v>
      </c>
      <c r="E228" s="35">
        <v>0.0</v>
      </c>
      <c r="F228" s="35">
        <v>7998.0</v>
      </c>
    </row>
    <row r="229" ht="15.75" customHeight="1">
      <c r="A229" s="52" t="s">
        <v>221</v>
      </c>
      <c r="B229" s="34">
        <v>8.2578096E7</v>
      </c>
      <c r="C229" s="35">
        <v>1.6616972E7</v>
      </c>
      <c r="D229" s="35">
        <v>126785.0</v>
      </c>
      <c r="E229" s="35">
        <v>38243.0</v>
      </c>
      <c r="F229" s="35">
        <v>286728.0</v>
      </c>
    </row>
    <row r="230" ht="15.75" customHeight="1">
      <c r="A230" s="52" t="s">
        <v>222</v>
      </c>
      <c r="B230" s="34">
        <v>1.71179326E8</v>
      </c>
      <c r="C230" s="35">
        <v>1.6592717E7</v>
      </c>
      <c r="D230" s="35">
        <v>0.0</v>
      </c>
      <c r="E230" s="35">
        <v>0.0</v>
      </c>
      <c r="F230" s="35">
        <v>0.0</v>
      </c>
    </row>
    <row r="231" ht="15.75" customHeight="1">
      <c r="A231" s="52" t="s">
        <v>223</v>
      </c>
      <c r="B231" s="34">
        <v>1.09209916E8</v>
      </c>
      <c r="C231" s="35">
        <v>1.653665E7</v>
      </c>
      <c r="D231" s="35">
        <v>172503.0</v>
      </c>
      <c r="E231" s="35">
        <v>88390.0</v>
      </c>
      <c r="F231" s="35">
        <v>314149.0</v>
      </c>
    </row>
    <row r="232" ht="15.75" customHeight="1">
      <c r="A232" s="52" t="s">
        <v>225</v>
      </c>
      <c r="B232" s="34">
        <v>1.09209659E8</v>
      </c>
      <c r="C232" s="35">
        <v>1.6241993E7</v>
      </c>
      <c r="D232" s="35">
        <v>120599.0</v>
      </c>
      <c r="E232" s="35">
        <v>23723.0</v>
      </c>
      <c r="F232" s="35">
        <v>286484.0</v>
      </c>
    </row>
    <row r="233" ht="15.75" customHeight="1">
      <c r="A233" s="52" t="s">
        <v>228</v>
      </c>
      <c r="B233" s="34">
        <v>6.1792648E7</v>
      </c>
      <c r="C233" s="35">
        <v>1.6146235E7</v>
      </c>
      <c r="D233" s="35">
        <v>1086264.0</v>
      </c>
      <c r="E233" s="35">
        <v>623298.0</v>
      </c>
      <c r="F233" s="35">
        <v>1088317.0</v>
      </c>
    </row>
    <row r="234" ht="15.75" customHeight="1">
      <c r="A234" s="52" t="s">
        <v>227</v>
      </c>
      <c r="B234" s="34">
        <v>7.7556179E7</v>
      </c>
      <c r="C234" s="35">
        <v>1.6020182E7</v>
      </c>
      <c r="D234" s="35">
        <v>127030.0</v>
      </c>
      <c r="E234" s="35">
        <v>1722.0</v>
      </c>
      <c r="F234" s="35">
        <v>287076.0</v>
      </c>
    </row>
    <row r="235" ht="15.75" customHeight="1">
      <c r="A235" s="52" t="s">
        <v>229</v>
      </c>
      <c r="B235" s="34">
        <v>1.50821782E8</v>
      </c>
      <c r="C235" s="35">
        <v>1.5666188E7</v>
      </c>
      <c r="D235" s="35">
        <v>126126.0</v>
      </c>
      <c r="E235" s="35">
        <v>6930.0</v>
      </c>
      <c r="F235" s="35">
        <v>299599.0</v>
      </c>
    </row>
    <row r="236" ht="15.75" customHeight="1">
      <c r="A236" s="52" t="s">
        <v>233</v>
      </c>
      <c r="B236" s="34">
        <v>1.37498899E8</v>
      </c>
      <c r="C236" s="35">
        <v>1.5584828E7</v>
      </c>
      <c r="D236" s="35">
        <v>260378.0</v>
      </c>
      <c r="E236" s="35">
        <v>326529.0</v>
      </c>
      <c r="F236" s="35">
        <v>269512.0</v>
      </c>
    </row>
    <row r="237" ht="15.75" customHeight="1">
      <c r="A237" s="52" t="s">
        <v>230</v>
      </c>
      <c r="B237" s="34">
        <v>1.1074236E8</v>
      </c>
      <c r="C237" s="35">
        <v>1.5569659E7</v>
      </c>
      <c r="D237" s="35">
        <v>72832.0</v>
      </c>
      <c r="E237" s="35">
        <v>1705.0</v>
      </c>
      <c r="F237" s="35">
        <v>284055.0</v>
      </c>
    </row>
    <row r="238" ht="15.75" customHeight="1">
      <c r="A238" s="52" t="s">
        <v>231</v>
      </c>
      <c r="B238" s="34">
        <v>1.57995643E8</v>
      </c>
      <c r="C238" s="35">
        <v>1.5564395E7</v>
      </c>
      <c r="D238" s="35">
        <v>68747.0</v>
      </c>
      <c r="E238" s="35">
        <v>210.0</v>
      </c>
      <c r="F238" s="35">
        <v>283828.0</v>
      </c>
    </row>
    <row r="239" ht="15.75" customHeight="1">
      <c r="A239" s="52" t="s">
        <v>232</v>
      </c>
      <c r="B239" s="34">
        <v>1.43228851E8</v>
      </c>
      <c r="C239" s="35">
        <v>1.5541295E7</v>
      </c>
      <c r="D239" s="35">
        <v>152161.0</v>
      </c>
      <c r="E239" s="35">
        <v>100239.0</v>
      </c>
      <c r="F239" s="35">
        <v>329146.0</v>
      </c>
    </row>
    <row r="240" ht="15.75" customHeight="1">
      <c r="A240" s="52" t="s">
        <v>679</v>
      </c>
      <c r="B240" s="34">
        <v>5.1098032E7</v>
      </c>
      <c r="C240" s="35">
        <v>1.5406289E7</v>
      </c>
      <c r="D240" s="35">
        <v>50288.0</v>
      </c>
      <c r="E240" s="35">
        <v>0.0</v>
      </c>
      <c r="F240" s="35">
        <v>62024.0</v>
      </c>
    </row>
    <row r="241" ht="15.75" customHeight="1">
      <c r="A241" s="52" t="s">
        <v>235</v>
      </c>
      <c r="B241" s="34">
        <v>9.93711E7</v>
      </c>
      <c r="C241" s="35">
        <v>1.5320332E7</v>
      </c>
      <c r="D241" s="35">
        <v>1318.0</v>
      </c>
      <c r="E241" s="35">
        <v>2527.0</v>
      </c>
      <c r="F241" s="35">
        <v>0.0</v>
      </c>
    </row>
    <row r="242" ht="15.75" customHeight="1">
      <c r="A242" s="52" t="s">
        <v>236</v>
      </c>
      <c r="B242" s="34">
        <v>1.50680957E8</v>
      </c>
      <c r="C242" s="35">
        <v>1.5303794E7</v>
      </c>
      <c r="D242" s="35">
        <v>0.0</v>
      </c>
      <c r="E242" s="35">
        <v>0.0</v>
      </c>
      <c r="F242" s="35">
        <v>0.0</v>
      </c>
    </row>
    <row r="243" ht="15.75" customHeight="1">
      <c r="A243" s="52" t="s">
        <v>237</v>
      </c>
      <c r="B243" s="34">
        <v>1.32152698E8</v>
      </c>
      <c r="C243" s="35">
        <v>1.5046437E7</v>
      </c>
      <c r="D243" s="35">
        <v>304555.0</v>
      </c>
      <c r="E243" s="35">
        <v>8738.0</v>
      </c>
      <c r="F243" s="35">
        <v>1299260.0</v>
      </c>
    </row>
    <row r="244" ht="15.75" customHeight="1">
      <c r="A244" s="52" t="s">
        <v>240</v>
      </c>
      <c r="B244" s="34">
        <v>2.2047812E7</v>
      </c>
      <c r="C244" s="35">
        <v>1.5033075E7</v>
      </c>
      <c r="D244" s="35">
        <v>112125.0</v>
      </c>
      <c r="E244" s="35">
        <v>0.0</v>
      </c>
      <c r="F244" s="35">
        <v>492684.0</v>
      </c>
    </row>
    <row r="245" ht="15.75" customHeight="1">
      <c r="A245" s="52" t="s">
        <v>238</v>
      </c>
      <c r="B245" s="34">
        <v>2.2496548E7</v>
      </c>
      <c r="C245" s="35">
        <v>1.4464992E7</v>
      </c>
      <c r="D245" s="35">
        <v>6190.0</v>
      </c>
      <c r="E245" s="35">
        <v>38142.0</v>
      </c>
      <c r="F245" s="35">
        <v>544048.0</v>
      </c>
    </row>
    <row r="246" ht="15.75" customHeight="1">
      <c r="A246" s="52" t="s">
        <v>247</v>
      </c>
      <c r="B246" s="34">
        <v>5.1161064E7</v>
      </c>
      <c r="C246" s="35">
        <v>1.4346454E7</v>
      </c>
      <c r="D246" s="35">
        <v>414142.0</v>
      </c>
      <c r="E246" s="35">
        <v>24260.0</v>
      </c>
      <c r="F246" s="35">
        <v>974033.0</v>
      </c>
    </row>
    <row r="247" ht="15.75" customHeight="1">
      <c r="A247" s="52" t="s">
        <v>239</v>
      </c>
      <c r="B247" s="34">
        <v>1.17058016E8</v>
      </c>
      <c r="C247" s="35">
        <v>1.4541433E7</v>
      </c>
      <c r="D247" s="35">
        <v>154630.0</v>
      </c>
      <c r="E247" s="35">
        <v>173777.0</v>
      </c>
      <c r="F247" s="35">
        <v>114981.0</v>
      </c>
    </row>
    <row r="248" ht="15.75" customHeight="1">
      <c r="A248" s="52" t="s">
        <v>246</v>
      </c>
      <c r="B248" s="34">
        <v>1.9327076E7</v>
      </c>
      <c r="C248" s="35">
        <v>1.3934601E7</v>
      </c>
      <c r="D248" s="35">
        <v>137065.0</v>
      </c>
      <c r="E248" s="35">
        <v>29294.0</v>
      </c>
      <c r="F248" s="35">
        <v>779441.0</v>
      </c>
    </row>
    <row r="249" ht="15.75" customHeight="1">
      <c r="A249" s="52" t="s">
        <v>241</v>
      </c>
      <c r="B249" s="34">
        <v>1.4577734E8</v>
      </c>
      <c r="C249" s="35">
        <v>1.3906253E7</v>
      </c>
      <c r="D249" s="35">
        <v>5210.0</v>
      </c>
      <c r="E249" s="35">
        <v>1104.0</v>
      </c>
      <c r="F249" s="35">
        <v>43409.0</v>
      </c>
    </row>
    <row r="250" ht="15.75" customHeight="1">
      <c r="A250" s="52" t="s">
        <v>242</v>
      </c>
      <c r="B250" s="34">
        <v>3.949986E7</v>
      </c>
      <c r="C250" s="35">
        <v>1.3661409E7</v>
      </c>
      <c r="D250" s="35">
        <v>69229.0</v>
      </c>
      <c r="E250" s="35">
        <v>38994.0</v>
      </c>
      <c r="F250" s="35">
        <v>330522.0</v>
      </c>
    </row>
    <row r="251" ht="15.75" customHeight="1">
      <c r="A251" s="52" t="s">
        <v>243</v>
      </c>
      <c r="B251" s="34">
        <v>5.4653005E7</v>
      </c>
      <c r="C251" s="35">
        <v>1.3566902E7</v>
      </c>
      <c r="D251" s="35">
        <v>52678.0</v>
      </c>
      <c r="E251" s="35">
        <v>33913.0</v>
      </c>
      <c r="F251" s="35">
        <v>1582310.0</v>
      </c>
    </row>
    <row r="252" ht="15.75" customHeight="1">
      <c r="A252" s="52" t="s">
        <v>244</v>
      </c>
      <c r="B252" s="34">
        <v>1.39713066E8</v>
      </c>
      <c r="C252" s="35">
        <v>1.3193056E7</v>
      </c>
      <c r="D252" s="35">
        <v>1718.0</v>
      </c>
      <c r="E252" s="35">
        <v>1395.0</v>
      </c>
      <c r="F252" s="35">
        <v>31753.0</v>
      </c>
    </row>
    <row r="253" ht="15.75" customHeight="1">
      <c r="A253" s="52" t="s">
        <v>245</v>
      </c>
      <c r="B253" s="34">
        <v>7.0902036E7</v>
      </c>
      <c r="C253" s="35">
        <v>1.3138282E7</v>
      </c>
      <c r="D253" s="35">
        <v>0.0</v>
      </c>
      <c r="E253" s="35">
        <v>0.0</v>
      </c>
      <c r="F253" s="35">
        <v>0.0</v>
      </c>
    </row>
    <row r="254" ht="15.75" customHeight="1">
      <c r="A254" s="52" t="s">
        <v>702</v>
      </c>
      <c r="B254" s="34">
        <v>1.23394862E8</v>
      </c>
      <c r="C254" s="35">
        <v>1.3000221E7</v>
      </c>
      <c r="D254" s="35">
        <v>589485.0</v>
      </c>
      <c r="E254" s="35">
        <v>89659.0</v>
      </c>
      <c r="F254" s="35">
        <v>808565.0</v>
      </c>
    </row>
    <row r="255" ht="15.75" customHeight="1">
      <c r="A255" s="52" t="s">
        <v>251</v>
      </c>
      <c r="B255" s="34">
        <v>1.267791E7</v>
      </c>
      <c r="C255" s="35">
        <v>1.2872666E7</v>
      </c>
      <c r="D255" s="35">
        <v>1422.0</v>
      </c>
      <c r="E255" s="35">
        <v>1511.0</v>
      </c>
      <c r="F255" s="35">
        <v>0.0</v>
      </c>
    </row>
    <row r="256" ht="15.75" customHeight="1">
      <c r="A256" s="52" t="s">
        <v>249</v>
      </c>
      <c r="B256" s="34">
        <v>5.2535298E7</v>
      </c>
      <c r="C256" s="35">
        <v>1.2367657E7</v>
      </c>
      <c r="D256" s="35">
        <v>30114.0</v>
      </c>
      <c r="E256" s="35">
        <v>16121.0</v>
      </c>
      <c r="F256" s="35">
        <v>558407.0</v>
      </c>
    </row>
    <row r="257" ht="15.75" customHeight="1">
      <c r="A257" s="52" t="s">
        <v>310</v>
      </c>
      <c r="B257" s="34">
        <v>2.2020602E7</v>
      </c>
      <c r="C257" s="35">
        <v>1.2174944E7</v>
      </c>
      <c r="D257" s="35">
        <v>21844.0</v>
      </c>
      <c r="E257" s="35">
        <v>0.0</v>
      </c>
      <c r="F257" s="35">
        <v>265270.0</v>
      </c>
    </row>
    <row r="258" ht="15.75" customHeight="1">
      <c r="A258" s="52" t="s">
        <v>254</v>
      </c>
      <c r="B258" s="34">
        <v>9.6892318E7</v>
      </c>
      <c r="C258" s="35">
        <v>1.2074943E7</v>
      </c>
      <c r="D258" s="35">
        <v>3775.0</v>
      </c>
      <c r="E258" s="35">
        <v>0.0</v>
      </c>
      <c r="F258" s="35">
        <v>5671.0</v>
      </c>
    </row>
    <row r="259" ht="15.75" customHeight="1">
      <c r="A259" s="52" t="s">
        <v>252</v>
      </c>
      <c r="B259" s="34">
        <v>1.4299138E7</v>
      </c>
      <c r="C259" s="35">
        <v>1.1721273E7</v>
      </c>
      <c r="D259" s="35">
        <v>48864.0</v>
      </c>
      <c r="E259" s="35">
        <v>686.0</v>
      </c>
      <c r="F259" s="35">
        <v>0.0</v>
      </c>
    </row>
    <row r="260" ht="15.75" customHeight="1">
      <c r="A260" s="52" t="s">
        <v>253</v>
      </c>
      <c r="B260" s="34">
        <v>9.4970561E7</v>
      </c>
      <c r="C260" s="35">
        <v>1.1649772E7</v>
      </c>
      <c r="D260" s="35">
        <v>440038.0</v>
      </c>
      <c r="E260" s="35">
        <v>127164.0</v>
      </c>
      <c r="F260" s="35">
        <v>816696.0</v>
      </c>
    </row>
    <row r="261" ht="15.75" customHeight="1">
      <c r="A261" s="52" t="s">
        <v>256</v>
      </c>
      <c r="B261" s="34">
        <v>4.0412839E7</v>
      </c>
      <c r="C261" s="35">
        <v>1.1297247E7</v>
      </c>
      <c r="D261" s="35">
        <v>15217.0</v>
      </c>
      <c r="E261" s="35">
        <v>0.0</v>
      </c>
      <c r="F261" s="35">
        <v>204299.0</v>
      </c>
    </row>
    <row r="262" ht="15.75" customHeight="1">
      <c r="A262" s="52" t="s">
        <v>703</v>
      </c>
      <c r="B262" s="34">
        <v>1.44776298E8</v>
      </c>
      <c r="C262" s="35">
        <v>1.1054871E7</v>
      </c>
      <c r="D262" s="35">
        <v>38208.0</v>
      </c>
      <c r="E262" s="35">
        <v>20649.0</v>
      </c>
      <c r="F262" s="35">
        <v>1566206.0</v>
      </c>
    </row>
    <row r="263" ht="15.75" customHeight="1">
      <c r="A263" s="52" t="s">
        <v>258</v>
      </c>
      <c r="B263" s="34">
        <v>1.58042918E8</v>
      </c>
      <c r="C263" s="35">
        <v>1.0780069E7</v>
      </c>
      <c r="D263" s="35">
        <v>19085.0</v>
      </c>
      <c r="E263" s="35">
        <v>4692.0</v>
      </c>
      <c r="F263" s="35">
        <v>139999.0</v>
      </c>
    </row>
    <row r="264" ht="15.75" customHeight="1">
      <c r="A264" s="52" t="s">
        <v>704</v>
      </c>
      <c r="B264" s="34">
        <v>1.27857072E8</v>
      </c>
      <c r="C264" s="35">
        <v>1.0614109E7</v>
      </c>
      <c r="D264" s="35">
        <v>122007.0</v>
      </c>
      <c r="E264" s="35">
        <v>839.0</v>
      </c>
      <c r="F264" s="35">
        <v>1813144.0</v>
      </c>
    </row>
    <row r="265" ht="15.75" customHeight="1">
      <c r="A265" s="52" t="s">
        <v>257</v>
      </c>
      <c r="B265" s="34">
        <v>9.0938676E7</v>
      </c>
      <c r="C265" s="35">
        <v>1.059497E7</v>
      </c>
      <c r="D265" s="35">
        <v>1405.0</v>
      </c>
      <c r="E265" s="35">
        <v>0.0</v>
      </c>
      <c r="F265" s="35">
        <v>0.0</v>
      </c>
    </row>
    <row r="266" ht="15.75" customHeight="1">
      <c r="A266" s="52" t="s">
        <v>259</v>
      </c>
      <c r="B266" s="34">
        <v>6.119765E7</v>
      </c>
      <c r="C266" s="35">
        <v>1.0451786E7</v>
      </c>
      <c r="D266" s="35">
        <v>7355.0</v>
      </c>
      <c r="E266" s="35">
        <v>0.0</v>
      </c>
      <c r="F266" s="35">
        <v>17424.0</v>
      </c>
    </row>
    <row r="267" ht="15.75" customHeight="1">
      <c r="A267" s="52" t="s">
        <v>260</v>
      </c>
      <c r="B267" s="34">
        <v>1.43182907E8</v>
      </c>
      <c r="C267" s="35">
        <v>1.0447268E7</v>
      </c>
      <c r="D267" s="35">
        <v>0.0</v>
      </c>
      <c r="E267" s="35">
        <v>98.0</v>
      </c>
      <c r="F267" s="35">
        <v>20852.0</v>
      </c>
    </row>
    <row r="268" ht="15.75" customHeight="1">
      <c r="A268" s="52" t="s">
        <v>265</v>
      </c>
      <c r="B268" s="34">
        <v>5.1017364E7</v>
      </c>
      <c r="C268" s="35">
        <v>1.0292546E7</v>
      </c>
      <c r="D268" s="35">
        <v>97623.0</v>
      </c>
      <c r="E268" s="35">
        <v>4235.0</v>
      </c>
      <c r="F268" s="35">
        <v>226585.0</v>
      </c>
    </row>
    <row r="269" ht="15.75" customHeight="1">
      <c r="A269" s="52" t="s">
        <v>261</v>
      </c>
      <c r="B269" s="34">
        <v>8.3688297E7</v>
      </c>
      <c r="C269" s="35">
        <v>1.0157311E7</v>
      </c>
      <c r="D269" s="35">
        <v>7479.0</v>
      </c>
      <c r="E269" s="35">
        <v>9485.0</v>
      </c>
      <c r="F269" s="35">
        <v>685180.0</v>
      </c>
    </row>
    <row r="270" ht="15.75" customHeight="1">
      <c r="A270" s="52" t="s">
        <v>262</v>
      </c>
      <c r="B270" s="34">
        <v>8.3688971E7</v>
      </c>
      <c r="C270" s="35">
        <v>1.0151936E7</v>
      </c>
      <c r="D270" s="35">
        <v>78358.0</v>
      </c>
      <c r="E270" s="35">
        <v>636.0</v>
      </c>
      <c r="F270" s="35">
        <v>756810.0</v>
      </c>
    </row>
    <row r="271" ht="15.75" customHeight="1">
      <c r="A271" s="52" t="s">
        <v>277</v>
      </c>
      <c r="B271" s="34">
        <v>1.77627542E8</v>
      </c>
      <c r="C271" s="35">
        <v>1.0113882E7</v>
      </c>
      <c r="D271" s="35">
        <v>0.0</v>
      </c>
      <c r="E271" s="35">
        <v>0.0</v>
      </c>
      <c r="F271" s="35">
        <v>0.0</v>
      </c>
    </row>
    <row r="272" ht="15.75" customHeight="1">
      <c r="A272" s="52" t="s">
        <v>263</v>
      </c>
      <c r="B272" s="34">
        <v>8.8280898E7</v>
      </c>
      <c r="C272" s="35">
        <v>9907159.0</v>
      </c>
      <c r="D272" s="35">
        <v>64853.0</v>
      </c>
      <c r="E272" s="35">
        <v>54296.0</v>
      </c>
      <c r="F272" s="35">
        <v>948879.0</v>
      </c>
    </row>
    <row r="273" ht="15.75" customHeight="1">
      <c r="A273" s="52" t="s">
        <v>270</v>
      </c>
      <c r="B273" s="34">
        <v>6.4393126E7</v>
      </c>
      <c r="C273" s="35">
        <v>9744334.0</v>
      </c>
      <c r="D273" s="35">
        <v>388566.0</v>
      </c>
      <c r="E273" s="35">
        <v>16101.0</v>
      </c>
      <c r="F273" s="35">
        <v>836849.0</v>
      </c>
    </row>
    <row r="274" ht="15.75" customHeight="1">
      <c r="A274" s="52" t="s">
        <v>267</v>
      </c>
      <c r="B274" s="34">
        <v>3.9262878E7</v>
      </c>
      <c r="C274" s="35">
        <v>9710997.0</v>
      </c>
      <c r="D274" s="35">
        <v>110879.0</v>
      </c>
      <c r="E274" s="35">
        <v>2084.0</v>
      </c>
      <c r="F274" s="35">
        <v>878524.0</v>
      </c>
    </row>
    <row r="275" ht="15.75" customHeight="1">
      <c r="A275" s="52" t="s">
        <v>269</v>
      </c>
      <c r="B275" s="34">
        <v>1.60684174E8</v>
      </c>
      <c r="C275" s="35">
        <v>9627191.0</v>
      </c>
      <c r="D275" s="35">
        <v>0.0</v>
      </c>
      <c r="E275" s="35">
        <v>0.0</v>
      </c>
      <c r="F275" s="35">
        <v>0.0</v>
      </c>
    </row>
    <row r="276" ht="15.75" customHeight="1">
      <c r="A276" s="52" t="s">
        <v>264</v>
      </c>
      <c r="B276" s="34">
        <v>3.1110161E7</v>
      </c>
      <c r="C276" s="35">
        <v>9609213.0</v>
      </c>
      <c r="D276" s="35">
        <v>19775.0</v>
      </c>
      <c r="E276" s="35">
        <v>25278.0</v>
      </c>
      <c r="F276" s="35">
        <v>638957.0</v>
      </c>
    </row>
    <row r="277" ht="15.75" customHeight="1">
      <c r="A277" s="52" t="s">
        <v>272</v>
      </c>
      <c r="B277" s="34">
        <v>1.03034587E8</v>
      </c>
      <c r="C277" s="35">
        <v>9518137.0</v>
      </c>
      <c r="D277" s="35">
        <v>11215.0</v>
      </c>
      <c r="E277" s="35">
        <v>10243.0</v>
      </c>
      <c r="F277" s="35">
        <v>17092.0</v>
      </c>
    </row>
    <row r="278" ht="15.75" customHeight="1">
      <c r="A278" s="52" t="s">
        <v>271</v>
      </c>
      <c r="B278" s="34">
        <v>8.9483572E7</v>
      </c>
      <c r="C278" s="35">
        <v>9512796.0</v>
      </c>
      <c r="D278" s="35">
        <v>14884.0</v>
      </c>
      <c r="E278" s="35">
        <v>0.0</v>
      </c>
      <c r="F278" s="35">
        <v>387119.0</v>
      </c>
    </row>
    <row r="279" ht="15.75" customHeight="1">
      <c r="A279" s="52" t="s">
        <v>273</v>
      </c>
      <c r="B279" s="34">
        <v>1.01430763E8</v>
      </c>
      <c r="C279" s="35">
        <v>9251534.0</v>
      </c>
      <c r="D279" s="35">
        <v>0.0</v>
      </c>
      <c r="E279" s="35">
        <v>0.0</v>
      </c>
      <c r="F279" s="35">
        <v>0.0</v>
      </c>
    </row>
    <row r="280" ht="15.75" customHeight="1">
      <c r="A280" s="52" t="s">
        <v>274</v>
      </c>
      <c r="B280" s="34">
        <v>1.5990938E7</v>
      </c>
      <c r="C280" s="35">
        <v>9147537.0</v>
      </c>
      <c r="D280" s="35">
        <v>0.0</v>
      </c>
      <c r="E280" s="35">
        <v>10800.0</v>
      </c>
      <c r="F280" s="35">
        <v>872756.0</v>
      </c>
    </row>
    <row r="281" ht="15.75" customHeight="1">
      <c r="A281" s="52" t="s">
        <v>275</v>
      </c>
      <c r="B281" s="34">
        <v>1.50622163E8</v>
      </c>
      <c r="C281" s="35">
        <v>9115091.0</v>
      </c>
      <c r="D281" s="35">
        <v>0.0</v>
      </c>
      <c r="E281" s="35">
        <v>0.0</v>
      </c>
      <c r="F281" s="35">
        <v>0.0</v>
      </c>
    </row>
    <row r="282" ht="15.75" customHeight="1">
      <c r="A282" s="52" t="s">
        <v>281</v>
      </c>
      <c r="B282" s="34">
        <v>5.7943326E7</v>
      </c>
      <c r="C282" s="35">
        <v>8952064.0</v>
      </c>
      <c r="D282" s="35">
        <v>12393.0</v>
      </c>
      <c r="E282" s="35">
        <v>47635.0</v>
      </c>
      <c r="F282" s="35">
        <v>2239475.0</v>
      </c>
    </row>
    <row r="283" ht="15.75" customHeight="1">
      <c r="A283" s="52" t="s">
        <v>276</v>
      </c>
      <c r="B283" s="34">
        <v>7.1555942E7</v>
      </c>
      <c r="C283" s="35">
        <v>8742213.0</v>
      </c>
      <c r="D283" s="35">
        <v>0.0</v>
      </c>
      <c r="E283" s="35">
        <v>2005.0</v>
      </c>
      <c r="F283" s="35">
        <v>48765.0</v>
      </c>
    </row>
    <row r="284" ht="15.75" customHeight="1">
      <c r="A284" s="52" t="s">
        <v>278</v>
      </c>
      <c r="B284" s="34">
        <v>1.01432865E8</v>
      </c>
      <c r="C284" s="35">
        <v>8651006.0</v>
      </c>
      <c r="D284" s="35">
        <v>0.0</v>
      </c>
      <c r="E284" s="35">
        <v>0.0</v>
      </c>
      <c r="F284" s="35">
        <v>0.0</v>
      </c>
    </row>
    <row r="285" ht="15.75" customHeight="1">
      <c r="A285" s="52" t="s">
        <v>279</v>
      </c>
      <c r="B285" s="34">
        <v>9.5944515E7</v>
      </c>
      <c r="C285" s="35">
        <v>8453112.0</v>
      </c>
      <c r="D285" s="35">
        <v>0.0</v>
      </c>
      <c r="E285" s="35">
        <v>0.0</v>
      </c>
      <c r="F285" s="35">
        <v>0.0</v>
      </c>
    </row>
    <row r="286" ht="15.75" customHeight="1">
      <c r="A286" s="52" t="s">
        <v>282</v>
      </c>
      <c r="B286" s="34">
        <v>2.8534955E7</v>
      </c>
      <c r="C286" s="35">
        <v>8452880.0</v>
      </c>
      <c r="D286" s="35">
        <v>9991.0</v>
      </c>
      <c r="E286" s="35">
        <v>0.0</v>
      </c>
      <c r="F286" s="35">
        <v>538870.0</v>
      </c>
    </row>
    <row r="287" ht="15.75" customHeight="1">
      <c r="A287" s="52" t="s">
        <v>280</v>
      </c>
      <c r="B287" s="34">
        <v>7.1534388E7</v>
      </c>
      <c r="C287" s="35">
        <v>8426651.0</v>
      </c>
      <c r="D287" s="35">
        <v>0.0</v>
      </c>
      <c r="E287" s="35">
        <v>0.0</v>
      </c>
      <c r="F287" s="35">
        <v>0.0</v>
      </c>
    </row>
    <row r="288" ht="15.75" customHeight="1">
      <c r="A288" s="52" t="s">
        <v>284</v>
      </c>
      <c r="B288" s="34">
        <v>2.8955669E7</v>
      </c>
      <c r="C288" s="35">
        <v>8387834.0</v>
      </c>
      <c r="D288" s="35">
        <v>0.0</v>
      </c>
      <c r="E288" s="35">
        <v>0.0</v>
      </c>
      <c r="F288" s="35">
        <v>5423.0</v>
      </c>
    </row>
    <row r="289" ht="15.75" customHeight="1">
      <c r="A289" s="52" t="s">
        <v>313</v>
      </c>
      <c r="B289" s="34">
        <v>7.5934378E7</v>
      </c>
      <c r="C289" s="35">
        <v>8297801.0</v>
      </c>
      <c r="D289" s="35">
        <v>27974.0</v>
      </c>
      <c r="E289" s="35">
        <v>29940.0</v>
      </c>
      <c r="F289" s="35">
        <v>601513.0</v>
      </c>
    </row>
    <row r="290" ht="15.75" customHeight="1">
      <c r="A290" s="52" t="s">
        <v>283</v>
      </c>
      <c r="B290" s="34">
        <v>1.73496762E8</v>
      </c>
      <c r="C290" s="35">
        <v>7881739.0</v>
      </c>
      <c r="D290" s="35">
        <v>0.0</v>
      </c>
      <c r="E290" s="35">
        <v>0.0</v>
      </c>
      <c r="F290" s="35">
        <v>0.0</v>
      </c>
    </row>
    <row r="291" ht="15.75" customHeight="1">
      <c r="A291" s="52" t="s">
        <v>285</v>
      </c>
      <c r="B291" s="34">
        <v>6.2601603E7</v>
      </c>
      <c r="C291" s="35">
        <v>7739989.0</v>
      </c>
      <c r="D291" s="35">
        <v>19553.0</v>
      </c>
      <c r="E291" s="35">
        <v>0.0</v>
      </c>
      <c r="F291" s="35">
        <v>178950.0</v>
      </c>
    </row>
    <row r="292" ht="15.75" customHeight="1">
      <c r="A292" s="52" t="s">
        <v>598</v>
      </c>
      <c r="B292" s="34">
        <v>5.0876021E7</v>
      </c>
      <c r="C292" s="35">
        <v>7728926.0</v>
      </c>
      <c r="D292" s="35">
        <v>0.0</v>
      </c>
      <c r="E292" s="35">
        <v>0.0</v>
      </c>
      <c r="F292" s="35">
        <v>403.0</v>
      </c>
    </row>
    <row r="293" ht="15.75" customHeight="1">
      <c r="A293" s="52" t="s">
        <v>286</v>
      </c>
      <c r="B293" s="34">
        <v>7.8592333E7</v>
      </c>
      <c r="C293" s="35">
        <v>7601916.0</v>
      </c>
      <c r="D293" s="35">
        <v>46479.0</v>
      </c>
      <c r="E293" s="35">
        <v>17097.0</v>
      </c>
      <c r="F293" s="35">
        <v>571871.0</v>
      </c>
    </row>
    <row r="294" ht="15.75" customHeight="1">
      <c r="A294" s="52" t="s">
        <v>287</v>
      </c>
      <c r="B294" s="34">
        <v>1.44754012E8</v>
      </c>
      <c r="C294" s="35">
        <v>7560738.0</v>
      </c>
      <c r="D294" s="35">
        <v>0.0</v>
      </c>
      <c r="E294" s="35">
        <v>0.0</v>
      </c>
      <c r="F294" s="35">
        <v>0.0</v>
      </c>
    </row>
    <row r="295" ht="15.75" customHeight="1">
      <c r="A295" s="52" t="s">
        <v>637</v>
      </c>
      <c r="B295" s="34">
        <v>1.26884377E8</v>
      </c>
      <c r="C295" s="35">
        <v>7443679.0</v>
      </c>
      <c r="D295" s="35">
        <v>763.0</v>
      </c>
      <c r="E295" s="35">
        <v>1512.0</v>
      </c>
      <c r="F295" s="35">
        <v>94275.0</v>
      </c>
    </row>
    <row r="296" ht="15.75" customHeight="1">
      <c r="A296" s="52" t="s">
        <v>680</v>
      </c>
      <c r="B296" s="34">
        <v>5.0903187E7</v>
      </c>
      <c r="C296" s="35">
        <v>7512414.0</v>
      </c>
      <c r="D296" s="35">
        <v>0.0</v>
      </c>
      <c r="E296" s="35">
        <v>0.0</v>
      </c>
      <c r="F296" s="35">
        <v>0.0</v>
      </c>
    </row>
    <row r="297" ht="15.75" customHeight="1">
      <c r="A297" s="52" t="s">
        <v>634</v>
      </c>
      <c r="B297" s="34">
        <v>7.4993866E7</v>
      </c>
      <c r="C297" s="35">
        <v>7426230.0</v>
      </c>
      <c r="D297" s="35">
        <v>6033.0</v>
      </c>
      <c r="E297" s="35">
        <v>28535.0</v>
      </c>
      <c r="F297" s="35">
        <v>411936.0</v>
      </c>
    </row>
    <row r="298" ht="15.75" customHeight="1">
      <c r="A298" s="52" t="s">
        <v>635</v>
      </c>
      <c r="B298" s="34">
        <v>1.77440169E8</v>
      </c>
      <c r="C298" s="35">
        <v>7347040.0</v>
      </c>
      <c r="D298" s="35">
        <v>0.0</v>
      </c>
      <c r="E298" s="35">
        <v>0.0</v>
      </c>
      <c r="F298" s="35">
        <v>0.0</v>
      </c>
    </row>
    <row r="299" ht="15.75" customHeight="1">
      <c r="A299" s="52" t="s">
        <v>636</v>
      </c>
      <c r="B299" s="34">
        <v>1.78975304E8</v>
      </c>
      <c r="C299" s="35">
        <v>7110242.0</v>
      </c>
      <c r="D299" s="35">
        <v>0.0</v>
      </c>
      <c r="E299" s="35">
        <v>0.0</v>
      </c>
      <c r="F299" s="35">
        <v>0.0</v>
      </c>
    </row>
    <row r="300" ht="15.75" customHeight="1">
      <c r="A300" s="52" t="s">
        <v>578</v>
      </c>
      <c r="B300" s="34">
        <v>3.111016E7</v>
      </c>
      <c r="C300" s="35">
        <v>7109950.0</v>
      </c>
      <c r="D300" s="35">
        <v>7553.0</v>
      </c>
      <c r="E300" s="35">
        <v>1585.0</v>
      </c>
      <c r="F300" s="35">
        <v>473303.0</v>
      </c>
    </row>
    <row r="301" ht="15.75" customHeight="1">
      <c r="A301" s="52" t="s">
        <v>638</v>
      </c>
      <c r="B301" s="34">
        <v>1.27228293E8</v>
      </c>
      <c r="C301" s="35">
        <v>7025916.0</v>
      </c>
      <c r="D301" s="35">
        <v>8153.0</v>
      </c>
      <c r="E301" s="35">
        <v>0.0</v>
      </c>
      <c r="F301" s="35">
        <v>257128.0</v>
      </c>
    </row>
    <row r="302" ht="15.75" customHeight="1">
      <c r="A302" s="52" t="s">
        <v>641</v>
      </c>
      <c r="B302" s="34">
        <v>1.90975087E8</v>
      </c>
      <c r="C302" s="35">
        <v>6813973.0</v>
      </c>
      <c r="D302" s="35">
        <v>0.0</v>
      </c>
      <c r="E302" s="35">
        <v>0.0</v>
      </c>
      <c r="F302" s="35">
        <v>0.0</v>
      </c>
    </row>
    <row r="303" ht="15.75" customHeight="1">
      <c r="A303" s="52" t="s">
        <v>580</v>
      </c>
      <c r="B303" s="34">
        <v>1.71538662E8</v>
      </c>
      <c r="C303" s="35">
        <v>6794818.0</v>
      </c>
      <c r="D303" s="35">
        <v>0.0</v>
      </c>
      <c r="E303" s="35">
        <v>3061.0</v>
      </c>
      <c r="F303" s="35">
        <v>26250.0</v>
      </c>
    </row>
    <row r="304" ht="15.75" customHeight="1">
      <c r="A304" s="52" t="s">
        <v>579</v>
      </c>
      <c r="B304" s="34">
        <v>3.928757E7</v>
      </c>
      <c r="C304" s="35">
        <v>6753979.0</v>
      </c>
      <c r="D304" s="35">
        <v>6219.0</v>
      </c>
      <c r="E304" s="35">
        <v>1310.0</v>
      </c>
      <c r="F304" s="35">
        <v>466802.0</v>
      </c>
    </row>
    <row r="305" ht="15.75" customHeight="1">
      <c r="A305" s="52" t="s">
        <v>639</v>
      </c>
      <c r="B305" s="34">
        <v>5.5258994E7</v>
      </c>
      <c r="C305" s="35">
        <v>6623498.0</v>
      </c>
      <c r="D305" s="35">
        <v>11926.0</v>
      </c>
      <c r="E305" s="35">
        <v>0.0</v>
      </c>
      <c r="F305" s="35">
        <v>210270.0</v>
      </c>
    </row>
    <row r="306" ht="15.75" customHeight="1">
      <c r="A306" s="52" t="s">
        <v>642</v>
      </c>
      <c r="B306" s="34">
        <v>1.73499942E8</v>
      </c>
      <c r="C306" s="35">
        <v>6458143.0</v>
      </c>
      <c r="D306" s="35">
        <v>0.0</v>
      </c>
      <c r="E306" s="35">
        <v>0.0</v>
      </c>
      <c r="F306" s="35">
        <v>0.0</v>
      </c>
    </row>
    <row r="307" ht="15.75" customHeight="1">
      <c r="A307" s="52" t="s">
        <v>645</v>
      </c>
      <c r="B307" s="34">
        <v>1.78220544E8</v>
      </c>
      <c r="C307" s="35">
        <v>6279018.0</v>
      </c>
      <c r="D307" s="35">
        <v>0.0</v>
      </c>
      <c r="E307" s="35">
        <v>0.0</v>
      </c>
      <c r="F307" s="35">
        <v>0.0</v>
      </c>
    </row>
    <row r="308" ht="15.75" customHeight="1">
      <c r="A308" s="52" t="s">
        <v>643</v>
      </c>
      <c r="B308" s="34">
        <v>1.78218038E8</v>
      </c>
      <c r="C308" s="35">
        <v>6198730.0</v>
      </c>
      <c r="D308" s="35">
        <v>0.0</v>
      </c>
      <c r="E308" s="35">
        <v>0.0</v>
      </c>
      <c r="F308" s="35">
        <v>0.0</v>
      </c>
    </row>
    <row r="309" ht="15.75" customHeight="1">
      <c r="A309" s="52" t="s">
        <v>646</v>
      </c>
      <c r="B309" s="34">
        <v>7.7981782E7</v>
      </c>
      <c r="C309" s="35">
        <v>6094499.0</v>
      </c>
      <c r="D309" s="35">
        <v>8364.0</v>
      </c>
      <c r="E309" s="35">
        <v>0.0</v>
      </c>
      <c r="F309" s="35">
        <v>70236.0</v>
      </c>
    </row>
    <row r="310" ht="15.75" customHeight="1">
      <c r="A310" s="52" t="s">
        <v>593</v>
      </c>
      <c r="B310" s="34">
        <v>1.27252811E8</v>
      </c>
      <c r="C310" s="35">
        <v>5999014.0</v>
      </c>
      <c r="D310" s="35">
        <v>0.0</v>
      </c>
      <c r="E310" s="35">
        <v>0.0</v>
      </c>
      <c r="F310" s="35">
        <v>590.0</v>
      </c>
    </row>
    <row r="311" ht="15.75" customHeight="1">
      <c r="A311" s="52" t="s">
        <v>656</v>
      </c>
      <c r="B311" s="34">
        <v>1.90995363E8</v>
      </c>
      <c r="C311" s="35">
        <v>5972209.0</v>
      </c>
      <c r="D311" s="35">
        <v>0.0</v>
      </c>
      <c r="E311" s="35">
        <v>0.0</v>
      </c>
      <c r="F311" s="35">
        <v>0.0</v>
      </c>
    </row>
    <row r="312" ht="15.75" customHeight="1">
      <c r="A312" s="52" t="s">
        <v>647</v>
      </c>
      <c r="B312" s="34">
        <v>5.0945672E7</v>
      </c>
      <c r="C312" s="35">
        <v>5937698.0</v>
      </c>
      <c r="D312" s="35">
        <v>12453.0</v>
      </c>
      <c r="E312" s="35">
        <v>0.0</v>
      </c>
      <c r="F312" s="35">
        <v>68902.0</v>
      </c>
    </row>
    <row r="313" ht="15.75" customHeight="1">
      <c r="A313" s="52" t="s">
        <v>648</v>
      </c>
      <c r="B313" s="34">
        <v>1.79054628E8</v>
      </c>
      <c r="C313" s="35">
        <v>5928576.0</v>
      </c>
      <c r="D313" s="35">
        <v>0.0</v>
      </c>
      <c r="E313" s="35">
        <v>0.0</v>
      </c>
      <c r="F313" s="35">
        <v>4073.0</v>
      </c>
    </row>
    <row r="314" ht="15.75" customHeight="1">
      <c r="A314" s="52" t="s">
        <v>588</v>
      </c>
      <c r="B314" s="34">
        <v>5.0786523E7</v>
      </c>
      <c r="C314" s="35">
        <v>5916873.0</v>
      </c>
      <c r="D314" s="35">
        <v>47527.0</v>
      </c>
      <c r="E314" s="35">
        <v>0.0</v>
      </c>
      <c r="F314" s="35">
        <v>236976.0</v>
      </c>
    </row>
    <row r="315" ht="15.75" customHeight="1">
      <c r="A315" s="52" t="s">
        <v>597</v>
      </c>
      <c r="B315" s="34">
        <v>5.0923687E7</v>
      </c>
      <c r="C315" s="35">
        <v>5879807.0</v>
      </c>
      <c r="D315" s="35">
        <v>0.0</v>
      </c>
      <c r="E315" s="35">
        <v>0.0</v>
      </c>
      <c r="F315" s="35">
        <v>44876.0</v>
      </c>
    </row>
    <row r="316" ht="15.75" customHeight="1">
      <c r="A316" s="52" t="s">
        <v>589</v>
      </c>
      <c r="B316" s="34">
        <v>5.0752508E7</v>
      </c>
      <c r="C316" s="35">
        <v>5866309.0</v>
      </c>
      <c r="D316" s="35">
        <v>27220.0</v>
      </c>
      <c r="E316" s="35">
        <v>0.0</v>
      </c>
      <c r="F316" s="35">
        <v>13244.0</v>
      </c>
    </row>
    <row r="317" ht="15.75" customHeight="1">
      <c r="A317" s="52" t="s">
        <v>590</v>
      </c>
      <c r="B317" s="34">
        <v>5.1142286E7</v>
      </c>
      <c r="C317" s="35">
        <v>5865326.0</v>
      </c>
      <c r="D317" s="35">
        <v>6652.0</v>
      </c>
      <c r="E317" s="35">
        <v>0.0</v>
      </c>
      <c r="F317" s="35">
        <v>7317.0</v>
      </c>
    </row>
    <row r="318" ht="15.75" customHeight="1">
      <c r="A318" s="52" t="s">
        <v>649</v>
      </c>
      <c r="B318" s="34">
        <v>5.1035241E7</v>
      </c>
      <c r="C318" s="35">
        <v>5842086.0</v>
      </c>
      <c r="D318" s="35">
        <v>7879.0</v>
      </c>
      <c r="E318" s="35">
        <v>0.0</v>
      </c>
      <c r="F318" s="35">
        <v>131087.0</v>
      </c>
    </row>
    <row r="319" ht="15.75" customHeight="1">
      <c r="A319" s="52" t="s">
        <v>609</v>
      </c>
      <c r="B319" s="34">
        <v>8.0137201E7</v>
      </c>
      <c r="C319" s="35">
        <v>5743501.0</v>
      </c>
      <c r="D319" s="35">
        <v>0.0</v>
      </c>
      <c r="E319" s="35">
        <v>0.0</v>
      </c>
      <c r="F319" s="35">
        <v>73.0</v>
      </c>
    </row>
    <row r="320" ht="15.75" customHeight="1">
      <c r="A320" s="52" t="s">
        <v>595</v>
      </c>
      <c r="B320" s="34">
        <v>5.086848E7</v>
      </c>
      <c r="C320" s="35">
        <v>5738742.0</v>
      </c>
      <c r="D320" s="35">
        <v>44568.0</v>
      </c>
      <c r="E320" s="35">
        <v>0.0</v>
      </c>
      <c r="F320" s="35">
        <v>100707.0</v>
      </c>
    </row>
    <row r="321" ht="15.75" customHeight="1">
      <c r="A321" s="52" t="s">
        <v>650</v>
      </c>
      <c r="B321" s="34">
        <v>5.0912417E7</v>
      </c>
      <c r="C321" s="35">
        <v>5713735.0</v>
      </c>
      <c r="D321" s="35">
        <v>36599.0</v>
      </c>
      <c r="E321" s="35">
        <v>0.0</v>
      </c>
      <c r="F321" s="35">
        <v>136888.0</v>
      </c>
    </row>
    <row r="322" ht="15.75" customHeight="1">
      <c r="A322" s="52" t="s">
        <v>660</v>
      </c>
      <c r="B322" s="34">
        <v>1.78213077E8</v>
      </c>
      <c r="C322" s="35">
        <v>5387099.0</v>
      </c>
      <c r="D322" s="35">
        <v>0.0</v>
      </c>
      <c r="E322" s="35">
        <v>0.0</v>
      </c>
      <c r="F322" s="35">
        <v>0.0</v>
      </c>
    </row>
    <row r="323" ht="15.75" customHeight="1">
      <c r="A323" s="52" t="s">
        <v>681</v>
      </c>
      <c r="B323" s="34">
        <v>5.0862777E7</v>
      </c>
      <c r="C323" s="35">
        <v>5617088.0</v>
      </c>
      <c r="D323" s="35">
        <v>16586.0</v>
      </c>
      <c r="E323" s="35">
        <v>0.0</v>
      </c>
      <c r="F323" s="35">
        <v>273119.0</v>
      </c>
    </row>
    <row r="324" ht="15.75" customHeight="1">
      <c r="A324" s="52" t="s">
        <v>661</v>
      </c>
      <c r="B324" s="34">
        <v>1.78212198E8</v>
      </c>
      <c r="C324" s="35">
        <v>5352310.0</v>
      </c>
      <c r="D324" s="35">
        <v>0.0</v>
      </c>
      <c r="E324" s="35">
        <v>0.0</v>
      </c>
      <c r="F324" s="35">
        <v>0.0</v>
      </c>
    </row>
    <row r="325" ht="15.75" customHeight="1">
      <c r="A325" s="52" t="s">
        <v>651</v>
      </c>
      <c r="B325" s="34">
        <v>5.0205492E7</v>
      </c>
      <c r="C325" s="35">
        <v>5591995.0</v>
      </c>
      <c r="D325" s="35">
        <v>2819.0</v>
      </c>
      <c r="E325" s="35">
        <v>0.0</v>
      </c>
      <c r="F325" s="35">
        <v>1479.0</v>
      </c>
    </row>
    <row r="326" ht="15.75" customHeight="1">
      <c r="A326" s="52" t="s">
        <v>601</v>
      </c>
      <c r="B326" s="34">
        <v>5.0923574E7</v>
      </c>
      <c r="C326" s="35">
        <v>5552941.0</v>
      </c>
      <c r="D326" s="35">
        <v>8260.0</v>
      </c>
      <c r="E326" s="35">
        <v>0.0</v>
      </c>
      <c r="F326" s="35">
        <v>20688.0</v>
      </c>
    </row>
    <row r="327" ht="15.75" customHeight="1">
      <c r="A327" s="52" t="s">
        <v>652</v>
      </c>
      <c r="B327" s="34">
        <v>7.1161114E7</v>
      </c>
      <c r="C327" s="35">
        <v>5521731.0</v>
      </c>
      <c r="D327" s="35">
        <v>6466.0</v>
      </c>
      <c r="E327" s="35">
        <v>2981.0</v>
      </c>
      <c r="F327" s="35">
        <v>210845.0</v>
      </c>
    </row>
    <row r="328" ht="15.75" customHeight="1">
      <c r="A328" s="52" t="s">
        <v>603</v>
      </c>
      <c r="B328" s="34">
        <v>5.0891691E7</v>
      </c>
      <c r="C328" s="35">
        <v>5522695.0</v>
      </c>
      <c r="D328" s="35">
        <v>3987.0</v>
      </c>
      <c r="E328" s="35">
        <v>0.0</v>
      </c>
      <c r="F328" s="35">
        <v>43943.0</v>
      </c>
    </row>
    <row r="329" ht="15.75" customHeight="1">
      <c r="A329" s="52" t="s">
        <v>653</v>
      </c>
      <c r="B329" s="34">
        <v>5.0938556E7</v>
      </c>
      <c r="C329" s="35">
        <v>5519087.0</v>
      </c>
      <c r="D329" s="35">
        <v>170974.0</v>
      </c>
      <c r="E329" s="35">
        <v>0.0</v>
      </c>
      <c r="F329" s="35">
        <v>201652.0</v>
      </c>
    </row>
    <row r="330" ht="15.75" customHeight="1">
      <c r="A330" s="52" t="s">
        <v>606</v>
      </c>
      <c r="B330" s="34">
        <v>4.9910463E7</v>
      </c>
      <c r="C330" s="35">
        <v>5510662.0</v>
      </c>
      <c r="D330" s="35">
        <v>62728.0</v>
      </c>
      <c r="E330" s="35">
        <v>0.0</v>
      </c>
      <c r="F330" s="35">
        <v>273635.0</v>
      </c>
    </row>
    <row r="331" ht="15.75" customHeight="1">
      <c r="A331" s="52" t="s">
        <v>607</v>
      </c>
      <c r="B331" s="34">
        <v>5.0883627E7</v>
      </c>
      <c r="C331" s="35">
        <v>5505419.0</v>
      </c>
      <c r="D331" s="35">
        <v>23471.0</v>
      </c>
      <c r="E331" s="35">
        <v>0.0</v>
      </c>
      <c r="F331" s="35">
        <v>84671.0</v>
      </c>
    </row>
    <row r="332" ht="15.75" customHeight="1">
      <c r="A332" s="52" t="s">
        <v>654</v>
      </c>
      <c r="B332" s="34">
        <v>5.0766459E7</v>
      </c>
      <c r="C332" s="35">
        <v>5461691.0</v>
      </c>
      <c r="D332" s="35">
        <v>31868.0</v>
      </c>
      <c r="E332" s="35">
        <v>0.0</v>
      </c>
      <c r="F332" s="35">
        <v>390871.0</v>
      </c>
    </row>
    <row r="333" ht="15.75" customHeight="1">
      <c r="A333" s="52" t="s">
        <v>655</v>
      </c>
      <c r="B333" s="34">
        <v>1.28408195E8</v>
      </c>
      <c r="C333" s="35">
        <v>5444832.0</v>
      </c>
      <c r="D333" s="35">
        <v>0.0</v>
      </c>
      <c r="E333" s="35">
        <v>0.0</v>
      </c>
      <c r="F333" s="35">
        <v>0.0</v>
      </c>
    </row>
    <row r="334" ht="15.75" customHeight="1">
      <c r="A334" s="52" t="s">
        <v>610</v>
      </c>
      <c r="B334" s="34">
        <v>5.1054493E7</v>
      </c>
      <c r="C334" s="35">
        <v>5357962.0</v>
      </c>
      <c r="D334" s="35">
        <v>69343.0</v>
      </c>
      <c r="E334" s="35">
        <v>0.0</v>
      </c>
      <c r="F334" s="35">
        <v>274658.0</v>
      </c>
    </row>
    <row r="335" ht="15.75" customHeight="1">
      <c r="A335" s="52" t="s">
        <v>611</v>
      </c>
      <c r="B335" s="34">
        <v>5.0709576E7</v>
      </c>
      <c r="C335" s="35">
        <v>5352376.0</v>
      </c>
      <c r="D335" s="35">
        <v>6219.0</v>
      </c>
      <c r="E335" s="35">
        <v>0.0</v>
      </c>
      <c r="F335" s="35">
        <v>20788.0</v>
      </c>
    </row>
    <row r="336" ht="15.75" customHeight="1">
      <c r="A336" s="52" t="s">
        <v>682</v>
      </c>
      <c r="B336" s="34">
        <v>1.39811949E8</v>
      </c>
      <c r="C336" s="35">
        <v>5303485.0</v>
      </c>
      <c r="D336" s="35">
        <v>18457.0</v>
      </c>
      <c r="E336" s="35">
        <v>292.0</v>
      </c>
      <c r="F336" s="35">
        <v>128142.0</v>
      </c>
    </row>
    <row r="337" ht="15.75" customHeight="1">
      <c r="A337" s="52" t="s">
        <v>612</v>
      </c>
      <c r="B337" s="34">
        <v>5.0951516E7</v>
      </c>
      <c r="C337" s="35">
        <v>5291263.0</v>
      </c>
      <c r="D337" s="35">
        <v>8604.0</v>
      </c>
      <c r="E337" s="35">
        <v>0.0</v>
      </c>
      <c r="F337" s="35">
        <v>162191.0</v>
      </c>
    </row>
    <row r="338" ht="15.75" customHeight="1">
      <c r="A338" s="52" t="s">
        <v>619</v>
      </c>
      <c r="B338" s="34">
        <v>7.3300614E7</v>
      </c>
      <c r="C338" s="35">
        <v>5262441.0</v>
      </c>
      <c r="D338" s="35">
        <v>0.0</v>
      </c>
      <c r="E338" s="35">
        <v>0.0</v>
      </c>
      <c r="F338" s="35">
        <v>0.0</v>
      </c>
    </row>
    <row r="339" ht="15.75" customHeight="1">
      <c r="A339" s="52" t="s">
        <v>613</v>
      </c>
      <c r="B339" s="34">
        <v>5.1006872E7</v>
      </c>
      <c r="C339" s="35">
        <v>5256752.0</v>
      </c>
      <c r="D339" s="35">
        <v>17421.0</v>
      </c>
      <c r="E339" s="35">
        <v>0.0</v>
      </c>
      <c r="F339" s="35">
        <v>34591.0</v>
      </c>
    </row>
    <row r="340" ht="15.75" customHeight="1">
      <c r="A340" s="52" t="s">
        <v>657</v>
      </c>
      <c r="B340" s="34">
        <v>5.0981129E7</v>
      </c>
      <c r="C340" s="35">
        <v>5253683.0</v>
      </c>
      <c r="D340" s="35">
        <v>28646.0</v>
      </c>
      <c r="E340" s="35">
        <v>0.0</v>
      </c>
      <c r="F340" s="35">
        <v>244014.0</v>
      </c>
    </row>
    <row r="341" ht="15.75" customHeight="1">
      <c r="A341" s="52" t="s">
        <v>615</v>
      </c>
      <c r="B341" s="34">
        <v>5.0137784E7</v>
      </c>
      <c r="C341" s="35">
        <v>5247644.0</v>
      </c>
      <c r="D341" s="35">
        <v>30125.0</v>
      </c>
      <c r="E341" s="35">
        <v>0.0</v>
      </c>
      <c r="F341" s="35">
        <v>49667.0</v>
      </c>
    </row>
    <row r="342" ht="15.75" customHeight="1">
      <c r="A342" s="52" t="s">
        <v>616</v>
      </c>
      <c r="B342" s="34">
        <v>5.1088553E7</v>
      </c>
      <c r="C342" s="35">
        <v>5224808.0</v>
      </c>
      <c r="D342" s="35">
        <v>15633.0</v>
      </c>
      <c r="E342" s="35">
        <v>0.0</v>
      </c>
      <c r="F342" s="35">
        <v>280971.0</v>
      </c>
    </row>
    <row r="343" ht="15.75" customHeight="1">
      <c r="A343" s="52" t="s">
        <v>658</v>
      </c>
      <c r="B343" s="34">
        <v>5.0914009E7</v>
      </c>
      <c r="C343" s="35">
        <v>5218002.0</v>
      </c>
      <c r="D343" s="35">
        <v>11547.0</v>
      </c>
      <c r="E343" s="35">
        <v>0.0</v>
      </c>
      <c r="F343" s="35">
        <v>16490.0</v>
      </c>
    </row>
    <row r="344" ht="15.75" customHeight="1">
      <c r="A344" s="52" t="s">
        <v>659</v>
      </c>
      <c r="B344" s="34">
        <v>5.0936238E7</v>
      </c>
      <c r="C344" s="35">
        <v>5216821.0</v>
      </c>
      <c r="D344" s="35">
        <v>23213.0</v>
      </c>
      <c r="E344" s="35">
        <v>0.0</v>
      </c>
      <c r="F344" s="35">
        <v>65935.0</v>
      </c>
    </row>
    <row r="345" ht="15.75" customHeight="1">
      <c r="A345" s="52" t="s">
        <v>689</v>
      </c>
      <c r="B345" s="34">
        <v>5.0140671E7</v>
      </c>
      <c r="C345" s="35">
        <v>5149328.0</v>
      </c>
      <c r="D345" s="35">
        <v>0.0</v>
      </c>
      <c r="E345" s="35">
        <v>0.0</v>
      </c>
      <c r="F345" s="35">
        <v>5395.0</v>
      </c>
    </row>
    <row r="346" ht="15.75" customHeight="1">
      <c r="A346" s="52" t="s">
        <v>683</v>
      </c>
      <c r="B346" s="34">
        <v>5.0902861E7</v>
      </c>
      <c r="C346" s="35">
        <v>5147844.0</v>
      </c>
      <c r="D346" s="35">
        <v>12057.0</v>
      </c>
      <c r="E346" s="35">
        <v>0.0</v>
      </c>
      <c r="F346" s="35">
        <v>166902.0</v>
      </c>
    </row>
    <row r="347" ht="15.75" customHeight="1">
      <c r="A347" s="52" t="s">
        <v>684</v>
      </c>
      <c r="B347" s="34">
        <v>1.59520147E8</v>
      </c>
      <c r="C347" s="35">
        <v>5127156.0</v>
      </c>
      <c r="D347" s="35">
        <v>0.0</v>
      </c>
      <c r="E347" s="35">
        <v>0.0</v>
      </c>
      <c r="F347" s="35">
        <v>0.0</v>
      </c>
    </row>
    <row r="348" ht="15.75" customHeight="1">
      <c r="A348" s="52" t="s">
        <v>624</v>
      </c>
      <c r="B348" s="34">
        <v>5.1001316E7</v>
      </c>
      <c r="C348" s="35">
        <v>5122230.0</v>
      </c>
      <c r="D348" s="35">
        <v>1013.0</v>
      </c>
      <c r="E348" s="35">
        <v>0.0</v>
      </c>
      <c r="F348" s="35">
        <v>23445.0</v>
      </c>
    </row>
    <row r="349" ht="15.75" customHeight="1">
      <c r="A349" s="52" t="s">
        <v>685</v>
      </c>
      <c r="B349" s="34">
        <v>5.1076366E7</v>
      </c>
      <c r="C349" s="35">
        <v>5118299.0</v>
      </c>
      <c r="D349" s="35">
        <v>6433.0</v>
      </c>
      <c r="E349" s="35">
        <v>0.0</v>
      </c>
      <c r="F349" s="35">
        <v>146175.0</v>
      </c>
    </row>
    <row r="350" ht="15.75" customHeight="1">
      <c r="A350" s="52" t="s">
        <v>686</v>
      </c>
      <c r="B350" s="34">
        <v>5.1003814E7</v>
      </c>
      <c r="C350" s="35">
        <v>5104016.0</v>
      </c>
      <c r="D350" s="35">
        <v>6196.0</v>
      </c>
      <c r="E350" s="35">
        <v>0.0</v>
      </c>
      <c r="F350" s="35">
        <v>240910.0</v>
      </c>
    </row>
    <row r="351" ht="15.75" customHeight="1">
      <c r="A351" s="52" t="s">
        <v>688</v>
      </c>
      <c r="B351" s="34">
        <v>1.40287411E8</v>
      </c>
      <c r="C351" s="35">
        <v>5006854.0</v>
      </c>
      <c r="D351" s="35">
        <v>0.0</v>
      </c>
      <c r="E351" s="35">
        <v>0.0</v>
      </c>
      <c r="F351" s="35">
        <v>0.0</v>
      </c>
    </row>
    <row r="352" ht="15.75" customHeight="1">
      <c r="C352" s="60"/>
      <c r="D352" s="60"/>
      <c r="E352" s="60"/>
      <c r="F352" s="60"/>
    </row>
    <row r="353" ht="15.75" customHeight="1">
      <c r="A353" s="59"/>
      <c r="B353" s="44"/>
      <c r="C353" s="36"/>
      <c r="D353" s="36"/>
      <c r="E353" s="36"/>
      <c r="F353" s="36"/>
    </row>
    <row r="354" ht="15.75" customHeight="1">
      <c r="A354" s="59"/>
      <c r="B354" s="44"/>
      <c r="C354" s="36"/>
      <c r="D354" s="36"/>
      <c r="E354" s="36"/>
      <c r="F354" s="36"/>
    </row>
    <row r="355" ht="15.75" customHeight="1">
      <c r="A355" s="59"/>
      <c r="B355" s="44"/>
      <c r="C355" s="36"/>
      <c r="D355" s="36"/>
      <c r="E355" s="36"/>
      <c r="F355" s="36"/>
    </row>
    <row r="356" ht="15.75" customHeight="1">
      <c r="A356" s="59"/>
      <c r="B356" s="44"/>
      <c r="C356" s="36"/>
      <c r="D356" s="36"/>
      <c r="E356" s="36"/>
      <c r="F356" s="36"/>
    </row>
    <row r="357" ht="15.75" customHeight="1">
      <c r="A357" s="59"/>
      <c r="B357" s="44"/>
      <c r="C357" s="36"/>
      <c r="D357" s="36"/>
      <c r="E357" s="36"/>
      <c r="F357" s="36"/>
    </row>
    <row r="358" ht="15.75" customHeight="1">
      <c r="A358" s="59"/>
      <c r="B358" s="44"/>
      <c r="C358" s="36"/>
      <c r="D358" s="36"/>
      <c r="E358" s="36"/>
      <c r="F358" s="36"/>
    </row>
    <row r="359" ht="15.75" customHeight="1">
      <c r="A359" s="59"/>
      <c r="B359" s="44"/>
      <c r="C359" s="36"/>
      <c r="D359" s="36"/>
      <c r="E359" s="36"/>
      <c r="F359" s="36"/>
    </row>
    <row r="360" ht="15.75" customHeight="1">
      <c r="A360" s="59"/>
      <c r="B360" s="44"/>
      <c r="C360" s="36"/>
      <c r="D360" s="36"/>
      <c r="E360" s="36"/>
      <c r="F360" s="36"/>
    </row>
    <row r="361" ht="15.75" customHeight="1">
      <c r="A361" s="59"/>
      <c r="B361" s="44"/>
      <c r="C361" s="36"/>
      <c r="D361" s="36"/>
      <c r="E361" s="36"/>
      <c r="F361" s="36"/>
    </row>
    <row r="362" ht="15.75" customHeight="1">
      <c r="A362" s="59"/>
      <c r="B362" s="44"/>
      <c r="C362" s="36"/>
      <c r="D362" s="36"/>
      <c r="E362" s="36"/>
      <c r="F362" s="36"/>
    </row>
    <row r="363" ht="15.75" customHeight="1">
      <c r="A363" s="59"/>
      <c r="B363" s="44"/>
      <c r="C363" s="36"/>
      <c r="D363" s="36"/>
      <c r="E363" s="36"/>
      <c r="F363" s="36"/>
    </row>
    <row r="364" ht="15.75" customHeight="1">
      <c r="A364" s="59"/>
      <c r="B364" s="44"/>
      <c r="C364" s="36"/>
      <c r="D364" s="36"/>
      <c r="E364" s="36"/>
      <c r="F364" s="36"/>
    </row>
    <row r="365" ht="15.75" customHeight="1">
      <c r="A365" s="59"/>
      <c r="B365" s="44"/>
      <c r="C365" s="36"/>
      <c r="D365" s="36"/>
      <c r="E365" s="36"/>
      <c r="F365" s="36"/>
    </row>
    <row r="366" ht="15.75" customHeight="1">
      <c r="A366" s="59"/>
      <c r="B366" s="44"/>
      <c r="C366" s="36"/>
      <c r="D366" s="36"/>
      <c r="E366" s="36"/>
      <c r="F366" s="36"/>
    </row>
    <row r="367" ht="15.75" customHeight="1">
      <c r="A367" s="59"/>
      <c r="B367" s="44"/>
      <c r="C367" s="36"/>
      <c r="D367" s="36"/>
      <c r="E367" s="36"/>
      <c r="F367" s="36"/>
    </row>
    <row r="368" ht="15.75" customHeight="1">
      <c r="A368" s="59"/>
      <c r="B368" s="44"/>
      <c r="C368" s="36"/>
      <c r="D368" s="36"/>
      <c r="E368" s="36"/>
      <c r="F368" s="36"/>
    </row>
    <row r="369" ht="15.75" customHeight="1">
      <c r="A369" s="59"/>
      <c r="B369" s="44"/>
      <c r="C369" s="36"/>
      <c r="D369" s="36"/>
      <c r="E369" s="36"/>
      <c r="F369" s="36"/>
    </row>
    <row r="370" ht="15.75" customHeight="1">
      <c r="A370" s="59"/>
      <c r="B370" s="44"/>
      <c r="C370" s="36"/>
      <c r="D370" s="36"/>
      <c r="E370" s="36"/>
      <c r="F370" s="36"/>
    </row>
    <row r="371" ht="15.75" customHeight="1">
      <c r="A371" s="59"/>
      <c r="B371" s="44"/>
      <c r="C371" s="36"/>
      <c r="D371" s="36"/>
      <c r="E371" s="36"/>
      <c r="F371" s="36"/>
    </row>
    <row r="372" ht="15.75" customHeight="1">
      <c r="A372" s="59"/>
      <c r="B372" s="44"/>
      <c r="C372" s="36"/>
      <c r="D372" s="36"/>
      <c r="E372" s="36"/>
      <c r="F372" s="36"/>
    </row>
    <row r="373" ht="15.75" customHeight="1">
      <c r="A373" s="59"/>
      <c r="B373" s="44"/>
      <c r="C373" s="36"/>
      <c r="D373" s="36"/>
      <c r="E373" s="36"/>
      <c r="F373" s="36"/>
    </row>
    <row r="374" ht="15.75" customHeight="1">
      <c r="A374" s="59"/>
      <c r="B374" s="44"/>
      <c r="C374" s="36"/>
      <c r="D374" s="36"/>
      <c r="E374" s="36"/>
      <c r="F374" s="36"/>
    </row>
    <row r="375" ht="15.75" customHeight="1">
      <c r="A375" s="59"/>
      <c r="B375" s="44"/>
      <c r="C375" s="36"/>
      <c r="D375" s="36"/>
      <c r="E375" s="36"/>
      <c r="F375" s="36"/>
    </row>
    <row r="376" ht="15.75" customHeight="1">
      <c r="A376" s="59"/>
      <c r="B376" s="44"/>
      <c r="C376" s="36"/>
      <c r="D376" s="36"/>
      <c r="E376" s="36"/>
      <c r="F376" s="36"/>
    </row>
    <row r="377" ht="15.75" customHeight="1">
      <c r="A377" s="59"/>
      <c r="B377" s="44"/>
      <c r="C377" s="36"/>
      <c r="D377" s="36"/>
      <c r="E377" s="36"/>
      <c r="F377" s="36"/>
    </row>
    <row r="378" ht="15.75" customHeight="1">
      <c r="A378" s="59"/>
      <c r="B378" s="44"/>
      <c r="C378" s="36"/>
      <c r="D378" s="36"/>
      <c r="E378" s="36"/>
      <c r="F378" s="36"/>
    </row>
    <row r="379" ht="15.75" customHeight="1">
      <c r="A379" s="59"/>
      <c r="B379" s="44"/>
      <c r="C379" s="36"/>
      <c r="D379" s="36"/>
      <c r="E379" s="36"/>
      <c r="F379" s="36"/>
    </row>
    <row r="380" ht="15.75" customHeight="1">
      <c r="A380" s="59"/>
      <c r="B380" s="44"/>
      <c r="C380" s="36"/>
      <c r="D380" s="36"/>
      <c r="E380" s="36"/>
      <c r="F380" s="36"/>
    </row>
    <row r="381" ht="15.75" customHeight="1">
      <c r="A381" s="59"/>
      <c r="B381" s="44"/>
      <c r="C381" s="36"/>
      <c r="D381" s="36"/>
      <c r="E381" s="36"/>
      <c r="F381" s="36"/>
    </row>
    <row r="382" ht="15.75" customHeight="1">
      <c r="A382" s="59"/>
      <c r="B382" s="44"/>
      <c r="C382" s="36"/>
      <c r="D382" s="36"/>
      <c r="E382" s="36"/>
      <c r="F382" s="36"/>
    </row>
    <row r="383" ht="15.75" customHeight="1">
      <c r="A383" s="59"/>
      <c r="B383" s="44"/>
      <c r="C383" s="36"/>
      <c r="D383" s="36"/>
      <c r="E383" s="36"/>
      <c r="F383" s="36"/>
    </row>
    <row r="384" ht="15.75" customHeight="1">
      <c r="A384" s="59"/>
      <c r="B384" s="44"/>
      <c r="C384" s="36"/>
      <c r="D384" s="36"/>
      <c r="E384" s="44"/>
      <c r="F384" s="36"/>
    </row>
    <row r="385" ht="15.75" customHeight="1">
      <c r="A385" s="59"/>
      <c r="B385" s="44"/>
      <c r="C385" s="36"/>
      <c r="D385" s="36"/>
      <c r="E385" s="36"/>
      <c r="F385" s="36"/>
    </row>
    <row r="386" ht="15.75" customHeight="1">
      <c r="A386" s="59"/>
      <c r="B386" s="44"/>
      <c r="C386" s="36"/>
      <c r="D386" s="36"/>
      <c r="E386" s="36"/>
      <c r="F386" s="36"/>
    </row>
    <row r="387" ht="15.75" customHeight="1">
      <c r="A387" s="59"/>
      <c r="B387" s="44"/>
      <c r="C387" s="36"/>
      <c r="D387" s="36"/>
      <c r="E387" s="36"/>
      <c r="F387" s="36"/>
    </row>
    <row r="388" ht="15.75" customHeight="1">
      <c r="A388" s="59"/>
      <c r="B388" s="44"/>
      <c r="C388" s="36"/>
      <c r="D388" s="36"/>
      <c r="E388" s="36"/>
      <c r="F388" s="36"/>
    </row>
    <row r="389" ht="15.75" customHeight="1">
      <c r="A389" s="59"/>
      <c r="B389" s="44"/>
      <c r="C389" s="36"/>
      <c r="D389" s="36"/>
      <c r="E389" s="36"/>
      <c r="F389" s="36"/>
    </row>
    <row r="390" ht="15.75" customHeight="1">
      <c r="A390" s="59"/>
      <c r="B390" s="44"/>
      <c r="C390" s="36"/>
      <c r="D390" s="36"/>
      <c r="E390" s="36"/>
      <c r="F390" s="36"/>
    </row>
    <row r="391" ht="15.75" customHeight="1">
      <c r="A391" s="59"/>
      <c r="B391" s="44"/>
      <c r="C391" s="36"/>
      <c r="D391" s="36"/>
      <c r="E391" s="36"/>
      <c r="F391" s="36"/>
    </row>
    <row r="392" ht="15.75" customHeight="1">
      <c r="A392" s="59"/>
      <c r="B392" s="44"/>
      <c r="C392" s="36"/>
      <c r="D392" s="36"/>
      <c r="E392" s="36"/>
      <c r="F392" s="36"/>
    </row>
    <row r="393" ht="15.75" customHeight="1">
      <c r="A393" s="59"/>
      <c r="B393" s="44"/>
      <c r="C393" s="36"/>
      <c r="D393" s="36"/>
      <c r="E393" s="44"/>
      <c r="F393" s="36"/>
    </row>
    <row r="394" ht="15.75" customHeight="1">
      <c r="A394" s="59"/>
      <c r="B394" s="44"/>
      <c r="C394" s="36"/>
      <c r="D394" s="36"/>
      <c r="E394" s="36"/>
      <c r="F394" s="36"/>
    </row>
    <row r="395" ht="15.75" customHeight="1">
      <c r="A395" s="59"/>
      <c r="B395" s="44"/>
      <c r="C395" s="36"/>
      <c r="D395" s="36"/>
      <c r="E395" s="44"/>
      <c r="F395" s="36"/>
    </row>
    <row r="396" ht="15.75" customHeight="1">
      <c r="A396" s="59"/>
      <c r="B396" s="44"/>
      <c r="C396" s="36"/>
      <c r="D396" s="36"/>
      <c r="E396" s="36"/>
      <c r="F396" s="36"/>
    </row>
    <row r="397" ht="15.75" customHeight="1">
      <c r="A397" s="59"/>
      <c r="B397" s="44"/>
      <c r="C397" s="36"/>
      <c r="D397" s="36"/>
      <c r="E397" s="36"/>
      <c r="F397" s="36"/>
    </row>
    <row r="398" ht="15.75" customHeight="1">
      <c r="A398" s="59"/>
      <c r="B398" s="44"/>
      <c r="C398" s="36"/>
      <c r="D398" s="36"/>
      <c r="E398" s="36"/>
      <c r="F398" s="36"/>
    </row>
    <row r="399" ht="15.75" customHeight="1">
      <c r="A399" s="59"/>
      <c r="B399" s="44"/>
      <c r="C399" s="36"/>
      <c r="D399" s="36"/>
      <c r="E399" s="36"/>
      <c r="F399" s="36"/>
    </row>
    <row r="400" ht="15.75" customHeight="1">
      <c r="A400" s="59"/>
      <c r="B400" s="44"/>
      <c r="C400" s="36"/>
      <c r="D400" s="36"/>
      <c r="E400" s="36"/>
      <c r="F400" s="36"/>
    </row>
    <row r="401" ht="15.75" customHeight="1">
      <c r="A401" s="59"/>
      <c r="B401" s="44"/>
      <c r="C401" s="36"/>
      <c r="D401" s="36"/>
      <c r="E401" s="36"/>
      <c r="F401" s="36"/>
    </row>
    <row r="402" ht="15.75" customHeight="1">
      <c r="A402" s="59"/>
      <c r="B402" s="44"/>
      <c r="C402" s="36"/>
      <c r="D402" s="36"/>
      <c r="E402" s="36"/>
      <c r="F402" s="36"/>
    </row>
    <row r="403" ht="15.75" customHeight="1">
      <c r="A403" s="59"/>
      <c r="B403" s="44"/>
      <c r="C403" s="36"/>
      <c r="D403" s="36"/>
      <c r="E403" s="36"/>
      <c r="F403" s="36"/>
    </row>
    <row r="404" ht="15.75" customHeight="1">
      <c r="A404" s="59"/>
      <c r="B404" s="44"/>
      <c r="C404" s="36"/>
      <c r="D404" s="36"/>
      <c r="E404" s="36"/>
      <c r="F404" s="36"/>
    </row>
    <row r="405" ht="15.75" customHeight="1">
      <c r="A405" s="59"/>
      <c r="B405" s="44"/>
      <c r="C405" s="36"/>
      <c r="D405" s="36"/>
      <c r="E405" s="36"/>
      <c r="F405" s="36"/>
    </row>
    <row r="406" ht="15.75" customHeight="1">
      <c r="A406" s="59"/>
      <c r="B406" s="44"/>
      <c r="C406" s="36"/>
      <c r="D406" s="36"/>
      <c r="E406" s="36"/>
      <c r="F406" s="36"/>
    </row>
    <row r="407" ht="15.75" customHeight="1">
      <c r="A407" s="59"/>
      <c r="B407" s="44"/>
      <c r="C407" s="36"/>
      <c r="D407" s="36"/>
      <c r="E407" s="36"/>
      <c r="F407" s="36"/>
    </row>
    <row r="408" ht="15.75" customHeight="1">
      <c r="A408" s="59"/>
      <c r="B408" s="44"/>
      <c r="C408" s="36"/>
      <c r="D408" s="36"/>
      <c r="E408" s="36"/>
      <c r="F408" s="36"/>
    </row>
    <row r="409" ht="15.75" customHeight="1">
      <c r="A409" s="59"/>
      <c r="B409" s="44"/>
      <c r="C409" s="36"/>
      <c r="D409" s="36"/>
      <c r="E409" s="44"/>
      <c r="F409" s="36"/>
    </row>
    <row r="410" ht="15.75" customHeight="1">
      <c r="A410" s="59"/>
      <c r="B410" s="44"/>
      <c r="C410" s="36"/>
      <c r="D410" s="36"/>
      <c r="E410" s="36"/>
      <c r="F410" s="36"/>
    </row>
    <row r="411" ht="15.75" customHeight="1">
      <c r="A411" s="59"/>
      <c r="B411" s="44"/>
      <c r="C411" s="36"/>
      <c r="D411" s="36"/>
      <c r="E411" s="36"/>
      <c r="F411" s="36"/>
    </row>
    <row r="412" ht="15.75" customHeight="1">
      <c r="A412" s="59"/>
      <c r="B412" s="44"/>
      <c r="C412" s="36"/>
      <c r="D412" s="36"/>
      <c r="E412" s="44"/>
      <c r="F412" s="36"/>
    </row>
    <row r="413" ht="15.75" customHeight="1">
      <c r="A413" s="59"/>
      <c r="B413" s="44"/>
      <c r="C413" s="36"/>
      <c r="D413" s="36"/>
      <c r="E413" s="36"/>
      <c r="F413" s="36"/>
    </row>
    <row r="414" ht="15.75" customHeight="1">
      <c r="A414" s="59"/>
      <c r="B414" s="44"/>
      <c r="C414" s="36"/>
      <c r="D414" s="36"/>
      <c r="E414" s="36"/>
      <c r="F414" s="36"/>
    </row>
    <row r="415" ht="15.75" customHeight="1">
      <c r="A415" s="59"/>
      <c r="B415" s="44"/>
      <c r="C415" s="36"/>
      <c r="D415" s="36"/>
      <c r="E415" s="44"/>
      <c r="F415" s="36"/>
    </row>
    <row r="416" ht="15.75" customHeight="1">
      <c r="A416" s="59"/>
      <c r="B416" s="44"/>
      <c r="C416" s="36"/>
      <c r="D416" s="36"/>
      <c r="E416" s="36"/>
      <c r="F416" s="36"/>
    </row>
    <row r="417" ht="15.75" customHeight="1">
      <c r="A417" s="59"/>
      <c r="B417" s="44"/>
      <c r="C417" s="36"/>
      <c r="D417" s="36"/>
      <c r="E417" s="36"/>
      <c r="F417" s="36"/>
    </row>
    <row r="418" ht="15.75" customHeight="1">
      <c r="A418" s="59"/>
      <c r="B418" s="44"/>
      <c r="C418" s="36"/>
      <c r="D418" s="36"/>
      <c r="E418" s="36"/>
      <c r="F418" s="36"/>
    </row>
    <row r="419" ht="15.75" customHeight="1">
      <c r="A419" s="59"/>
      <c r="B419" s="44"/>
      <c r="C419" s="36"/>
      <c r="D419" s="36"/>
      <c r="E419" s="36"/>
      <c r="F419" s="36"/>
    </row>
    <row r="420" ht="15.75" customHeight="1">
      <c r="A420" s="59"/>
      <c r="B420" s="44"/>
      <c r="C420" s="36"/>
      <c r="D420" s="36"/>
      <c r="E420" s="36"/>
      <c r="F420" s="36"/>
    </row>
    <row r="421" ht="15.75" customHeight="1">
      <c r="A421" s="59"/>
      <c r="B421" s="44"/>
      <c r="C421" s="36"/>
      <c r="D421" s="36"/>
      <c r="E421" s="44"/>
      <c r="F421" s="36"/>
    </row>
    <row r="422" ht="15.75" customHeight="1">
      <c r="A422" s="59"/>
      <c r="B422" s="44"/>
      <c r="C422" s="36"/>
      <c r="D422" s="36"/>
      <c r="E422" s="36"/>
      <c r="F422" s="36"/>
    </row>
    <row r="423" ht="15.75" customHeight="1">
      <c r="A423" s="59"/>
      <c r="B423" s="44"/>
      <c r="C423" s="36"/>
      <c r="D423" s="36"/>
      <c r="E423" s="36"/>
      <c r="F423" s="36"/>
    </row>
    <row r="424" ht="15.75" customHeight="1">
      <c r="A424" s="59"/>
      <c r="B424" s="44"/>
      <c r="C424" s="36"/>
      <c r="D424" s="36"/>
      <c r="E424" s="36"/>
      <c r="F424" s="36"/>
    </row>
    <row r="425" ht="15.75" customHeight="1">
      <c r="A425" s="59"/>
      <c r="B425" s="44"/>
      <c r="C425" s="36"/>
      <c r="D425" s="36"/>
      <c r="E425" s="36"/>
      <c r="F425" s="36"/>
    </row>
    <row r="426" ht="15.75" customHeight="1">
      <c r="A426" s="59"/>
      <c r="B426" s="44"/>
      <c r="C426" s="36"/>
      <c r="D426" s="36"/>
      <c r="E426" s="44"/>
      <c r="F426" s="36"/>
    </row>
    <row r="427" ht="15.75" customHeight="1">
      <c r="A427" s="44"/>
      <c r="B427" s="44"/>
      <c r="C427" s="36"/>
      <c r="D427" s="36"/>
      <c r="E427" s="44"/>
      <c r="F427" s="36"/>
    </row>
    <row r="428" ht="15.75" customHeight="1">
      <c r="A428" s="59"/>
      <c r="B428" s="44"/>
      <c r="C428" s="36"/>
      <c r="D428" s="36"/>
      <c r="E428" s="44"/>
      <c r="F428" s="36"/>
    </row>
    <row r="429" ht="15.75" customHeight="1">
      <c r="A429" s="59"/>
      <c r="B429" s="44"/>
      <c r="C429" s="36"/>
      <c r="D429" s="36"/>
      <c r="E429" s="36"/>
      <c r="F429" s="36"/>
    </row>
    <row r="430" ht="15.75" customHeight="1">
      <c r="A430" s="59"/>
      <c r="B430" s="44"/>
      <c r="C430" s="36"/>
      <c r="D430" s="36"/>
      <c r="E430" s="44"/>
      <c r="F430" s="36"/>
    </row>
    <row r="431" ht="15.75" customHeight="1">
      <c r="A431" s="59"/>
      <c r="B431" s="44"/>
      <c r="C431" s="36"/>
      <c r="D431" s="36"/>
      <c r="E431" s="36"/>
      <c r="F431" s="36"/>
    </row>
    <row r="432" ht="15.75" customHeight="1">
      <c r="A432" s="59"/>
      <c r="B432" s="44"/>
      <c r="C432" s="36"/>
      <c r="D432" s="36"/>
      <c r="E432" s="36"/>
      <c r="F432" s="36"/>
    </row>
    <row r="433" ht="15.75" customHeight="1">
      <c r="A433" s="59"/>
      <c r="B433" s="44"/>
      <c r="C433" s="36"/>
      <c r="D433" s="36"/>
      <c r="E433" s="36"/>
      <c r="F433" s="36"/>
    </row>
    <row r="434" ht="15.75" customHeight="1">
      <c r="A434" s="59"/>
      <c r="B434" s="44"/>
      <c r="C434" s="36"/>
      <c r="D434" s="36"/>
      <c r="E434" s="44"/>
      <c r="F434" s="36"/>
    </row>
    <row r="435" ht="15.75" customHeight="1">
      <c r="A435" s="59"/>
      <c r="B435" s="44"/>
      <c r="C435" s="36"/>
      <c r="D435" s="36"/>
      <c r="E435" s="36"/>
      <c r="F435" s="36"/>
    </row>
    <row r="436" ht="15.75" customHeight="1">
      <c r="A436" s="59"/>
      <c r="B436" s="44"/>
      <c r="C436" s="36"/>
      <c r="D436" s="36"/>
      <c r="E436" s="36"/>
      <c r="F436" s="36"/>
    </row>
    <row r="437" ht="15.75" customHeight="1">
      <c r="A437" s="59"/>
      <c r="B437" s="44"/>
      <c r="C437" s="36"/>
      <c r="D437" s="36"/>
      <c r="E437" s="36"/>
      <c r="F437" s="36"/>
    </row>
    <row r="438" ht="15.75" customHeight="1">
      <c r="A438" s="59"/>
      <c r="B438" s="44"/>
      <c r="C438" s="36"/>
      <c r="D438" s="36"/>
      <c r="E438" s="44"/>
      <c r="F438" s="36"/>
    </row>
    <row r="439" ht="15.75" customHeight="1">
      <c r="A439" s="59"/>
      <c r="B439" s="44"/>
      <c r="C439" s="36"/>
      <c r="D439" s="36"/>
      <c r="E439" s="44"/>
      <c r="F439" s="36"/>
    </row>
    <row r="440" ht="15.75" customHeight="1">
      <c r="A440" s="59"/>
      <c r="B440" s="44"/>
      <c r="C440" s="36"/>
      <c r="D440" s="36"/>
      <c r="E440" s="36"/>
      <c r="F440" s="36"/>
    </row>
    <row r="441" ht="15.75" customHeight="1">
      <c r="A441" s="59"/>
      <c r="B441" s="44"/>
      <c r="C441" s="36"/>
      <c r="D441" s="36"/>
      <c r="E441" s="36"/>
      <c r="F441" s="36"/>
    </row>
    <row r="442" ht="15.75" customHeight="1">
      <c r="A442" s="59"/>
      <c r="B442" s="44"/>
      <c r="C442" s="36"/>
      <c r="D442" s="36"/>
      <c r="E442" s="44"/>
      <c r="F442" s="36"/>
    </row>
    <row r="443" ht="15.75" customHeight="1">
      <c r="A443" s="59"/>
      <c r="B443" s="44"/>
      <c r="C443" s="36"/>
      <c r="D443" s="36"/>
      <c r="E443" s="36"/>
      <c r="F443" s="36"/>
    </row>
    <row r="444" ht="15.75" customHeight="1">
      <c r="A444" s="59"/>
      <c r="B444" s="44"/>
      <c r="C444" s="36"/>
      <c r="D444" s="36"/>
      <c r="E444" s="36"/>
      <c r="F444" s="36"/>
    </row>
    <row r="445" ht="15.75" customHeight="1">
      <c r="A445" s="59"/>
      <c r="B445" s="44"/>
      <c r="C445" s="36"/>
      <c r="D445" s="36"/>
      <c r="E445" s="44"/>
      <c r="F445" s="36"/>
    </row>
    <row r="446" ht="15.75" customHeight="1">
      <c r="A446" s="59"/>
      <c r="B446" s="44"/>
      <c r="C446" s="36"/>
      <c r="D446" s="36"/>
      <c r="E446" s="36"/>
      <c r="F446" s="36"/>
    </row>
    <row r="447" ht="15.75" customHeight="1">
      <c r="A447" s="59"/>
      <c r="B447" s="44"/>
      <c r="C447" s="36"/>
      <c r="D447" s="36"/>
      <c r="E447" s="44"/>
      <c r="F447" s="36"/>
    </row>
    <row r="448" ht="15.75" customHeight="1">
      <c r="A448" s="59"/>
      <c r="B448" s="44"/>
      <c r="C448" s="36"/>
      <c r="D448" s="36"/>
      <c r="E448" s="36"/>
      <c r="F448" s="36"/>
    </row>
    <row r="449" ht="15.75" customHeight="1">
      <c r="A449" s="59"/>
      <c r="B449" s="44"/>
      <c r="C449" s="36"/>
      <c r="D449" s="36"/>
      <c r="E449" s="44"/>
      <c r="F449" s="36"/>
    </row>
    <row r="450" ht="15.75" customHeight="1">
      <c r="A450" s="59"/>
      <c r="B450" s="44"/>
      <c r="C450" s="36"/>
      <c r="D450" s="36"/>
      <c r="E450" s="44"/>
      <c r="F450" s="36"/>
    </row>
    <row r="451" ht="15.75" customHeight="1">
      <c r="A451" s="59"/>
      <c r="B451" s="44"/>
      <c r="C451" s="36"/>
      <c r="D451" s="36"/>
      <c r="E451" s="36"/>
      <c r="F451" s="36"/>
    </row>
    <row r="452" ht="15.75" customHeight="1">
      <c r="A452" s="59"/>
      <c r="B452" s="44"/>
      <c r="C452" s="36"/>
      <c r="D452" s="36"/>
      <c r="E452" s="44"/>
      <c r="F452" s="36"/>
    </row>
    <row r="453" ht="15.75" customHeight="1">
      <c r="A453" s="59"/>
      <c r="B453" s="44"/>
      <c r="C453" s="36"/>
      <c r="D453" s="36"/>
      <c r="E453" s="36"/>
      <c r="F453" s="36"/>
    </row>
    <row r="454" ht="15.75" customHeight="1">
      <c r="A454" s="59"/>
      <c r="B454" s="44"/>
      <c r="C454" s="36"/>
      <c r="D454" s="36"/>
      <c r="E454" s="36"/>
      <c r="F454" s="36"/>
    </row>
    <row r="455" ht="15.75" customHeight="1">
      <c r="A455" s="59"/>
      <c r="B455" s="44"/>
      <c r="C455" s="36"/>
      <c r="D455" s="36"/>
      <c r="E455" s="44"/>
      <c r="F455" s="36"/>
    </row>
    <row r="456" ht="15.75" customHeight="1">
      <c r="A456" s="59"/>
      <c r="B456" s="44"/>
      <c r="C456" s="36"/>
      <c r="D456" s="36"/>
      <c r="E456" s="36"/>
      <c r="F456" s="36"/>
    </row>
    <row r="457" ht="15.75" customHeight="1">
      <c r="A457" s="59"/>
      <c r="B457" s="44"/>
      <c r="C457" s="36"/>
      <c r="D457" s="36"/>
      <c r="E457" s="36"/>
      <c r="F457" s="36"/>
    </row>
    <row r="458" ht="15.75" customHeight="1">
      <c r="A458" s="59"/>
      <c r="B458" s="44"/>
      <c r="C458" s="36"/>
      <c r="D458" s="36"/>
      <c r="E458" s="36"/>
      <c r="F458" s="36"/>
    </row>
    <row r="459" ht="15.75" customHeight="1">
      <c r="A459" s="59"/>
      <c r="B459" s="44"/>
      <c r="C459" s="36"/>
      <c r="D459" s="36"/>
      <c r="E459" s="44"/>
      <c r="F459" s="36"/>
    </row>
    <row r="460" ht="15.75" customHeight="1">
      <c r="A460" s="59"/>
      <c r="B460" s="44"/>
      <c r="C460" s="36"/>
      <c r="D460" s="36"/>
      <c r="E460" s="44"/>
      <c r="F460" s="36"/>
    </row>
    <row r="461" ht="15.75" customHeight="1">
      <c r="A461" s="59"/>
      <c r="B461" s="44"/>
      <c r="C461" s="36"/>
      <c r="D461" s="36"/>
      <c r="E461" s="36"/>
      <c r="F461" s="36"/>
    </row>
    <row r="462" ht="15.75" customHeight="1">
      <c r="A462" s="59"/>
      <c r="B462" s="44"/>
      <c r="C462" s="36"/>
      <c r="D462" s="36"/>
      <c r="E462" s="44"/>
      <c r="F462" s="36"/>
    </row>
    <row r="463" ht="15.75" customHeight="1">
      <c r="A463" s="59"/>
      <c r="B463" s="44"/>
      <c r="C463" s="36"/>
      <c r="D463" s="36"/>
      <c r="E463" s="44"/>
      <c r="F463" s="36"/>
    </row>
    <row r="464" ht="15.75" customHeight="1">
      <c r="A464" s="59"/>
      <c r="B464" s="44"/>
      <c r="C464" s="36"/>
      <c r="D464" s="36"/>
      <c r="E464" s="36"/>
      <c r="F464" s="36"/>
    </row>
    <row r="465" ht="15.75" customHeight="1">
      <c r="A465" s="59"/>
      <c r="B465" s="44"/>
      <c r="C465" s="36"/>
      <c r="D465" s="36"/>
      <c r="E465" s="44"/>
      <c r="F465" s="36"/>
    </row>
    <row r="466" ht="15.75" customHeight="1">
      <c r="A466" s="59"/>
      <c r="B466" s="44"/>
      <c r="C466" s="36"/>
      <c r="D466" s="36"/>
      <c r="E466" s="36"/>
      <c r="F466" s="36"/>
    </row>
    <row r="467" ht="15.75" customHeight="1">
      <c r="A467" s="59"/>
      <c r="B467" s="44"/>
      <c r="C467" s="36"/>
      <c r="D467" s="36"/>
      <c r="E467" s="36"/>
      <c r="F467" s="36"/>
    </row>
    <row r="468" ht="15.75" customHeight="1">
      <c r="A468" s="59"/>
      <c r="B468" s="44"/>
      <c r="C468" s="36"/>
      <c r="D468" s="36"/>
      <c r="E468" s="44"/>
      <c r="F468" s="36"/>
    </row>
    <row r="469" ht="15.75" customHeight="1">
      <c r="A469" s="59"/>
      <c r="B469" s="44"/>
      <c r="C469" s="36"/>
      <c r="D469" s="36"/>
      <c r="E469" s="36"/>
      <c r="F469" s="36"/>
    </row>
    <row r="470" ht="15.75" customHeight="1">
      <c r="A470" s="59"/>
      <c r="B470" s="44"/>
      <c r="C470" s="36"/>
      <c r="D470" s="36"/>
      <c r="E470" s="44"/>
      <c r="F470" s="36"/>
    </row>
    <row r="471" ht="15.75" customHeight="1">
      <c r="A471" s="59"/>
      <c r="B471" s="44"/>
      <c r="C471" s="36"/>
      <c r="D471" s="36"/>
      <c r="E471" s="44"/>
      <c r="F471" s="36"/>
    </row>
    <row r="472" ht="15.75" customHeight="1">
      <c r="A472" s="59"/>
      <c r="B472" s="44"/>
      <c r="C472" s="36"/>
      <c r="D472" s="36"/>
      <c r="E472" s="44"/>
      <c r="F472" s="36"/>
    </row>
    <row r="473" ht="15.75" customHeight="1">
      <c r="A473" s="59"/>
      <c r="B473" s="44"/>
      <c r="C473" s="36"/>
      <c r="D473" s="36"/>
      <c r="E473" s="44"/>
      <c r="F473" s="36"/>
    </row>
    <row r="474" ht="15.75" customHeight="1">
      <c r="A474" s="59"/>
      <c r="B474" s="44"/>
      <c r="C474" s="36"/>
      <c r="D474" s="36"/>
      <c r="E474" s="44"/>
      <c r="F474" s="36"/>
    </row>
    <row r="475" ht="15.75" customHeight="1">
      <c r="A475" s="59"/>
      <c r="B475" s="44"/>
      <c r="C475" s="36"/>
      <c r="D475" s="36"/>
      <c r="E475" s="36"/>
      <c r="F475" s="36"/>
    </row>
    <row r="476" ht="15.75" customHeight="1">
      <c r="A476" s="59"/>
      <c r="B476" s="44"/>
      <c r="C476" s="36"/>
      <c r="D476" s="36"/>
      <c r="E476" s="44"/>
      <c r="F476" s="36"/>
    </row>
    <row r="477" ht="15.75" customHeight="1">
      <c r="A477" s="59"/>
      <c r="B477" s="44"/>
      <c r="C477" s="36"/>
      <c r="D477" s="36"/>
      <c r="E477" s="44"/>
      <c r="F477" s="36"/>
    </row>
    <row r="478" ht="15.75" customHeight="1">
      <c r="A478" s="59"/>
      <c r="B478" s="44"/>
      <c r="C478" s="36"/>
      <c r="D478" s="36"/>
      <c r="E478" s="44"/>
      <c r="F478" s="36"/>
    </row>
    <row r="479" ht="15.75" customHeight="1">
      <c r="A479" s="59"/>
      <c r="B479" s="44"/>
      <c r="C479" s="36"/>
      <c r="D479" s="36"/>
      <c r="E479" s="44"/>
      <c r="F479" s="36"/>
    </row>
    <row r="480" ht="15.75" customHeight="1">
      <c r="A480" s="59"/>
      <c r="B480" s="44"/>
      <c r="C480" s="36"/>
      <c r="D480" s="36"/>
      <c r="E480" s="36"/>
      <c r="F480" s="36"/>
    </row>
    <row r="481" ht="15.75" customHeight="1">
      <c r="A481" s="59"/>
      <c r="B481" s="44"/>
      <c r="C481" s="36"/>
      <c r="D481" s="36"/>
      <c r="E481" s="36"/>
      <c r="F481" s="36"/>
    </row>
    <row r="482" ht="15.75" customHeight="1">
      <c r="A482" s="59"/>
      <c r="B482" s="44"/>
      <c r="C482" s="36"/>
      <c r="D482" s="36"/>
      <c r="E482" s="44"/>
      <c r="F482" s="36"/>
    </row>
    <row r="483" ht="15.75" customHeight="1">
      <c r="A483" s="59"/>
      <c r="B483" s="44"/>
      <c r="C483" s="36"/>
      <c r="D483" s="36"/>
      <c r="E483" s="36"/>
      <c r="F483" s="36"/>
    </row>
    <row r="484" ht="15.75" customHeight="1">
      <c r="A484" s="59"/>
      <c r="B484" s="44"/>
      <c r="C484" s="36"/>
      <c r="D484" s="36"/>
      <c r="E484" s="44"/>
      <c r="F484" s="36"/>
    </row>
    <row r="485" ht="15.75" customHeight="1">
      <c r="A485" s="59"/>
      <c r="B485" s="44"/>
      <c r="C485" s="36"/>
      <c r="D485" s="36"/>
      <c r="E485" s="44"/>
      <c r="F485" s="36"/>
    </row>
    <row r="486" ht="15.75" customHeight="1">
      <c r="A486" s="59"/>
      <c r="B486" s="44"/>
      <c r="C486" s="36"/>
      <c r="D486" s="36"/>
      <c r="E486" s="44"/>
      <c r="F486" s="36"/>
    </row>
    <row r="487" ht="15.75" customHeight="1">
      <c r="A487" s="59"/>
      <c r="B487" s="44"/>
      <c r="C487" s="36"/>
      <c r="D487" s="36"/>
      <c r="E487" s="44"/>
      <c r="F487" s="36"/>
    </row>
    <row r="488" ht="15.75" customHeight="1">
      <c r="A488" s="59"/>
      <c r="B488" s="44"/>
      <c r="C488" s="36"/>
      <c r="D488" s="36"/>
      <c r="E488" s="44"/>
      <c r="F488" s="36"/>
    </row>
    <row r="489" ht="15.75" customHeight="1">
      <c r="A489" s="59"/>
      <c r="B489" s="44"/>
      <c r="C489" s="36"/>
      <c r="D489" s="36"/>
      <c r="E489" s="44"/>
      <c r="F489" s="36"/>
    </row>
    <row r="490" ht="15.75" customHeight="1">
      <c r="A490" s="59"/>
      <c r="B490" s="44"/>
      <c r="C490" s="36"/>
      <c r="D490" s="36"/>
      <c r="E490" s="44"/>
      <c r="F490" s="36"/>
    </row>
    <row r="491" ht="15.75" customHeight="1">
      <c r="A491" s="59"/>
      <c r="B491" s="44"/>
      <c r="C491" s="36"/>
      <c r="D491" s="36"/>
      <c r="E491" s="44"/>
      <c r="F491" s="36"/>
    </row>
    <row r="492" ht="15.75" customHeight="1">
      <c r="A492" s="59"/>
      <c r="B492" s="44"/>
      <c r="C492" s="36"/>
      <c r="D492" s="36"/>
      <c r="E492" s="44"/>
      <c r="F492" s="36"/>
    </row>
    <row r="493" ht="15.75" customHeight="1">
      <c r="A493" s="59"/>
      <c r="B493" s="44"/>
      <c r="C493" s="36"/>
      <c r="D493" s="36"/>
      <c r="E493" s="44"/>
      <c r="F493" s="36"/>
    </row>
    <row r="494" ht="15.75" customHeight="1">
      <c r="A494" s="59"/>
      <c r="B494" s="44"/>
      <c r="C494" s="36"/>
      <c r="D494" s="36"/>
      <c r="E494" s="44"/>
      <c r="F494" s="36"/>
    </row>
    <row r="495" ht="15.75" customHeight="1">
      <c r="A495" s="59"/>
      <c r="B495" s="44"/>
      <c r="C495" s="36"/>
      <c r="D495" s="36"/>
      <c r="E495" s="44"/>
      <c r="F495" s="36"/>
    </row>
    <row r="496" ht="15.75" customHeight="1">
      <c r="A496" s="59"/>
      <c r="B496" s="44"/>
      <c r="C496" s="36"/>
      <c r="D496" s="36"/>
      <c r="E496" s="36"/>
      <c r="F496" s="36"/>
    </row>
    <row r="497" ht="15.75" customHeight="1">
      <c r="A497" s="59"/>
      <c r="B497" s="44"/>
      <c r="C497" s="36"/>
      <c r="D497" s="36"/>
      <c r="E497" s="36"/>
      <c r="F497" s="36"/>
    </row>
    <row r="498" ht="15.75" customHeight="1">
      <c r="A498" s="59"/>
      <c r="B498" s="44"/>
      <c r="C498" s="36"/>
      <c r="D498" s="36"/>
      <c r="E498" s="36"/>
      <c r="F498" s="36"/>
    </row>
    <row r="499" ht="15.75" customHeight="1">
      <c r="A499" s="59"/>
      <c r="B499" s="44"/>
      <c r="C499" s="36"/>
      <c r="D499" s="36"/>
      <c r="E499" s="36"/>
      <c r="F499" s="36"/>
    </row>
    <row r="500" ht="15.75" customHeight="1">
      <c r="A500" s="59"/>
      <c r="B500" s="44"/>
      <c r="C500" s="36"/>
      <c r="D500" s="36"/>
      <c r="E500" s="36"/>
      <c r="F500" s="36"/>
    </row>
    <row r="501" ht="15.75" customHeight="1">
      <c r="A501" s="59"/>
      <c r="B501" s="44"/>
      <c r="C501" s="36"/>
      <c r="D501" s="36"/>
      <c r="E501" s="44"/>
      <c r="F501" s="36"/>
    </row>
    <row r="502" ht="15.75" customHeight="1">
      <c r="A502" s="59"/>
      <c r="B502" s="44"/>
      <c r="C502" s="36"/>
      <c r="D502" s="36"/>
      <c r="E502" s="44"/>
      <c r="F502" s="36"/>
    </row>
    <row r="503" ht="15.75" customHeight="1">
      <c r="A503" s="59"/>
      <c r="B503" s="44"/>
      <c r="C503" s="36"/>
      <c r="D503" s="36"/>
      <c r="E503" s="44"/>
      <c r="F503" s="36"/>
    </row>
    <row r="504" ht="15.75" customHeight="1">
      <c r="A504" s="59"/>
      <c r="B504" s="44"/>
      <c r="C504" s="36"/>
      <c r="D504" s="36"/>
      <c r="E504" s="44"/>
      <c r="F504" s="36"/>
    </row>
    <row r="505" ht="15.75" customHeight="1">
      <c r="A505" s="59"/>
      <c r="B505" s="44"/>
      <c r="C505" s="36"/>
      <c r="D505" s="36"/>
      <c r="E505" s="44"/>
      <c r="F505" s="36"/>
    </row>
    <row r="506" ht="15.75" customHeight="1">
      <c r="A506" s="59"/>
      <c r="B506" s="44"/>
      <c r="C506" s="36"/>
      <c r="D506" s="36"/>
      <c r="E506" s="44"/>
      <c r="F506" s="36"/>
    </row>
    <row r="507" ht="15.75" customHeight="1">
      <c r="A507" s="59"/>
      <c r="B507" s="44"/>
      <c r="C507" s="36"/>
      <c r="D507" s="36"/>
      <c r="E507" s="36"/>
      <c r="F507" s="36"/>
    </row>
    <row r="508" ht="15.75" customHeight="1">
      <c r="A508" s="59"/>
      <c r="B508" s="44"/>
      <c r="C508" s="36"/>
      <c r="D508" s="36"/>
      <c r="E508" s="44"/>
      <c r="F508" s="36"/>
    </row>
    <row r="509" ht="15.75" customHeight="1">
      <c r="A509" s="59"/>
      <c r="B509" s="44"/>
      <c r="C509" s="36"/>
      <c r="D509" s="36"/>
      <c r="E509" s="44"/>
      <c r="F509" s="36"/>
    </row>
    <row r="510" ht="15.75" customHeight="1">
      <c r="A510" s="59"/>
      <c r="B510" s="44"/>
      <c r="C510" s="36"/>
      <c r="D510" s="36"/>
      <c r="E510" s="44"/>
      <c r="F510" s="36"/>
    </row>
    <row r="511" ht="15.75" customHeight="1">
      <c r="A511" s="59"/>
      <c r="B511" s="44"/>
      <c r="C511" s="36"/>
      <c r="D511" s="36"/>
      <c r="E511" s="44"/>
      <c r="F511" s="36"/>
    </row>
    <row r="512" ht="15.75" customHeight="1">
      <c r="A512" s="59"/>
      <c r="B512" s="44"/>
      <c r="C512" s="36"/>
      <c r="D512" s="36"/>
      <c r="E512" s="44"/>
      <c r="F512" s="36"/>
    </row>
    <row r="513" ht="15.75" customHeight="1">
      <c r="A513" s="59"/>
      <c r="B513" s="44"/>
      <c r="C513" s="36"/>
      <c r="D513" s="36"/>
      <c r="E513" s="36"/>
      <c r="F513" s="36"/>
    </row>
    <row r="514" ht="15.75" customHeight="1">
      <c r="A514" s="59"/>
      <c r="B514" s="44"/>
      <c r="C514" s="36"/>
      <c r="D514" s="36"/>
      <c r="E514" s="44"/>
      <c r="F514" s="36"/>
    </row>
    <row r="515" ht="15.75" customHeight="1">
      <c r="A515" s="59"/>
      <c r="B515" s="44"/>
      <c r="C515" s="36"/>
      <c r="D515" s="36"/>
      <c r="E515" s="44"/>
      <c r="F515" s="36"/>
    </row>
    <row r="516" ht="15.75" customHeight="1">
      <c r="A516" s="59"/>
      <c r="B516" s="44"/>
      <c r="C516" s="36"/>
      <c r="D516" s="36"/>
      <c r="E516" s="44"/>
      <c r="F516" s="36"/>
    </row>
    <row r="517" ht="15.75" customHeight="1">
      <c r="A517" s="59"/>
      <c r="B517" s="44"/>
      <c r="C517" s="36"/>
      <c r="D517" s="36"/>
      <c r="E517" s="44"/>
      <c r="F517" s="36"/>
    </row>
    <row r="518" ht="15.75" customHeight="1">
      <c r="A518" s="59"/>
      <c r="B518" s="44"/>
      <c r="C518" s="36"/>
      <c r="D518" s="36"/>
      <c r="E518" s="44"/>
      <c r="F518" s="36"/>
    </row>
    <row r="519" ht="15.75" customHeight="1">
      <c r="A519" s="59"/>
      <c r="B519" s="44"/>
      <c r="C519" s="36"/>
      <c r="D519" s="36"/>
      <c r="E519" s="36"/>
      <c r="F519" s="36"/>
    </row>
    <row r="520" ht="15.75" customHeight="1">
      <c r="A520" s="59"/>
      <c r="B520" s="44"/>
      <c r="C520" s="36"/>
      <c r="D520" s="36"/>
      <c r="E520" s="36"/>
      <c r="F520" s="36"/>
    </row>
    <row r="521" ht="15.75" customHeight="1">
      <c r="A521" s="59"/>
      <c r="B521" s="44"/>
      <c r="C521" s="36"/>
      <c r="D521" s="36"/>
      <c r="E521" s="44"/>
      <c r="F521" s="36"/>
    </row>
    <row r="522" ht="15.75" customHeight="1">
      <c r="A522" s="59"/>
      <c r="B522" s="44"/>
      <c r="C522" s="36"/>
      <c r="D522" s="36"/>
      <c r="E522" s="44"/>
      <c r="F522" s="36"/>
    </row>
    <row r="523" ht="15.75" customHeight="1">
      <c r="A523" s="59"/>
      <c r="B523" s="44"/>
      <c r="C523" s="36"/>
      <c r="D523" s="36"/>
      <c r="E523" s="44"/>
      <c r="F523" s="36"/>
    </row>
    <row r="524" ht="15.75" customHeight="1">
      <c r="A524" s="59"/>
      <c r="B524" s="44"/>
      <c r="C524" s="36"/>
      <c r="D524" s="36"/>
      <c r="E524" s="36"/>
      <c r="F524" s="36"/>
    </row>
    <row r="525" ht="15.75" customHeight="1">
      <c r="A525" s="59"/>
      <c r="B525" s="44"/>
      <c r="C525" s="36"/>
      <c r="D525" s="36"/>
      <c r="E525" s="44"/>
      <c r="F525" s="36"/>
    </row>
    <row r="526" ht="15.75" customHeight="1">
      <c r="A526" s="59"/>
      <c r="B526" s="44"/>
      <c r="C526" s="36"/>
      <c r="D526" s="36"/>
      <c r="E526" s="36"/>
      <c r="F526" s="36"/>
    </row>
    <row r="527" ht="15.75" customHeight="1">
      <c r="A527" s="59"/>
      <c r="B527" s="44"/>
      <c r="C527" s="36"/>
      <c r="D527" s="36"/>
      <c r="E527" s="36"/>
      <c r="F527" s="36"/>
    </row>
    <row r="528" ht="15.75" customHeight="1">
      <c r="A528" s="59"/>
      <c r="B528" s="44"/>
      <c r="C528" s="36"/>
      <c r="D528" s="36"/>
      <c r="E528" s="44"/>
      <c r="F528" s="36"/>
    </row>
    <row r="529" ht="15.75" customHeight="1">
      <c r="A529" s="59"/>
      <c r="B529" s="44"/>
      <c r="C529" s="36"/>
      <c r="D529" s="36"/>
      <c r="E529" s="44"/>
      <c r="F529" s="36"/>
    </row>
    <row r="530" ht="15.75" customHeight="1">
      <c r="A530" s="59"/>
      <c r="B530" s="44"/>
      <c r="C530" s="36"/>
      <c r="D530" s="36"/>
      <c r="E530" s="44"/>
      <c r="F530" s="36"/>
    </row>
    <row r="531" ht="15.75" customHeight="1">
      <c r="A531" s="59"/>
      <c r="B531" s="44"/>
      <c r="C531" s="36"/>
      <c r="D531" s="44"/>
      <c r="E531" s="44"/>
      <c r="F531" s="36"/>
    </row>
    <row r="532" ht="15.75" customHeight="1">
      <c r="A532" s="59"/>
      <c r="B532" s="44"/>
      <c r="C532" s="36"/>
      <c r="D532" s="36"/>
      <c r="E532" s="36"/>
      <c r="F532" s="36"/>
    </row>
    <row r="533" ht="15.75" customHeight="1">
      <c r="A533" s="59"/>
      <c r="B533" s="44"/>
      <c r="C533" s="36"/>
      <c r="D533" s="44"/>
      <c r="E533" s="36"/>
      <c r="F533" s="36"/>
    </row>
    <row r="534" ht="15.75" customHeight="1">
      <c r="A534" s="59"/>
      <c r="B534" s="44"/>
      <c r="C534" s="36"/>
      <c r="D534" s="36"/>
      <c r="E534" s="44"/>
      <c r="F534" s="36"/>
    </row>
    <row r="535" ht="15.75" customHeight="1">
      <c r="A535" s="59"/>
      <c r="B535" s="44"/>
      <c r="C535" s="36"/>
      <c r="D535" s="36"/>
      <c r="E535" s="44"/>
      <c r="F535" s="36"/>
    </row>
    <row r="536" ht="15.75" customHeight="1">
      <c r="A536" s="59"/>
      <c r="B536" s="44"/>
      <c r="C536" s="36"/>
      <c r="D536" s="36"/>
      <c r="E536" s="44"/>
      <c r="F536" s="36"/>
    </row>
    <row r="537" ht="15.75" customHeight="1">
      <c r="A537" s="59"/>
      <c r="B537" s="44"/>
      <c r="C537" s="36"/>
      <c r="D537" s="36"/>
      <c r="E537" s="44"/>
      <c r="F537" s="36"/>
    </row>
    <row r="538" ht="15.75" customHeight="1">
      <c r="A538" s="59"/>
      <c r="B538" s="44"/>
      <c r="C538" s="36"/>
      <c r="D538" s="36"/>
      <c r="E538" s="44"/>
      <c r="F538" s="36"/>
    </row>
    <row r="539" ht="15.75" customHeight="1">
      <c r="A539" s="59"/>
      <c r="B539" s="44"/>
      <c r="C539" s="36"/>
      <c r="D539" s="36"/>
      <c r="E539" s="44"/>
      <c r="F539" s="36"/>
    </row>
    <row r="540" ht="15.75" customHeight="1">
      <c r="A540" s="59"/>
      <c r="B540" s="44"/>
      <c r="C540" s="36"/>
      <c r="D540" s="36"/>
      <c r="E540" s="36"/>
      <c r="F540" s="36"/>
    </row>
    <row r="541" ht="15.75" customHeight="1">
      <c r="A541" s="59"/>
      <c r="B541" s="44"/>
      <c r="C541" s="36"/>
      <c r="D541" s="36"/>
      <c r="E541" s="44"/>
      <c r="F541" s="36"/>
    </row>
    <row r="542" ht="15.75" customHeight="1">
      <c r="A542" s="59"/>
      <c r="B542" s="44"/>
      <c r="C542" s="36"/>
      <c r="D542" s="36"/>
      <c r="E542" s="44"/>
      <c r="F542" s="36"/>
    </row>
    <row r="543" ht="15.75" customHeight="1">
      <c r="A543" s="59"/>
      <c r="B543" s="44"/>
      <c r="C543" s="36"/>
      <c r="D543" s="36"/>
      <c r="E543" s="44"/>
      <c r="F543" s="36"/>
    </row>
    <row r="544" ht="15.75" customHeight="1">
      <c r="A544" s="59"/>
      <c r="B544" s="44"/>
      <c r="C544" s="36"/>
      <c r="D544" s="36"/>
      <c r="E544" s="44"/>
      <c r="F544" s="36"/>
    </row>
    <row r="545" ht="15.75" customHeight="1">
      <c r="A545" s="59"/>
      <c r="B545" s="44"/>
      <c r="C545" s="36"/>
      <c r="D545" s="44"/>
      <c r="E545" s="36"/>
      <c r="F545" s="36"/>
    </row>
    <row r="546" ht="15.75" customHeight="1">
      <c r="A546" s="59"/>
      <c r="B546" s="44"/>
      <c r="C546" s="36"/>
      <c r="D546" s="36"/>
      <c r="E546" s="44"/>
      <c r="F546" s="44"/>
    </row>
    <row r="547" ht="15.75" customHeight="1">
      <c r="A547" s="59"/>
      <c r="B547" s="44"/>
      <c r="C547" s="36"/>
      <c r="D547" s="36"/>
      <c r="E547" s="44"/>
      <c r="F547" s="36"/>
    </row>
    <row r="548" ht="15.75" customHeight="1">
      <c r="A548" s="59"/>
      <c r="B548" s="44"/>
      <c r="C548" s="36"/>
      <c r="D548" s="44"/>
      <c r="E548" s="44"/>
      <c r="F548" s="44"/>
    </row>
    <row r="549" ht="15.75" customHeight="1">
      <c r="A549" s="59"/>
      <c r="B549" s="44"/>
      <c r="C549" s="36"/>
      <c r="D549" s="44"/>
      <c r="E549" s="44"/>
      <c r="F549" s="36"/>
    </row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6" width="12.63"/>
  </cols>
  <sheetData>
    <row r="1" ht="15.0" customHeight="1">
      <c r="A1" s="32" t="s">
        <v>1</v>
      </c>
      <c r="B1" s="32" t="s">
        <v>2</v>
      </c>
      <c r="C1" s="32" t="s">
        <v>3</v>
      </c>
      <c r="D1" s="32" t="s">
        <v>662</v>
      </c>
      <c r="E1" s="32" t="s">
        <v>663</v>
      </c>
      <c r="F1" s="32" t="s">
        <v>664</v>
      </c>
    </row>
    <row r="2" ht="15.0" customHeight="1">
      <c r="A2" s="61"/>
      <c r="B2" s="62"/>
      <c r="C2" s="63"/>
      <c r="D2" s="63"/>
      <c r="E2" s="63"/>
      <c r="F2" s="63"/>
    </row>
    <row r="3" ht="15.0" customHeight="1">
      <c r="A3" s="61"/>
      <c r="B3" s="62"/>
      <c r="C3" s="63"/>
      <c r="D3" s="63"/>
      <c r="E3" s="63"/>
      <c r="F3" s="63"/>
    </row>
    <row r="4" ht="15.0" customHeight="1">
      <c r="A4" s="61"/>
      <c r="B4" s="62"/>
      <c r="C4" s="63"/>
      <c r="D4" s="63"/>
      <c r="E4" s="63"/>
      <c r="F4" s="63"/>
    </row>
    <row r="5" ht="15.0" customHeight="1">
      <c r="A5" s="61"/>
      <c r="B5" s="62"/>
      <c r="C5" s="63"/>
      <c r="D5" s="63"/>
      <c r="E5" s="63"/>
      <c r="F5" s="63"/>
    </row>
    <row r="6" ht="15.0" customHeight="1">
      <c r="A6" s="61"/>
      <c r="B6" s="62"/>
      <c r="C6" s="63"/>
      <c r="D6" s="63"/>
      <c r="E6" s="63"/>
      <c r="F6" s="63"/>
    </row>
    <row r="7" ht="15.0" customHeight="1">
      <c r="A7" s="61"/>
      <c r="B7" s="62"/>
      <c r="C7" s="63"/>
      <c r="D7" s="63"/>
      <c r="E7" s="63"/>
      <c r="F7" s="63"/>
    </row>
    <row r="8" ht="15.0" customHeight="1">
      <c r="A8" s="61"/>
      <c r="B8" s="62"/>
      <c r="C8" s="63"/>
      <c r="D8" s="63"/>
      <c r="E8" s="63"/>
      <c r="F8" s="63"/>
    </row>
    <row r="9" ht="15.0" customHeight="1">
      <c r="A9" s="61"/>
      <c r="B9" s="62"/>
      <c r="C9" s="63"/>
      <c r="D9" s="63"/>
      <c r="E9" s="63"/>
      <c r="F9" s="63"/>
    </row>
    <row r="10" ht="15.0" customHeight="1">
      <c r="A10" s="61"/>
      <c r="B10" s="62"/>
      <c r="C10" s="63"/>
      <c r="D10" s="63"/>
      <c r="E10" s="63"/>
      <c r="F10" s="63"/>
    </row>
    <row r="11" ht="15.0" customHeight="1">
      <c r="A11" s="61"/>
      <c r="B11" s="62"/>
      <c r="C11" s="63"/>
      <c r="D11" s="63"/>
      <c r="E11" s="63"/>
      <c r="F11" s="63"/>
    </row>
    <row r="12" ht="15.0" customHeight="1">
      <c r="A12" s="61"/>
      <c r="B12" s="62"/>
      <c r="C12" s="63"/>
      <c r="D12" s="63"/>
      <c r="E12" s="63"/>
      <c r="F12" s="63"/>
    </row>
    <row r="13" ht="15.0" customHeight="1">
      <c r="A13" s="61"/>
      <c r="B13" s="62"/>
      <c r="C13" s="63"/>
      <c r="D13" s="63"/>
      <c r="E13" s="63"/>
      <c r="F13" s="63"/>
    </row>
    <row r="14" ht="15.0" customHeight="1">
      <c r="A14" s="61"/>
      <c r="B14" s="62"/>
      <c r="C14" s="63"/>
      <c r="D14" s="63"/>
      <c r="E14" s="63"/>
      <c r="F14" s="63"/>
    </row>
    <row r="15" ht="15.0" customHeight="1">
      <c r="A15" s="61"/>
      <c r="B15" s="62"/>
      <c r="C15" s="63"/>
      <c r="D15" s="63"/>
      <c r="E15" s="63"/>
      <c r="F15" s="63"/>
    </row>
    <row r="16" ht="15.0" customHeight="1">
      <c r="A16" s="61"/>
      <c r="B16" s="62"/>
      <c r="C16" s="63"/>
      <c r="D16" s="63"/>
      <c r="E16" s="63"/>
      <c r="F16" s="63"/>
    </row>
    <row r="17" ht="15.0" customHeight="1">
      <c r="A17" s="61"/>
      <c r="B17" s="62"/>
      <c r="C17" s="63"/>
      <c r="D17" s="63"/>
      <c r="E17" s="63"/>
      <c r="F17" s="63"/>
    </row>
    <row r="18" ht="15.0" customHeight="1">
      <c r="A18" s="61"/>
      <c r="B18" s="62"/>
      <c r="C18" s="63"/>
      <c r="D18" s="63"/>
      <c r="E18" s="63"/>
      <c r="F18" s="63"/>
    </row>
    <row r="19" ht="15.0" customHeight="1">
      <c r="A19" s="61"/>
      <c r="B19" s="62"/>
      <c r="C19" s="63"/>
      <c r="D19" s="63"/>
      <c r="E19" s="63"/>
      <c r="F19" s="63"/>
    </row>
    <row r="20" ht="15.0" customHeight="1">
      <c r="A20" s="61"/>
      <c r="B20" s="62"/>
      <c r="C20" s="63"/>
      <c r="D20" s="63"/>
      <c r="E20" s="63"/>
      <c r="F20" s="63"/>
    </row>
    <row r="21" ht="15.0" customHeight="1">
      <c r="A21" s="61"/>
      <c r="B21" s="62"/>
      <c r="C21" s="63"/>
      <c r="D21" s="63"/>
      <c r="E21" s="63"/>
      <c r="F21" s="63"/>
    </row>
    <row r="22" ht="15.0" customHeight="1">
      <c r="A22" s="61"/>
      <c r="B22" s="62"/>
      <c r="C22" s="63"/>
      <c r="D22" s="63"/>
      <c r="E22" s="63"/>
      <c r="F22" s="63"/>
    </row>
    <row r="23" ht="15.0" customHeight="1">
      <c r="A23" s="61"/>
      <c r="B23" s="62"/>
      <c r="C23" s="63"/>
      <c r="D23" s="63"/>
      <c r="E23" s="63"/>
      <c r="F23" s="63"/>
    </row>
    <row r="24" ht="15.0" customHeight="1">
      <c r="A24" s="61"/>
      <c r="B24" s="62"/>
      <c r="C24" s="63"/>
      <c r="D24" s="63"/>
      <c r="E24" s="63"/>
      <c r="F24" s="63"/>
    </row>
    <row r="25" ht="15.0" customHeight="1">
      <c r="A25" s="61"/>
      <c r="B25" s="62"/>
      <c r="C25" s="63"/>
      <c r="D25" s="63"/>
      <c r="E25" s="63"/>
      <c r="F25" s="63"/>
    </row>
    <row r="26" ht="15.0" customHeight="1">
      <c r="A26" s="61"/>
      <c r="B26" s="62"/>
      <c r="C26" s="63"/>
      <c r="D26" s="63"/>
      <c r="E26" s="63"/>
      <c r="F26" s="63"/>
    </row>
    <row r="27" ht="15.0" customHeight="1">
      <c r="A27" s="61"/>
      <c r="B27" s="62"/>
      <c r="C27" s="63"/>
      <c r="D27" s="63"/>
      <c r="E27" s="63"/>
      <c r="F27" s="63"/>
    </row>
    <row r="28" ht="15.0" customHeight="1">
      <c r="A28" s="61"/>
      <c r="B28" s="62"/>
      <c r="C28" s="63"/>
      <c r="D28" s="63"/>
      <c r="E28" s="63"/>
      <c r="F28" s="63"/>
    </row>
    <row r="29" ht="12.75" customHeight="1">
      <c r="A29" s="61"/>
      <c r="B29" s="62"/>
      <c r="C29" s="63"/>
      <c r="D29" s="63"/>
      <c r="E29" s="63"/>
      <c r="F29" s="63"/>
    </row>
    <row r="30" ht="12.75" customHeight="1">
      <c r="A30" s="61"/>
      <c r="B30" s="62"/>
      <c r="C30" s="63"/>
      <c r="D30" s="63"/>
      <c r="E30" s="63"/>
      <c r="F30" s="63"/>
    </row>
    <row r="31" ht="12.75" customHeight="1">
      <c r="A31" s="61"/>
      <c r="B31" s="62"/>
      <c r="C31" s="63"/>
      <c r="D31" s="63"/>
      <c r="E31" s="63"/>
      <c r="F31" s="63"/>
    </row>
    <row r="32" ht="12.75" customHeight="1">
      <c r="A32" s="61"/>
      <c r="B32" s="62"/>
      <c r="C32" s="63"/>
      <c r="D32" s="63"/>
      <c r="E32" s="63"/>
      <c r="F32" s="63"/>
    </row>
    <row r="33" ht="12.75" customHeight="1">
      <c r="A33" s="61"/>
      <c r="B33" s="62"/>
      <c r="C33" s="63"/>
      <c r="D33" s="63"/>
      <c r="E33" s="63"/>
      <c r="F33" s="63"/>
    </row>
    <row r="34" ht="12.75" customHeight="1">
      <c r="A34" s="61"/>
      <c r="B34" s="62"/>
      <c r="C34" s="63"/>
      <c r="D34" s="63"/>
      <c r="E34" s="63"/>
      <c r="F34" s="63"/>
    </row>
    <row r="35" ht="12.75" customHeight="1">
      <c r="A35" s="61"/>
      <c r="B35" s="62"/>
      <c r="C35" s="63"/>
      <c r="D35" s="63"/>
      <c r="E35" s="63"/>
      <c r="F35" s="63"/>
    </row>
    <row r="36" ht="12.75" customHeight="1">
      <c r="A36" s="61"/>
      <c r="B36" s="62"/>
      <c r="C36" s="63"/>
      <c r="D36" s="63"/>
      <c r="E36" s="63"/>
      <c r="F36" s="63"/>
    </row>
    <row r="37" ht="12.75" customHeight="1">
      <c r="A37" s="61"/>
      <c r="B37" s="62"/>
      <c r="C37" s="63"/>
      <c r="D37" s="63"/>
      <c r="E37" s="63"/>
      <c r="F37" s="63"/>
    </row>
    <row r="38" ht="12.75" customHeight="1">
      <c r="A38" s="61"/>
      <c r="B38" s="62"/>
      <c r="C38" s="63"/>
      <c r="D38" s="63"/>
      <c r="E38" s="63"/>
      <c r="F38" s="63"/>
    </row>
    <row r="39" ht="12.75" customHeight="1">
      <c r="A39" s="61"/>
      <c r="B39" s="62"/>
      <c r="C39" s="63"/>
      <c r="D39" s="63"/>
      <c r="E39" s="63"/>
      <c r="F39" s="63"/>
    </row>
    <row r="40" ht="12.75" customHeight="1">
      <c r="A40" s="61"/>
      <c r="B40" s="62"/>
      <c r="C40" s="63"/>
      <c r="D40" s="63"/>
      <c r="E40" s="63"/>
      <c r="F40" s="63"/>
    </row>
    <row r="41" ht="12.75" customHeight="1">
      <c r="A41" s="61"/>
      <c r="B41" s="62"/>
      <c r="C41" s="63"/>
      <c r="D41" s="63"/>
      <c r="E41" s="63"/>
      <c r="F41" s="63"/>
    </row>
    <row r="42" ht="12.75" customHeight="1">
      <c r="A42" s="61"/>
      <c r="B42" s="62"/>
      <c r="C42" s="63"/>
      <c r="D42" s="63"/>
      <c r="E42" s="63"/>
      <c r="F42" s="63"/>
    </row>
    <row r="43" ht="12.75" customHeight="1">
      <c r="A43" s="61"/>
      <c r="B43" s="62"/>
      <c r="C43" s="63"/>
      <c r="D43" s="63"/>
      <c r="E43" s="63"/>
      <c r="F43" s="63"/>
    </row>
    <row r="44" ht="12.75" customHeight="1">
      <c r="A44" s="61"/>
      <c r="B44" s="62"/>
      <c r="C44" s="63"/>
      <c r="D44" s="63"/>
      <c r="E44" s="63"/>
      <c r="F44" s="63"/>
    </row>
    <row r="45" ht="12.75" customHeight="1">
      <c r="A45" s="61"/>
      <c r="B45" s="62"/>
      <c r="C45" s="63"/>
      <c r="D45" s="63"/>
      <c r="E45" s="63"/>
      <c r="F45" s="63"/>
    </row>
    <row r="46" ht="12.75" customHeight="1">
      <c r="A46" s="61"/>
      <c r="B46" s="62"/>
      <c r="C46" s="63"/>
      <c r="D46" s="63"/>
      <c r="E46" s="63"/>
      <c r="F46" s="63"/>
    </row>
    <row r="47" ht="12.75" customHeight="1">
      <c r="A47" s="61"/>
      <c r="B47" s="62"/>
      <c r="C47" s="63"/>
      <c r="D47" s="63"/>
      <c r="E47" s="63"/>
      <c r="F47" s="63"/>
    </row>
    <row r="48" ht="12.75" customHeight="1">
      <c r="A48" s="61"/>
      <c r="B48" s="62"/>
      <c r="C48" s="63"/>
      <c r="D48" s="63"/>
      <c r="E48" s="63"/>
      <c r="F48" s="63"/>
    </row>
    <row r="49" ht="12.75" customHeight="1">
      <c r="A49" s="61"/>
      <c r="B49" s="62"/>
      <c r="C49" s="63"/>
      <c r="D49" s="63"/>
      <c r="E49" s="63"/>
      <c r="F49" s="63"/>
    </row>
    <row r="50" ht="12.75" customHeight="1">
      <c r="A50" s="61"/>
      <c r="B50" s="62"/>
      <c r="C50" s="63"/>
      <c r="D50" s="63"/>
      <c r="E50" s="63"/>
      <c r="F50" s="63"/>
    </row>
    <row r="51" ht="12.75" customHeight="1">
      <c r="A51" s="61"/>
      <c r="B51" s="62"/>
      <c r="C51" s="63"/>
      <c r="D51" s="63"/>
      <c r="E51" s="63"/>
      <c r="F51" s="63"/>
    </row>
    <row r="52" ht="12.75" customHeight="1">
      <c r="A52" s="61"/>
      <c r="B52" s="62"/>
      <c r="C52" s="63"/>
      <c r="D52" s="63"/>
      <c r="E52" s="63"/>
      <c r="F52" s="63"/>
    </row>
    <row r="53" ht="12.75" customHeight="1">
      <c r="A53" s="61"/>
      <c r="B53" s="62"/>
      <c r="C53" s="63"/>
      <c r="D53" s="63"/>
      <c r="E53" s="63"/>
      <c r="F53" s="63"/>
    </row>
    <row r="54" ht="12.75" customHeight="1">
      <c r="A54" s="61"/>
      <c r="B54" s="62"/>
      <c r="C54" s="63"/>
      <c r="D54" s="63"/>
      <c r="E54" s="63"/>
      <c r="F54" s="63"/>
    </row>
    <row r="55" ht="12.75" customHeight="1">
      <c r="A55" s="61"/>
      <c r="B55" s="62"/>
      <c r="C55" s="63"/>
      <c r="D55" s="63"/>
      <c r="E55" s="63"/>
      <c r="F55" s="63"/>
    </row>
    <row r="56" ht="12.75" customHeight="1">
      <c r="A56" s="61"/>
      <c r="B56" s="62"/>
      <c r="C56" s="63"/>
      <c r="D56" s="63"/>
      <c r="E56" s="63"/>
      <c r="F56" s="63"/>
    </row>
    <row r="57" ht="12.75" customHeight="1">
      <c r="A57" s="61"/>
      <c r="B57" s="62"/>
      <c r="C57" s="63"/>
      <c r="D57" s="63"/>
      <c r="E57" s="63"/>
      <c r="F57" s="63"/>
    </row>
    <row r="58" ht="12.75" customHeight="1">
      <c r="A58" s="61"/>
      <c r="B58" s="62"/>
      <c r="C58" s="63"/>
      <c r="D58" s="63"/>
      <c r="E58" s="63"/>
      <c r="F58" s="63"/>
    </row>
    <row r="59" ht="12.75" customHeight="1">
      <c r="A59" s="61"/>
      <c r="B59" s="62"/>
      <c r="C59" s="63"/>
      <c r="D59" s="63"/>
      <c r="E59" s="63"/>
      <c r="F59" s="63"/>
    </row>
    <row r="60" ht="12.75" customHeight="1">
      <c r="A60" s="61"/>
      <c r="B60" s="62"/>
      <c r="C60" s="63"/>
      <c r="D60" s="63"/>
      <c r="E60" s="63"/>
      <c r="F60" s="63"/>
    </row>
    <row r="61" ht="12.75" customHeight="1">
      <c r="A61" s="61"/>
      <c r="B61" s="62"/>
      <c r="C61" s="63"/>
      <c r="D61" s="63"/>
      <c r="E61" s="63"/>
      <c r="F61" s="63"/>
    </row>
    <row r="62" ht="12.75" customHeight="1">
      <c r="A62" s="61"/>
      <c r="B62" s="62"/>
      <c r="C62" s="63"/>
      <c r="D62" s="63"/>
      <c r="E62" s="63"/>
      <c r="F62" s="63"/>
    </row>
    <row r="63" ht="12.75" customHeight="1">
      <c r="A63" s="61"/>
      <c r="B63" s="62"/>
      <c r="C63" s="63"/>
      <c r="D63" s="63"/>
      <c r="E63" s="63"/>
      <c r="F63" s="63"/>
    </row>
    <row r="64" ht="12.75" customHeight="1">
      <c r="A64" s="61"/>
      <c r="B64" s="62"/>
      <c r="C64" s="63"/>
      <c r="D64" s="63"/>
      <c r="E64" s="63"/>
      <c r="F64" s="63"/>
    </row>
    <row r="65" ht="12.75" customHeight="1">
      <c r="A65" s="61"/>
      <c r="B65" s="62"/>
      <c r="C65" s="63"/>
      <c r="D65" s="63"/>
      <c r="E65" s="63"/>
      <c r="F65" s="63"/>
    </row>
    <row r="66" ht="12.75" customHeight="1">
      <c r="A66" s="61"/>
      <c r="B66" s="62"/>
      <c r="C66" s="63"/>
      <c r="D66" s="63"/>
      <c r="E66" s="63"/>
      <c r="F66" s="63"/>
    </row>
    <row r="67" ht="12.75" customHeight="1">
      <c r="A67" s="61"/>
      <c r="B67" s="62"/>
      <c r="C67" s="63"/>
      <c r="D67" s="63"/>
      <c r="E67" s="63"/>
      <c r="F67" s="63"/>
    </row>
    <row r="68" ht="12.75" customHeight="1">
      <c r="A68" s="61"/>
      <c r="B68" s="62"/>
      <c r="C68" s="63"/>
      <c r="D68" s="63"/>
      <c r="E68" s="63"/>
      <c r="F68" s="63"/>
    </row>
    <row r="69" ht="12.75" customHeight="1">
      <c r="A69" s="61"/>
      <c r="B69" s="62"/>
      <c r="C69" s="63"/>
      <c r="D69" s="63"/>
      <c r="E69" s="63"/>
      <c r="F69" s="63"/>
    </row>
    <row r="70" ht="12.75" customHeight="1">
      <c r="A70" s="61"/>
      <c r="B70" s="62"/>
      <c r="C70" s="63"/>
      <c r="D70" s="63"/>
      <c r="E70" s="63"/>
      <c r="F70" s="63"/>
    </row>
    <row r="71" ht="12.75" customHeight="1">
      <c r="A71" s="61"/>
      <c r="B71" s="62"/>
      <c r="C71" s="63"/>
      <c r="D71" s="63"/>
      <c r="E71" s="63"/>
      <c r="F71" s="63"/>
    </row>
    <row r="72" ht="12.75" customHeight="1">
      <c r="A72" s="61"/>
      <c r="B72" s="62"/>
      <c r="C72" s="63"/>
      <c r="D72" s="63"/>
      <c r="E72" s="63"/>
      <c r="F72" s="63"/>
    </row>
    <row r="73" ht="12.75" customHeight="1">
      <c r="A73" s="61"/>
      <c r="B73" s="62"/>
      <c r="C73" s="63"/>
      <c r="D73" s="63"/>
      <c r="E73" s="63"/>
      <c r="F73" s="63"/>
    </row>
    <row r="74" ht="12.75" customHeight="1">
      <c r="A74" s="61"/>
      <c r="B74" s="62"/>
      <c r="C74" s="63"/>
      <c r="D74" s="63"/>
      <c r="E74" s="63"/>
      <c r="F74" s="63"/>
    </row>
    <row r="75" ht="12.75" customHeight="1">
      <c r="A75" s="61"/>
      <c r="B75" s="62"/>
      <c r="C75" s="63"/>
      <c r="D75" s="63"/>
      <c r="E75" s="63"/>
      <c r="F75" s="63"/>
    </row>
    <row r="76" ht="12.75" customHeight="1">
      <c r="A76" s="61"/>
      <c r="B76" s="62"/>
      <c r="C76" s="63"/>
      <c r="D76" s="63"/>
      <c r="E76" s="63"/>
      <c r="F76" s="63"/>
    </row>
    <row r="77" ht="12.75" customHeight="1">
      <c r="A77" s="61"/>
      <c r="B77" s="62"/>
      <c r="C77" s="63"/>
      <c r="D77" s="63"/>
      <c r="E77" s="63"/>
      <c r="F77" s="63"/>
    </row>
    <row r="78" ht="12.75" customHeight="1">
      <c r="A78" s="61"/>
      <c r="B78" s="62"/>
      <c r="C78" s="63"/>
      <c r="D78" s="63"/>
      <c r="E78" s="63"/>
      <c r="F78" s="63"/>
    </row>
    <row r="79" ht="12.75" customHeight="1">
      <c r="A79" s="61"/>
      <c r="B79" s="62"/>
      <c r="C79" s="63"/>
      <c r="D79" s="63"/>
      <c r="E79" s="63"/>
      <c r="F79" s="63"/>
    </row>
    <row r="80" ht="12.75" customHeight="1">
      <c r="A80" s="61"/>
      <c r="B80" s="62"/>
      <c r="C80" s="63"/>
      <c r="D80" s="63"/>
      <c r="E80" s="63"/>
      <c r="F80" s="63"/>
    </row>
    <row r="81" ht="12.75" customHeight="1">
      <c r="A81" s="61"/>
      <c r="B81" s="62"/>
      <c r="C81" s="63"/>
      <c r="D81" s="63"/>
      <c r="E81" s="63"/>
      <c r="F81" s="63"/>
    </row>
    <row r="82" ht="12.75" customHeight="1">
      <c r="A82" s="61"/>
      <c r="B82" s="62"/>
      <c r="C82" s="63"/>
      <c r="D82" s="63"/>
      <c r="E82" s="63"/>
      <c r="F82" s="63"/>
    </row>
    <row r="83" ht="12.75" customHeight="1">
      <c r="A83" s="61"/>
      <c r="B83" s="62"/>
      <c r="C83" s="63"/>
      <c r="D83" s="63"/>
      <c r="E83" s="63"/>
      <c r="F83" s="63"/>
    </row>
    <row r="84" ht="12.75" customHeight="1">
      <c r="A84" s="61"/>
      <c r="B84" s="62"/>
      <c r="C84" s="63"/>
      <c r="D84" s="63"/>
      <c r="E84" s="63"/>
      <c r="F84" s="63"/>
    </row>
    <row r="85" ht="12.75" customHeight="1">
      <c r="A85" s="61"/>
      <c r="B85" s="62"/>
      <c r="C85" s="63"/>
      <c r="D85" s="63"/>
      <c r="E85" s="63"/>
      <c r="F85" s="63"/>
    </row>
    <row r="86" ht="12.75" customHeight="1">
      <c r="A86" s="61"/>
      <c r="B86" s="62"/>
      <c r="C86" s="63"/>
      <c r="D86" s="63"/>
      <c r="E86" s="63"/>
      <c r="F86" s="63"/>
    </row>
    <row r="87" ht="12.75" customHeight="1">
      <c r="A87" s="61"/>
      <c r="B87" s="62"/>
      <c r="C87" s="63"/>
      <c r="D87" s="63"/>
      <c r="E87" s="63"/>
      <c r="F87" s="63"/>
    </row>
    <row r="88" ht="12.75" customHeight="1">
      <c r="A88" s="61"/>
      <c r="B88" s="62"/>
      <c r="C88" s="63"/>
      <c r="D88" s="63"/>
      <c r="E88" s="63"/>
      <c r="F88" s="63"/>
    </row>
    <row r="89" ht="12.75" customHeight="1">
      <c r="A89" s="61"/>
      <c r="B89" s="62"/>
      <c r="C89" s="63"/>
      <c r="D89" s="63"/>
      <c r="E89" s="63"/>
      <c r="F89" s="63"/>
    </row>
    <row r="90" ht="12.75" customHeight="1">
      <c r="A90" s="61"/>
      <c r="B90" s="62"/>
      <c r="C90" s="63"/>
      <c r="D90" s="63"/>
      <c r="E90" s="63"/>
      <c r="F90" s="63"/>
    </row>
    <row r="91" ht="12.75" customHeight="1">
      <c r="A91" s="61"/>
      <c r="B91" s="62"/>
      <c r="C91" s="63"/>
      <c r="D91" s="63"/>
      <c r="E91" s="63"/>
      <c r="F91" s="63"/>
    </row>
    <row r="92" ht="12.75" customHeight="1">
      <c r="A92" s="61"/>
      <c r="B92" s="62"/>
      <c r="C92" s="63"/>
      <c r="D92" s="63"/>
      <c r="E92" s="63"/>
      <c r="F92" s="63"/>
    </row>
    <row r="93" ht="12.75" customHeight="1">
      <c r="A93" s="61"/>
      <c r="B93" s="62"/>
      <c r="C93" s="63"/>
      <c r="D93" s="63"/>
      <c r="E93" s="63"/>
      <c r="F93" s="63"/>
    </row>
    <row r="94" ht="12.75" customHeight="1">
      <c r="A94" s="61"/>
      <c r="B94" s="62"/>
      <c r="C94" s="63"/>
      <c r="D94" s="63"/>
      <c r="E94" s="63"/>
      <c r="F94" s="63"/>
    </row>
    <row r="95" ht="12.75" customHeight="1">
      <c r="A95" s="61"/>
      <c r="B95" s="62"/>
      <c r="C95" s="63"/>
      <c r="D95" s="63"/>
      <c r="E95" s="63"/>
      <c r="F95" s="63"/>
    </row>
    <row r="96" ht="12.75" customHeight="1">
      <c r="A96" s="61"/>
      <c r="B96" s="62"/>
      <c r="C96" s="63"/>
      <c r="D96" s="63"/>
      <c r="E96" s="63"/>
      <c r="F96" s="63"/>
    </row>
    <row r="97" ht="12.75" customHeight="1">
      <c r="A97" s="61"/>
      <c r="B97" s="62"/>
      <c r="C97" s="63"/>
      <c r="D97" s="63"/>
      <c r="E97" s="63"/>
      <c r="F97" s="63"/>
    </row>
    <row r="98" ht="12.75" customHeight="1">
      <c r="A98" s="61"/>
      <c r="B98" s="62"/>
      <c r="C98" s="63"/>
      <c r="D98" s="63"/>
      <c r="E98" s="63"/>
      <c r="F98" s="63"/>
    </row>
    <row r="99" ht="12.75" customHeight="1">
      <c r="A99" s="61"/>
      <c r="B99" s="62"/>
      <c r="C99" s="63"/>
      <c r="D99" s="63"/>
      <c r="E99" s="63"/>
      <c r="F99" s="63"/>
    </row>
    <row r="100" ht="12.75" customHeight="1">
      <c r="A100" s="61"/>
      <c r="B100" s="62"/>
      <c r="C100" s="63"/>
      <c r="D100" s="63"/>
      <c r="E100" s="63"/>
      <c r="F100" s="63"/>
    </row>
    <row r="101" ht="12.75" customHeight="1">
      <c r="A101" s="61"/>
      <c r="B101" s="62"/>
      <c r="C101" s="63"/>
      <c r="D101" s="63"/>
      <c r="E101" s="63"/>
      <c r="F101" s="63"/>
    </row>
    <row r="102" ht="12.75" customHeight="1">
      <c r="A102" s="61"/>
      <c r="B102" s="62"/>
      <c r="C102" s="63"/>
      <c r="D102" s="63"/>
      <c r="E102" s="63"/>
      <c r="F102" s="63"/>
    </row>
    <row r="103" ht="12.75" customHeight="1">
      <c r="A103" s="61"/>
      <c r="B103" s="62"/>
      <c r="C103" s="63"/>
      <c r="D103" s="63"/>
      <c r="E103" s="63"/>
      <c r="F103" s="63"/>
    </row>
    <row r="104" ht="12.75" customHeight="1">
      <c r="A104" s="61"/>
      <c r="B104" s="62"/>
      <c r="C104" s="63"/>
      <c r="D104" s="63"/>
      <c r="E104" s="63"/>
      <c r="F104" s="63"/>
    </row>
    <row r="105" ht="12.75" customHeight="1">
      <c r="A105" s="61"/>
      <c r="B105" s="62"/>
      <c r="C105" s="63"/>
      <c r="D105" s="63"/>
      <c r="E105" s="63"/>
      <c r="F105" s="63"/>
    </row>
    <row r="106" ht="12.75" customHeight="1">
      <c r="A106" s="61"/>
      <c r="B106" s="62"/>
      <c r="C106" s="63"/>
      <c r="D106" s="63"/>
      <c r="E106" s="63"/>
      <c r="F106" s="63"/>
    </row>
    <row r="107" ht="12.75" customHeight="1">
      <c r="A107" s="61"/>
      <c r="B107" s="62"/>
      <c r="C107" s="63"/>
      <c r="D107" s="63"/>
      <c r="E107" s="63"/>
      <c r="F107" s="63"/>
    </row>
    <row r="108" ht="12.75" customHeight="1">
      <c r="A108" s="61"/>
      <c r="B108" s="62"/>
      <c r="C108" s="63"/>
      <c r="D108" s="63"/>
      <c r="E108" s="63"/>
      <c r="F108" s="63"/>
    </row>
    <row r="109" ht="12.75" customHeight="1">
      <c r="A109" s="61"/>
      <c r="B109" s="62"/>
      <c r="C109" s="63"/>
      <c r="D109" s="63"/>
      <c r="E109" s="63"/>
      <c r="F109" s="63"/>
    </row>
    <row r="110" ht="12.75" customHeight="1">
      <c r="A110" s="61"/>
      <c r="B110" s="62"/>
      <c r="C110" s="63"/>
      <c r="D110" s="63"/>
      <c r="E110" s="63"/>
      <c r="F110" s="63"/>
    </row>
    <row r="111" ht="12.75" customHeight="1">
      <c r="A111" s="61"/>
      <c r="B111" s="62"/>
      <c r="C111" s="63"/>
      <c r="D111" s="63"/>
      <c r="E111" s="63"/>
      <c r="F111" s="63"/>
    </row>
    <row r="112" ht="12.75" customHeight="1">
      <c r="A112" s="61"/>
      <c r="B112" s="62"/>
      <c r="C112" s="63"/>
      <c r="D112" s="63"/>
      <c r="E112" s="63"/>
      <c r="F112" s="63"/>
    </row>
    <row r="113" ht="12.75" customHeight="1">
      <c r="A113" s="61"/>
      <c r="B113" s="62"/>
      <c r="C113" s="63"/>
      <c r="D113" s="63"/>
      <c r="E113" s="63"/>
      <c r="F113" s="63"/>
    </row>
    <row r="114" ht="12.75" customHeight="1">
      <c r="A114" s="61"/>
      <c r="B114" s="62"/>
      <c r="C114" s="63"/>
      <c r="D114" s="63"/>
      <c r="E114" s="63"/>
      <c r="F114" s="63"/>
    </row>
    <row r="115" ht="12.75" customHeight="1">
      <c r="A115" s="61"/>
      <c r="B115" s="62"/>
      <c r="C115" s="63"/>
      <c r="D115" s="63"/>
      <c r="E115" s="63"/>
      <c r="F115" s="63"/>
    </row>
    <row r="116" ht="12.75" customHeight="1">
      <c r="A116" s="61"/>
      <c r="B116" s="62"/>
      <c r="C116" s="63"/>
      <c r="D116" s="63"/>
      <c r="E116" s="63"/>
      <c r="F116" s="63"/>
    </row>
    <row r="117" ht="12.75" customHeight="1">
      <c r="A117" s="61"/>
      <c r="B117" s="62"/>
      <c r="C117" s="63"/>
      <c r="D117" s="63"/>
      <c r="E117" s="63"/>
      <c r="F117" s="63"/>
    </row>
    <row r="118" ht="12.75" customHeight="1">
      <c r="A118" s="61"/>
      <c r="B118" s="62"/>
      <c r="C118" s="63"/>
      <c r="D118" s="63"/>
      <c r="E118" s="63"/>
      <c r="F118" s="63"/>
    </row>
    <row r="119" ht="12.75" customHeight="1">
      <c r="A119" s="61"/>
      <c r="B119" s="62"/>
      <c r="C119" s="63"/>
      <c r="D119" s="63"/>
      <c r="E119" s="63"/>
      <c r="F119" s="63"/>
    </row>
    <row r="120" ht="12.75" customHeight="1">
      <c r="A120" s="61"/>
      <c r="B120" s="62"/>
      <c r="C120" s="63"/>
      <c r="D120" s="63"/>
      <c r="E120" s="63"/>
      <c r="F120" s="63"/>
    </row>
    <row r="121" ht="12.75" customHeight="1">
      <c r="A121" s="61"/>
      <c r="B121" s="62"/>
      <c r="C121" s="63"/>
      <c r="D121" s="63"/>
      <c r="E121" s="63"/>
      <c r="F121" s="63"/>
    </row>
    <row r="122" ht="12.75" customHeight="1">
      <c r="A122" s="61"/>
      <c r="B122" s="62"/>
      <c r="C122" s="63"/>
      <c r="D122" s="63"/>
      <c r="E122" s="63"/>
      <c r="F122" s="63"/>
    </row>
    <row r="123" ht="12.75" customHeight="1">
      <c r="A123" s="61"/>
      <c r="B123" s="62"/>
      <c r="C123" s="63"/>
      <c r="D123" s="63"/>
      <c r="E123" s="63"/>
      <c r="F123" s="63"/>
    </row>
    <row r="124" ht="12.75" customHeight="1">
      <c r="A124" s="61"/>
      <c r="B124" s="62"/>
      <c r="C124" s="63"/>
      <c r="D124" s="63"/>
      <c r="E124" s="63"/>
      <c r="F124" s="63"/>
    </row>
    <row r="125" ht="12.75" customHeight="1">
      <c r="A125" s="61"/>
      <c r="B125" s="62"/>
      <c r="C125" s="63"/>
      <c r="D125" s="63"/>
      <c r="E125" s="63"/>
      <c r="F125" s="63"/>
    </row>
    <row r="126" ht="12.75" customHeight="1">
      <c r="A126" s="61"/>
      <c r="B126" s="62"/>
      <c r="C126" s="63"/>
      <c r="D126" s="63"/>
      <c r="E126" s="63"/>
      <c r="F126" s="63"/>
    </row>
    <row r="127" ht="12.75" customHeight="1">
      <c r="A127" s="61"/>
      <c r="B127" s="62"/>
      <c r="C127" s="63"/>
      <c r="D127" s="63"/>
      <c r="E127" s="63"/>
      <c r="F127" s="63"/>
    </row>
    <row r="128" ht="12.75" customHeight="1">
      <c r="A128" s="61"/>
      <c r="B128" s="62"/>
      <c r="C128" s="63"/>
      <c r="D128" s="63"/>
      <c r="E128" s="63"/>
      <c r="F128" s="63"/>
    </row>
    <row r="129" ht="12.75" customHeight="1">
      <c r="A129" s="61"/>
      <c r="B129" s="62"/>
      <c r="C129" s="63"/>
      <c r="D129" s="63"/>
      <c r="E129" s="63"/>
      <c r="F129" s="63"/>
    </row>
    <row r="130" ht="12.75" customHeight="1">
      <c r="A130" s="61"/>
      <c r="B130" s="62"/>
      <c r="C130" s="63"/>
      <c r="D130" s="63"/>
      <c r="E130" s="63"/>
      <c r="F130" s="63"/>
    </row>
    <row r="131" ht="12.75" customHeight="1">
      <c r="A131" s="61"/>
      <c r="B131" s="62"/>
      <c r="C131" s="63"/>
      <c r="D131" s="63"/>
      <c r="E131" s="63"/>
      <c r="F131" s="63"/>
    </row>
    <row r="132" ht="12.75" customHeight="1">
      <c r="A132" s="61"/>
      <c r="B132" s="62"/>
      <c r="C132" s="63"/>
      <c r="D132" s="63"/>
      <c r="E132" s="63"/>
      <c r="F132" s="63"/>
    </row>
    <row r="133" ht="12.75" customHeight="1">
      <c r="A133" s="61"/>
      <c r="B133" s="62"/>
      <c r="C133" s="63"/>
      <c r="D133" s="63"/>
      <c r="E133" s="63"/>
      <c r="F133" s="63"/>
    </row>
    <row r="134" ht="12.75" customHeight="1">
      <c r="A134" s="61"/>
      <c r="B134" s="62"/>
      <c r="C134" s="63"/>
      <c r="D134" s="63"/>
      <c r="E134" s="63"/>
      <c r="F134" s="63"/>
    </row>
    <row r="135" ht="12.75" customHeight="1">
      <c r="A135" s="61"/>
      <c r="B135" s="62"/>
      <c r="C135" s="63"/>
      <c r="D135" s="63"/>
      <c r="E135" s="63"/>
      <c r="F135" s="63"/>
    </row>
    <row r="136" ht="12.75" customHeight="1">
      <c r="A136" s="61"/>
      <c r="B136" s="62"/>
      <c r="C136" s="63"/>
      <c r="D136" s="63"/>
      <c r="E136" s="63"/>
      <c r="F136" s="63"/>
    </row>
    <row r="137" ht="12.75" customHeight="1">
      <c r="A137" s="61"/>
      <c r="B137" s="62"/>
      <c r="C137" s="63"/>
      <c r="D137" s="63"/>
      <c r="E137" s="63"/>
      <c r="F137" s="63"/>
    </row>
    <row r="138" ht="12.75" customHeight="1">
      <c r="A138" s="61"/>
      <c r="B138" s="62"/>
      <c r="C138" s="63"/>
      <c r="D138" s="63"/>
      <c r="E138" s="63"/>
      <c r="F138" s="63"/>
    </row>
    <row r="139" ht="12.75" customHeight="1">
      <c r="A139" s="61"/>
      <c r="B139" s="62"/>
      <c r="C139" s="63"/>
      <c r="D139" s="63"/>
      <c r="E139" s="63"/>
      <c r="F139" s="63"/>
    </row>
    <row r="140" ht="12.75" customHeight="1">
      <c r="A140" s="61"/>
      <c r="B140" s="62"/>
      <c r="C140" s="63"/>
      <c r="D140" s="63"/>
      <c r="E140" s="63"/>
      <c r="F140" s="63"/>
    </row>
    <row r="141" ht="12.75" customHeight="1">
      <c r="A141" s="61"/>
      <c r="B141" s="62"/>
      <c r="C141" s="63"/>
      <c r="D141" s="63"/>
      <c r="E141" s="63"/>
      <c r="F141" s="63"/>
    </row>
    <row r="142" ht="12.75" customHeight="1">
      <c r="A142" s="61"/>
      <c r="B142" s="62"/>
      <c r="C142" s="63"/>
      <c r="D142" s="63"/>
      <c r="E142" s="63"/>
      <c r="F142" s="63"/>
    </row>
    <row r="143" ht="12.75" customHeight="1">
      <c r="A143" s="61"/>
      <c r="B143" s="62"/>
      <c r="C143" s="63"/>
      <c r="D143" s="63"/>
      <c r="E143" s="63"/>
      <c r="F143" s="63"/>
    </row>
    <row r="144" ht="12.75" customHeight="1">
      <c r="A144" s="61"/>
      <c r="B144" s="62"/>
      <c r="C144" s="63"/>
      <c r="D144" s="63"/>
      <c r="E144" s="63"/>
      <c r="F144" s="63"/>
    </row>
    <row r="145" ht="12.75" customHeight="1">
      <c r="A145" s="61"/>
      <c r="B145" s="62"/>
      <c r="C145" s="63"/>
      <c r="D145" s="63"/>
      <c r="E145" s="63"/>
      <c r="F145" s="63"/>
    </row>
    <row r="146" ht="12.75" customHeight="1">
      <c r="A146" s="61"/>
      <c r="B146" s="62"/>
      <c r="C146" s="63"/>
      <c r="D146" s="63"/>
      <c r="E146" s="63"/>
      <c r="F146" s="63"/>
    </row>
    <row r="147" ht="12.75" customHeight="1">
      <c r="A147" s="61"/>
      <c r="B147" s="62"/>
      <c r="C147" s="63"/>
      <c r="D147" s="63"/>
      <c r="E147" s="63"/>
      <c r="F147" s="63"/>
    </row>
    <row r="148" ht="12.75" customHeight="1">
      <c r="A148" s="61"/>
      <c r="B148" s="62"/>
      <c r="C148" s="63"/>
      <c r="D148" s="63"/>
      <c r="E148" s="63"/>
      <c r="F148" s="63"/>
    </row>
    <row r="149" ht="12.75" customHeight="1">
      <c r="A149" s="61"/>
      <c r="B149" s="62"/>
      <c r="C149" s="63"/>
      <c r="D149" s="63"/>
      <c r="E149" s="63"/>
      <c r="F149" s="63"/>
    </row>
    <row r="150" ht="12.75" customHeight="1">
      <c r="A150" s="62"/>
      <c r="B150" s="62"/>
      <c r="C150" s="63"/>
      <c r="D150" s="63"/>
      <c r="E150" s="63"/>
      <c r="F150" s="63"/>
    </row>
    <row r="151" ht="12.75" customHeight="1">
      <c r="A151" s="61"/>
      <c r="B151" s="62"/>
      <c r="C151" s="63"/>
      <c r="D151" s="63"/>
      <c r="E151" s="63"/>
      <c r="F151" s="63"/>
    </row>
    <row r="152" ht="12.75" customHeight="1">
      <c r="A152" s="61"/>
      <c r="B152" s="62"/>
      <c r="C152" s="63"/>
      <c r="D152" s="63"/>
      <c r="E152" s="63"/>
      <c r="F152" s="63"/>
    </row>
    <row r="153" ht="12.75" customHeight="1">
      <c r="A153" s="61"/>
      <c r="B153" s="62"/>
      <c r="C153" s="63"/>
      <c r="D153" s="63"/>
      <c r="E153" s="63"/>
      <c r="F153" s="63"/>
    </row>
    <row r="154" ht="12.75" customHeight="1">
      <c r="A154" s="61"/>
      <c r="B154" s="62"/>
      <c r="C154" s="63"/>
      <c r="D154" s="63"/>
      <c r="E154" s="63"/>
      <c r="F154" s="63"/>
    </row>
    <row r="155" ht="12.75" customHeight="1">
      <c r="A155" s="61"/>
      <c r="B155" s="62"/>
      <c r="C155" s="63"/>
      <c r="D155" s="63"/>
      <c r="E155" s="63"/>
      <c r="F155" s="63"/>
    </row>
    <row r="156" ht="12.75" customHeight="1">
      <c r="A156" s="61"/>
      <c r="B156" s="62"/>
      <c r="C156" s="63"/>
      <c r="D156" s="63"/>
      <c r="E156" s="63"/>
      <c r="F156" s="63"/>
    </row>
    <row r="157" ht="12.75" customHeight="1">
      <c r="A157" s="61"/>
      <c r="B157" s="62"/>
      <c r="C157" s="63"/>
      <c r="D157" s="63"/>
      <c r="E157" s="63"/>
      <c r="F157" s="63"/>
    </row>
    <row r="158" ht="12.75" customHeight="1">
      <c r="A158" s="61"/>
      <c r="B158" s="62"/>
      <c r="C158" s="63"/>
      <c r="D158" s="63"/>
      <c r="E158" s="63"/>
      <c r="F158" s="63"/>
    </row>
    <row r="159" ht="12.75" customHeight="1">
      <c r="A159" s="61"/>
      <c r="B159" s="62"/>
      <c r="C159" s="63"/>
      <c r="D159" s="63"/>
      <c r="E159" s="63"/>
      <c r="F159" s="63"/>
    </row>
    <row r="160" ht="12.75" customHeight="1">
      <c r="A160" s="61"/>
      <c r="B160" s="62"/>
      <c r="C160" s="63"/>
      <c r="D160" s="63"/>
      <c r="E160" s="63"/>
      <c r="F160" s="63"/>
    </row>
    <row r="161" ht="12.75" customHeight="1">
      <c r="A161" s="61"/>
      <c r="B161" s="62"/>
      <c r="C161" s="63"/>
      <c r="D161" s="63"/>
      <c r="E161" s="63"/>
      <c r="F161" s="63"/>
    </row>
    <row r="162" ht="12.75" customHeight="1">
      <c r="A162" s="61"/>
      <c r="B162" s="62"/>
      <c r="C162" s="63"/>
      <c r="D162" s="63"/>
      <c r="E162" s="63"/>
      <c r="F162" s="63"/>
    </row>
    <row r="163" ht="12.75" customHeight="1">
      <c r="A163" s="61"/>
      <c r="B163" s="62"/>
      <c r="C163" s="63"/>
      <c r="D163" s="63"/>
      <c r="E163" s="63"/>
      <c r="F163" s="63"/>
    </row>
    <row r="164" ht="12.75" customHeight="1">
      <c r="A164" s="61"/>
      <c r="B164" s="62"/>
      <c r="C164" s="63"/>
      <c r="D164" s="63"/>
      <c r="E164" s="63"/>
      <c r="F164" s="63"/>
    </row>
    <row r="165" ht="12.75" customHeight="1">
      <c r="A165" s="61"/>
      <c r="B165" s="62"/>
      <c r="C165" s="63"/>
      <c r="D165" s="63"/>
      <c r="E165" s="63"/>
      <c r="F165" s="63"/>
    </row>
    <row r="166" ht="12.75" customHeight="1">
      <c r="A166" s="61"/>
      <c r="B166" s="62"/>
      <c r="C166" s="63"/>
      <c r="D166" s="63"/>
      <c r="E166" s="63"/>
      <c r="F166" s="63"/>
    </row>
    <row r="167" ht="12.75" customHeight="1">
      <c r="A167" s="61"/>
      <c r="B167" s="62"/>
      <c r="C167" s="63"/>
      <c r="D167" s="63"/>
      <c r="E167" s="63"/>
      <c r="F167" s="63"/>
    </row>
    <row r="168" ht="12.75" customHeight="1">
      <c r="A168" s="61"/>
      <c r="B168" s="62"/>
      <c r="C168" s="63"/>
      <c r="D168" s="63"/>
      <c r="E168" s="63"/>
      <c r="F168" s="63"/>
    </row>
    <row r="169" ht="12.75" customHeight="1">
      <c r="A169" s="61"/>
      <c r="B169" s="62"/>
      <c r="C169" s="63"/>
      <c r="D169" s="63"/>
      <c r="E169" s="63"/>
      <c r="F169" s="63"/>
    </row>
    <row r="170" ht="12.75" customHeight="1">
      <c r="A170" s="61"/>
      <c r="B170" s="62"/>
      <c r="C170" s="63"/>
      <c r="D170" s="63"/>
      <c r="E170" s="63"/>
      <c r="F170" s="63"/>
    </row>
    <row r="171" ht="12.75" customHeight="1">
      <c r="A171" s="61"/>
      <c r="B171" s="62"/>
      <c r="C171" s="63"/>
      <c r="D171" s="63"/>
      <c r="E171" s="63"/>
      <c r="F171" s="63"/>
    </row>
    <row r="172" ht="12.75" customHeight="1">
      <c r="A172" s="61"/>
      <c r="B172" s="62"/>
      <c r="C172" s="63"/>
      <c r="D172" s="63"/>
      <c r="E172" s="63"/>
      <c r="F172" s="63"/>
    </row>
    <row r="173" ht="12.75" customHeight="1">
      <c r="A173" s="61"/>
      <c r="B173" s="62"/>
      <c r="C173" s="63"/>
      <c r="D173" s="63"/>
      <c r="E173" s="63"/>
      <c r="F173" s="63"/>
    </row>
    <row r="174" ht="12.75" customHeight="1">
      <c r="A174" s="61"/>
      <c r="B174" s="62"/>
      <c r="C174" s="63"/>
      <c r="D174" s="63"/>
      <c r="E174" s="63"/>
      <c r="F174" s="63"/>
    </row>
    <row r="175" ht="12.75" customHeight="1">
      <c r="A175" s="61"/>
      <c r="B175" s="62"/>
      <c r="C175" s="63"/>
      <c r="D175" s="63"/>
      <c r="E175" s="63"/>
      <c r="F175" s="63"/>
    </row>
    <row r="176" ht="12.75" customHeight="1">
      <c r="A176" s="61"/>
      <c r="B176" s="62"/>
      <c r="C176" s="63"/>
      <c r="D176" s="63"/>
      <c r="E176" s="63"/>
      <c r="F176" s="63"/>
    </row>
    <row r="177" ht="12.75" customHeight="1">
      <c r="A177" s="61"/>
      <c r="B177" s="62"/>
      <c r="C177" s="63"/>
      <c r="D177" s="63"/>
      <c r="E177" s="63"/>
      <c r="F177" s="63"/>
    </row>
    <row r="178" ht="12.75" customHeight="1">
      <c r="A178" s="61"/>
      <c r="B178" s="62"/>
      <c r="C178" s="63"/>
      <c r="D178" s="63"/>
      <c r="E178" s="63"/>
      <c r="F178" s="63"/>
    </row>
    <row r="179" ht="12.75" customHeight="1">
      <c r="A179" s="61"/>
      <c r="B179" s="62"/>
      <c r="C179" s="63"/>
      <c r="D179" s="63"/>
      <c r="E179" s="63"/>
      <c r="F179" s="63"/>
    </row>
    <row r="180" ht="12.75" customHeight="1">
      <c r="A180" s="61"/>
      <c r="B180" s="62"/>
      <c r="C180" s="63"/>
      <c r="D180" s="63"/>
      <c r="E180" s="63"/>
      <c r="F180" s="63"/>
    </row>
    <row r="181" ht="12.75" customHeight="1">
      <c r="A181" s="61"/>
      <c r="B181" s="62"/>
      <c r="C181" s="63"/>
      <c r="D181" s="63"/>
      <c r="E181" s="63"/>
      <c r="F181" s="63"/>
    </row>
    <row r="182" ht="12.75" customHeight="1">
      <c r="A182" s="61"/>
      <c r="B182" s="62"/>
      <c r="C182" s="63"/>
      <c r="D182" s="63"/>
      <c r="E182" s="63"/>
      <c r="F182" s="63"/>
    </row>
    <row r="183" ht="12.75" customHeight="1">
      <c r="A183" s="61"/>
      <c r="B183" s="62"/>
      <c r="C183" s="63"/>
      <c r="D183" s="63"/>
      <c r="E183" s="63"/>
      <c r="F183" s="63"/>
    </row>
    <row r="184" ht="12.75" customHeight="1">
      <c r="A184" s="61"/>
      <c r="B184" s="62"/>
      <c r="C184" s="63"/>
      <c r="D184" s="63"/>
      <c r="E184" s="63"/>
      <c r="F184" s="63"/>
    </row>
    <row r="185" ht="12.75" customHeight="1">
      <c r="A185" s="61"/>
      <c r="B185" s="62"/>
      <c r="C185" s="63"/>
      <c r="D185" s="63"/>
      <c r="E185" s="63"/>
      <c r="F185" s="63"/>
    </row>
    <row r="186" ht="12.75" customHeight="1">
      <c r="A186" s="61"/>
      <c r="B186" s="62"/>
      <c r="C186" s="63"/>
      <c r="D186" s="63"/>
      <c r="E186" s="63"/>
      <c r="F186" s="63"/>
    </row>
    <row r="187" ht="12.75" customHeight="1">
      <c r="A187" s="61"/>
      <c r="B187" s="62"/>
      <c r="C187" s="63"/>
      <c r="D187" s="63"/>
      <c r="E187" s="63"/>
      <c r="F187" s="63"/>
    </row>
    <row r="188" ht="12.75" customHeight="1">
      <c r="A188" s="61"/>
      <c r="B188" s="62"/>
      <c r="C188" s="63"/>
      <c r="D188" s="63"/>
      <c r="E188" s="63"/>
      <c r="F188" s="63"/>
    </row>
    <row r="189" ht="12.75" customHeight="1">
      <c r="A189" s="61"/>
      <c r="B189" s="62"/>
      <c r="C189" s="63"/>
      <c r="D189" s="63"/>
      <c r="E189" s="63"/>
      <c r="F189" s="63"/>
    </row>
    <row r="190" ht="12.75" customHeight="1">
      <c r="A190" s="61"/>
      <c r="B190" s="62"/>
      <c r="C190" s="63"/>
      <c r="D190" s="63"/>
      <c r="E190" s="63"/>
      <c r="F190" s="63"/>
    </row>
    <row r="191" ht="12.75" customHeight="1">
      <c r="A191" s="61"/>
      <c r="B191" s="62"/>
      <c r="C191" s="63"/>
      <c r="D191" s="63"/>
      <c r="E191" s="63"/>
      <c r="F191" s="63"/>
    </row>
    <row r="192" ht="12.75" customHeight="1">
      <c r="A192" s="61"/>
      <c r="B192" s="62"/>
      <c r="C192" s="63"/>
      <c r="D192" s="63"/>
      <c r="E192" s="63"/>
      <c r="F192" s="63"/>
    </row>
    <row r="193" ht="12.75" customHeight="1">
      <c r="A193" s="61"/>
      <c r="B193" s="62"/>
      <c r="C193" s="63"/>
      <c r="D193" s="63"/>
      <c r="E193" s="63"/>
      <c r="F193" s="63"/>
    </row>
    <row r="194" ht="12.75" customHeight="1">
      <c r="A194" s="61"/>
      <c r="B194" s="62"/>
      <c r="C194" s="63"/>
      <c r="D194" s="63"/>
      <c r="E194" s="63"/>
      <c r="F194" s="63"/>
    </row>
    <row r="195" ht="12.75" customHeight="1">
      <c r="A195" s="61"/>
      <c r="B195" s="62"/>
      <c r="C195" s="63"/>
      <c r="D195" s="63"/>
      <c r="E195" s="63"/>
      <c r="F195" s="63"/>
    </row>
    <row r="196" ht="12.75" customHeight="1">
      <c r="A196" s="61"/>
      <c r="B196" s="62"/>
      <c r="C196" s="63"/>
      <c r="D196" s="63"/>
      <c r="E196" s="63"/>
      <c r="F196" s="63"/>
    </row>
    <row r="197" ht="12.75" customHeight="1">
      <c r="A197" s="61"/>
      <c r="B197" s="62"/>
      <c r="C197" s="63"/>
      <c r="D197" s="63"/>
      <c r="E197" s="63"/>
      <c r="F197" s="63"/>
    </row>
    <row r="198" ht="12.75" customHeight="1">
      <c r="A198" s="61"/>
      <c r="B198" s="62"/>
      <c r="C198" s="63"/>
      <c r="D198" s="63"/>
      <c r="E198" s="63"/>
      <c r="F198" s="63"/>
    </row>
    <row r="199" ht="12.75" customHeight="1">
      <c r="A199" s="61"/>
      <c r="B199" s="62"/>
      <c r="C199" s="63"/>
      <c r="D199" s="63"/>
      <c r="E199" s="63"/>
      <c r="F199" s="63"/>
    </row>
    <row r="200" ht="12.75" customHeight="1">
      <c r="A200" s="61"/>
      <c r="B200" s="62"/>
      <c r="C200" s="63"/>
      <c r="D200" s="63"/>
      <c r="E200" s="63"/>
      <c r="F200" s="63"/>
    </row>
    <row r="201" ht="12.75" customHeight="1">
      <c r="A201" s="61"/>
      <c r="B201" s="62"/>
      <c r="C201" s="63"/>
      <c r="D201" s="63"/>
      <c r="E201" s="63"/>
      <c r="F201" s="63"/>
    </row>
    <row r="202" ht="12.75" customHeight="1">
      <c r="A202" s="61"/>
      <c r="B202" s="62"/>
      <c r="C202" s="63"/>
      <c r="D202" s="63"/>
      <c r="E202" s="63"/>
      <c r="F202" s="63"/>
    </row>
    <row r="203" ht="12.75" customHeight="1">
      <c r="A203" s="61"/>
      <c r="B203" s="62"/>
      <c r="C203" s="63"/>
      <c r="D203" s="63"/>
      <c r="E203" s="63"/>
      <c r="F203" s="63"/>
    </row>
    <row r="204" ht="12.75" customHeight="1">
      <c r="A204" s="61"/>
      <c r="B204" s="62"/>
      <c r="C204" s="63"/>
      <c r="D204" s="63"/>
      <c r="E204" s="63"/>
      <c r="F204" s="63"/>
    </row>
    <row r="205" ht="12.75" customHeight="1">
      <c r="A205" s="61"/>
      <c r="B205" s="62"/>
      <c r="C205" s="63"/>
      <c r="D205" s="63"/>
      <c r="E205" s="63"/>
      <c r="F205" s="63"/>
    </row>
    <row r="206" ht="12.75" customHeight="1">
      <c r="A206" s="61"/>
      <c r="B206" s="62"/>
      <c r="C206" s="63"/>
      <c r="D206" s="63"/>
      <c r="E206" s="63"/>
      <c r="F206" s="63"/>
    </row>
    <row r="207" ht="12.75" customHeight="1">
      <c r="A207" s="61"/>
      <c r="B207" s="62"/>
      <c r="C207" s="63"/>
      <c r="D207" s="63"/>
      <c r="E207" s="63"/>
      <c r="F207" s="63"/>
    </row>
    <row r="208" ht="12.75" customHeight="1">
      <c r="A208" s="61"/>
      <c r="B208" s="62"/>
      <c r="C208" s="63"/>
      <c r="D208" s="63"/>
      <c r="E208" s="63"/>
      <c r="F208" s="63"/>
    </row>
    <row r="209" ht="12.75" customHeight="1">
      <c r="A209" s="61"/>
      <c r="B209" s="62"/>
      <c r="C209" s="63"/>
      <c r="D209" s="63"/>
      <c r="E209" s="63"/>
      <c r="F209" s="63"/>
    </row>
    <row r="210" ht="12.75" customHeight="1">
      <c r="A210" s="61"/>
      <c r="B210" s="62"/>
      <c r="C210" s="63"/>
      <c r="D210" s="63"/>
      <c r="E210" s="63"/>
      <c r="F210" s="63"/>
    </row>
    <row r="211" ht="12.75" customHeight="1">
      <c r="A211" s="61"/>
      <c r="B211" s="62"/>
      <c r="C211" s="63"/>
      <c r="D211" s="63"/>
      <c r="E211" s="63"/>
      <c r="F211" s="63"/>
    </row>
    <row r="212" ht="12.75" customHeight="1">
      <c r="A212" s="61"/>
      <c r="B212" s="62"/>
      <c r="C212" s="63"/>
      <c r="D212" s="63"/>
      <c r="E212" s="63"/>
      <c r="F212" s="63"/>
    </row>
    <row r="213" ht="12.75" customHeight="1">
      <c r="A213" s="61"/>
      <c r="B213" s="62"/>
      <c r="C213" s="63"/>
      <c r="D213" s="63"/>
      <c r="E213" s="63"/>
      <c r="F213" s="63"/>
    </row>
    <row r="214" ht="12.75" customHeight="1">
      <c r="A214" s="61"/>
      <c r="B214" s="62"/>
      <c r="C214" s="63"/>
      <c r="D214" s="63"/>
      <c r="E214" s="63"/>
      <c r="F214" s="63"/>
    </row>
    <row r="215" ht="12.75" customHeight="1">
      <c r="A215" s="61"/>
      <c r="B215" s="62"/>
      <c r="C215" s="63"/>
      <c r="D215" s="63"/>
      <c r="E215" s="63"/>
      <c r="F215" s="63"/>
    </row>
    <row r="216" ht="12.75" customHeight="1">
      <c r="A216" s="61"/>
      <c r="B216" s="62"/>
      <c r="C216" s="63"/>
      <c r="D216" s="63"/>
      <c r="E216" s="63"/>
      <c r="F216" s="63"/>
    </row>
    <row r="217" ht="12.75" customHeight="1">
      <c r="A217" s="61"/>
      <c r="B217" s="62"/>
      <c r="C217" s="63"/>
      <c r="D217" s="63"/>
      <c r="E217" s="63"/>
      <c r="F217" s="63"/>
    </row>
    <row r="218" ht="12.75" customHeight="1">
      <c r="A218" s="61"/>
      <c r="B218" s="62"/>
      <c r="C218" s="63"/>
      <c r="D218" s="63"/>
      <c r="E218" s="63"/>
      <c r="F218" s="63"/>
    </row>
    <row r="219" ht="12.75" customHeight="1">
      <c r="A219" s="61"/>
      <c r="B219" s="62"/>
      <c r="C219" s="63"/>
      <c r="D219" s="63"/>
      <c r="E219" s="63"/>
      <c r="F219" s="63"/>
    </row>
    <row r="220" ht="12.75" customHeight="1">
      <c r="A220" s="61"/>
      <c r="B220" s="62"/>
      <c r="C220" s="63"/>
      <c r="D220" s="63"/>
      <c r="E220" s="63"/>
      <c r="F220" s="63"/>
    </row>
    <row r="221" ht="15.75" customHeight="1">
      <c r="C221" s="64"/>
      <c r="D221" s="64"/>
      <c r="E221" s="64"/>
      <c r="F221" s="64"/>
    </row>
    <row r="222" ht="15.75" customHeight="1">
      <c r="C222" s="64"/>
      <c r="D222" s="64"/>
      <c r="E222" s="64"/>
      <c r="F222" s="64"/>
    </row>
    <row r="223" ht="15.75" customHeight="1">
      <c r="C223" s="64"/>
      <c r="D223" s="64"/>
      <c r="E223" s="64"/>
      <c r="F223" s="64"/>
    </row>
    <row r="224" ht="15.75" customHeight="1">
      <c r="C224" s="64"/>
      <c r="E224" s="64"/>
    </row>
    <row r="225" ht="15.75" customHeight="1">
      <c r="C225" s="64"/>
      <c r="E225" s="64"/>
      <c r="F225" s="64"/>
    </row>
    <row r="226" ht="15.75" customHeight="1">
      <c r="C226" s="64"/>
      <c r="D226" s="64"/>
      <c r="E226" s="64"/>
      <c r="F226" s="64"/>
    </row>
    <row r="227" ht="15.75" customHeight="1">
      <c r="C227" s="64"/>
      <c r="D227" s="64"/>
      <c r="E227" s="64"/>
      <c r="F227" s="64"/>
    </row>
    <row r="228" ht="15.75" customHeight="1">
      <c r="C228" s="64"/>
      <c r="D228" s="64"/>
      <c r="F228" s="64"/>
    </row>
    <row r="229" ht="15.75" customHeight="1">
      <c r="C229" s="64"/>
      <c r="D229" s="64"/>
      <c r="E229" s="64"/>
      <c r="F229" s="64"/>
    </row>
    <row r="230" ht="15.75" customHeight="1">
      <c r="C230" s="64"/>
      <c r="D230" s="64"/>
      <c r="E230" s="64"/>
      <c r="F230" s="64"/>
    </row>
    <row r="231" ht="15.75" customHeight="1">
      <c r="C231" s="64"/>
      <c r="D231" s="64"/>
      <c r="E231" s="64"/>
      <c r="F231" s="64"/>
    </row>
    <row r="232" ht="15.75" customHeight="1">
      <c r="C232" s="64"/>
      <c r="D232" s="64"/>
      <c r="E232" s="64"/>
      <c r="F232" s="64"/>
    </row>
    <row r="233" ht="15.75" customHeight="1">
      <c r="C233" s="64"/>
      <c r="D233" s="64"/>
      <c r="E233" s="64"/>
      <c r="F233" s="64"/>
    </row>
    <row r="234" ht="15.75" customHeight="1">
      <c r="C234" s="64"/>
    </row>
    <row r="235" ht="15.75" customHeight="1">
      <c r="C235" s="64"/>
      <c r="D235" s="64"/>
      <c r="E235" s="64"/>
      <c r="F235" s="64"/>
    </row>
    <row r="236" ht="15.75" customHeight="1">
      <c r="C236" s="64"/>
      <c r="D236" s="64"/>
      <c r="E236" s="64"/>
      <c r="F236" s="64"/>
    </row>
    <row r="237" ht="15.75" customHeight="1">
      <c r="C237" s="64"/>
      <c r="D237" s="64"/>
      <c r="E237" s="64"/>
      <c r="F237" s="64"/>
    </row>
    <row r="238" ht="15.75" customHeight="1">
      <c r="C238" s="64"/>
      <c r="D238" s="64"/>
      <c r="F238" s="64"/>
    </row>
    <row r="239" ht="15.75" customHeight="1">
      <c r="C239" s="64"/>
      <c r="D239" s="64"/>
      <c r="E239" s="64"/>
      <c r="F239" s="64"/>
    </row>
    <row r="240" ht="15.75" customHeight="1">
      <c r="C240" s="64"/>
      <c r="D240" s="64"/>
      <c r="E240" s="64"/>
      <c r="F240" s="64"/>
    </row>
    <row r="241" ht="15.75" customHeight="1">
      <c r="C241" s="64"/>
      <c r="D241" s="64"/>
      <c r="E241" s="64"/>
      <c r="F241" s="64"/>
    </row>
    <row r="242" ht="15.75" customHeight="1">
      <c r="C242" s="64"/>
      <c r="F242" s="64"/>
    </row>
    <row r="243" ht="15.75" customHeight="1">
      <c r="C243" s="64"/>
      <c r="D243" s="64"/>
      <c r="E243" s="64"/>
    </row>
    <row r="244" ht="15.75" customHeight="1">
      <c r="C244" s="64"/>
      <c r="D244" s="64"/>
      <c r="E244" s="64"/>
      <c r="F244" s="64"/>
    </row>
    <row r="245" ht="15.75" customHeight="1">
      <c r="C245" s="64"/>
    </row>
    <row r="246" ht="15.75" customHeight="1">
      <c r="C246" s="64"/>
    </row>
    <row r="247" ht="15.75" customHeight="1">
      <c r="C247" s="64"/>
      <c r="D247" s="64"/>
      <c r="E247" s="64"/>
      <c r="F247" s="64"/>
    </row>
    <row r="248" ht="15.75" customHeight="1">
      <c r="C248" s="64"/>
      <c r="D248" s="64"/>
      <c r="E248" s="64"/>
      <c r="F248" s="64"/>
    </row>
    <row r="249" ht="15.75" customHeight="1">
      <c r="C249" s="64"/>
    </row>
    <row r="250" ht="15.75" customHeight="1">
      <c r="C250" s="64"/>
      <c r="D250" s="64"/>
      <c r="E250" s="64"/>
      <c r="F250" s="64"/>
    </row>
    <row r="251" ht="15.75" customHeight="1">
      <c r="C251" s="64"/>
      <c r="D251" s="64"/>
      <c r="E251" s="64"/>
      <c r="F251" s="64"/>
    </row>
    <row r="252" ht="15.75" customHeight="1">
      <c r="C252" s="64"/>
      <c r="D252" s="64"/>
      <c r="E252" s="64"/>
      <c r="F252" s="64"/>
    </row>
    <row r="253" ht="15.75" customHeight="1">
      <c r="C253" s="64"/>
      <c r="D253" s="64"/>
      <c r="E253" s="64"/>
      <c r="F253" s="64"/>
    </row>
    <row r="254" ht="15.75" customHeight="1">
      <c r="C254" s="64"/>
      <c r="D254" s="64"/>
      <c r="E254" s="64"/>
      <c r="F254" s="64"/>
    </row>
    <row r="255" ht="15.75" customHeight="1">
      <c r="C255" s="64"/>
      <c r="D255" s="64"/>
      <c r="E255" s="64"/>
      <c r="F255" s="64"/>
    </row>
    <row r="256" ht="15.75" customHeight="1">
      <c r="C256" s="64"/>
      <c r="D256" s="64"/>
      <c r="E256" s="64"/>
      <c r="F256" s="64"/>
    </row>
    <row r="257" ht="15.75" customHeight="1">
      <c r="C257" s="64"/>
      <c r="D257" s="64"/>
      <c r="E257" s="64"/>
      <c r="F257" s="64"/>
    </row>
    <row r="258" ht="15.75" customHeight="1">
      <c r="C258" s="64"/>
      <c r="D258" s="64"/>
      <c r="E258" s="64"/>
      <c r="F258" s="64"/>
    </row>
    <row r="259" ht="15.75" customHeight="1">
      <c r="C259" s="64"/>
      <c r="D259" s="64"/>
      <c r="E259" s="64"/>
      <c r="F259" s="64"/>
    </row>
    <row r="260" ht="15.75" customHeight="1">
      <c r="C260" s="64"/>
      <c r="D260" s="64"/>
      <c r="E260" s="64"/>
      <c r="F260" s="64"/>
    </row>
    <row r="261" ht="15.75" customHeight="1">
      <c r="C261" s="64"/>
      <c r="D261" s="64"/>
    </row>
    <row r="262" ht="15.75" customHeight="1">
      <c r="C262" s="64"/>
    </row>
    <row r="263" ht="15.75" customHeight="1">
      <c r="C263" s="64"/>
      <c r="D263" s="64"/>
      <c r="E263" s="64"/>
      <c r="F263" s="64"/>
    </row>
    <row r="264" ht="15.75" customHeight="1">
      <c r="C264" s="64"/>
      <c r="D264" s="64"/>
      <c r="F264" s="64"/>
    </row>
    <row r="265" ht="15.75" customHeight="1">
      <c r="C265" s="64"/>
      <c r="D265" s="64"/>
    </row>
    <row r="266" ht="15.75" customHeight="1">
      <c r="C266" s="64"/>
      <c r="D266" s="64"/>
      <c r="E266" s="64"/>
      <c r="F266" s="64"/>
    </row>
    <row r="267" ht="15.75" customHeight="1">
      <c r="C267" s="64"/>
      <c r="D267" s="64"/>
      <c r="E267" s="64"/>
      <c r="F267" s="64"/>
    </row>
    <row r="268" ht="15.75" customHeight="1">
      <c r="C268" s="64"/>
      <c r="D268" s="64"/>
      <c r="F268" s="64"/>
    </row>
    <row r="269" ht="15.75" customHeight="1">
      <c r="C269" s="64"/>
      <c r="F269" s="64"/>
    </row>
    <row r="270" ht="15.75" customHeight="1">
      <c r="C270" s="64"/>
      <c r="D270" s="64"/>
      <c r="E270" s="64"/>
      <c r="F270" s="64"/>
    </row>
    <row r="271" ht="15.75" customHeight="1">
      <c r="C271" s="64"/>
      <c r="D271" s="64"/>
      <c r="E271" s="64"/>
      <c r="F271" s="64"/>
    </row>
    <row r="272" ht="15.75" customHeight="1">
      <c r="C272" s="64"/>
      <c r="D272" s="64"/>
      <c r="F272" s="64"/>
    </row>
    <row r="273" ht="15.75" customHeight="1">
      <c r="C273" s="64"/>
      <c r="D273" s="64"/>
      <c r="E273" s="64"/>
      <c r="F273" s="64"/>
    </row>
    <row r="274" ht="15.75" customHeight="1">
      <c r="C274" s="64"/>
      <c r="D274" s="64"/>
      <c r="E274" s="64"/>
      <c r="F274" s="64"/>
    </row>
    <row r="275" ht="15.75" customHeight="1">
      <c r="C275" s="64"/>
      <c r="D275" s="64"/>
      <c r="E275" s="64"/>
      <c r="F275" s="64"/>
    </row>
    <row r="276" ht="15.75" customHeight="1">
      <c r="C276" s="64"/>
      <c r="D276" s="64"/>
      <c r="E276" s="64"/>
      <c r="F276" s="64"/>
    </row>
    <row r="277" ht="15.75" customHeight="1">
      <c r="C277" s="64"/>
      <c r="D277" s="64"/>
      <c r="E277" s="64"/>
      <c r="F277" s="64"/>
    </row>
    <row r="278" ht="15.75" customHeight="1">
      <c r="C278" s="64"/>
      <c r="D278" s="64"/>
      <c r="E278" s="64"/>
      <c r="F278" s="64"/>
    </row>
    <row r="279" ht="15.75" customHeight="1">
      <c r="C279" s="64"/>
      <c r="D279" s="64"/>
      <c r="E279" s="64"/>
    </row>
    <row r="280" ht="15.75" customHeight="1">
      <c r="C280" s="64"/>
      <c r="D280" s="64"/>
      <c r="E280" s="64"/>
      <c r="F280" s="64"/>
    </row>
    <row r="281" ht="15.75" customHeight="1">
      <c r="C281" s="64"/>
      <c r="D281" s="64"/>
      <c r="F281" s="64"/>
    </row>
    <row r="282" ht="15.75" customHeight="1">
      <c r="C282" s="64"/>
    </row>
    <row r="283" ht="15.75" customHeight="1">
      <c r="C283" s="64"/>
      <c r="D283" s="64"/>
      <c r="E283" s="64"/>
      <c r="F283" s="64"/>
    </row>
    <row r="284" ht="15.75" customHeight="1">
      <c r="C284" s="64"/>
    </row>
    <row r="285" ht="15.75" customHeight="1">
      <c r="C285" s="64"/>
      <c r="D285" s="64"/>
      <c r="F285" s="64"/>
    </row>
    <row r="286" ht="15.75" customHeight="1">
      <c r="C286" s="64"/>
    </row>
    <row r="287" ht="15.75" customHeight="1">
      <c r="C287" s="64"/>
      <c r="E287" s="64"/>
      <c r="F287" s="64"/>
    </row>
    <row r="288" ht="15.75" customHeight="1">
      <c r="C288" s="64"/>
      <c r="E288" s="64"/>
      <c r="F288" s="64"/>
    </row>
    <row r="289" ht="15.75" customHeight="1">
      <c r="C289" s="64"/>
    </row>
    <row r="290" ht="15.75" customHeight="1">
      <c r="C290" s="64"/>
    </row>
    <row r="291" ht="15.75" customHeight="1">
      <c r="C291" s="64"/>
    </row>
    <row r="292" ht="15.75" customHeight="1">
      <c r="A292" s="65"/>
      <c r="C292" s="64"/>
      <c r="D292" s="64"/>
      <c r="F292" s="64"/>
    </row>
    <row r="293" ht="15.75" customHeight="1">
      <c r="C293" s="64"/>
      <c r="D293" s="64"/>
      <c r="F293" s="64"/>
    </row>
    <row r="294" ht="15.75" customHeight="1">
      <c r="C294" s="64"/>
      <c r="D294" s="64"/>
      <c r="F294" s="64"/>
    </row>
    <row r="295" ht="15.75" customHeight="1">
      <c r="C295" s="64"/>
      <c r="D295" s="64"/>
      <c r="F295" s="64"/>
    </row>
    <row r="296" ht="15.75" customHeight="1">
      <c r="C296" s="64"/>
    </row>
    <row r="297" ht="15.75" customHeight="1">
      <c r="C297" s="64"/>
    </row>
    <row r="298" ht="15.75" customHeight="1">
      <c r="C298" s="64"/>
      <c r="D298" s="64"/>
      <c r="F298" s="64"/>
    </row>
    <row r="299" ht="15.75" customHeight="1">
      <c r="C299" s="64"/>
      <c r="D299" s="64"/>
      <c r="F299" s="64"/>
    </row>
    <row r="300" ht="15.75" customHeight="1">
      <c r="C300" s="64"/>
      <c r="D300" s="64"/>
      <c r="E300" s="64"/>
      <c r="F300" s="64"/>
    </row>
    <row r="301" ht="15.75" customHeight="1">
      <c r="C301" s="64"/>
      <c r="D301" s="64"/>
      <c r="F301" s="64"/>
    </row>
    <row r="302" ht="15.75" customHeight="1">
      <c r="C302" s="64"/>
      <c r="E302" s="64"/>
      <c r="F302" s="64"/>
    </row>
    <row r="303" ht="15.75" customHeight="1">
      <c r="C303" s="64"/>
    </row>
    <row r="304" ht="15.75" customHeight="1">
      <c r="C304" s="64"/>
      <c r="D304" s="64"/>
      <c r="F304" s="64"/>
    </row>
    <row r="305" ht="15.75" customHeight="1">
      <c r="C305" s="64"/>
      <c r="D305" s="64"/>
      <c r="F305" s="64"/>
    </row>
    <row r="306" ht="15.75" customHeight="1">
      <c r="C306" s="64"/>
      <c r="D306" s="64"/>
      <c r="F306" s="64"/>
    </row>
    <row r="307" ht="15.75" customHeight="1">
      <c r="C307" s="64"/>
      <c r="D307" s="64"/>
      <c r="E307" s="64"/>
      <c r="F307" s="64"/>
    </row>
    <row r="308" ht="15.75" customHeight="1">
      <c r="C308" s="64"/>
      <c r="D308" s="64"/>
      <c r="F308" s="64"/>
    </row>
    <row r="309" ht="15.75" customHeight="1">
      <c r="C309" s="64"/>
      <c r="D309" s="64"/>
      <c r="F309" s="64"/>
    </row>
    <row r="310" ht="15.75" customHeight="1">
      <c r="C310" s="64"/>
      <c r="D310" s="64"/>
      <c r="F310" s="64"/>
    </row>
    <row r="311" ht="15.75" customHeight="1">
      <c r="C311" s="64"/>
      <c r="D311" s="64"/>
      <c r="E311" s="64"/>
      <c r="F311" s="64"/>
    </row>
    <row r="312" ht="15.75" customHeight="1">
      <c r="C312" s="64"/>
      <c r="D312" s="64"/>
      <c r="F312" s="64"/>
    </row>
    <row r="313" ht="15.75" customHeight="1">
      <c r="C313" s="64"/>
      <c r="D313" s="64"/>
      <c r="E313" s="64"/>
      <c r="F313" s="64"/>
    </row>
    <row r="314" ht="15.75" customHeight="1">
      <c r="C314" s="64"/>
      <c r="F314" s="64"/>
    </row>
    <row r="315" ht="15.75" customHeight="1">
      <c r="C315" s="64"/>
      <c r="D315" s="64"/>
      <c r="F315" s="64"/>
    </row>
    <row r="316" ht="15.75" customHeight="1">
      <c r="C316" s="64"/>
      <c r="D316" s="64"/>
      <c r="F316" s="64"/>
    </row>
    <row r="317" ht="15.75" customHeight="1">
      <c r="C317" s="64"/>
      <c r="D317" s="64"/>
      <c r="F317" s="64"/>
    </row>
    <row r="318" ht="15.75" customHeight="1">
      <c r="C318" s="64"/>
      <c r="D318" s="64"/>
      <c r="E318" s="64"/>
      <c r="F318" s="64"/>
    </row>
    <row r="319" ht="15.75" customHeight="1">
      <c r="C319" s="64"/>
      <c r="E319" s="64"/>
      <c r="F319" s="64"/>
    </row>
    <row r="320" ht="15.75" customHeight="1">
      <c r="C320" s="64"/>
      <c r="D320" s="64"/>
      <c r="F320" s="64"/>
    </row>
    <row r="321" ht="15.75" customHeight="1">
      <c r="C321" s="64"/>
    </row>
    <row r="322" ht="15.75" customHeight="1">
      <c r="C322" s="64"/>
      <c r="D322" s="64"/>
      <c r="F322" s="64"/>
    </row>
    <row r="323" ht="15.75" customHeight="1">
      <c r="C323" s="64"/>
      <c r="D323" s="64"/>
      <c r="F323" s="64"/>
    </row>
    <row r="324" ht="15.75" customHeight="1">
      <c r="C324" s="64"/>
    </row>
    <row r="325" ht="15.75" customHeight="1">
      <c r="C325" s="64"/>
      <c r="D325" s="64"/>
      <c r="F325" s="64"/>
    </row>
    <row r="326" ht="15.75" customHeight="1">
      <c r="C326" s="64"/>
      <c r="D326" s="64"/>
      <c r="F326" s="64"/>
    </row>
    <row r="327" ht="15.75" customHeight="1">
      <c r="C327" s="64"/>
      <c r="D327" s="64"/>
      <c r="F327" s="64"/>
    </row>
    <row r="328" ht="15.75" customHeight="1">
      <c r="C328" s="64"/>
      <c r="D328" s="64"/>
      <c r="F328" s="64"/>
    </row>
    <row r="329" ht="15.75" customHeight="1">
      <c r="C329" s="64"/>
      <c r="D329" s="64"/>
      <c r="F329" s="64"/>
    </row>
    <row r="330" ht="15.75" customHeight="1">
      <c r="C330" s="64"/>
      <c r="D330" s="64"/>
      <c r="F330" s="64"/>
    </row>
    <row r="331" ht="15.75" customHeight="1">
      <c r="C331" s="64"/>
      <c r="D331" s="64"/>
      <c r="E331" s="64"/>
      <c r="F331" s="64"/>
    </row>
    <row r="332" ht="15.75" customHeight="1">
      <c r="C332" s="64"/>
      <c r="E332" s="64"/>
      <c r="F332" s="64"/>
    </row>
    <row r="333" ht="15.75" customHeight="1">
      <c r="C333" s="64"/>
      <c r="D333" s="64"/>
      <c r="F333" s="64"/>
    </row>
    <row r="334" ht="15.75" customHeight="1">
      <c r="C334" s="64"/>
      <c r="D334" s="64"/>
      <c r="F334" s="64"/>
    </row>
    <row r="335" ht="15.75" customHeight="1">
      <c r="C335" s="64"/>
      <c r="D335" s="64"/>
      <c r="F335" s="64"/>
    </row>
    <row r="336" ht="15.75" customHeight="1">
      <c r="C336" s="64"/>
      <c r="D336" s="64"/>
      <c r="F336" s="64"/>
    </row>
    <row r="337" ht="15.75" customHeight="1">
      <c r="C337" s="64"/>
      <c r="D337" s="64"/>
      <c r="F337" s="64"/>
    </row>
    <row r="338" ht="15.75" customHeight="1">
      <c r="C338" s="64"/>
      <c r="D338" s="64"/>
      <c r="F338" s="64"/>
    </row>
    <row r="339" ht="15.75" customHeight="1">
      <c r="C339" s="64"/>
    </row>
    <row r="340" ht="15.75" customHeight="1">
      <c r="C340" s="64"/>
      <c r="D340" s="64"/>
      <c r="F340" s="64"/>
    </row>
    <row r="341" ht="15.75" customHeight="1">
      <c r="C341" s="64"/>
      <c r="D341" s="64"/>
      <c r="F341" s="64"/>
    </row>
    <row r="342" ht="15.75" customHeight="1">
      <c r="C342" s="64"/>
      <c r="D342" s="64"/>
      <c r="F342" s="64"/>
    </row>
    <row r="343" ht="15.75" customHeight="1">
      <c r="C343" s="64"/>
      <c r="D343" s="64"/>
      <c r="F343" s="64"/>
    </row>
    <row r="344" ht="15.75" customHeight="1">
      <c r="C344" s="64"/>
      <c r="F344" s="64"/>
    </row>
    <row r="345" ht="15.75" customHeight="1">
      <c r="C345" s="64"/>
    </row>
    <row r="346" ht="15.75" customHeight="1">
      <c r="C346" s="64"/>
      <c r="D346" s="64"/>
      <c r="F346" s="64"/>
    </row>
    <row r="347" ht="15.75" customHeight="1">
      <c r="C347" s="64"/>
      <c r="D347" s="64"/>
      <c r="F347" s="64"/>
    </row>
    <row r="348" ht="15.75" customHeight="1">
      <c r="C348" s="64"/>
      <c r="D348" s="64"/>
      <c r="F348" s="64"/>
    </row>
    <row r="349" ht="15.75" customHeight="1">
      <c r="C349" s="64"/>
      <c r="D349" s="64"/>
      <c r="F349" s="64"/>
    </row>
    <row r="350" ht="15.75" customHeight="1">
      <c r="C350" s="64"/>
      <c r="D350" s="64"/>
      <c r="F350" s="64"/>
    </row>
    <row r="351" ht="15.75" customHeight="1">
      <c r="C351" s="64"/>
      <c r="D351" s="64"/>
      <c r="F351" s="64"/>
    </row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6" width="12.63"/>
  </cols>
  <sheetData>
    <row r="1" ht="15.0" customHeight="1">
      <c r="A1" s="31" t="s">
        <v>1</v>
      </c>
      <c r="B1" s="31" t="s">
        <v>2</v>
      </c>
      <c r="C1" s="31" t="s">
        <v>3</v>
      </c>
      <c r="D1" s="31" t="s">
        <v>662</v>
      </c>
      <c r="E1" s="31" t="s">
        <v>663</v>
      </c>
      <c r="F1" s="31" t="s">
        <v>664</v>
      </c>
    </row>
    <row r="2" ht="15.0" customHeight="1">
      <c r="A2" s="33"/>
      <c r="B2" s="34"/>
      <c r="C2" s="35"/>
      <c r="D2" s="35"/>
      <c r="E2" s="35"/>
      <c r="F2" s="35"/>
    </row>
    <row r="3" ht="15.0" customHeight="1">
      <c r="A3" s="33"/>
      <c r="B3" s="34"/>
      <c r="C3" s="35"/>
      <c r="D3" s="35"/>
      <c r="E3" s="35"/>
      <c r="F3" s="35"/>
    </row>
    <row r="4" ht="15.0" customHeight="1">
      <c r="A4" s="33"/>
      <c r="B4" s="34"/>
      <c r="C4" s="35"/>
      <c r="D4" s="35"/>
      <c r="E4" s="35"/>
      <c r="F4" s="35"/>
    </row>
    <row r="5" ht="15.0" customHeight="1">
      <c r="A5" s="33"/>
      <c r="B5" s="34"/>
      <c r="C5" s="35"/>
      <c r="D5" s="35"/>
      <c r="E5" s="35"/>
      <c r="F5" s="35"/>
    </row>
    <row r="6" ht="15.0" customHeight="1">
      <c r="A6" s="33"/>
      <c r="B6" s="34"/>
      <c r="C6" s="35"/>
      <c r="D6" s="35"/>
      <c r="E6" s="35"/>
      <c r="F6" s="35"/>
    </row>
    <row r="7" ht="15.0" customHeight="1">
      <c r="A7" s="33"/>
      <c r="B7" s="34"/>
      <c r="C7" s="35"/>
      <c r="D7" s="35"/>
      <c r="E7" s="35"/>
      <c r="F7" s="35"/>
    </row>
    <row r="8" ht="15.0" customHeight="1">
      <c r="A8" s="33"/>
      <c r="B8" s="34"/>
      <c r="C8" s="35"/>
      <c r="D8" s="35"/>
      <c r="E8" s="35"/>
      <c r="F8" s="35"/>
    </row>
    <row r="9" ht="15.0" customHeight="1">
      <c r="A9" s="33"/>
      <c r="B9" s="34"/>
      <c r="C9" s="35"/>
      <c r="D9" s="35"/>
      <c r="E9" s="35"/>
      <c r="F9" s="35"/>
    </row>
    <row r="10" ht="15.0" customHeight="1">
      <c r="A10" s="33"/>
      <c r="B10" s="34"/>
      <c r="C10" s="35"/>
      <c r="D10" s="35"/>
      <c r="E10" s="35"/>
      <c r="F10" s="35"/>
    </row>
    <row r="11" ht="15.0" customHeight="1">
      <c r="A11" s="33"/>
      <c r="B11" s="34"/>
      <c r="C11" s="35"/>
      <c r="D11" s="35"/>
      <c r="E11" s="35"/>
      <c r="F11" s="35"/>
    </row>
    <row r="12" ht="15.0" customHeight="1">
      <c r="A12" s="33"/>
      <c r="B12" s="34"/>
      <c r="C12" s="35"/>
      <c r="D12" s="35"/>
      <c r="E12" s="35"/>
      <c r="F12" s="35"/>
    </row>
    <row r="13" ht="15.0" customHeight="1">
      <c r="A13" s="33"/>
      <c r="B13" s="34"/>
      <c r="C13" s="35"/>
      <c r="D13" s="35"/>
      <c r="E13" s="35"/>
      <c r="F13" s="35"/>
    </row>
    <row r="14" ht="15.0" customHeight="1">
      <c r="A14" s="33"/>
      <c r="B14" s="34"/>
      <c r="C14" s="35"/>
      <c r="D14" s="35"/>
      <c r="E14" s="35"/>
      <c r="F14" s="35"/>
    </row>
    <row r="15" ht="15.0" customHeight="1">
      <c r="A15" s="33"/>
      <c r="B15" s="34"/>
      <c r="C15" s="35"/>
      <c r="D15" s="35"/>
      <c r="E15" s="35"/>
      <c r="F15" s="35"/>
    </row>
    <row r="16" ht="15.0" customHeight="1">
      <c r="A16" s="33"/>
      <c r="B16" s="34"/>
      <c r="C16" s="35"/>
      <c r="D16" s="35"/>
      <c r="E16" s="35"/>
      <c r="F16" s="35"/>
    </row>
    <row r="17" ht="15.0" customHeight="1">
      <c r="A17" s="33"/>
      <c r="B17" s="34"/>
      <c r="C17" s="35"/>
      <c r="D17" s="35"/>
      <c r="E17" s="35"/>
      <c r="F17" s="35"/>
    </row>
    <row r="18" ht="15.0" customHeight="1">
      <c r="A18" s="33"/>
      <c r="B18" s="34"/>
      <c r="C18" s="35"/>
      <c r="D18" s="35"/>
      <c r="E18" s="35"/>
      <c r="F18" s="35"/>
    </row>
    <row r="19" ht="15.0" customHeight="1">
      <c r="A19" s="33"/>
      <c r="B19" s="34"/>
      <c r="C19" s="35"/>
      <c r="D19" s="35"/>
      <c r="E19" s="35"/>
      <c r="F19" s="35"/>
    </row>
    <row r="20" ht="15.0" customHeight="1">
      <c r="A20" s="33"/>
      <c r="B20" s="34"/>
      <c r="C20" s="35"/>
      <c r="D20" s="35"/>
      <c r="E20" s="35"/>
      <c r="F20" s="35"/>
    </row>
    <row r="21" ht="15.0" customHeight="1">
      <c r="A21" s="33"/>
      <c r="B21" s="34"/>
      <c r="C21" s="35"/>
      <c r="D21" s="35"/>
      <c r="E21" s="35"/>
      <c r="F21" s="35"/>
    </row>
    <row r="22" ht="15.0" customHeight="1">
      <c r="A22" s="33"/>
      <c r="B22" s="34"/>
      <c r="C22" s="35"/>
      <c r="D22" s="35"/>
      <c r="E22" s="35"/>
      <c r="F22" s="35"/>
    </row>
    <row r="23" ht="15.0" customHeight="1">
      <c r="A23" s="33"/>
      <c r="B23" s="34"/>
      <c r="C23" s="35"/>
      <c r="D23" s="35"/>
      <c r="E23" s="35"/>
      <c r="F23" s="35"/>
    </row>
    <row r="24" ht="15.0" customHeight="1">
      <c r="A24" s="33"/>
      <c r="B24" s="34"/>
      <c r="C24" s="35"/>
      <c r="D24" s="35"/>
      <c r="E24" s="35"/>
      <c r="F24" s="35"/>
    </row>
    <row r="25" ht="15.0" customHeight="1">
      <c r="A25" s="33"/>
      <c r="B25" s="34"/>
      <c r="C25" s="35"/>
      <c r="D25" s="35"/>
      <c r="E25" s="35"/>
      <c r="F25" s="35"/>
    </row>
    <row r="26" ht="15.0" customHeight="1">
      <c r="A26" s="33"/>
      <c r="B26" s="34"/>
      <c r="C26" s="35"/>
      <c r="D26" s="35"/>
      <c r="E26" s="35"/>
      <c r="F26" s="35"/>
    </row>
    <row r="27" ht="15.0" customHeight="1">
      <c r="A27" s="33"/>
      <c r="B27" s="34"/>
      <c r="C27" s="35"/>
      <c r="D27" s="35"/>
      <c r="E27" s="35"/>
      <c r="F27" s="35"/>
    </row>
    <row r="28" ht="15.0" customHeight="1">
      <c r="A28" s="33"/>
      <c r="B28" s="34"/>
      <c r="C28" s="35"/>
      <c r="D28" s="35"/>
      <c r="E28" s="35"/>
      <c r="F28" s="35"/>
    </row>
    <row r="29" ht="12.75" customHeight="1">
      <c r="A29" s="33"/>
      <c r="B29" s="34"/>
      <c r="C29" s="35"/>
      <c r="D29" s="35"/>
      <c r="E29" s="35"/>
      <c r="F29" s="35"/>
    </row>
    <row r="30" ht="12.75" customHeight="1">
      <c r="A30" s="33"/>
      <c r="B30" s="34"/>
      <c r="C30" s="35"/>
      <c r="D30" s="35"/>
      <c r="E30" s="35"/>
      <c r="F30" s="35"/>
    </row>
    <row r="31" ht="12.75" customHeight="1">
      <c r="A31" s="33"/>
      <c r="B31" s="34"/>
      <c r="C31" s="35"/>
      <c r="D31" s="35"/>
      <c r="E31" s="35"/>
      <c r="F31" s="35"/>
    </row>
    <row r="32" ht="12.75" customHeight="1">
      <c r="A32" s="33"/>
      <c r="B32" s="34"/>
      <c r="C32" s="35"/>
      <c r="D32" s="35"/>
      <c r="E32" s="35"/>
      <c r="F32" s="35"/>
    </row>
    <row r="33" ht="12.75" customHeight="1">
      <c r="A33" s="33"/>
      <c r="B33" s="34"/>
      <c r="C33" s="35"/>
      <c r="D33" s="35"/>
      <c r="E33" s="35"/>
      <c r="F33" s="35"/>
    </row>
    <row r="34" ht="12.75" customHeight="1">
      <c r="A34" s="33"/>
      <c r="B34" s="34"/>
      <c r="C34" s="35"/>
      <c r="D34" s="35"/>
      <c r="E34" s="35"/>
      <c r="F34" s="35"/>
    </row>
    <row r="35" ht="12.75" customHeight="1">
      <c r="A35" s="33"/>
      <c r="B35" s="34"/>
      <c r="C35" s="35"/>
      <c r="D35" s="35"/>
      <c r="E35" s="35"/>
      <c r="F35" s="35"/>
    </row>
    <row r="36" ht="12.75" customHeight="1">
      <c r="A36" s="33"/>
      <c r="B36" s="34"/>
      <c r="C36" s="35"/>
      <c r="D36" s="35"/>
      <c r="E36" s="35"/>
      <c r="F36" s="35"/>
    </row>
    <row r="37" ht="12.75" customHeight="1">
      <c r="A37" s="33"/>
      <c r="B37" s="34"/>
      <c r="C37" s="35"/>
      <c r="D37" s="35"/>
      <c r="E37" s="35"/>
      <c r="F37" s="35"/>
    </row>
    <row r="38" ht="12.75" customHeight="1">
      <c r="A38" s="33"/>
      <c r="B38" s="34"/>
      <c r="C38" s="35"/>
      <c r="D38" s="35"/>
      <c r="E38" s="35"/>
      <c r="F38" s="35"/>
    </row>
    <row r="39" ht="12.75" customHeight="1">
      <c r="A39" s="33"/>
      <c r="B39" s="34"/>
      <c r="C39" s="35"/>
      <c r="D39" s="35"/>
      <c r="E39" s="35"/>
      <c r="F39" s="35"/>
    </row>
    <row r="40" ht="12.75" customHeight="1">
      <c r="A40" s="33"/>
      <c r="B40" s="34"/>
      <c r="C40" s="35"/>
      <c r="D40" s="35"/>
      <c r="E40" s="35"/>
      <c r="F40" s="35"/>
    </row>
    <row r="41" ht="12.75" customHeight="1">
      <c r="A41" s="33"/>
      <c r="B41" s="34"/>
      <c r="C41" s="35"/>
      <c r="D41" s="35"/>
      <c r="E41" s="35"/>
      <c r="F41" s="35"/>
    </row>
    <row r="42" ht="12.75" customHeight="1">
      <c r="A42" s="33"/>
      <c r="B42" s="34"/>
      <c r="C42" s="35"/>
      <c r="D42" s="35"/>
      <c r="E42" s="35"/>
      <c r="F42" s="35"/>
    </row>
    <row r="43" ht="12.75" customHeight="1">
      <c r="A43" s="33"/>
      <c r="B43" s="34"/>
      <c r="C43" s="35"/>
      <c r="D43" s="35"/>
      <c r="E43" s="35"/>
      <c r="F43" s="35"/>
    </row>
    <row r="44" ht="12.75" customHeight="1">
      <c r="A44" s="33"/>
      <c r="B44" s="34"/>
      <c r="C44" s="35"/>
      <c r="D44" s="35"/>
      <c r="E44" s="35"/>
      <c r="F44" s="35"/>
    </row>
    <row r="45" ht="12.75" customHeight="1">
      <c r="A45" s="33"/>
      <c r="B45" s="34"/>
      <c r="C45" s="35"/>
      <c r="D45" s="35"/>
      <c r="E45" s="35"/>
      <c r="F45" s="35"/>
    </row>
    <row r="46" ht="12.75" customHeight="1">
      <c r="A46" s="33"/>
      <c r="B46" s="34"/>
      <c r="C46" s="35"/>
      <c r="D46" s="35"/>
      <c r="E46" s="35"/>
      <c r="F46" s="35"/>
    </row>
    <row r="47" ht="12.75" customHeight="1">
      <c r="A47" s="33"/>
      <c r="B47" s="34"/>
      <c r="C47" s="35"/>
      <c r="D47" s="35"/>
      <c r="E47" s="35"/>
      <c r="F47" s="35"/>
    </row>
    <row r="48" ht="12.75" customHeight="1">
      <c r="A48" s="33"/>
      <c r="B48" s="34"/>
      <c r="C48" s="35"/>
      <c r="D48" s="35"/>
      <c r="E48" s="35"/>
      <c r="F48" s="35"/>
    </row>
    <row r="49" ht="12.75" customHeight="1">
      <c r="A49" s="33"/>
      <c r="B49" s="34"/>
      <c r="C49" s="35"/>
      <c r="D49" s="35"/>
      <c r="E49" s="35"/>
      <c r="F49" s="35"/>
    </row>
    <row r="50" ht="12.75" customHeight="1">
      <c r="A50" s="33"/>
      <c r="B50" s="34"/>
      <c r="C50" s="35"/>
      <c r="D50" s="35"/>
      <c r="E50" s="35"/>
      <c r="F50" s="35"/>
    </row>
    <row r="51" ht="12.75" customHeight="1">
      <c r="A51" s="33"/>
      <c r="B51" s="34"/>
      <c r="C51" s="35"/>
      <c r="D51" s="35"/>
      <c r="E51" s="35"/>
      <c r="F51" s="35"/>
    </row>
    <row r="52" ht="12.75" customHeight="1">
      <c r="A52" s="33"/>
      <c r="B52" s="34"/>
      <c r="C52" s="35"/>
      <c r="D52" s="35"/>
      <c r="E52" s="35"/>
      <c r="F52" s="35"/>
    </row>
    <row r="53" ht="12.75" customHeight="1">
      <c r="A53" s="33"/>
      <c r="B53" s="34"/>
      <c r="C53" s="35"/>
      <c r="D53" s="35"/>
      <c r="E53" s="35"/>
      <c r="F53" s="35"/>
    </row>
    <row r="54" ht="12.75" customHeight="1">
      <c r="A54" s="33"/>
      <c r="B54" s="34"/>
      <c r="C54" s="35"/>
      <c r="D54" s="35"/>
      <c r="E54" s="35"/>
      <c r="F54" s="35"/>
    </row>
    <row r="55" ht="12.75" customHeight="1">
      <c r="A55" s="33"/>
      <c r="B55" s="34"/>
      <c r="C55" s="35"/>
      <c r="D55" s="35"/>
      <c r="E55" s="35"/>
      <c r="F55" s="35"/>
    </row>
    <row r="56" ht="12.75" customHeight="1">
      <c r="A56" s="33"/>
      <c r="B56" s="34"/>
      <c r="C56" s="35"/>
      <c r="D56" s="35"/>
      <c r="E56" s="35"/>
      <c r="F56" s="35"/>
    </row>
    <row r="57" ht="12.75" customHeight="1">
      <c r="A57" s="33"/>
      <c r="B57" s="34"/>
      <c r="C57" s="35"/>
      <c r="D57" s="35"/>
      <c r="E57" s="35"/>
      <c r="F57" s="35"/>
    </row>
    <row r="58" ht="12.75" customHeight="1">
      <c r="A58" s="33"/>
      <c r="B58" s="34"/>
      <c r="C58" s="35"/>
      <c r="D58" s="35"/>
      <c r="E58" s="35"/>
      <c r="F58" s="35"/>
    </row>
    <row r="59" ht="12.75" customHeight="1">
      <c r="A59" s="33"/>
      <c r="B59" s="34"/>
      <c r="C59" s="35"/>
      <c r="D59" s="35"/>
      <c r="E59" s="35"/>
      <c r="F59" s="35"/>
    </row>
    <row r="60" ht="12.75" customHeight="1">
      <c r="A60" s="33"/>
      <c r="B60" s="34"/>
      <c r="C60" s="35"/>
      <c r="D60" s="35"/>
      <c r="E60" s="35"/>
      <c r="F60" s="35"/>
    </row>
    <row r="61" ht="12.75" customHeight="1">
      <c r="A61" s="33"/>
      <c r="B61" s="34"/>
      <c r="C61" s="35"/>
      <c r="D61" s="35"/>
      <c r="E61" s="35"/>
      <c r="F61" s="35"/>
    </row>
    <row r="62" ht="12.75" customHeight="1">
      <c r="A62" s="33"/>
      <c r="B62" s="34"/>
      <c r="C62" s="35"/>
      <c r="D62" s="35"/>
      <c r="E62" s="35"/>
      <c r="F62" s="35"/>
    </row>
    <row r="63" ht="12.75" customHeight="1">
      <c r="A63" s="33"/>
      <c r="B63" s="34"/>
      <c r="C63" s="35"/>
      <c r="D63" s="35"/>
      <c r="E63" s="35"/>
      <c r="F63" s="35"/>
    </row>
    <row r="64" ht="12.75" customHeight="1">
      <c r="A64" s="33"/>
      <c r="B64" s="34"/>
      <c r="C64" s="35"/>
      <c r="D64" s="35"/>
      <c r="E64" s="35"/>
      <c r="F64" s="35"/>
    </row>
    <row r="65" ht="12.75" customHeight="1">
      <c r="A65" s="33"/>
      <c r="B65" s="34"/>
      <c r="C65" s="35"/>
      <c r="D65" s="35"/>
      <c r="E65" s="35"/>
      <c r="F65" s="35"/>
    </row>
    <row r="66" ht="12.75" customHeight="1">
      <c r="A66" s="33"/>
      <c r="B66" s="34"/>
      <c r="C66" s="35"/>
      <c r="D66" s="35"/>
      <c r="E66" s="35"/>
      <c r="F66" s="35"/>
    </row>
    <row r="67" ht="12.75" customHeight="1">
      <c r="A67" s="33"/>
      <c r="B67" s="34"/>
      <c r="C67" s="35"/>
      <c r="D67" s="35"/>
      <c r="E67" s="35"/>
      <c r="F67" s="35"/>
    </row>
    <row r="68" ht="12.75" customHeight="1">
      <c r="A68" s="33"/>
      <c r="B68" s="34"/>
      <c r="C68" s="35"/>
      <c r="D68" s="35"/>
      <c r="E68" s="35"/>
      <c r="F68" s="35"/>
    </row>
    <row r="69" ht="12.75" customHeight="1">
      <c r="A69" s="33"/>
      <c r="B69" s="34"/>
      <c r="C69" s="35"/>
      <c r="D69" s="35"/>
      <c r="E69" s="35"/>
      <c r="F69" s="35"/>
    </row>
    <row r="70" ht="12.75" customHeight="1">
      <c r="A70" s="33"/>
      <c r="B70" s="34"/>
      <c r="C70" s="35"/>
      <c r="D70" s="35"/>
      <c r="E70" s="35"/>
      <c r="F70" s="35"/>
    </row>
    <row r="71" ht="12.75" customHeight="1">
      <c r="A71" s="33"/>
      <c r="B71" s="34"/>
      <c r="C71" s="35"/>
      <c r="D71" s="35"/>
      <c r="E71" s="35"/>
      <c r="F71" s="35"/>
    </row>
    <row r="72" ht="12.75" customHeight="1">
      <c r="A72" s="33"/>
      <c r="B72" s="34"/>
      <c r="C72" s="35"/>
      <c r="D72" s="35"/>
      <c r="E72" s="35"/>
      <c r="F72" s="35"/>
    </row>
    <row r="73" ht="12.75" customHeight="1">
      <c r="A73" s="33"/>
      <c r="B73" s="34"/>
      <c r="C73" s="35"/>
      <c r="D73" s="35"/>
      <c r="E73" s="35"/>
      <c r="F73" s="35"/>
    </row>
    <row r="74" ht="12.75" customHeight="1">
      <c r="A74" s="33"/>
      <c r="B74" s="34"/>
      <c r="C74" s="35"/>
      <c r="D74" s="35"/>
      <c r="E74" s="35"/>
      <c r="F74" s="35"/>
    </row>
    <row r="75" ht="12.75" customHeight="1">
      <c r="A75" s="33"/>
      <c r="B75" s="34"/>
      <c r="C75" s="35"/>
      <c r="D75" s="35"/>
      <c r="E75" s="35"/>
      <c r="F75" s="35"/>
    </row>
    <row r="76" ht="12.75" customHeight="1">
      <c r="A76" s="33"/>
      <c r="B76" s="34"/>
      <c r="C76" s="35"/>
      <c r="D76" s="35"/>
      <c r="E76" s="35"/>
      <c r="F76" s="35"/>
    </row>
    <row r="77" ht="12.75" customHeight="1">
      <c r="A77" s="33"/>
      <c r="B77" s="34"/>
      <c r="C77" s="35"/>
      <c r="D77" s="35"/>
      <c r="E77" s="35"/>
      <c r="F77" s="35"/>
    </row>
    <row r="78" ht="12.75" customHeight="1">
      <c r="A78" s="33"/>
      <c r="B78" s="34"/>
      <c r="C78" s="35"/>
      <c r="D78" s="35"/>
      <c r="E78" s="35"/>
      <c r="F78" s="35"/>
    </row>
    <row r="79" ht="12.75" customHeight="1">
      <c r="A79" s="33"/>
      <c r="B79" s="34"/>
      <c r="C79" s="35"/>
      <c r="D79" s="35"/>
      <c r="E79" s="35"/>
      <c r="F79" s="35"/>
    </row>
    <row r="80" ht="12.75" customHeight="1">
      <c r="A80" s="33"/>
      <c r="B80" s="34"/>
      <c r="C80" s="35"/>
      <c r="D80" s="35"/>
      <c r="E80" s="35"/>
      <c r="F80" s="35"/>
    </row>
    <row r="81" ht="12.75" customHeight="1">
      <c r="A81" s="33"/>
      <c r="B81" s="34"/>
      <c r="C81" s="35"/>
      <c r="D81" s="35"/>
      <c r="E81" s="35"/>
      <c r="F81" s="35"/>
    </row>
    <row r="82" ht="12.75" customHeight="1">
      <c r="A82" s="33"/>
      <c r="B82" s="34"/>
      <c r="C82" s="35"/>
      <c r="D82" s="35"/>
      <c r="E82" s="35"/>
      <c r="F82" s="35"/>
    </row>
    <row r="83" ht="12.75" customHeight="1">
      <c r="A83" s="33"/>
      <c r="B83" s="34"/>
      <c r="C83" s="35"/>
      <c r="D83" s="35"/>
      <c r="E83" s="35"/>
      <c r="F83" s="35"/>
    </row>
    <row r="84" ht="12.75" customHeight="1">
      <c r="A84" s="33"/>
      <c r="B84" s="34"/>
      <c r="C84" s="35"/>
      <c r="D84" s="35"/>
      <c r="E84" s="35"/>
      <c r="F84" s="35"/>
    </row>
    <row r="85" ht="12.75" customHeight="1">
      <c r="A85" s="33"/>
      <c r="B85" s="34"/>
      <c r="C85" s="35"/>
      <c r="D85" s="35"/>
      <c r="E85" s="35"/>
      <c r="F85" s="35"/>
    </row>
    <row r="86" ht="12.75" customHeight="1">
      <c r="A86" s="33"/>
      <c r="B86" s="34"/>
      <c r="C86" s="35"/>
      <c r="D86" s="35"/>
      <c r="E86" s="35"/>
      <c r="F86" s="35"/>
    </row>
    <row r="87" ht="12.75" customHeight="1">
      <c r="A87" s="33"/>
      <c r="B87" s="34"/>
      <c r="C87" s="35"/>
      <c r="D87" s="35"/>
      <c r="E87" s="35"/>
      <c r="F87" s="35"/>
    </row>
    <row r="88" ht="12.75" customHeight="1">
      <c r="A88" s="33"/>
      <c r="B88" s="34"/>
      <c r="C88" s="35"/>
      <c r="D88" s="35"/>
      <c r="E88" s="35"/>
      <c r="F88" s="35"/>
    </row>
    <row r="89" ht="12.75" customHeight="1">
      <c r="A89" s="33"/>
      <c r="B89" s="34"/>
      <c r="C89" s="35"/>
      <c r="D89" s="35"/>
      <c r="E89" s="35"/>
      <c r="F89" s="35"/>
    </row>
    <row r="90" ht="12.75" customHeight="1">
      <c r="A90" s="33"/>
      <c r="B90" s="34"/>
      <c r="C90" s="35"/>
      <c r="D90" s="35"/>
      <c r="E90" s="35"/>
      <c r="F90" s="35"/>
    </row>
    <row r="91" ht="12.75" customHeight="1">
      <c r="A91" s="33"/>
      <c r="B91" s="34"/>
      <c r="C91" s="35"/>
      <c r="D91" s="35"/>
      <c r="E91" s="35"/>
      <c r="F91" s="35"/>
    </row>
    <row r="92" ht="12.75" customHeight="1">
      <c r="A92" s="33"/>
      <c r="B92" s="34"/>
      <c r="C92" s="35"/>
      <c r="D92" s="35"/>
      <c r="E92" s="35"/>
      <c r="F92" s="35"/>
    </row>
    <row r="93" ht="12.75" customHeight="1">
      <c r="A93" s="33"/>
      <c r="B93" s="34"/>
      <c r="C93" s="35"/>
      <c r="D93" s="35"/>
      <c r="E93" s="35"/>
      <c r="F93" s="35"/>
    </row>
    <row r="94" ht="12.75" customHeight="1">
      <c r="A94" s="33"/>
      <c r="B94" s="34"/>
      <c r="C94" s="35"/>
      <c r="D94" s="35"/>
      <c r="E94" s="35"/>
      <c r="F94" s="35"/>
    </row>
    <row r="95" ht="12.75" customHeight="1">
      <c r="A95" s="33"/>
      <c r="B95" s="34"/>
      <c r="C95" s="35"/>
      <c r="D95" s="35"/>
      <c r="E95" s="35"/>
      <c r="F95" s="35"/>
    </row>
    <row r="96" ht="12.75" customHeight="1">
      <c r="A96" s="33"/>
      <c r="B96" s="34"/>
      <c r="C96" s="35"/>
      <c r="D96" s="35"/>
      <c r="E96" s="35"/>
      <c r="F96" s="35"/>
    </row>
    <row r="97" ht="12.75" customHeight="1">
      <c r="A97" s="33"/>
      <c r="B97" s="34"/>
      <c r="C97" s="35"/>
      <c r="D97" s="35"/>
      <c r="E97" s="35"/>
      <c r="F97" s="35"/>
    </row>
    <row r="98" ht="12.75" customHeight="1">
      <c r="A98" s="33"/>
      <c r="B98" s="34"/>
      <c r="C98" s="35"/>
      <c r="D98" s="35"/>
      <c r="E98" s="35"/>
      <c r="F98" s="35"/>
    </row>
    <row r="99" ht="12.75" customHeight="1">
      <c r="A99" s="33"/>
      <c r="B99" s="34"/>
      <c r="C99" s="35"/>
      <c r="D99" s="35"/>
      <c r="E99" s="35"/>
      <c r="F99" s="35"/>
    </row>
    <row r="100" ht="12.75" customHeight="1">
      <c r="A100" s="33"/>
      <c r="B100" s="34"/>
      <c r="C100" s="35"/>
      <c r="D100" s="35"/>
      <c r="E100" s="35"/>
      <c r="F100" s="35"/>
    </row>
    <row r="101" ht="12.75" customHeight="1">
      <c r="A101" s="33"/>
      <c r="B101" s="34"/>
      <c r="C101" s="35"/>
      <c r="D101" s="35"/>
      <c r="E101" s="35"/>
      <c r="F101" s="35"/>
    </row>
    <row r="102" ht="12.75" customHeight="1">
      <c r="A102" s="33"/>
      <c r="B102" s="34"/>
      <c r="C102" s="35"/>
      <c r="D102" s="35"/>
      <c r="E102" s="35"/>
      <c r="F102" s="35"/>
    </row>
    <row r="103" ht="12.75" customHeight="1">
      <c r="A103" s="33"/>
      <c r="B103" s="34"/>
      <c r="C103" s="35"/>
      <c r="D103" s="35"/>
      <c r="E103" s="35"/>
      <c r="F103" s="35"/>
    </row>
    <row r="104" ht="12.75" customHeight="1">
      <c r="A104" s="33"/>
      <c r="B104" s="34"/>
      <c r="C104" s="35"/>
      <c r="D104" s="35"/>
      <c r="E104" s="35"/>
      <c r="F104" s="35"/>
    </row>
    <row r="105" ht="12.75" customHeight="1">
      <c r="A105" s="33"/>
      <c r="B105" s="34"/>
      <c r="C105" s="35"/>
      <c r="D105" s="35"/>
      <c r="E105" s="35"/>
      <c r="F105" s="35"/>
    </row>
    <row r="106" ht="12.75" customHeight="1">
      <c r="A106" s="33"/>
      <c r="B106" s="34"/>
      <c r="C106" s="35"/>
      <c r="D106" s="35"/>
      <c r="E106" s="35"/>
      <c r="F106" s="35"/>
    </row>
    <row r="107" ht="12.75" customHeight="1">
      <c r="A107" s="33"/>
      <c r="B107" s="34"/>
      <c r="C107" s="35"/>
      <c r="D107" s="35"/>
      <c r="E107" s="35"/>
      <c r="F107" s="35"/>
    </row>
    <row r="108" ht="12.75" customHeight="1">
      <c r="A108" s="33"/>
      <c r="B108" s="34"/>
      <c r="C108" s="35"/>
      <c r="D108" s="35"/>
      <c r="E108" s="35"/>
      <c r="F108" s="35"/>
    </row>
    <row r="109" ht="12.75" customHeight="1">
      <c r="A109" s="33"/>
      <c r="B109" s="34"/>
      <c r="C109" s="35"/>
      <c r="D109" s="35"/>
      <c r="E109" s="35"/>
      <c r="F109" s="35"/>
    </row>
    <row r="110" ht="12.75" customHeight="1">
      <c r="A110" s="33"/>
      <c r="B110" s="34"/>
      <c r="C110" s="35"/>
      <c r="D110" s="35"/>
      <c r="E110" s="35"/>
      <c r="F110" s="35"/>
    </row>
    <row r="111" ht="12.75" customHeight="1">
      <c r="A111" s="33"/>
      <c r="B111" s="34"/>
      <c r="C111" s="35"/>
      <c r="D111" s="35"/>
      <c r="E111" s="35"/>
      <c r="F111" s="35"/>
    </row>
    <row r="112" ht="12.75" customHeight="1">
      <c r="A112" s="33"/>
      <c r="B112" s="34"/>
      <c r="C112" s="35"/>
      <c r="D112" s="35"/>
      <c r="E112" s="35"/>
      <c r="F112" s="35"/>
    </row>
    <row r="113" ht="12.75" customHeight="1">
      <c r="A113" s="33"/>
      <c r="B113" s="34"/>
      <c r="C113" s="35"/>
      <c r="D113" s="35"/>
      <c r="E113" s="35"/>
      <c r="F113" s="35"/>
    </row>
    <row r="114" ht="12.75" customHeight="1">
      <c r="A114" s="33"/>
      <c r="B114" s="34"/>
      <c r="C114" s="35"/>
      <c r="D114" s="35"/>
      <c r="E114" s="35"/>
      <c r="F114" s="35"/>
    </row>
    <row r="115" ht="12.75" customHeight="1">
      <c r="A115" s="33"/>
      <c r="B115" s="34"/>
      <c r="C115" s="35"/>
      <c r="D115" s="35"/>
      <c r="E115" s="35"/>
      <c r="F115" s="35"/>
    </row>
    <row r="116" ht="12.75" customHeight="1">
      <c r="A116" s="33"/>
      <c r="B116" s="34"/>
      <c r="C116" s="35"/>
      <c r="D116" s="35"/>
      <c r="E116" s="35"/>
      <c r="F116" s="35"/>
    </row>
    <row r="117" ht="12.75" customHeight="1">
      <c r="A117" s="33"/>
      <c r="B117" s="34"/>
      <c r="C117" s="35"/>
      <c r="D117" s="35"/>
      <c r="E117" s="35"/>
      <c r="F117" s="35"/>
    </row>
    <row r="118" ht="12.75" customHeight="1">
      <c r="A118" s="33"/>
      <c r="B118" s="34"/>
      <c r="C118" s="35"/>
      <c r="D118" s="35"/>
      <c r="E118" s="35"/>
      <c r="F118" s="35"/>
    </row>
    <row r="119" ht="12.75" customHeight="1">
      <c r="A119" s="33"/>
      <c r="B119" s="34"/>
      <c r="C119" s="35"/>
      <c r="D119" s="35"/>
      <c r="E119" s="35"/>
      <c r="F119" s="35"/>
    </row>
    <row r="120" ht="12.75" customHeight="1">
      <c r="A120" s="33"/>
      <c r="B120" s="34"/>
      <c r="C120" s="35"/>
      <c r="D120" s="35"/>
      <c r="E120" s="35"/>
      <c r="F120" s="35"/>
    </row>
    <row r="121" ht="12.75" customHeight="1">
      <c r="A121" s="33"/>
      <c r="B121" s="34"/>
      <c r="C121" s="35"/>
      <c r="D121" s="35"/>
      <c r="E121" s="35"/>
      <c r="F121" s="35"/>
    </row>
    <row r="122" ht="12.75" customHeight="1">
      <c r="A122" s="33"/>
      <c r="B122" s="34"/>
      <c r="C122" s="35"/>
      <c r="D122" s="35"/>
      <c r="E122" s="35"/>
      <c r="F122" s="35"/>
    </row>
    <row r="123" ht="12.75" customHeight="1">
      <c r="A123" s="33"/>
      <c r="B123" s="34"/>
      <c r="C123" s="35"/>
      <c r="D123" s="35"/>
      <c r="E123" s="35"/>
      <c r="F123" s="35"/>
    </row>
    <row r="124" ht="12.75" customHeight="1">
      <c r="A124" s="33"/>
      <c r="B124" s="34"/>
      <c r="C124" s="35"/>
      <c r="D124" s="35"/>
      <c r="E124" s="35"/>
      <c r="F124" s="35"/>
    </row>
    <row r="125" ht="12.75" customHeight="1">
      <c r="A125" s="33"/>
      <c r="B125" s="34"/>
      <c r="C125" s="35"/>
      <c r="D125" s="35"/>
      <c r="E125" s="35"/>
      <c r="F125" s="35"/>
    </row>
    <row r="126" ht="12.75" customHeight="1">
      <c r="A126" s="33"/>
      <c r="B126" s="34"/>
      <c r="C126" s="35"/>
      <c r="D126" s="35"/>
      <c r="E126" s="35"/>
      <c r="F126" s="35"/>
    </row>
    <row r="127" ht="12.75" customHeight="1">
      <c r="A127" s="33"/>
      <c r="B127" s="34"/>
      <c r="C127" s="35"/>
      <c r="D127" s="35"/>
      <c r="E127" s="35"/>
      <c r="F127" s="35"/>
    </row>
    <row r="128" ht="12.75" customHeight="1">
      <c r="A128" s="33"/>
      <c r="B128" s="34"/>
      <c r="C128" s="35"/>
      <c r="D128" s="35"/>
      <c r="E128" s="35"/>
      <c r="F128" s="35"/>
    </row>
    <row r="129" ht="12.75" customHeight="1">
      <c r="A129" s="33"/>
      <c r="B129" s="34"/>
      <c r="C129" s="35"/>
      <c r="D129" s="35"/>
      <c r="E129" s="35"/>
      <c r="F129" s="35"/>
    </row>
    <row r="130" ht="12.75" customHeight="1">
      <c r="A130" s="33"/>
      <c r="B130" s="34"/>
      <c r="C130" s="35"/>
      <c r="D130" s="35"/>
      <c r="E130" s="35"/>
      <c r="F130" s="35"/>
    </row>
    <row r="131" ht="12.75" customHeight="1">
      <c r="A131" s="33"/>
      <c r="B131" s="34"/>
      <c r="C131" s="35"/>
      <c r="D131" s="35"/>
      <c r="E131" s="35"/>
      <c r="F131" s="35"/>
    </row>
    <row r="132" ht="12.75" customHeight="1">
      <c r="A132" s="33"/>
      <c r="B132" s="34"/>
      <c r="C132" s="35"/>
      <c r="D132" s="35"/>
      <c r="E132" s="35"/>
      <c r="F132" s="35"/>
    </row>
    <row r="133" ht="12.75" customHeight="1">
      <c r="A133" s="33"/>
      <c r="B133" s="34"/>
      <c r="C133" s="35"/>
      <c r="D133" s="35"/>
      <c r="E133" s="35"/>
      <c r="F133" s="35"/>
    </row>
    <row r="134" ht="12.75" customHeight="1">
      <c r="A134" s="33"/>
      <c r="B134" s="34"/>
      <c r="C134" s="35"/>
      <c r="D134" s="35"/>
      <c r="E134" s="35"/>
      <c r="F134" s="35"/>
    </row>
    <row r="135" ht="12.75" customHeight="1">
      <c r="A135" s="33"/>
      <c r="B135" s="34"/>
      <c r="C135" s="35"/>
      <c r="D135" s="35"/>
      <c r="E135" s="35"/>
      <c r="F135" s="35"/>
    </row>
    <row r="136" ht="12.75" customHeight="1">
      <c r="A136" s="33"/>
      <c r="B136" s="34"/>
      <c r="C136" s="35"/>
      <c r="D136" s="35"/>
      <c r="E136" s="35"/>
      <c r="F136" s="35"/>
    </row>
    <row r="137" ht="12.75" customHeight="1">
      <c r="A137" s="33"/>
      <c r="B137" s="34"/>
      <c r="C137" s="35"/>
      <c r="D137" s="35"/>
      <c r="E137" s="35"/>
      <c r="F137" s="35"/>
    </row>
    <row r="138" ht="12.75" customHeight="1">
      <c r="A138" s="33"/>
      <c r="B138" s="34"/>
      <c r="C138" s="35"/>
      <c r="D138" s="35"/>
      <c r="E138" s="35"/>
      <c r="F138" s="35"/>
    </row>
    <row r="139" ht="12.75" customHeight="1">
      <c r="A139" s="33"/>
      <c r="B139" s="34"/>
      <c r="C139" s="35"/>
      <c r="D139" s="35"/>
      <c r="E139" s="35"/>
      <c r="F139" s="35"/>
    </row>
    <row r="140" ht="12.75" customHeight="1">
      <c r="A140" s="33"/>
      <c r="B140" s="34"/>
      <c r="C140" s="35"/>
      <c r="D140" s="35"/>
      <c r="E140" s="35"/>
      <c r="F140" s="35"/>
    </row>
    <row r="141" ht="12.75" customHeight="1">
      <c r="A141" s="33"/>
      <c r="B141" s="34"/>
      <c r="C141" s="35"/>
      <c r="D141" s="35"/>
      <c r="E141" s="35"/>
      <c r="F141" s="35"/>
    </row>
    <row r="142" ht="12.75" customHeight="1">
      <c r="A142" s="33"/>
      <c r="B142" s="34"/>
      <c r="C142" s="35"/>
      <c r="D142" s="35"/>
      <c r="E142" s="35"/>
      <c r="F142" s="35"/>
    </row>
    <row r="143" ht="12.75" customHeight="1">
      <c r="A143" s="33"/>
      <c r="B143" s="34"/>
      <c r="C143" s="35"/>
      <c r="D143" s="35"/>
      <c r="E143" s="35"/>
      <c r="F143" s="35"/>
    </row>
    <row r="144" ht="12.75" customHeight="1">
      <c r="A144" s="33"/>
      <c r="B144" s="34"/>
      <c r="C144" s="35"/>
      <c r="D144" s="35"/>
      <c r="E144" s="35"/>
      <c r="F144" s="35"/>
    </row>
    <row r="145" ht="12.75" customHeight="1">
      <c r="A145" s="33"/>
      <c r="B145" s="34"/>
      <c r="C145" s="35"/>
      <c r="D145" s="35"/>
      <c r="E145" s="35"/>
      <c r="F145" s="35"/>
    </row>
    <row r="146" ht="12.75" customHeight="1">
      <c r="A146" s="33"/>
      <c r="B146" s="34"/>
      <c r="C146" s="35"/>
      <c r="D146" s="35"/>
      <c r="E146" s="35"/>
      <c r="F146" s="35"/>
    </row>
    <row r="147" ht="12.75" customHeight="1">
      <c r="A147" s="33"/>
      <c r="B147" s="34"/>
      <c r="C147" s="35"/>
      <c r="D147" s="35"/>
      <c r="E147" s="35"/>
      <c r="F147" s="35"/>
    </row>
    <row r="148" ht="12.75" customHeight="1">
      <c r="A148" s="33"/>
      <c r="B148" s="34"/>
      <c r="C148" s="35"/>
      <c r="D148" s="35"/>
      <c r="E148" s="35"/>
      <c r="F148" s="35"/>
    </row>
    <row r="149" ht="12.75" customHeight="1">
      <c r="A149" s="33"/>
      <c r="B149" s="34"/>
      <c r="C149" s="35"/>
      <c r="D149" s="35"/>
      <c r="E149" s="35"/>
      <c r="F149" s="35"/>
    </row>
    <row r="150" ht="12.75" customHeight="1">
      <c r="A150" s="33"/>
      <c r="B150" s="34"/>
      <c r="C150" s="35"/>
      <c r="D150" s="35"/>
      <c r="E150" s="35"/>
      <c r="F150" s="35"/>
    </row>
    <row r="151" ht="12.75" customHeight="1">
      <c r="A151" s="33"/>
      <c r="B151" s="34"/>
      <c r="C151" s="35"/>
      <c r="D151" s="35"/>
      <c r="E151" s="35"/>
      <c r="F151" s="35"/>
    </row>
    <row r="152" ht="12.75" customHeight="1">
      <c r="A152" s="33"/>
      <c r="B152" s="34"/>
      <c r="C152" s="35"/>
      <c r="D152" s="35"/>
      <c r="E152" s="35"/>
      <c r="F152" s="35"/>
    </row>
    <row r="153" ht="12.75" customHeight="1">
      <c r="A153" s="33"/>
      <c r="B153" s="34"/>
      <c r="C153" s="35"/>
      <c r="D153" s="35"/>
      <c r="E153" s="35"/>
      <c r="F153" s="35"/>
    </row>
    <row r="154" ht="12.75" customHeight="1">
      <c r="A154" s="33"/>
      <c r="B154" s="34"/>
      <c r="C154" s="35"/>
      <c r="D154" s="35"/>
      <c r="E154" s="35"/>
      <c r="F154" s="35"/>
    </row>
    <row r="155" ht="12.75" customHeight="1">
      <c r="A155" s="33"/>
      <c r="B155" s="34"/>
      <c r="C155" s="35"/>
      <c r="D155" s="35"/>
      <c r="E155" s="35"/>
      <c r="F155" s="35"/>
    </row>
    <row r="156" ht="12.75" customHeight="1">
      <c r="A156" s="33"/>
      <c r="B156" s="34"/>
      <c r="C156" s="35"/>
      <c r="D156" s="35"/>
      <c r="E156" s="35"/>
      <c r="F156" s="35"/>
    </row>
    <row r="157" ht="12.75" customHeight="1">
      <c r="A157" s="33"/>
      <c r="B157" s="34"/>
      <c r="C157" s="35"/>
      <c r="D157" s="35"/>
      <c r="E157" s="35"/>
      <c r="F157" s="35"/>
    </row>
    <row r="158" ht="12.75" customHeight="1">
      <c r="A158" s="33"/>
      <c r="B158" s="34"/>
      <c r="C158" s="35"/>
      <c r="D158" s="35"/>
      <c r="E158" s="35"/>
      <c r="F158" s="35"/>
    </row>
    <row r="159" ht="12.75" customHeight="1">
      <c r="A159" s="33"/>
      <c r="B159" s="34"/>
      <c r="C159" s="35"/>
      <c r="D159" s="35"/>
      <c r="E159" s="35"/>
      <c r="F159" s="35"/>
    </row>
    <row r="160" ht="12.75" customHeight="1">
      <c r="A160" s="33"/>
      <c r="B160" s="34"/>
      <c r="C160" s="35"/>
      <c r="D160" s="35"/>
      <c r="E160" s="35"/>
      <c r="F160" s="35"/>
    </row>
    <row r="161" ht="12.75" customHeight="1">
      <c r="A161" s="33"/>
      <c r="B161" s="34"/>
      <c r="C161" s="35"/>
      <c r="D161" s="35"/>
      <c r="E161" s="35"/>
      <c r="F161" s="35"/>
    </row>
    <row r="162" ht="12.75" customHeight="1">
      <c r="A162" s="33"/>
      <c r="B162" s="34"/>
      <c r="C162" s="35"/>
      <c r="D162" s="35"/>
      <c r="E162" s="35"/>
      <c r="F162" s="35"/>
    </row>
    <row r="163" ht="12.75" customHeight="1">
      <c r="A163" s="33"/>
      <c r="B163" s="34"/>
      <c r="C163" s="35"/>
      <c r="D163" s="35"/>
      <c r="E163" s="35"/>
      <c r="F163" s="35"/>
    </row>
    <row r="164" ht="12.75" customHeight="1">
      <c r="A164" s="33"/>
      <c r="B164" s="34"/>
      <c r="C164" s="35"/>
      <c r="D164" s="35"/>
      <c r="E164" s="35"/>
      <c r="F164" s="35"/>
    </row>
    <row r="165" ht="12.75" customHeight="1">
      <c r="A165" s="33"/>
      <c r="B165" s="34"/>
      <c r="C165" s="35"/>
      <c r="D165" s="35"/>
      <c r="E165" s="35"/>
      <c r="F165" s="35"/>
    </row>
    <row r="166" ht="12.75" customHeight="1">
      <c r="A166" s="33"/>
      <c r="B166" s="34"/>
      <c r="C166" s="35"/>
      <c r="D166" s="35"/>
      <c r="E166" s="35"/>
      <c r="F166" s="35"/>
    </row>
    <row r="167" ht="12.75" customHeight="1">
      <c r="A167" s="33"/>
      <c r="B167" s="34"/>
      <c r="C167" s="35"/>
      <c r="D167" s="35"/>
      <c r="E167" s="35"/>
      <c r="F167" s="35"/>
    </row>
    <row r="168" ht="12.75" customHeight="1">
      <c r="A168" s="33"/>
      <c r="B168" s="34"/>
      <c r="C168" s="35"/>
      <c r="D168" s="35"/>
      <c r="E168" s="35"/>
      <c r="F168" s="35"/>
    </row>
    <row r="169" ht="12.75" customHeight="1">
      <c r="A169" s="33"/>
      <c r="B169" s="34"/>
      <c r="C169" s="35"/>
      <c r="D169" s="35"/>
      <c r="E169" s="35"/>
      <c r="F169" s="35"/>
    </row>
    <row r="170" ht="12.75" customHeight="1">
      <c r="A170" s="33"/>
      <c r="B170" s="34"/>
      <c r="C170" s="35"/>
      <c r="D170" s="35"/>
      <c r="E170" s="35"/>
      <c r="F170" s="35"/>
    </row>
    <row r="171" ht="12.75" customHeight="1">
      <c r="A171" s="33"/>
      <c r="B171" s="34"/>
      <c r="C171" s="35"/>
      <c r="D171" s="35"/>
      <c r="E171" s="35"/>
      <c r="F171" s="35"/>
    </row>
    <row r="172" ht="12.75" customHeight="1">
      <c r="A172" s="33"/>
      <c r="B172" s="34"/>
      <c r="C172" s="35"/>
      <c r="D172" s="35"/>
      <c r="E172" s="35"/>
      <c r="F172" s="35"/>
    </row>
    <row r="173" ht="12.75" customHeight="1">
      <c r="A173" s="33"/>
      <c r="B173" s="34"/>
      <c r="C173" s="35"/>
      <c r="D173" s="35"/>
      <c r="E173" s="35"/>
      <c r="F173" s="35"/>
    </row>
    <row r="174" ht="12.75" customHeight="1">
      <c r="A174" s="33"/>
      <c r="B174" s="34"/>
      <c r="C174" s="35"/>
      <c r="D174" s="35"/>
      <c r="E174" s="35"/>
      <c r="F174" s="35"/>
    </row>
    <row r="175" ht="12.75" customHeight="1">
      <c r="A175" s="33"/>
      <c r="B175" s="34"/>
      <c r="C175" s="35"/>
      <c r="D175" s="35"/>
      <c r="E175" s="35"/>
      <c r="F175" s="35"/>
    </row>
    <row r="176" ht="12.75" customHeight="1">
      <c r="A176" s="33"/>
      <c r="B176" s="34"/>
      <c r="C176" s="35"/>
      <c r="D176" s="35"/>
      <c r="E176" s="35"/>
      <c r="F176" s="35"/>
    </row>
    <row r="177" ht="12.75" customHeight="1">
      <c r="A177" s="33"/>
      <c r="B177" s="34"/>
      <c r="C177" s="35"/>
      <c r="D177" s="35"/>
      <c r="E177" s="35"/>
      <c r="F177" s="35"/>
    </row>
    <row r="178" ht="12.75" customHeight="1">
      <c r="A178" s="33"/>
      <c r="B178" s="34"/>
      <c r="C178" s="35"/>
      <c r="D178" s="35"/>
      <c r="E178" s="35"/>
      <c r="F178" s="35"/>
    </row>
    <row r="179" ht="12.75" customHeight="1">
      <c r="A179" s="33"/>
      <c r="B179" s="34"/>
      <c r="C179" s="35"/>
      <c r="D179" s="35"/>
      <c r="E179" s="35"/>
      <c r="F179" s="35"/>
    </row>
    <row r="180" ht="12.75" customHeight="1">
      <c r="A180" s="33"/>
      <c r="B180" s="34"/>
      <c r="C180" s="35"/>
      <c r="D180" s="35"/>
      <c r="E180" s="35"/>
      <c r="F180" s="35"/>
    </row>
    <row r="181" ht="12.75" customHeight="1">
      <c r="A181" s="33"/>
      <c r="B181" s="34"/>
      <c r="C181" s="35"/>
      <c r="D181" s="35"/>
      <c r="E181" s="35"/>
      <c r="F181" s="35"/>
    </row>
    <row r="182" ht="12.75" customHeight="1">
      <c r="A182" s="33"/>
      <c r="B182" s="34"/>
      <c r="C182" s="35"/>
      <c r="D182" s="35"/>
      <c r="E182" s="35"/>
      <c r="F182" s="35"/>
    </row>
    <row r="183" ht="12.75" customHeight="1">
      <c r="A183" s="33"/>
      <c r="B183" s="34"/>
      <c r="C183" s="35"/>
      <c r="D183" s="35"/>
      <c r="E183" s="35"/>
      <c r="F183" s="35"/>
    </row>
    <row r="184" ht="12.75" customHeight="1">
      <c r="A184" s="33"/>
      <c r="B184" s="34"/>
      <c r="C184" s="35"/>
      <c r="D184" s="35"/>
      <c r="E184" s="35"/>
      <c r="F184" s="35"/>
    </row>
    <row r="185" ht="12.75" customHeight="1">
      <c r="A185" s="33"/>
      <c r="B185" s="34"/>
      <c r="C185" s="35"/>
      <c r="D185" s="35"/>
      <c r="E185" s="35"/>
      <c r="F185" s="35"/>
    </row>
    <row r="186" ht="12.75" customHeight="1">
      <c r="A186" s="33"/>
      <c r="B186" s="34"/>
      <c r="C186" s="35"/>
      <c r="D186" s="35"/>
      <c r="E186" s="35"/>
      <c r="F186" s="35"/>
    </row>
    <row r="187" ht="12.75" customHeight="1">
      <c r="A187" s="33"/>
      <c r="B187" s="34"/>
      <c r="C187" s="35"/>
      <c r="D187" s="35"/>
      <c r="E187" s="35"/>
      <c r="F187" s="35"/>
    </row>
    <row r="188" ht="12.75" customHeight="1">
      <c r="A188" s="33"/>
      <c r="B188" s="34"/>
      <c r="C188" s="35"/>
      <c r="D188" s="35"/>
      <c r="E188" s="35"/>
      <c r="F188" s="35"/>
    </row>
    <row r="189" ht="12.75" customHeight="1">
      <c r="A189" s="33"/>
      <c r="B189" s="34"/>
      <c r="C189" s="35"/>
      <c r="D189" s="35"/>
      <c r="E189" s="35"/>
      <c r="F189" s="35"/>
    </row>
    <row r="190" ht="12.75" customHeight="1">
      <c r="A190" s="33"/>
      <c r="B190" s="34"/>
      <c r="C190" s="35"/>
      <c r="D190" s="35"/>
      <c r="E190" s="35"/>
      <c r="F190" s="35"/>
    </row>
    <row r="191" ht="12.75" customHeight="1">
      <c r="A191" s="33"/>
      <c r="B191" s="34"/>
      <c r="C191" s="35"/>
      <c r="D191" s="35"/>
      <c r="E191" s="35"/>
      <c r="F191" s="35"/>
    </row>
    <row r="192" ht="12.75" customHeight="1">
      <c r="A192" s="33"/>
      <c r="B192" s="34"/>
      <c r="C192" s="35"/>
      <c r="D192" s="35"/>
      <c r="E192" s="35"/>
      <c r="F192" s="35"/>
    </row>
    <row r="193" ht="12.75" customHeight="1">
      <c r="A193" s="33"/>
      <c r="B193" s="34"/>
      <c r="C193" s="35"/>
      <c r="D193" s="35"/>
      <c r="E193" s="35"/>
      <c r="F193" s="35"/>
    </row>
    <row r="194" ht="12.75" customHeight="1">
      <c r="A194" s="33"/>
      <c r="B194" s="34"/>
      <c r="C194" s="35"/>
      <c r="D194" s="35"/>
      <c r="E194" s="35"/>
      <c r="F194" s="35"/>
    </row>
    <row r="195" ht="12.75" customHeight="1">
      <c r="A195" s="33"/>
      <c r="B195" s="34"/>
      <c r="C195" s="35"/>
      <c r="D195" s="35"/>
      <c r="E195" s="35"/>
      <c r="F195" s="35"/>
    </row>
    <row r="196" ht="12.75" customHeight="1">
      <c r="A196" s="33"/>
      <c r="B196" s="34"/>
      <c r="C196" s="35"/>
      <c r="D196" s="35"/>
      <c r="E196" s="35"/>
      <c r="F196" s="35"/>
    </row>
    <row r="197" ht="12.75" customHeight="1">
      <c r="A197" s="33"/>
      <c r="B197" s="34"/>
      <c r="C197" s="35"/>
      <c r="D197" s="35"/>
      <c r="E197" s="35"/>
      <c r="F197" s="35"/>
    </row>
    <row r="198" ht="12.75" customHeight="1">
      <c r="A198" s="33"/>
      <c r="B198" s="34"/>
      <c r="C198" s="35"/>
      <c r="D198" s="35"/>
      <c r="E198" s="35"/>
      <c r="F198" s="35"/>
    </row>
    <row r="199" ht="12.75" customHeight="1">
      <c r="A199" s="33"/>
      <c r="B199" s="34"/>
      <c r="C199" s="35"/>
      <c r="D199" s="35"/>
      <c r="E199" s="35"/>
      <c r="F199" s="35"/>
    </row>
    <row r="200" ht="12.75" customHeight="1">
      <c r="A200" s="33"/>
      <c r="B200" s="34"/>
      <c r="C200" s="35"/>
      <c r="D200" s="35"/>
      <c r="E200" s="35"/>
      <c r="F200" s="35"/>
    </row>
    <row r="201" ht="12.75" customHeight="1">
      <c r="A201" s="33"/>
      <c r="B201" s="34"/>
      <c r="C201" s="35"/>
      <c r="D201" s="35"/>
      <c r="E201" s="35"/>
      <c r="F201" s="35"/>
    </row>
    <row r="202" ht="12.75" customHeight="1">
      <c r="A202" s="33"/>
      <c r="B202" s="34"/>
      <c r="C202" s="35"/>
      <c r="D202" s="35"/>
      <c r="E202" s="35"/>
      <c r="F202" s="35"/>
    </row>
    <row r="203" ht="12.75" customHeight="1">
      <c r="A203" s="33"/>
      <c r="B203" s="34"/>
      <c r="C203" s="35"/>
      <c r="D203" s="35"/>
      <c r="E203" s="35"/>
      <c r="F203" s="35"/>
    </row>
    <row r="204" ht="12.75" customHeight="1">
      <c r="A204" s="33"/>
      <c r="B204" s="34"/>
      <c r="C204" s="35"/>
      <c r="D204" s="35"/>
      <c r="E204" s="35"/>
      <c r="F204" s="35"/>
    </row>
    <row r="205" ht="12.75" customHeight="1">
      <c r="A205" s="33"/>
      <c r="B205" s="34"/>
      <c r="C205" s="35"/>
      <c r="D205" s="35"/>
      <c r="E205" s="35"/>
      <c r="F205" s="35"/>
    </row>
    <row r="206" ht="12.75" customHeight="1">
      <c r="A206" s="33"/>
      <c r="B206" s="34"/>
      <c r="C206" s="35"/>
      <c r="D206" s="35"/>
      <c r="E206" s="35"/>
      <c r="F206" s="35"/>
    </row>
    <row r="207" ht="12.75" customHeight="1">
      <c r="A207" s="33"/>
      <c r="B207" s="34"/>
      <c r="C207" s="35"/>
      <c r="D207" s="35"/>
      <c r="E207" s="35"/>
      <c r="F207" s="35"/>
    </row>
    <row r="208" ht="12.75" customHeight="1">
      <c r="A208" s="33"/>
      <c r="B208" s="34"/>
      <c r="C208" s="35"/>
      <c r="D208" s="35"/>
      <c r="E208" s="35"/>
      <c r="F208" s="35"/>
    </row>
    <row r="209" ht="12.75" customHeight="1">
      <c r="A209" s="33"/>
      <c r="B209" s="34"/>
      <c r="C209" s="35"/>
      <c r="D209" s="35"/>
      <c r="E209" s="35"/>
      <c r="F209" s="35"/>
    </row>
    <row r="210" ht="12.75" customHeight="1">
      <c r="A210" s="33"/>
      <c r="B210" s="34"/>
      <c r="C210" s="35"/>
      <c r="D210" s="35"/>
      <c r="E210" s="35"/>
      <c r="F210" s="35"/>
    </row>
    <row r="211" ht="12.75" customHeight="1">
      <c r="A211" s="33"/>
      <c r="B211" s="34"/>
      <c r="C211" s="35"/>
      <c r="D211" s="35"/>
      <c r="E211" s="35"/>
      <c r="F211" s="35"/>
    </row>
    <row r="212" ht="12.75" customHeight="1">
      <c r="A212" s="33"/>
      <c r="B212" s="34"/>
      <c r="C212" s="35"/>
      <c r="D212" s="35"/>
      <c r="E212" s="35"/>
      <c r="F212" s="35"/>
    </row>
    <row r="213" ht="12.75" customHeight="1">
      <c r="A213" s="33"/>
      <c r="B213" s="34"/>
      <c r="C213" s="35"/>
      <c r="D213" s="35"/>
      <c r="E213" s="35"/>
      <c r="F213" s="35"/>
    </row>
    <row r="214" ht="12.75" customHeight="1">
      <c r="A214" s="33"/>
      <c r="B214" s="34"/>
      <c r="C214" s="35"/>
      <c r="D214" s="35"/>
      <c r="E214" s="35"/>
      <c r="F214" s="35"/>
    </row>
    <row r="215" ht="12.75" customHeight="1">
      <c r="A215" s="33"/>
      <c r="B215" s="34"/>
      <c r="C215" s="35"/>
      <c r="D215" s="35"/>
      <c r="E215" s="35"/>
      <c r="F215" s="35"/>
    </row>
    <row r="216" ht="12.75" customHeight="1">
      <c r="A216" s="33"/>
      <c r="B216" s="34"/>
      <c r="C216" s="35"/>
      <c r="D216" s="35"/>
      <c r="E216" s="35"/>
      <c r="F216" s="35"/>
    </row>
    <row r="217" ht="12.75" customHeight="1">
      <c r="A217" s="33"/>
      <c r="B217" s="34"/>
      <c r="C217" s="35"/>
      <c r="D217" s="35"/>
      <c r="E217" s="35"/>
      <c r="F217" s="35"/>
    </row>
    <row r="218" ht="12.75" customHeight="1">
      <c r="A218" s="33"/>
      <c r="B218" s="34"/>
      <c r="C218" s="35"/>
      <c r="D218" s="35"/>
      <c r="E218" s="35"/>
      <c r="F218" s="35"/>
    </row>
    <row r="219" ht="12.75" customHeight="1">
      <c r="A219" s="33"/>
      <c r="B219" s="34"/>
      <c r="C219" s="35"/>
      <c r="D219" s="35"/>
      <c r="E219" s="35"/>
      <c r="F219" s="35"/>
    </row>
    <row r="220" ht="12.75" customHeight="1">
      <c r="A220" s="33"/>
      <c r="B220" s="34"/>
      <c r="C220" s="35"/>
      <c r="D220" s="35"/>
      <c r="E220" s="35"/>
      <c r="F220" s="35"/>
    </row>
    <row r="221" ht="15.75" customHeight="1">
      <c r="A221" s="33"/>
      <c r="B221" s="34"/>
      <c r="C221" s="35"/>
      <c r="D221" s="35"/>
      <c r="E221" s="35"/>
      <c r="F221" s="35"/>
    </row>
    <row r="222" ht="15.75" customHeight="1">
      <c r="A222" s="33"/>
      <c r="B222" s="34"/>
      <c r="C222" s="35"/>
      <c r="D222" s="34"/>
      <c r="E222" s="35"/>
      <c r="F222" s="34"/>
    </row>
    <row r="223" ht="15.75" customHeight="1">
      <c r="A223" s="33"/>
      <c r="B223" s="34"/>
      <c r="C223" s="35"/>
      <c r="D223" s="34"/>
      <c r="E223" s="35"/>
      <c r="F223" s="35"/>
    </row>
    <row r="224" ht="15.75" customHeight="1">
      <c r="A224" s="33"/>
      <c r="B224" s="34"/>
      <c r="C224" s="35"/>
      <c r="D224" s="35"/>
      <c r="E224" s="35"/>
      <c r="F224" s="35"/>
    </row>
    <row r="225" ht="15.75" customHeight="1">
      <c r="A225" s="33"/>
      <c r="B225" s="34"/>
      <c r="C225" s="35"/>
      <c r="D225" s="35"/>
      <c r="E225" s="35"/>
      <c r="F225" s="35"/>
    </row>
    <row r="226" ht="15.75" customHeight="1">
      <c r="A226" s="33"/>
      <c r="B226" s="34"/>
      <c r="C226" s="35"/>
      <c r="D226" s="35"/>
      <c r="E226" s="34"/>
      <c r="F226" s="35"/>
    </row>
    <row r="227" ht="15.75" customHeight="1">
      <c r="A227" s="33"/>
      <c r="B227" s="34"/>
      <c r="C227" s="35"/>
      <c r="D227" s="35"/>
      <c r="E227" s="35"/>
      <c r="F227" s="35"/>
    </row>
    <row r="228" ht="15.75" customHeight="1">
      <c r="A228" s="33"/>
      <c r="B228" s="34"/>
      <c r="C228" s="35"/>
      <c r="D228" s="35"/>
      <c r="E228" s="35"/>
      <c r="F228" s="35"/>
    </row>
    <row r="229" ht="15.75" customHeight="1">
      <c r="A229" s="33"/>
      <c r="B229" s="34"/>
      <c r="C229" s="35"/>
      <c r="D229" s="35"/>
      <c r="E229" s="35"/>
      <c r="F229" s="35"/>
    </row>
    <row r="230" ht="15.75" customHeight="1">
      <c r="A230" s="33"/>
      <c r="B230" s="34"/>
      <c r="C230" s="35"/>
      <c r="D230" s="35"/>
      <c r="E230" s="35"/>
      <c r="F230" s="35"/>
    </row>
    <row r="231" ht="15.75" customHeight="1">
      <c r="A231" s="33"/>
      <c r="B231" s="34"/>
      <c r="C231" s="35"/>
      <c r="D231" s="35"/>
      <c r="E231" s="35"/>
      <c r="F231" s="35"/>
    </row>
    <row r="232" ht="15.75" customHeight="1">
      <c r="A232" s="33"/>
      <c r="B232" s="34"/>
      <c r="C232" s="35"/>
      <c r="D232" s="34"/>
      <c r="E232" s="34"/>
      <c r="F232" s="34"/>
    </row>
    <row r="233" ht="15.75" customHeight="1">
      <c r="A233" s="33"/>
      <c r="B233" s="34"/>
      <c r="C233" s="35"/>
      <c r="D233" s="35"/>
      <c r="E233" s="35"/>
      <c r="F233" s="35"/>
    </row>
    <row r="234" ht="15.75" customHeight="1">
      <c r="A234" s="33"/>
      <c r="B234" s="34"/>
      <c r="C234" s="35"/>
      <c r="D234" s="35"/>
      <c r="E234" s="35"/>
      <c r="F234" s="35"/>
    </row>
    <row r="235" ht="15.75" customHeight="1">
      <c r="A235" s="33"/>
      <c r="B235" s="34"/>
      <c r="C235" s="35"/>
      <c r="D235" s="35"/>
      <c r="E235" s="35"/>
      <c r="F235" s="35"/>
    </row>
    <row r="236" ht="15.75" customHeight="1">
      <c r="A236" s="33"/>
      <c r="B236" s="34"/>
      <c r="C236" s="35"/>
      <c r="D236" s="34"/>
      <c r="E236" s="34"/>
      <c r="F236" s="35"/>
    </row>
    <row r="237" ht="15.75" customHeight="1">
      <c r="A237" s="33"/>
      <c r="B237" s="34"/>
      <c r="C237" s="35"/>
      <c r="D237" s="35"/>
      <c r="E237" s="34"/>
      <c r="F237" s="35"/>
    </row>
    <row r="238" ht="15.75" customHeight="1">
      <c r="A238" s="33"/>
      <c r="B238" s="34"/>
      <c r="C238" s="35"/>
      <c r="D238" s="35"/>
      <c r="E238" s="35"/>
      <c r="F238" s="35"/>
    </row>
    <row r="239" ht="15.75" customHeight="1">
      <c r="A239" s="33"/>
      <c r="B239" s="34"/>
      <c r="C239" s="35"/>
      <c r="D239" s="35"/>
      <c r="E239" s="35"/>
      <c r="F239" s="35"/>
    </row>
    <row r="240" ht="15.75" customHeight="1">
      <c r="A240" s="33"/>
      <c r="B240" s="34"/>
      <c r="C240" s="35"/>
      <c r="D240" s="35"/>
      <c r="E240" s="35"/>
      <c r="F240" s="35"/>
    </row>
    <row r="241" ht="15.75" customHeight="1">
      <c r="A241" s="33"/>
      <c r="B241" s="34"/>
      <c r="C241" s="35"/>
      <c r="D241" s="34"/>
      <c r="E241" s="34"/>
      <c r="F241" s="34"/>
    </row>
    <row r="242" ht="15.75" customHeight="1">
      <c r="A242" s="33"/>
      <c r="B242" s="34"/>
      <c r="C242" s="35"/>
      <c r="D242" s="35"/>
      <c r="E242" s="35"/>
      <c r="F242" s="35"/>
    </row>
    <row r="243" ht="15.75" customHeight="1">
      <c r="A243" s="33"/>
      <c r="B243" s="34"/>
      <c r="C243" s="35"/>
      <c r="D243" s="35"/>
      <c r="E243" s="35"/>
      <c r="F243" s="34"/>
    </row>
    <row r="244" ht="15.75" customHeight="1">
      <c r="A244" s="33"/>
      <c r="B244" s="34"/>
      <c r="C244" s="35"/>
      <c r="D244" s="34"/>
      <c r="E244" s="34"/>
      <c r="F244" s="34"/>
    </row>
    <row r="245" ht="15.75" customHeight="1">
      <c r="A245" s="33"/>
      <c r="B245" s="34"/>
      <c r="C245" s="35"/>
      <c r="D245" s="35"/>
      <c r="E245" s="35"/>
      <c r="F245" s="35"/>
    </row>
    <row r="246" ht="15.75" customHeight="1">
      <c r="A246" s="33"/>
      <c r="B246" s="34"/>
      <c r="C246" s="35"/>
      <c r="D246" s="34"/>
      <c r="E246" s="34"/>
      <c r="F246" s="34"/>
    </row>
    <row r="247" ht="15.75" customHeight="1">
      <c r="A247" s="33"/>
      <c r="B247" s="34"/>
      <c r="C247" s="35"/>
      <c r="D247" s="35"/>
      <c r="E247" s="35"/>
      <c r="F247" s="35"/>
    </row>
    <row r="248" ht="15.75" customHeight="1">
      <c r="A248" s="33"/>
      <c r="B248" s="34"/>
      <c r="C248" s="35"/>
      <c r="D248" s="35"/>
      <c r="E248" s="35"/>
      <c r="F248" s="35"/>
    </row>
    <row r="249" ht="15.75" customHeight="1">
      <c r="A249" s="33"/>
      <c r="B249" s="34"/>
      <c r="C249" s="35"/>
      <c r="D249" s="35"/>
      <c r="E249" s="35"/>
      <c r="F249" s="35"/>
    </row>
    <row r="250" ht="15.75" customHeight="1">
      <c r="A250" s="33"/>
      <c r="B250" s="34"/>
      <c r="C250" s="35"/>
      <c r="D250" s="35"/>
      <c r="E250" s="35"/>
      <c r="F250" s="35"/>
    </row>
    <row r="251" ht="15.75" customHeight="1">
      <c r="A251" s="33"/>
      <c r="B251" s="34"/>
      <c r="C251" s="35"/>
      <c r="D251" s="35"/>
      <c r="E251" s="35"/>
      <c r="F251" s="35"/>
    </row>
    <row r="252" ht="15.75" customHeight="1">
      <c r="A252" s="33"/>
      <c r="B252" s="34"/>
      <c r="C252" s="35"/>
      <c r="D252" s="35"/>
      <c r="E252" s="35"/>
      <c r="F252" s="35"/>
    </row>
    <row r="253" ht="15.75" customHeight="1">
      <c r="A253" s="33"/>
      <c r="B253" s="34"/>
      <c r="C253" s="35"/>
      <c r="D253" s="35"/>
      <c r="E253" s="35"/>
      <c r="F253" s="35"/>
    </row>
    <row r="254" ht="15.75" customHeight="1">
      <c r="A254" s="33"/>
      <c r="B254" s="34"/>
      <c r="C254" s="35"/>
      <c r="D254" s="35"/>
      <c r="E254" s="35"/>
      <c r="F254" s="35"/>
    </row>
    <row r="255" ht="15.75" customHeight="1">
      <c r="A255" s="33"/>
      <c r="B255" s="34"/>
      <c r="C255" s="35"/>
      <c r="D255" s="35"/>
      <c r="E255" s="35"/>
      <c r="F255" s="35"/>
    </row>
    <row r="256" ht="15.75" customHeight="1">
      <c r="A256" s="33"/>
      <c r="B256" s="34"/>
      <c r="C256" s="35"/>
      <c r="D256" s="35"/>
      <c r="E256" s="35"/>
      <c r="F256" s="35"/>
    </row>
    <row r="257" ht="15.75" customHeight="1">
      <c r="A257" s="33"/>
      <c r="B257" s="34"/>
      <c r="C257" s="35"/>
      <c r="D257" s="35"/>
      <c r="E257" s="35"/>
      <c r="F257" s="35"/>
    </row>
    <row r="258" ht="15.75" customHeight="1">
      <c r="A258" s="33"/>
      <c r="B258" s="34"/>
      <c r="C258" s="35"/>
      <c r="D258" s="35"/>
      <c r="E258" s="35"/>
      <c r="F258" s="35"/>
    </row>
    <row r="259" ht="15.75" customHeight="1">
      <c r="A259" s="33"/>
      <c r="B259" s="34"/>
      <c r="C259" s="35"/>
      <c r="D259" s="35"/>
      <c r="E259" s="34"/>
      <c r="F259" s="34"/>
    </row>
    <row r="260" ht="15.75" customHeight="1">
      <c r="A260" s="33"/>
      <c r="B260" s="34"/>
      <c r="C260" s="35"/>
      <c r="D260" s="34"/>
      <c r="E260" s="34"/>
      <c r="F260" s="34"/>
    </row>
    <row r="261" ht="15.75" customHeight="1">
      <c r="A261" s="33"/>
      <c r="B261" s="34"/>
      <c r="C261" s="35"/>
      <c r="D261" s="35"/>
      <c r="E261" s="35"/>
      <c r="F261" s="35"/>
    </row>
    <row r="262" ht="15.75" customHeight="1">
      <c r="A262" s="33"/>
      <c r="B262" s="34"/>
      <c r="C262" s="35"/>
      <c r="D262" s="35"/>
      <c r="E262" s="34"/>
      <c r="F262" s="35"/>
    </row>
    <row r="263" ht="15.75" customHeight="1">
      <c r="A263" s="33"/>
      <c r="B263" s="34"/>
      <c r="C263" s="35"/>
      <c r="D263" s="35"/>
      <c r="E263" s="34"/>
      <c r="F263" s="34"/>
    </row>
    <row r="264" ht="15.75" customHeight="1">
      <c r="A264" s="33"/>
      <c r="B264" s="34"/>
      <c r="C264" s="35"/>
      <c r="D264" s="35"/>
      <c r="E264" s="35"/>
      <c r="F264" s="35"/>
    </row>
    <row r="265" ht="15.75" customHeight="1">
      <c r="A265" s="33"/>
      <c r="B265" s="34"/>
      <c r="C265" s="35"/>
      <c r="D265" s="35"/>
      <c r="E265" s="35"/>
      <c r="F265" s="35"/>
    </row>
    <row r="266" ht="15.75" customHeight="1">
      <c r="A266" s="33"/>
      <c r="B266" s="34"/>
      <c r="C266" s="35"/>
      <c r="D266" s="35"/>
      <c r="E266" s="34"/>
      <c r="F266" s="35"/>
    </row>
    <row r="267" ht="15.75" customHeight="1">
      <c r="A267" s="33"/>
      <c r="B267" s="34"/>
      <c r="C267" s="35"/>
      <c r="D267" s="34"/>
      <c r="E267" s="34"/>
      <c r="F267" s="35"/>
    </row>
    <row r="268" ht="15.75" customHeight="1">
      <c r="A268" s="33"/>
      <c r="B268" s="34"/>
      <c r="C268" s="35"/>
      <c r="D268" s="35"/>
      <c r="E268" s="35"/>
      <c r="F268" s="35"/>
    </row>
    <row r="269" ht="15.75" customHeight="1">
      <c r="A269" s="33"/>
      <c r="B269" s="34"/>
      <c r="C269" s="35"/>
      <c r="D269" s="35"/>
      <c r="E269" s="35"/>
      <c r="F269" s="35"/>
    </row>
    <row r="270" ht="15.75" customHeight="1">
      <c r="A270" s="33"/>
      <c r="B270" s="34"/>
      <c r="C270" s="35"/>
      <c r="D270" s="35"/>
      <c r="E270" s="35"/>
      <c r="F270" s="35"/>
    </row>
    <row r="271" ht="15.75" customHeight="1">
      <c r="A271" s="33"/>
      <c r="B271" s="34"/>
      <c r="C271" s="35"/>
      <c r="D271" s="35"/>
      <c r="E271" s="34"/>
      <c r="F271" s="35"/>
    </row>
    <row r="272" ht="15.75" customHeight="1">
      <c r="A272" s="33"/>
      <c r="B272" s="34"/>
      <c r="C272" s="35"/>
      <c r="D272" s="35"/>
      <c r="E272" s="35"/>
      <c r="F272" s="35"/>
    </row>
    <row r="273" ht="15.75" customHeight="1">
      <c r="A273" s="33"/>
      <c r="B273" s="34"/>
      <c r="C273" s="35"/>
      <c r="D273" s="35"/>
      <c r="E273" s="35"/>
      <c r="F273" s="35"/>
    </row>
    <row r="274" ht="15.75" customHeight="1">
      <c r="A274" s="33"/>
      <c r="B274" s="34"/>
      <c r="C274" s="35"/>
      <c r="D274" s="35"/>
      <c r="E274" s="35"/>
      <c r="F274" s="35"/>
    </row>
    <row r="275" ht="15.75" customHeight="1">
      <c r="A275" s="33"/>
      <c r="B275" s="34"/>
      <c r="C275" s="35"/>
      <c r="D275" s="35"/>
      <c r="E275" s="35"/>
      <c r="F275" s="34"/>
    </row>
    <row r="276" ht="15.75" customHeight="1">
      <c r="A276" s="33"/>
      <c r="B276" s="34"/>
      <c r="C276" s="35"/>
      <c r="D276" s="35"/>
      <c r="E276" s="35"/>
      <c r="F276" s="35"/>
    </row>
    <row r="277" ht="15.75" customHeight="1">
      <c r="A277" s="33"/>
      <c r="B277" s="34"/>
      <c r="C277" s="35"/>
      <c r="D277" s="35"/>
      <c r="E277" s="35"/>
      <c r="F277" s="35"/>
    </row>
    <row r="278" ht="15.75" customHeight="1">
      <c r="A278" s="33"/>
      <c r="B278" s="34"/>
      <c r="C278" s="35"/>
      <c r="D278" s="35"/>
      <c r="E278" s="34"/>
      <c r="F278" s="35"/>
    </row>
    <row r="279" ht="15.75" customHeight="1">
      <c r="A279" s="33"/>
      <c r="B279" s="34"/>
      <c r="C279" s="35"/>
      <c r="D279" s="34"/>
      <c r="E279" s="34"/>
      <c r="F279" s="34"/>
    </row>
    <row r="280" ht="15.75" customHeight="1">
      <c r="A280" s="33"/>
      <c r="B280" s="34"/>
      <c r="C280" s="35"/>
      <c r="D280" s="35"/>
      <c r="E280" s="35"/>
      <c r="F280" s="35"/>
    </row>
    <row r="281" ht="15.75" customHeight="1">
      <c r="A281" s="33"/>
      <c r="B281" s="34"/>
      <c r="C281" s="35"/>
      <c r="D281" s="34"/>
      <c r="E281" s="34"/>
      <c r="F281" s="34"/>
    </row>
    <row r="282" ht="15.75" customHeight="1">
      <c r="A282" s="33"/>
      <c r="B282" s="34"/>
      <c r="C282" s="35"/>
      <c r="D282" s="35"/>
      <c r="E282" s="35"/>
      <c r="F282" s="35"/>
    </row>
    <row r="283" ht="15.75" customHeight="1">
      <c r="A283" s="33"/>
      <c r="B283" s="34"/>
      <c r="C283" s="35"/>
      <c r="D283" s="35"/>
      <c r="E283" s="34"/>
      <c r="F283" s="35"/>
    </row>
    <row r="284" ht="15.75" customHeight="1">
      <c r="A284" s="33"/>
      <c r="B284" s="34"/>
      <c r="C284" s="35"/>
      <c r="D284" s="34"/>
      <c r="E284" s="34"/>
      <c r="F284" s="34"/>
    </row>
    <row r="285" ht="15.75" customHeight="1">
      <c r="A285" s="33"/>
      <c r="B285" s="34"/>
      <c r="C285" s="35"/>
      <c r="D285" s="34"/>
      <c r="E285" s="35"/>
      <c r="F285" s="35"/>
    </row>
    <row r="286" ht="15.75" customHeight="1">
      <c r="A286" s="33"/>
      <c r="B286" s="34"/>
      <c r="C286" s="35"/>
      <c r="D286" s="34"/>
      <c r="E286" s="35"/>
      <c r="F286" s="35"/>
    </row>
    <row r="287" ht="15.75" customHeight="1">
      <c r="A287" s="33"/>
      <c r="B287" s="34"/>
      <c r="C287" s="35"/>
      <c r="D287" s="34"/>
      <c r="E287" s="34"/>
      <c r="F287" s="34"/>
    </row>
    <row r="288" ht="15.75" customHeight="1">
      <c r="A288" s="33"/>
      <c r="B288" s="34"/>
      <c r="C288" s="35"/>
      <c r="D288" s="34"/>
      <c r="E288" s="34"/>
      <c r="F288" s="34"/>
    </row>
    <row r="289" ht="15.75" customHeight="1">
      <c r="A289" s="33"/>
      <c r="B289" s="34"/>
      <c r="C289" s="35"/>
      <c r="D289" s="34"/>
      <c r="E289" s="34"/>
      <c r="F289" s="34"/>
    </row>
    <row r="290" ht="15.75" customHeight="1">
      <c r="A290" s="66"/>
      <c r="B290" s="34"/>
      <c r="C290" s="35"/>
      <c r="D290" s="35"/>
      <c r="E290" s="34"/>
      <c r="F290" s="35"/>
    </row>
    <row r="291" ht="15.75" customHeight="1">
      <c r="A291" s="33"/>
      <c r="B291" s="34"/>
      <c r="C291" s="35"/>
      <c r="D291" s="35"/>
      <c r="E291" s="34"/>
      <c r="F291" s="35"/>
    </row>
    <row r="292" ht="15.75" customHeight="1">
      <c r="A292" s="33"/>
      <c r="B292" s="34"/>
      <c r="C292" s="35"/>
      <c r="D292" s="35"/>
      <c r="E292" s="34"/>
      <c r="F292" s="35"/>
    </row>
    <row r="293" ht="15.75" customHeight="1">
      <c r="A293" s="33"/>
      <c r="B293" s="34"/>
      <c r="C293" s="35"/>
      <c r="D293" s="35"/>
      <c r="E293" s="34"/>
      <c r="F293" s="35"/>
    </row>
    <row r="294" ht="15.75" customHeight="1">
      <c r="A294" s="33"/>
      <c r="B294" s="34"/>
      <c r="C294" s="35"/>
      <c r="D294" s="34"/>
      <c r="E294" s="34"/>
      <c r="F294" s="34"/>
    </row>
    <row r="295" ht="15.75" customHeight="1">
      <c r="A295" s="33"/>
      <c r="B295" s="34"/>
      <c r="C295" s="35"/>
      <c r="D295" s="35"/>
      <c r="E295" s="35"/>
      <c r="F295" s="35"/>
    </row>
    <row r="296" ht="15.75" customHeight="1">
      <c r="A296" s="33"/>
      <c r="B296" s="34"/>
      <c r="C296" s="35"/>
      <c r="D296" s="34"/>
      <c r="E296" s="34"/>
      <c r="F296" s="34"/>
    </row>
    <row r="297" ht="15.75" customHeight="1">
      <c r="A297" s="33"/>
      <c r="B297" s="34"/>
      <c r="C297" s="35"/>
      <c r="D297" s="35"/>
      <c r="E297" s="34"/>
      <c r="F297" s="35"/>
    </row>
    <row r="298" ht="15.75" customHeight="1">
      <c r="A298" s="33"/>
      <c r="B298" s="34"/>
      <c r="C298" s="35"/>
      <c r="D298" s="35"/>
      <c r="E298" s="34"/>
      <c r="F298" s="35"/>
    </row>
    <row r="299" ht="15.75" customHeight="1">
      <c r="A299" s="33"/>
      <c r="B299" s="34"/>
      <c r="C299" s="35"/>
      <c r="D299" s="35"/>
      <c r="E299" s="34"/>
      <c r="F299" s="35"/>
    </row>
    <row r="300" ht="15.75" customHeight="1">
      <c r="A300" s="33"/>
      <c r="B300" s="34"/>
      <c r="C300" s="35"/>
      <c r="D300" s="34"/>
      <c r="E300" s="35"/>
      <c r="F300" s="35"/>
    </row>
    <row r="301" ht="15.75" customHeight="1">
      <c r="A301" s="33"/>
      <c r="B301" s="34"/>
      <c r="C301" s="35"/>
      <c r="D301" s="34"/>
      <c r="E301" s="34"/>
      <c r="F301" s="34"/>
    </row>
    <row r="302" ht="15.75" customHeight="1">
      <c r="A302" s="33"/>
      <c r="B302" s="34"/>
      <c r="C302" s="35"/>
      <c r="D302" s="35"/>
      <c r="E302" s="34"/>
      <c r="F302" s="35"/>
    </row>
    <row r="303" ht="15.75" customHeight="1">
      <c r="A303" s="33"/>
      <c r="B303" s="34"/>
      <c r="C303" s="35"/>
      <c r="D303" s="35"/>
      <c r="E303" s="34"/>
      <c r="F303" s="35"/>
    </row>
    <row r="304" ht="15.75" customHeight="1">
      <c r="A304" s="33"/>
      <c r="B304" s="34"/>
      <c r="C304" s="35"/>
      <c r="D304" s="35"/>
      <c r="E304" s="34"/>
      <c r="F304" s="35"/>
    </row>
    <row r="305" ht="15.75" customHeight="1">
      <c r="A305" s="33"/>
      <c r="B305" s="34"/>
      <c r="C305" s="35"/>
      <c r="D305" s="35"/>
      <c r="E305" s="35"/>
      <c r="F305" s="35"/>
    </row>
    <row r="306" ht="15.75" customHeight="1">
      <c r="A306" s="33"/>
      <c r="B306" s="34"/>
      <c r="C306" s="35"/>
      <c r="D306" s="35"/>
      <c r="E306" s="34"/>
      <c r="F306" s="35"/>
    </row>
    <row r="307" ht="15.75" customHeight="1">
      <c r="A307" s="33"/>
      <c r="B307" s="34"/>
      <c r="C307" s="35"/>
      <c r="D307" s="35"/>
      <c r="E307" s="34"/>
      <c r="F307" s="35"/>
    </row>
    <row r="308" ht="15.75" customHeight="1">
      <c r="A308" s="33"/>
      <c r="B308" s="34"/>
      <c r="C308" s="35"/>
      <c r="D308" s="35"/>
      <c r="E308" s="34"/>
      <c r="F308" s="35"/>
    </row>
    <row r="309" ht="15.75" customHeight="1">
      <c r="A309" s="33"/>
      <c r="B309" s="34"/>
      <c r="C309" s="35"/>
      <c r="D309" s="35"/>
      <c r="E309" s="35"/>
      <c r="F309" s="35"/>
    </row>
    <row r="310" ht="15.75" customHeight="1">
      <c r="A310" s="33"/>
      <c r="B310" s="34"/>
      <c r="C310" s="35"/>
      <c r="D310" s="35"/>
      <c r="E310" s="34"/>
      <c r="F310" s="35"/>
    </row>
    <row r="311" ht="15.75" customHeight="1">
      <c r="A311" s="33"/>
      <c r="B311" s="34"/>
      <c r="C311" s="35"/>
      <c r="D311" s="35"/>
      <c r="E311" s="35"/>
      <c r="F311" s="35"/>
    </row>
    <row r="312" ht="15.75" customHeight="1">
      <c r="A312" s="33"/>
      <c r="B312" s="34"/>
      <c r="C312" s="35"/>
      <c r="D312" s="35"/>
      <c r="E312" s="34"/>
      <c r="F312" s="35"/>
    </row>
    <row r="313" ht="15.75" customHeight="1">
      <c r="A313" s="33"/>
      <c r="B313" s="34"/>
      <c r="C313" s="35"/>
      <c r="D313" s="34"/>
      <c r="E313" s="34"/>
      <c r="F313" s="35"/>
    </row>
    <row r="314" ht="15.75" customHeight="1">
      <c r="A314" s="33"/>
      <c r="B314" s="34"/>
      <c r="C314" s="35"/>
      <c r="D314" s="35"/>
      <c r="E314" s="34"/>
      <c r="F314" s="35"/>
    </row>
    <row r="315" ht="15.75" customHeight="1">
      <c r="A315" s="33"/>
      <c r="B315" s="34"/>
      <c r="C315" s="35"/>
      <c r="D315" s="35"/>
      <c r="E315" s="34"/>
      <c r="F315" s="35"/>
    </row>
    <row r="316" ht="15.75" customHeight="1">
      <c r="A316" s="33"/>
      <c r="B316" s="34"/>
      <c r="C316" s="35"/>
      <c r="D316" s="35"/>
      <c r="E316" s="35"/>
      <c r="F316" s="35"/>
    </row>
    <row r="317" ht="15.75" customHeight="1">
      <c r="A317" s="33"/>
      <c r="B317" s="34"/>
      <c r="C317" s="35"/>
      <c r="D317" s="34"/>
      <c r="E317" s="35"/>
      <c r="F317" s="35"/>
    </row>
    <row r="318" ht="15.75" customHeight="1">
      <c r="A318" s="33"/>
      <c r="B318" s="34"/>
      <c r="C318" s="35"/>
      <c r="D318" s="35"/>
      <c r="E318" s="34"/>
      <c r="F318" s="35"/>
    </row>
    <row r="319" ht="15.75" customHeight="1">
      <c r="A319" s="33"/>
      <c r="B319" s="34"/>
      <c r="C319" s="35"/>
      <c r="D319" s="34"/>
      <c r="E319" s="34"/>
      <c r="F319" s="34"/>
    </row>
    <row r="320" ht="15.75" customHeight="1">
      <c r="A320" s="33"/>
      <c r="B320" s="34"/>
      <c r="C320" s="35"/>
      <c r="D320" s="34"/>
      <c r="E320" s="34"/>
      <c r="F320" s="34"/>
    </row>
    <row r="321" ht="15.75" customHeight="1">
      <c r="A321" s="33"/>
      <c r="B321" s="34"/>
      <c r="C321" s="35"/>
      <c r="D321" s="35"/>
      <c r="E321" s="34"/>
      <c r="F321" s="35"/>
    </row>
    <row r="322" ht="15.75" customHeight="1">
      <c r="A322" s="33"/>
      <c r="B322" s="34"/>
      <c r="C322" s="35"/>
      <c r="D322" s="35"/>
      <c r="E322" s="34"/>
      <c r="F322" s="35"/>
    </row>
    <row r="323" ht="15.75" customHeight="1">
      <c r="A323" s="33"/>
      <c r="B323" s="34"/>
      <c r="C323" s="35"/>
      <c r="D323" s="35"/>
      <c r="E323" s="34"/>
      <c r="F323" s="35"/>
    </row>
    <row r="324" ht="15.75" customHeight="1">
      <c r="A324" s="33"/>
      <c r="B324" s="34"/>
      <c r="C324" s="35"/>
      <c r="D324" s="35"/>
      <c r="E324" s="34"/>
      <c r="F324" s="35"/>
    </row>
    <row r="325" ht="15.75" customHeight="1">
      <c r="A325" s="33"/>
      <c r="B325" s="34"/>
      <c r="C325" s="35"/>
      <c r="D325" s="35"/>
      <c r="E325" s="34"/>
      <c r="F325" s="35"/>
    </row>
    <row r="326" ht="15.75" customHeight="1">
      <c r="A326" s="33"/>
      <c r="B326" s="34"/>
      <c r="C326" s="35"/>
      <c r="D326" s="35"/>
      <c r="E326" s="34"/>
      <c r="F326" s="35"/>
    </row>
    <row r="327" ht="15.75" customHeight="1">
      <c r="A327" s="33"/>
      <c r="B327" s="34"/>
      <c r="C327" s="35"/>
      <c r="D327" s="35"/>
      <c r="E327" s="34"/>
      <c r="F327" s="35"/>
    </row>
    <row r="328" ht="15.75" customHeight="1">
      <c r="A328" s="33"/>
      <c r="B328" s="34"/>
      <c r="C328" s="35"/>
      <c r="D328" s="35"/>
      <c r="E328" s="35"/>
      <c r="F328" s="35"/>
    </row>
    <row r="329" ht="15.75" customHeight="1">
      <c r="A329" s="33"/>
      <c r="B329" s="34"/>
      <c r="C329" s="35"/>
      <c r="D329" s="35"/>
      <c r="E329" s="34"/>
      <c r="F329" s="35"/>
    </row>
    <row r="330" ht="15.75" customHeight="1">
      <c r="A330" s="33"/>
      <c r="B330" s="34"/>
      <c r="C330" s="35"/>
      <c r="D330" s="34"/>
      <c r="E330" s="35"/>
      <c r="F330" s="35"/>
    </row>
    <row r="331" ht="15.75" customHeight="1">
      <c r="A331" s="33"/>
      <c r="B331" s="34"/>
      <c r="C331" s="35"/>
      <c r="D331" s="35"/>
      <c r="E331" s="34"/>
      <c r="F331" s="35"/>
    </row>
    <row r="332" ht="15.75" customHeight="1">
      <c r="A332" s="33"/>
      <c r="B332" s="34"/>
      <c r="C332" s="35"/>
      <c r="D332" s="35"/>
      <c r="E332" s="34"/>
      <c r="F332" s="35"/>
    </row>
    <row r="333" ht="15.75" customHeight="1">
      <c r="A333" s="33"/>
      <c r="B333" s="34"/>
      <c r="C333" s="35"/>
      <c r="D333" s="35"/>
      <c r="E333" s="34"/>
      <c r="F333" s="35"/>
    </row>
    <row r="334" ht="15.75" customHeight="1">
      <c r="A334" s="33"/>
      <c r="B334" s="34"/>
      <c r="C334" s="35"/>
      <c r="D334" s="35"/>
      <c r="E334" s="34"/>
      <c r="F334" s="35"/>
    </row>
    <row r="335" ht="15.75" customHeight="1">
      <c r="A335" s="33"/>
      <c r="B335" s="34"/>
      <c r="C335" s="35"/>
      <c r="D335" s="35"/>
      <c r="E335" s="34"/>
      <c r="F335" s="35"/>
    </row>
    <row r="336" ht="15.75" customHeight="1">
      <c r="A336" s="33"/>
      <c r="B336" s="34"/>
      <c r="C336" s="35"/>
      <c r="D336" s="34"/>
      <c r="E336" s="34"/>
      <c r="F336" s="34"/>
    </row>
    <row r="337" ht="15.75" customHeight="1">
      <c r="A337" s="33"/>
      <c r="B337" s="34"/>
      <c r="C337" s="35"/>
      <c r="D337" s="35"/>
      <c r="E337" s="34"/>
      <c r="F337" s="35"/>
    </row>
    <row r="338" ht="15.75" customHeight="1">
      <c r="A338" s="33"/>
      <c r="B338" s="34"/>
      <c r="C338" s="35"/>
      <c r="D338" s="35"/>
      <c r="E338" s="34"/>
      <c r="F338" s="35"/>
    </row>
    <row r="339" ht="15.75" customHeight="1">
      <c r="A339" s="33"/>
      <c r="B339" s="34"/>
      <c r="C339" s="35"/>
      <c r="D339" s="35"/>
      <c r="E339" s="34"/>
      <c r="F339" s="35"/>
    </row>
    <row r="340" ht="15.75" customHeight="1">
      <c r="A340" s="33"/>
      <c r="B340" s="34"/>
      <c r="C340" s="35"/>
      <c r="D340" s="35"/>
      <c r="E340" s="34"/>
      <c r="F340" s="35"/>
    </row>
    <row r="341" ht="15.75" customHeight="1">
      <c r="A341" s="33"/>
      <c r="B341" s="34"/>
      <c r="C341" s="35"/>
      <c r="D341" s="35"/>
      <c r="E341" s="34"/>
      <c r="F341" s="35"/>
    </row>
    <row r="342" ht="15.75" customHeight="1">
      <c r="A342" s="33"/>
      <c r="B342" s="34"/>
      <c r="C342" s="35"/>
      <c r="D342" s="34"/>
      <c r="E342" s="34"/>
      <c r="F342" s="34"/>
    </row>
    <row r="343" ht="15.75" customHeight="1">
      <c r="A343" s="33"/>
      <c r="B343" s="34"/>
      <c r="C343" s="35"/>
      <c r="D343" s="34"/>
      <c r="E343" s="34"/>
      <c r="F343" s="35"/>
    </row>
    <row r="344" ht="15.75" customHeight="1">
      <c r="A344" s="33"/>
      <c r="B344" s="34"/>
      <c r="C344" s="35"/>
      <c r="D344" s="35"/>
      <c r="E344" s="34"/>
      <c r="F344" s="35"/>
    </row>
    <row r="345" ht="15.75" customHeight="1">
      <c r="A345" s="33"/>
      <c r="B345" s="34"/>
      <c r="C345" s="35"/>
      <c r="D345" s="35"/>
      <c r="E345" s="34"/>
      <c r="F345" s="35"/>
    </row>
    <row r="346" ht="15.75" customHeight="1">
      <c r="A346" s="33"/>
      <c r="B346" s="34"/>
      <c r="C346" s="35"/>
      <c r="D346" s="35"/>
      <c r="E346" s="34"/>
      <c r="F346" s="35"/>
    </row>
    <row r="347" ht="15.75" customHeight="1">
      <c r="A347" s="33"/>
      <c r="B347" s="34"/>
      <c r="C347" s="35"/>
      <c r="D347" s="35"/>
      <c r="E347" s="34"/>
      <c r="F347" s="35"/>
    </row>
    <row r="348" ht="15.75" customHeight="1">
      <c r="A348" s="33"/>
      <c r="B348" s="34"/>
      <c r="C348" s="35"/>
      <c r="D348" s="35"/>
      <c r="E348" s="34"/>
      <c r="F348" s="35"/>
    </row>
    <row r="349" ht="15.75" customHeight="1">
      <c r="A349" s="33"/>
      <c r="B349" s="34"/>
      <c r="C349" s="35"/>
      <c r="D349" s="35"/>
      <c r="E349" s="34"/>
      <c r="F349" s="35"/>
    </row>
    <row r="350" ht="15.75" customHeight="1">
      <c r="A350" s="33"/>
      <c r="B350" s="34"/>
      <c r="C350" s="35"/>
      <c r="D350" s="35"/>
      <c r="E350" s="34"/>
      <c r="F350" s="35"/>
    </row>
    <row r="351" ht="15.75" customHeight="1">
      <c r="A351" s="33"/>
      <c r="B351" s="34"/>
      <c r="C351" s="35"/>
      <c r="D351" s="35"/>
      <c r="E351" s="34"/>
      <c r="F351" s="35"/>
    </row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6" width="12.63"/>
  </cols>
  <sheetData>
    <row r="1" ht="15.0" customHeight="1">
      <c r="A1" s="31" t="s">
        <v>1</v>
      </c>
      <c r="B1" s="31" t="s">
        <v>2</v>
      </c>
      <c r="C1" s="31" t="s">
        <v>3</v>
      </c>
      <c r="D1" s="31" t="s">
        <v>662</v>
      </c>
      <c r="E1" s="31" t="s">
        <v>663</v>
      </c>
      <c r="F1" s="31" t="s">
        <v>664</v>
      </c>
    </row>
    <row r="2" ht="15.0" customHeight="1">
      <c r="A2" s="33"/>
      <c r="B2" s="34"/>
      <c r="C2" s="35"/>
      <c r="D2" s="35"/>
      <c r="E2" s="35"/>
      <c r="F2" s="35"/>
    </row>
    <row r="3" ht="15.0" customHeight="1">
      <c r="A3" s="33"/>
      <c r="B3" s="34"/>
      <c r="C3" s="35"/>
      <c r="D3" s="35"/>
      <c r="E3" s="35"/>
      <c r="F3" s="35"/>
    </row>
    <row r="4" ht="15.0" customHeight="1">
      <c r="A4" s="33"/>
      <c r="B4" s="34"/>
      <c r="C4" s="35"/>
      <c r="D4" s="35"/>
      <c r="E4" s="35"/>
      <c r="F4" s="35"/>
    </row>
    <row r="5" ht="15.0" customHeight="1">
      <c r="A5" s="33"/>
      <c r="B5" s="34"/>
      <c r="C5" s="35"/>
      <c r="D5" s="35"/>
      <c r="E5" s="35"/>
      <c r="F5" s="35"/>
    </row>
    <row r="6" ht="15.0" customHeight="1">
      <c r="A6" s="33"/>
      <c r="B6" s="34"/>
      <c r="C6" s="35"/>
      <c r="D6" s="35"/>
      <c r="E6" s="35"/>
      <c r="F6" s="35"/>
    </row>
    <row r="7" ht="15.0" customHeight="1">
      <c r="A7" s="33"/>
      <c r="B7" s="34"/>
      <c r="C7" s="35"/>
      <c r="D7" s="35"/>
      <c r="E7" s="35"/>
      <c r="F7" s="35"/>
    </row>
    <row r="8" ht="15.0" customHeight="1">
      <c r="A8" s="33"/>
      <c r="B8" s="34"/>
      <c r="C8" s="35"/>
      <c r="D8" s="35"/>
      <c r="E8" s="35"/>
      <c r="F8" s="35"/>
    </row>
    <row r="9" ht="15.0" customHeight="1">
      <c r="A9" s="33"/>
      <c r="B9" s="34"/>
      <c r="C9" s="35"/>
      <c r="D9" s="35"/>
      <c r="E9" s="35"/>
      <c r="F9" s="35"/>
    </row>
    <row r="10" ht="15.0" customHeight="1">
      <c r="A10" s="33"/>
      <c r="B10" s="34"/>
      <c r="C10" s="35"/>
      <c r="D10" s="35"/>
      <c r="E10" s="35"/>
      <c r="F10" s="35"/>
    </row>
    <row r="11" ht="15.0" customHeight="1">
      <c r="A11" s="33"/>
      <c r="B11" s="34"/>
      <c r="C11" s="35"/>
      <c r="D11" s="35"/>
      <c r="E11" s="35"/>
      <c r="F11" s="35"/>
    </row>
    <row r="12" ht="15.0" customHeight="1">
      <c r="A12" s="33"/>
      <c r="B12" s="34"/>
      <c r="C12" s="35"/>
      <c r="D12" s="35"/>
      <c r="E12" s="35"/>
      <c r="F12" s="35"/>
    </row>
    <row r="13" ht="15.0" customHeight="1">
      <c r="A13" s="33"/>
      <c r="B13" s="34"/>
      <c r="C13" s="35"/>
      <c r="D13" s="35"/>
      <c r="E13" s="35"/>
      <c r="F13" s="35"/>
    </row>
    <row r="14" ht="15.0" customHeight="1">
      <c r="A14" s="33"/>
      <c r="B14" s="34"/>
      <c r="C14" s="35"/>
      <c r="D14" s="35"/>
      <c r="E14" s="35"/>
      <c r="F14" s="35"/>
    </row>
    <row r="15" ht="15.0" customHeight="1">
      <c r="A15" s="33"/>
      <c r="B15" s="34"/>
      <c r="C15" s="35"/>
      <c r="D15" s="35"/>
      <c r="E15" s="35"/>
      <c r="F15" s="35"/>
    </row>
    <row r="16" ht="15.0" customHeight="1">
      <c r="A16" s="33"/>
      <c r="B16" s="34"/>
      <c r="C16" s="35"/>
      <c r="D16" s="35"/>
      <c r="E16" s="35"/>
      <c r="F16" s="35"/>
    </row>
    <row r="17" ht="15.0" customHeight="1">
      <c r="A17" s="33"/>
      <c r="B17" s="34"/>
      <c r="C17" s="35"/>
      <c r="D17" s="35"/>
      <c r="E17" s="35"/>
      <c r="F17" s="35"/>
    </row>
    <row r="18" ht="15.0" customHeight="1">
      <c r="A18" s="33"/>
      <c r="B18" s="34"/>
      <c r="C18" s="35"/>
      <c r="D18" s="35"/>
      <c r="E18" s="35"/>
      <c r="F18" s="35"/>
    </row>
    <row r="19" ht="15.0" customHeight="1">
      <c r="A19" s="33"/>
      <c r="B19" s="34"/>
      <c r="C19" s="35"/>
      <c r="D19" s="35"/>
      <c r="E19" s="35"/>
      <c r="F19" s="35"/>
    </row>
    <row r="20" ht="15.0" customHeight="1">
      <c r="A20" s="33"/>
      <c r="B20" s="34"/>
      <c r="C20" s="35"/>
      <c r="D20" s="35"/>
      <c r="E20" s="35"/>
      <c r="F20" s="35"/>
    </row>
    <row r="21" ht="15.0" customHeight="1">
      <c r="A21" s="33"/>
      <c r="B21" s="34"/>
      <c r="C21" s="35"/>
      <c r="D21" s="35"/>
      <c r="E21" s="35"/>
      <c r="F21" s="35"/>
    </row>
    <row r="22" ht="15.0" customHeight="1">
      <c r="A22" s="33"/>
      <c r="B22" s="34"/>
      <c r="C22" s="35"/>
      <c r="D22" s="35"/>
      <c r="E22" s="35"/>
      <c r="F22" s="35"/>
    </row>
    <row r="23" ht="15.0" customHeight="1">
      <c r="A23" s="33"/>
      <c r="B23" s="34"/>
      <c r="C23" s="35"/>
      <c r="D23" s="35"/>
      <c r="E23" s="35"/>
      <c r="F23" s="35"/>
    </row>
    <row r="24" ht="15.0" customHeight="1">
      <c r="A24" s="33"/>
      <c r="B24" s="34"/>
      <c r="C24" s="35"/>
      <c r="D24" s="35"/>
      <c r="E24" s="35"/>
      <c r="F24" s="35"/>
    </row>
    <row r="25" ht="15.0" customHeight="1">
      <c r="A25" s="33"/>
      <c r="B25" s="34"/>
      <c r="C25" s="35"/>
      <c r="D25" s="35"/>
      <c r="E25" s="35"/>
      <c r="F25" s="35"/>
    </row>
    <row r="26" ht="15.0" customHeight="1">
      <c r="A26" s="33"/>
      <c r="B26" s="34"/>
      <c r="C26" s="35"/>
      <c r="D26" s="35"/>
      <c r="E26" s="35"/>
      <c r="F26" s="35"/>
    </row>
    <row r="27" ht="15.0" customHeight="1">
      <c r="A27" s="33"/>
      <c r="B27" s="34"/>
      <c r="C27" s="35"/>
      <c r="D27" s="35"/>
      <c r="E27" s="35"/>
      <c r="F27" s="35"/>
    </row>
    <row r="28" ht="15.0" customHeight="1">
      <c r="A28" s="33"/>
      <c r="B28" s="34"/>
      <c r="C28" s="35"/>
      <c r="D28" s="35"/>
      <c r="E28" s="35"/>
      <c r="F28" s="35"/>
    </row>
    <row r="29" ht="12.75" customHeight="1">
      <c r="A29" s="33"/>
      <c r="B29" s="34"/>
      <c r="C29" s="35"/>
      <c r="D29" s="35"/>
      <c r="E29" s="35"/>
      <c r="F29" s="35"/>
    </row>
    <row r="30" ht="12.75" customHeight="1">
      <c r="A30" s="33"/>
      <c r="B30" s="34"/>
      <c r="C30" s="35"/>
      <c r="D30" s="35"/>
      <c r="E30" s="35"/>
      <c r="F30" s="35"/>
    </row>
    <row r="31" ht="12.75" customHeight="1">
      <c r="A31" s="33"/>
      <c r="B31" s="34"/>
      <c r="C31" s="35"/>
      <c r="D31" s="35"/>
      <c r="E31" s="35"/>
      <c r="F31" s="35"/>
    </row>
    <row r="32" ht="12.75" customHeight="1">
      <c r="A32" s="33"/>
      <c r="B32" s="34"/>
      <c r="C32" s="35"/>
      <c r="D32" s="35"/>
      <c r="E32" s="35"/>
      <c r="F32" s="35"/>
    </row>
    <row r="33" ht="12.75" customHeight="1">
      <c r="A33" s="33"/>
      <c r="B33" s="34"/>
      <c r="C33" s="35"/>
      <c r="D33" s="35"/>
      <c r="E33" s="35"/>
      <c r="F33" s="35"/>
    </row>
    <row r="34" ht="12.75" customHeight="1">
      <c r="A34" s="33"/>
      <c r="B34" s="34"/>
      <c r="C34" s="35"/>
      <c r="D34" s="35"/>
      <c r="E34" s="35"/>
      <c r="F34" s="35"/>
    </row>
    <row r="35" ht="12.75" customHeight="1">
      <c r="A35" s="33"/>
      <c r="B35" s="34"/>
      <c r="C35" s="35"/>
      <c r="D35" s="35"/>
      <c r="E35" s="35"/>
      <c r="F35" s="35"/>
    </row>
    <row r="36" ht="12.75" customHeight="1">
      <c r="A36" s="33"/>
      <c r="B36" s="34"/>
      <c r="C36" s="35"/>
      <c r="D36" s="35"/>
      <c r="E36" s="35"/>
      <c r="F36" s="35"/>
    </row>
    <row r="37" ht="12.75" customHeight="1">
      <c r="A37" s="33"/>
      <c r="B37" s="34"/>
      <c r="C37" s="35"/>
      <c r="D37" s="35"/>
      <c r="E37" s="35"/>
      <c r="F37" s="35"/>
    </row>
    <row r="38" ht="12.75" customHeight="1">
      <c r="A38" s="33"/>
      <c r="B38" s="34"/>
      <c r="C38" s="35"/>
      <c r="D38" s="35"/>
      <c r="E38" s="35"/>
      <c r="F38" s="35"/>
    </row>
    <row r="39" ht="12.75" customHeight="1">
      <c r="A39" s="33"/>
      <c r="B39" s="34"/>
      <c r="C39" s="35"/>
      <c r="D39" s="35"/>
      <c r="E39" s="35"/>
      <c r="F39" s="35"/>
    </row>
    <row r="40" ht="12.75" customHeight="1">
      <c r="A40" s="33"/>
      <c r="B40" s="34"/>
      <c r="C40" s="35"/>
      <c r="D40" s="35"/>
      <c r="E40" s="35"/>
      <c r="F40" s="35"/>
    </row>
    <row r="41" ht="12.75" customHeight="1">
      <c r="A41" s="33"/>
      <c r="B41" s="34"/>
      <c r="C41" s="35"/>
      <c r="D41" s="35"/>
      <c r="E41" s="35"/>
      <c r="F41" s="35"/>
    </row>
    <row r="42" ht="12.75" customHeight="1">
      <c r="A42" s="33"/>
      <c r="B42" s="34"/>
      <c r="C42" s="35"/>
      <c r="D42" s="35"/>
      <c r="E42" s="35"/>
      <c r="F42" s="35"/>
    </row>
    <row r="43" ht="12.75" customHeight="1">
      <c r="A43" s="33"/>
      <c r="B43" s="34"/>
      <c r="C43" s="35"/>
      <c r="D43" s="35"/>
      <c r="E43" s="35"/>
      <c r="F43" s="35"/>
    </row>
    <row r="44" ht="12.75" customHeight="1">
      <c r="A44" s="33"/>
      <c r="B44" s="34"/>
      <c r="C44" s="35"/>
      <c r="D44" s="35"/>
      <c r="E44" s="35"/>
      <c r="F44" s="35"/>
    </row>
    <row r="45" ht="12.75" customHeight="1">
      <c r="A45" s="33"/>
      <c r="B45" s="34"/>
      <c r="C45" s="35"/>
      <c r="D45" s="35"/>
      <c r="E45" s="35"/>
      <c r="F45" s="35"/>
    </row>
    <row r="46" ht="12.75" customHeight="1">
      <c r="A46" s="33"/>
      <c r="B46" s="34"/>
      <c r="C46" s="35"/>
      <c r="D46" s="35"/>
      <c r="E46" s="35"/>
      <c r="F46" s="35"/>
    </row>
    <row r="47" ht="12.75" customHeight="1">
      <c r="A47" s="33"/>
      <c r="B47" s="34"/>
      <c r="C47" s="35"/>
      <c r="D47" s="35"/>
      <c r="E47" s="35"/>
      <c r="F47" s="35"/>
    </row>
    <row r="48" ht="12.75" customHeight="1">
      <c r="A48" s="33"/>
      <c r="B48" s="34"/>
      <c r="C48" s="35"/>
      <c r="D48" s="35"/>
      <c r="E48" s="35"/>
      <c r="F48" s="35"/>
    </row>
    <row r="49" ht="12.75" customHeight="1">
      <c r="A49" s="33"/>
      <c r="B49" s="34"/>
      <c r="C49" s="35"/>
      <c r="D49" s="35"/>
      <c r="E49" s="35"/>
      <c r="F49" s="35"/>
    </row>
    <row r="50" ht="12.75" customHeight="1">
      <c r="A50" s="33"/>
      <c r="B50" s="34"/>
      <c r="C50" s="35"/>
      <c r="D50" s="35"/>
      <c r="E50" s="35"/>
      <c r="F50" s="35"/>
    </row>
    <row r="51" ht="12.75" customHeight="1">
      <c r="A51" s="33"/>
      <c r="B51" s="34"/>
      <c r="C51" s="35"/>
      <c r="D51" s="35"/>
      <c r="E51" s="35"/>
      <c r="F51" s="35"/>
    </row>
    <row r="52" ht="12.75" customHeight="1">
      <c r="A52" s="33"/>
      <c r="B52" s="34"/>
      <c r="C52" s="35"/>
      <c r="D52" s="35"/>
      <c r="E52" s="35"/>
      <c r="F52" s="35"/>
    </row>
    <row r="53" ht="12.75" customHeight="1">
      <c r="A53" s="33"/>
      <c r="B53" s="34"/>
      <c r="C53" s="35"/>
      <c r="D53" s="35"/>
      <c r="E53" s="35"/>
      <c r="F53" s="35"/>
    </row>
    <row r="54" ht="12.75" customHeight="1">
      <c r="A54" s="33"/>
      <c r="B54" s="34"/>
      <c r="C54" s="35"/>
      <c r="D54" s="35"/>
      <c r="E54" s="35"/>
      <c r="F54" s="35"/>
    </row>
    <row r="55" ht="12.75" customHeight="1">
      <c r="A55" s="33"/>
      <c r="B55" s="34"/>
      <c r="C55" s="35"/>
      <c r="D55" s="35"/>
      <c r="E55" s="35"/>
      <c r="F55" s="35"/>
    </row>
    <row r="56" ht="12.75" customHeight="1">
      <c r="A56" s="33"/>
      <c r="B56" s="34"/>
      <c r="C56" s="35"/>
      <c r="D56" s="35"/>
      <c r="E56" s="35"/>
      <c r="F56" s="35"/>
    </row>
    <row r="57" ht="12.75" customHeight="1">
      <c r="A57" s="33"/>
      <c r="B57" s="34"/>
      <c r="C57" s="35"/>
      <c r="D57" s="35"/>
      <c r="E57" s="35"/>
      <c r="F57" s="35"/>
    </row>
    <row r="58" ht="12.75" customHeight="1">
      <c r="A58" s="33"/>
      <c r="B58" s="34"/>
      <c r="C58" s="35"/>
      <c r="D58" s="35"/>
      <c r="E58" s="35"/>
      <c r="F58" s="35"/>
    </row>
    <row r="59" ht="12.75" customHeight="1">
      <c r="A59" s="33"/>
      <c r="B59" s="34"/>
      <c r="C59" s="35"/>
      <c r="D59" s="35"/>
      <c r="E59" s="35"/>
      <c r="F59" s="35"/>
    </row>
    <row r="60" ht="12.75" customHeight="1">
      <c r="A60" s="33"/>
      <c r="B60" s="34"/>
      <c r="C60" s="35"/>
      <c r="D60" s="35"/>
      <c r="E60" s="35"/>
      <c r="F60" s="35"/>
    </row>
    <row r="61" ht="12.75" customHeight="1">
      <c r="A61" s="33"/>
      <c r="B61" s="34"/>
      <c r="C61" s="35"/>
      <c r="D61" s="35"/>
      <c r="E61" s="35"/>
      <c r="F61" s="35"/>
    </row>
    <row r="62" ht="12.75" customHeight="1">
      <c r="A62" s="33"/>
      <c r="B62" s="34"/>
      <c r="C62" s="35"/>
      <c r="D62" s="35"/>
      <c r="E62" s="35"/>
      <c r="F62" s="35"/>
    </row>
    <row r="63" ht="12.75" customHeight="1">
      <c r="A63" s="33"/>
      <c r="B63" s="34"/>
      <c r="C63" s="35"/>
      <c r="D63" s="35"/>
      <c r="E63" s="35"/>
      <c r="F63" s="35"/>
    </row>
    <row r="64" ht="12.75" customHeight="1">
      <c r="A64" s="33"/>
      <c r="B64" s="34"/>
      <c r="C64" s="35"/>
      <c r="D64" s="35"/>
      <c r="E64" s="35"/>
      <c r="F64" s="35"/>
    </row>
    <row r="65" ht="12.75" customHeight="1">
      <c r="A65" s="33"/>
      <c r="B65" s="34"/>
      <c r="C65" s="35"/>
      <c r="D65" s="35"/>
      <c r="E65" s="35"/>
      <c r="F65" s="35"/>
    </row>
    <row r="66" ht="12.75" customHeight="1">
      <c r="A66" s="33"/>
      <c r="B66" s="34"/>
      <c r="C66" s="35"/>
      <c r="D66" s="35"/>
      <c r="E66" s="35"/>
      <c r="F66" s="35"/>
    </row>
    <row r="67" ht="12.75" customHeight="1">
      <c r="A67" s="33"/>
      <c r="B67" s="34"/>
      <c r="C67" s="35"/>
      <c r="D67" s="35"/>
      <c r="E67" s="35"/>
      <c r="F67" s="35"/>
    </row>
    <row r="68" ht="12.75" customHeight="1">
      <c r="A68" s="33"/>
      <c r="B68" s="34"/>
      <c r="C68" s="35"/>
      <c r="D68" s="35"/>
      <c r="E68" s="35"/>
      <c r="F68" s="35"/>
    </row>
    <row r="69" ht="12.75" customHeight="1">
      <c r="A69" s="33"/>
      <c r="B69" s="34"/>
      <c r="C69" s="35"/>
      <c r="D69" s="35"/>
      <c r="E69" s="35"/>
      <c r="F69" s="35"/>
    </row>
    <row r="70" ht="12.75" customHeight="1">
      <c r="A70" s="33"/>
      <c r="B70" s="34"/>
      <c r="C70" s="35"/>
      <c r="D70" s="35"/>
      <c r="E70" s="35"/>
      <c r="F70" s="35"/>
    </row>
    <row r="71" ht="12.75" customHeight="1">
      <c r="A71" s="33"/>
      <c r="B71" s="34"/>
      <c r="C71" s="35"/>
      <c r="D71" s="35"/>
      <c r="E71" s="35"/>
      <c r="F71" s="35"/>
    </row>
    <row r="72" ht="12.75" customHeight="1">
      <c r="A72" s="33"/>
      <c r="B72" s="34"/>
      <c r="C72" s="35"/>
      <c r="D72" s="35"/>
      <c r="E72" s="35"/>
      <c r="F72" s="35"/>
    </row>
    <row r="73" ht="12.75" customHeight="1">
      <c r="A73" s="33"/>
      <c r="B73" s="34"/>
      <c r="C73" s="35"/>
      <c r="D73" s="35"/>
      <c r="E73" s="35"/>
      <c r="F73" s="35"/>
    </row>
    <row r="74" ht="12.75" customHeight="1">
      <c r="A74" s="33"/>
      <c r="B74" s="34"/>
      <c r="C74" s="35"/>
      <c r="D74" s="35"/>
      <c r="E74" s="35"/>
      <c r="F74" s="35"/>
    </row>
    <row r="75" ht="12.75" customHeight="1">
      <c r="A75" s="33"/>
      <c r="B75" s="34"/>
      <c r="C75" s="35"/>
      <c r="D75" s="35"/>
      <c r="E75" s="35"/>
      <c r="F75" s="35"/>
    </row>
    <row r="76" ht="12.75" customHeight="1">
      <c r="A76" s="33"/>
      <c r="B76" s="34"/>
      <c r="C76" s="35"/>
      <c r="D76" s="35"/>
      <c r="E76" s="35"/>
      <c r="F76" s="35"/>
    </row>
    <row r="77" ht="12.75" customHeight="1">
      <c r="A77" s="33"/>
      <c r="B77" s="34"/>
      <c r="C77" s="35"/>
      <c r="D77" s="35"/>
      <c r="E77" s="35"/>
      <c r="F77" s="35"/>
    </row>
    <row r="78" ht="12.75" customHeight="1">
      <c r="A78" s="33"/>
      <c r="B78" s="34"/>
      <c r="C78" s="35"/>
      <c r="D78" s="35"/>
      <c r="E78" s="35"/>
      <c r="F78" s="35"/>
    </row>
    <row r="79" ht="12.75" customHeight="1">
      <c r="A79" s="33"/>
      <c r="B79" s="34"/>
      <c r="C79" s="35"/>
      <c r="D79" s="35"/>
      <c r="E79" s="35"/>
      <c r="F79" s="35"/>
    </row>
    <row r="80" ht="12.75" customHeight="1">
      <c r="A80" s="33"/>
      <c r="B80" s="34"/>
      <c r="C80" s="35"/>
      <c r="D80" s="35"/>
      <c r="E80" s="35"/>
      <c r="F80" s="35"/>
    </row>
    <row r="81" ht="12.75" customHeight="1">
      <c r="A81" s="33"/>
      <c r="B81" s="34"/>
      <c r="C81" s="35"/>
      <c r="D81" s="35"/>
      <c r="E81" s="35"/>
      <c r="F81" s="35"/>
    </row>
    <row r="82" ht="12.75" customHeight="1">
      <c r="A82" s="33"/>
      <c r="B82" s="34"/>
      <c r="C82" s="35"/>
      <c r="D82" s="35"/>
      <c r="E82" s="35"/>
      <c r="F82" s="35"/>
    </row>
    <row r="83" ht="12.75" customHeight="1">
      <c r="A83" s="33"/>
      <c r="B83" s="34"/>
      <c r="C83" s="35"/>
      <c r="D83" s="35"/>
      <c r="E83" s="35"/>
      <c r="F83" s="35"/>
    </row>
    <row r="84" ht="12.75" customHeight="1">
      <c r="A84" s="33"/>
      <c r="B84" s="34"/>
      <c r="C84" s="35"/>
      <c r="D84" s="35"/>
      <c r="E84" s="35"/>
      <c r="F84" s="35"/>
    </row>
    <row r="85" ht="12.75" customHeight="1">
      <c r="A85" s="33"/>
      <c r="B85" s="34"/>
      <c r="C85" s="35"/>
      <c r="D85" s="35"/>
      <c r="E85" s="35"/>
      <c r="F85" s="35"/>
    </row>
    <row r="86" ht="12.75" customHeight="1">
      <c r="A86" s="33"/>
      <c r="B86" s="34"/>
      <c r="C86" s="35"/>
      <c r="D86" s="35"/>
      <c r="E86" s="35"/>
      <c r="F86" s="35"/>
    </row>
    <row r="87" ht="12.75" customHeight="1">
      <c r="A87" s="33"/>
      <c r="B87" s="34"/>
      <c r="C87" s="35"/>
      <c r="D87" s="35"/>
      <c r="E87" s="35"/>
      <c r="F87" s="35"/>
    </row>
    <row r="88" ht="12.75" customHeight="1">
      <c r="A88" s="33"/>
      <c r="B88" s="34"/>
      <c r="C88" s="35"/>
      <c r="D88" s="35"/>
      <c r="E88" s="35"/>
      <c r="F88" s="35"/>
    </row>
    <row r="89" ht="12.75" customHeight="1">
      <c r="A89" s="33"/>
      <c r="B89" s="34"/>
      <c r="C89" s="35"/>
      <c r="D89" s="35"/>
      <c r="E89" s="35"/>
      <c r="F89" s="35"/>
    </row>
    <row r="90" ht="12.75" customHeight="1">
      <c r="A90" s="33"/>
      <c r="B90" s="34"/>
      <c r="C90" s="35"/>
      <c r="D90" s="35"/>
      <c r="E90" s="35"/>
      <c r="F90" s="35"/>
    </row>
    <row r="91" ht="12.75" customHeight="1">
      <c r="A91" s="33"/>
      <c r="B91" s="34"/>
      <c r="C91" s="35"/>
      <c r="D91" s="35"/>
      <c r="E91" s="35"/>
      <c r="F91" s="35"/>
    </row>
    <row r="92" ht="12.75" customHeight="1">
      <c r="A92" s="33"/>
      <c r="B92" s="34"/>
      <c r="C92" s="35"/>
      <c r="D92" s="35"/>
      <c r="E92" s="35"/>
      <c r="F92" s="35"/>
    </row>
    <row r="93" ht="12.75" customHeight="1">
      <c r="A93" s="33"/>
      <c r="B93" s="34"/>
      <c r="C93" s="35"/>
      <c r="D93" s="35"/>
      <c r="E93" s="35"/>
      <c r="F93" s="35"/>
    </row>
    <row r="94" ht="12.75" customHeight="1">
      <c r="A94" s="33"/>
      <c r="B94" s="34"/>
      <c r="C94" s="35"/>
      <c r="D94" s="35"/>
      <c r="E94" s="35"/>
      <c r="F94" s="35"/>
    </row>
    <row r="95" ht="12.75" customHeight="1">
      <c r="A95" s="33"/>
      <c r="B95" s="34"/>
      <c r="C95" s="35"/>
      <c r="D95" s="35"/>
      <c r="E95" s="35"/>
      <c r="F95" s="35"/>
    </row>
    <row r="96" ht="12.75" customHeight="1">
      <c r="A96" s="33"/>
      <c r="B96" s="34"/>
      <c r="C96" s="35"/>
      <c r="D96" s="35"/>
      <c r="E96" s="35"/>
      <c r="F96" s="35"/>
    </row>
    <row r="97" ht="12.75" customHeight="1">
      <c r="A97" s="33"/>
      <c r="B97" s="34"/>
      <c r="C97" s="35"/>
      <c r="D97" s="35"/>
      <c r="E97" s="35"/>
      <c r="F97" s="35"/>
    </row>
    <row r="98" ht="12.75" customHeight="1">
      <c r="A98" s="33"/>
      <c r="B98" s="34"/>
      <c r="C98" s="35"/>
      <c r="D98" s="35"/>
      <c r="E98" s="35"/>
      <c r="F98" s="35"/>
    </row>
    <row r="99" ht="12.75" customHeight="1">
      <c r="A99" s="33"/>
      <c r="B99" s="34"/>
      <c r="C99" s="35"/>
      <c r="D99" s="35"/>
      <c r="E99" s="35"/>
      <c r="F99" s="35"/>
    </row>
    <row r="100" ht="12.75" customHeight="1">
      <c r="A100" s="33"/>
      <c r="B100" s="34"/>
      <c r="C100" s="35"/>
      <c r="D100" s="35"/>
      <c r="E100" s="35"/>
      <c r="F100" s="35"/>
    </row>
    <row r="101" ht="12.75" customHeight="1">
      <c r="A101" s="33"/>
      <c r="B101" s="34"/>
      <c r="C101" s="35"/>
      <c r="D101" s="35"/>
      <c r="E101" s="35"/>
      <c r="F101" s="35"/>
    </row>
    <row r="102" ht="12.75" customHeight="1">
      <c r="A102" s="33"/>
      <c r="B102" s="34"/>
      <c r="C102" s="35"/>
      <c r="D102" s="35"/>
      <c r="E102" s="35"/>
      <c r="F102" s="35"/>
    </row>
    <row r="103" ht="12.75" customHeight="1">
      <c r="A103" s="33"/>
      <c r="B103" s="34"/>
      <c r="C103" s="35"/>
      <c r="D103" s="35"/>
      <c r="E103" s="35"/>
      <c r="F103" s="35"/>
    </row>
    <row r="104" ht="12.75" customHeight="1">
      <c r="A104" s="33"/>
      <c r="B104" s="34"/>
      <c r="C104" s="35"/>
      <c r="D104" s="35"/>
      <c r="E104" s="35"/>
      <c r="F104" s="35"/>
    </row>
    <row r="105" ht="12.75" customHeight="1">
      <c r="A105" s="33"/>
      <c r="B105" s="34"/>
      <c r="C105" s="35"/>
      <c r="D105" s="35"/>
      <c r="E105" s="35"/>
      <c r="F105" s="35"/>
    </row>
    <row r="106" ht="12.75" customHeight="1">
      <c r="A106" s="33"/>
      <c r="B106" s="34"/>
      <c r="C106" s="35"/>
      <c r="D106" s="35"/>
      <c r="E106" s="35"/>
      <c r="F106" s="35"/>
    </row>
    <row r="107" ht="12.75" customHeight="1">
      <c r="A107" s="33"/>
      <c r="B107" s="34"/>
      <c r="C107" s="35"/>
      <c r="D107" s="35"/>
      <c r="E107" s="35"/>
      <c r="F107" s="35"/>
    </row>
    <row r="108" ht="12.75" customHeight="1">
      <c r="A108" s="33"/>
      <c r="B108" s="34"/>
      <c r="C108" s="35"/>
      <c r="D108" s="35"/>
      <c r="E108" s="35"/>
      <c r="F108" s="35"/>
    </row>
    <row r="109" ht="12.75" customHeight="1">
      <c r="A109" s="33"/>
      <c r="B109" s="34"/>
      <c r="C109" s="35"/>
      <c r="D109" s="35"/>
      <c r="E109" s="35"/>
      <c r="F109" s="35"/>
    </row>
    <row r="110" ht="12.75" customHeight="1">
      <c r="A110" s="33"/>
      <c r="B110" s="34"/>
      <c r="C110" s="35"/>
      <c r="D110" s="35"/>
      <c r="E110" s="35"/>
      <c r="F110" s="35"/>
    </row>
    <row r="111" ht="12.75" customHeight="1">
      <c r="A111" s="33"/>
      <c r="B111" s="34"/>
      <c r="C111" s="35"/>
      <c r="D111" s="35"/>
      <c r="E111" s="35"/>
      <c r="F111" s="35"/>
    </row>
    <row r="112" ht="12.75" customHeight="1">
      <c r="A112" s="33"/>
      <c r="B112" s="34"/>
      <c r="C112" s="35"/>
      <c r="D112" s="35"/>
      <c r="E112" s="35"/>
      <c r="F112" s="35"/>
    </row>
    <row r="113" ht="12.75" customHeight="1">
      <c r="A113" s="33"/>
      <c r="B113" s="34"/>
      <c r="C113" s="35"/>
      <c r="D113" s="35"/>
      <c r="E113" s="35"/>
      <c r="F113" s="35"/>
    </row>
    <row r="114" ht="12.75" customHeight="1">
      <c r="A114" s="33"/>
      <c r="B114" s="34"/>
      <c r="C114" s="35"/>
      <c r="D114" s="35"/>
      <c r="E114" s="35"/>
      <c r="F114" s="35"/>
    </row>
    <row r="115" ht="12.75" customHeight="1">
      <c r="A115" s="33"/>
      <c r="B115" s="34"/>
      <c r="C115" s="35"/>
      <c r="D115" s="35"/>
      <c r="E115" s="35"/>
      <c r="F115" s="35"/>
    </row>
    <row r="116" ht="12.75" customHeight="1">
      <c r="A116" s="33"/>
      <c r="B116" s="34"/>
      <c r="C116" s="35"/>
      <c r="D116" s="35"/>
      <c r="E116" s="35"/>
      <c r="F116" s="35"/>
    </row>
    <row r="117" ht="12.75" customHeight="1">
      <c r="A117" s="33"/>
      <c r="B117" s="34"/>
      <c r="C117" s="35"/>
      <c r="D117" s="35"/>
      <c r="E117" s="35"/>
      <c r="F117" s="35"/>
    </row>
    <row r="118" ht="12.75" customHeight="1">
      <c r="A118" s="33"/>
      <c r="B118" s="34"/>
      <c r="C118" s="35"/>
      <c r="D118" s="35"/>
      <c r="E118" s="35"/>
      <c r="F118" s="35"/>
    </row>
    <row r="119" ht="12.75" customHeight="1">
      <c r="A119" s="33"/>
      <c r="B119" s="34"/>
      <c r="C119" s="35"/>
      <c r="D119" s="35"/>
      <c r="E119" s="35"/>
      <c r="F119" s="35"/>
    </row>
    <row r="120" ht="12.75" customHeight="1">
      <c r="A120" s="33"/>
      <c r="B120" s="34"/>
      <c r="C120" s="35"/>
      <c r="D120" s="35"/>
      <c r="E120" s="35"/>
      <c r="F120" s="35"/>
    </row>
    <row r="121" ht="12.75" customHeight="1">
      <c r="A121" s="33"/>
      <c r="B121" s="34"/>
      <c r="C121" s="35"/>
      <c r="D121" s="35"/>
      <c r="E121" s="35"/>
      <c r="F121" s="35"/>
    </row>
    <row r="122" ht="12.75" customHeight="1">
      <c r="A122" s="33"/>
      <c r="B122" s="34"/>
      <c r="C122" s="35"/>
      <c r="D122" s="35"/>
      <c r="E122" s="35"/>
      <c r="F122" s="35"/>
    </row>
    <row r="123" ht="12.75" customHeight="1">
      <c r="A123" s="33"/>
      <c r="B123" s="34"/>
      <c r="C123" s="35"/>
      <c r="D123" s="35"/>
      <c r="E123" s="35"/>
      <c r="F123" s="35"/>
    </row>
    <row r="124" ht="12.75" customHeight="1">
      <c r="A124" s="33"/>
      <c r="B124" s="34"/>
      <c r="C124" s="35"/>
      <c r="D124" s="35"/>
      <c r="E124" s="35"/>
      <c r="F124" s="35"/>
    </row>
    <row r="125" ht="12.75" customHeight="1">
      <c r="A125" s="33"/>
      <c r="B125" s="34"/>
      <c r="C125" s="35"/>
      <c r="D125" s="35"/>
      <c r="E125" s="35"/>
      <c r="F125" s="35"/>
    </row>
    <row r="126" ht="12.75" customHeight="1">
      <c r="A126" s="33"/>
      <c r="B126" s="34"/>
      <c r="C126" s="35"/>
      <c r="D126" s="35"/>
      <c r="E126" s="35"/>
      <c r="F126" s="35"/>
    </row>
    <row r="127" ht="12.75" customHeight="1">
      <c r="A127" s="33"/>
      <c r="B127" s="34"/>
      <c r="C127" s="35"/>
      <c r="D127" s="35"/>
      <c r="E127" s="35"/>
      <c r="F127" s="35"/>
    </row>
    <row r="128" ht="12.75" customHeight="1">
      <c r="A128" s="33"/>
      <c r="B128" s="34"/>
      <c r="C128" s="35"/>
      <c r="D128" s="35"/>
      <c r="E128" s="35"/>
      <c r="F128" s="35"/>
    </row>
    <row r="129" ht="12.75" customHeight="1">
      <c r="A129" s="33"/>
      <c r="B129" s="34"/>
      <c r="C129" s="35"/>
      <c r="D129" s="35"/>
      <c r="E129" s="35"/>
      <c r="F129" s="35"/>
    </row>
    <row r="130" ht="12.75" customHeight="1">
      <c r="A130" s="33"/>
      <c r="B130" s="34"/>
      <c r="C130" s="35"/>
      <c r="D130" s="35"/>
      <c r="E130" s="35"/>
      <c r="F130" s="35"/>
    </row>
    <row r="131" ht="12.75" customHeight="1">
      <c r="A131" s="33"/>
      <c r="B131" s="34"/>
      <c r="C131" s="35"/>
      <c r="D131" s="35"/>
      <c r="E131" s="35"/>
      <c r="F131" s="35"/>
    </row>
    <row r="132" ht="12.75" customHeight="1">
      <c r="A132" s="33"/>
      <c r="B132" s="34"/>
      <c r="C132" s="35"/>
      <c r="D132" s="35"/>
      <c r="E132" s="35"/>
      <c r="F132" s="35"/>
    </row>
    <row r="133" ht="12.75" customHeight="1">
      <c r="A133" s="33"/>
      <c r="B133" s="34"/>
      <c r="C133" s="35"/>
      <c r="D133" s="35"/>
      <c r="E133" s="35"/>
      <c r="F133" s="35"/>
    </row>
    <row r="134" ht="12.75" customHeight="1">
      <c r="A134" s="33"/>
      <c r="B134" s="34"/>
      <c r="C134" s="35"/>
      <c r="D134" s="35"/>
      <c r="E134" s="35"/>
      <c r="F134" s="35"/>
    </row>
    <row r="135" ht="12.75" customHeight="1">
      <c r="A135" s="33"/>
      <c r="B135" s="34"/>
      <c r="C135" s="35"/>
      <c r="D135" s="35"/>
      <c r="E135" s="35"/>
      <c r="F135" s="35"/>
    </row>
    <row r="136" ht="12.75" customHeight="1">
      <c r="A136" s="33"/>
      <c r="B136" s="34"/>
      <c r="C136" s="35"/>
      <c r="D136" s="35"/>
      <c r="E136" s="35"/>
      <c r="F136" s="35"/>
    </row>
    <row r="137" ht="12.75" customHeight="1">
      <c r="A137" s="33"/>
      <c r="B137" s="34"/>
      <c r="C137" s="35"/>
      <c r="D137" s="35"/>
      <c r="E137" s="35"/>
      <c r="F137" s="35"/>
    </row>
    <row r="138" ht="12.75" customHeight="1">
      <c r="A138" s="33"/>
      <c r="B138" s="34"/>
      <c r="C138" s="35"/>
      <c r="D138" s="35"/>
      <c r="E138" s="35"/>
      <c r="F138" s="35"/>
    </row>
    <row r="139" ht="12.75" customHeight="1">
      <c r="A139" s="33"/>
      <c r="B139" s="34"/>
      <c r="C139" s="35"/>
      <c r="D139" s="35"/>
      <c r="E139" s="35"/>
      <c r="F139" s="35"/>
    </row>
    <row r="140" ht="12.75" customHeight="1">
      <c r="A140" s="33"/>
      <c r="B140" s="34"/>
      <c r="C140" s="35"/>
      <c r="D140" s="35"/>
      <c r="E140" s="35"/>
      <c r="F140" s="35"/>
    </row>
    <row r="141" ht="12.75" customHeight="1">
      <c r="A141" s="33"/>
      <c r="B141" s="34"/>
      <c r="C141" s="35"/>
      <c r="D141" s="35"/>
      <c r="E141" s="35"/>
      <c r="F141" s="35"/>
    </row>
    <row r="142" ht="12.75" customHeight="1">
      <c r="A142" s="33"/>
      <c r="B142" s="34"/>
      <c r="C142" s="35"/>
      <c r="D142" s="35"/>
      <c r="E142" s="35"/>
      <c r="F142" s="35"/>
    </row>
    <row r="143" ht="12.75" customHeight="1">
      <c r="A143" s="33"/>
      <c r="B143" s="34"/>
      <c r="C143" s="35"/>
      <c r="D143" s="35"/>
      <c r="E143" s="35"/>
      <c r="F143" s="35"/>
    </row>
    <row r="144" ht="12.75" customHeight="1">
      <c r="A144" s="33"/>
      <c r="B144" s="34"/>
      <c r="C144" s="35"/>
      <c r="D144" s="35"/>
      <c r="E144" s="35"/>
      <c r="F144" s="35"/>
    </row>
    <row r="145" ht="12.75" customHeight="1">
      <c r="A145" s="33"/>
      <c r="B145" s="34"/>
      <c r="C145" s="35"/>
      <c r="D145" s="35"/>
      <c r="E145" s="35"/>
      <c r="F145" s="35"/>
    </row>
    <row r="146" ht="12.75" customHeight="1">
      <c r="A146" s="33"/>
      <c r="B146" s="34"/>
      <c r="C146" s="35"/>
      <c r="D146" s="35"/>
      <c r="E146" s="35"/>
      <c r="F146" s="35"/>
    </row>
    <row r="147" ht="12.75" customHeight="1">
      <c r="A147" s="33"/>
      <c r="B147" s="34"/>
      <c r="C147" s="35"/>
      <c r="D147" s="35"/>
      <c r="E147" s="35"/>
      <c r="F147" s="35"/>
    </row>
    <row r="148" ht="12.75" customHeight="1">
      <c r="A148" s="33"/>
      <c r="B148" s="34"/>
      <c r="C148" s="35"/>
      <c r="D148" s="35"/>
      <c r="E148" s="35"/>
      <c r="F148" s="35"/>
    </row>
    <row r="149" ht="12.75" customHeight="1">
      <c r="A149" s="33"/>
      <c r="B149" s="34"/>
      <c r="C149" s="35"/>
      <c r="D149" s="35"/>
      <c r="E149" s="35"/>
      <c r="F149" s="35"/>
    </row>
    <row r="150" ht="12.75" customHeight="1">
      <c r="A150" s="33"/>
      <c r="B150" s="34"/>
      <c r="C150" s="35"/>
      <c r="D150" s="35"/>
      <c r="E150" s="35"/>
      <c r="F150" s="35"/>
    </row>
    <row r="151" ht="12.75" customHeight="1">
      <c r="A151" s="33"/>
      <c r="B151" s="34"/>
      <c r="C151" s="35"/>
      <c r="D151" s="35"/>
      <c r="E151" s="35"/>
      <c r="F151" s="35"/>
    </row>
    <row r="152" ht="12.75" customHeight="1">
      <c r="A152" s="33"/>
      <c r="B152" s="34"/>
      <c r="C152" s="35"/>
      <c r="D152" s="35"/>
      <c r="E152" s="35"/>
      <c r="F152" s="35"/>
    </row>
    <row r="153" ht="12.75" customHeight="1">
      <c r="A153" s="33"/>
      <c r="B153" s="34"/>
      <c r="C153" s="35"/>
      <c r="D153" s="35"/>
      <c r="E153" s="35"/>
      <c r="F153" s="35"/>
    </row>
    <row r="154" ht="12.75" customHeight="1">
      <c r="A154" s="33"/>
      <c r="B154" s="34"/>
      <c r="C154" s="35"/>
      <c r="D154" s="35"/>
      <c r="E154" s="35"/>
      <c r="F154" s="35"/>
    </row>
    <row r="155" ht="12.75" customHeight="1">
      <c r="A155" s="33"/>
      <c r="B155" s="34"/>
      <c r="C155" s="35"/>
      <c r="D155" s="35"/>
      <c r="E155" s="35"/>
      <c r="F155" s="35"/>
    </row>
    <row r="156" ht="12.75" customHeight="1">
      <c r="A156" s="33"/>
      <c r="B156" s="34"/>
      <c r="C156" s="35"/>
      <c r="D156" s="35"/>
      <c r="E156" s="35"/>
      <c r="F156" s="35"/>
    </row>
    <row r="157" ht="12.75" customHeight="1">
      <c r="A157" s="33"/>
      <c r="B157" s="34"/>
      <c r="C157" s="35"/>
      <c r="D157" s="35"/>
      <c r="E157" s="35"/>
      <c r="F157" s="35"/>
    </row>
    <row r="158" ht="12.75" customHeight="1">
      <c r="A158" s="33"/>
      <c r="B158" s="34"/>
      <c r="C158" s="35"/>
      <c r="D158" s="35"/>
      <c r="E158" s="35"/>
      <c r="F158" s="35"/>
    </row>
    <row r="159" ht="12.75" customHeight="1">
      <c r="A159" s="33"/>
      <c r="B159" s="34"/>
      <c r="C159" s="35"/>
      <c r="D159" s="35"/>
      <c r="E159" s="35"/>
      <c r="F159" s="35"/>
    </row>
    <row r="160" ht="12.75" customHeight="1">
      <c r="A160" s="33"/>
      <c r="B160" s="34"/>
      <c r="C160" s="35"/>
      <c r="D160" s="35"/>
      <c r="E160" s="35"/>
      <c r="F160" s="35"/>
    </row>
    <row r="161" ht="12.75" customHeight="1">
      <c r="A161" s="33"/>
      <c r="B161" s="34"/>
      <c r="C161" s="35"/>
      <c r="D161" s="35"/>
      <c r="E161" s="35"/>
      <c r="F161" s="35"/>
    </row>
    <row r="162" ht="12.75" customHeight="1">
      <c r="A162" s="33"/>
      <c r="B162" s="34"/>
      <c r="C162" s="35"/>
      <c r="D162" s="35"/>
      <c r="E162" s="35"/>
      <c r="F162" s="35"/>
    </row>
    <row r="163" ht="12.75" customHeight="1">
      <c r="A163" s="33"/>
      <c r="B163" s="34"/>
      <c r="C163" s="35"/>
      <c r="D163" s="35"/>
      <c r="E163" s="35"/>
      <c r="F163" s="35"/>
    </row>
    <row r="164" ht="12.75" customHeight="1">
      <c r="A164" s="33"/>
      <c r="B164" s="34"/>
      <c r="C164" s="35"/>
      <c r="D164" s="35"/>
      <c r="E164" s="35"/>
      <c r="F164" s="35"/>
    </row>
    <row r="165" ht="12.75" customHeight="1">
      <c r="A165" s="33"/>
      <c r="B165" s="34"/>
      <c r="C165" s="35"/>
      <c r="D165" s="35"/>
      <c r="E165" s="35"/>
      <c r="F165" s="35"/>
    </row>
    <row r="166" ht="12.75" customHeight="1">
      <c r="A166" s="33"/>
      <c r="B166" s="34"/>
      <c r="C166" s="35"/>
      <c r="D166" s="35"/>
      <c r="E166" s="35"/>
      <c r="F166" s="35"/>
    </row>
    <row r="167" ht="12.75" customHeight="1">
      <c r="A167" s="33"/>
      <c r="B167" s="34"/>
      <c r="C167" s="35"/>
      <c r="D167" s="35"/>
      <c r="E167" s="35"/>
      <c r="F167" s="35"/>
    </row>
    <row r="168" ht="12.75" customHeight="1">
      <c r="A168" s="33"/>
      <c r="B168" s="34"/>
      <c r="C168" s="35"/>
      <c r="D168" s="35"/>
      <c r="E168" s="35"/>
      <c r="F168" s="35"/>
    </row>
    <row r="169" ht="12.75" customHeight="1">
      <c r="A169" s="33"/>
      <c r="B169" s="34"/>
      <c r="C169" s="35"/>
      <c r="D169" s="35"/>
      <c r="E169" s="35"/>
      <c r="F169" s="35"/>
    </row>
    <row r="170" ht="12.75" customHeight="1">
      <c r="A170" s="33"/>
      <c r="B170" s="34"/>
      <c r="C170" s="35"/>
      <c r="D170" s="35"/>
      <c r="E170" s="35"/>
      <c r="F170" s="35"/>
    </row>
    <row r="171" ht="12.75" customHeight="1">
      <c r="A171" s="33"/>
      <c r="B171" s="34"/>
      <c r="C171" s="35"/>
      <c r="D171" s="35"/>
      <c r="E171" s="35"/>
      <c r="F171" s="35"/>
    </row>
    <row r="172" ht="12.75" customHeight="1">
      <c r="A172" s="33"/>
      <c r="B172" s="34"/>
      <c r="C172" s="35"/>
      <c r="D172" s="35"/>
      <c r="E172" s="35"/>
      <c r="F172" s="35"/>
    </row>
    <row r="173" ht="12.75" customHeight="1">
      <c r="A173" s="33"/>
      <c r="B173" s="34"/>
      <c r="C173" s="35"/>
      <c r="D173" s="35"/>
      <c r="E173" s="35"/>
      <c r="F173" s="35"/>
    </row>
    <row r="174" ht="12.75" customHeight="1">
      <c r="A174" s="33"/>
      <c r="B174" s="34"/>
      <c r="C174" s="35"/>
      <c r="D174" s="35"/>
      <c r="E174" s="35"/>
      <c r="F174" s="35"/>
    </row>
    <row r="175" ht="12.75" customHeight="1">
      <c r="A175" s="33"/>
      <c r="B175" s="34"/>
      <c r="C175" s="35"/>
      <c r="D175" s="35"/>
      <c r="E175" s="35"/>
      <c r="F175" s="35"/>
    </row>
    <row r="176" ht="12.75" customHeight="1">
      <c r="A176" s="33"/>
      <c r="B176" s="34"/>
      <c r="C176" s="35"/>
      <c r="D176" s="35"/>
      <c r="E176" s="35"/>
      <c r="F176" s="35"/>
    </row>
    <row r="177" ht="12.75" customHeight="1">
      <c r="A177" s="33"/>
      <c r="B177" s="34"/>
      <c r="C177" s="35"/>
      <c r="D177" s="35"/>
      <c r="E177" s="35"/>
      <c r="F177" s="35"/>
    </row>
    <row r="178" ht="12.75" customHeight="1">
      <c r="A178" s="33"/>
      <c r="B178" s="34"/>
      <c r="C178" s="35"/>
      <c r="D178" s="35"/>
      <c r="E178" s="35"/>
      <c r="F178" s="35"/>
    </row>
    <row r="179" ht="12.75" customHeight="1">
      <c r="A179" s="33"/>
      <c r="B179" s="34"/>
      <c r="C179" s="35"/>
      <c r="D179" s="35"/>
      <c r="E179" s="35"/>
      <c r="F179" s="35"/>
    </row>
    <row r="180" ht="12.75" customHeight="1">
      <c r="A180" s="33"/>
      <c r="B180" s="34"/>
      <c r="C180" s="35"/>
      <c r="D180" s="35"/>
      <c r="E180" s="35"/>
      <c r="F180" s="35"/>
    </row>
    <row r="181" ht="12.75" customHeight="1">
      <c r="A181" s="33"/>
      <c r="B181" s="34"/>
      <c r="C181" s="35"/>
      <c r="D181" s="35"/>
      <c r="E181" s="35"/>
      <c r="F181" s="35"/>
    </row>
    <row r="182" ht="12.75" customHeight="1">
      <c r="A182" s="33"/>
      <c r="B182" s="34"/>
      <c r="C182" s="35"/>
      <c r="D182" s="35"/>
      <c r="E182" s="35"/>
      <c r="F182" s="35"/>
    </row>
    <row r="183" ht="12.75" customHeight="1">
      <c r="A183" s="33"/>
      <c r="B183" s="34"/>
      <c r="C183" s="35"/>
      <c r="D183" s="35"/>
      <c r="E183" s="35"/>
      <c r="F183" s="35"/>
    </row>
    <row r="184" ht="12.75" customHeight="1">
      <c r="A184" s="33"/>
      <c r="B184" s="34"/>
      <c r="C184" s="35"/>
      <c r="D184" s="35"/>
      <c r="E184" s="35"/>
      <c r="F184" s="35"/>
    </row>
    <row r="185" ht="12.75" customHeight="1">
      <c r="A185" s="33"/>
      <c r="B185" s="34"/>
      <c r="C185" s="35"/>
      <c r="D185" s="35"/>
      <c r="E185" s="35"/>
      <c r="F185" s="35"/>
    </row>
    <row r="186" ht="12.75" customHeight="1">
      <c r="A186" s="33"/>
      <c r="B186" s="34"/>
      <c r="C186" s="35"/>
      <c r="D186" s="35"/>
      <c r="E186" s="35"/>
      <c r="F186" s="35"/>
    </row>
    <row r="187" ht="12.75" customHeight="1">
      <c r="A187" s="33"/>
      <c r="B187" s="34"/>
      <c r="C187" s="35"/>
      <c r="D187" s="35"/>
      <c r="E187" s="35"/>
      <c r="F187" s="35"/>
    </row>
    <row r="188" ht="12.75" customHeight="1">
      <c r="A188" s="33"/>
      <c r="B188" s="34"/>
      <c r="C188" s="35"/>
      <c r="D188" s="35"/>
      <c r="E188" s="35"/>
      <c r="F188" s="35"/>
    </row>
    <row r="189" ht="12.75" customHeight="1">
      <c r="A189" s="33"/>
      <c r="B189" s="34"/>
      <c r="C189" s="35"/>
      <c r="D189" s="35"/>
      <c r="E189" s="35"/>
      <c r="F189" s="35"/>
    </row>
    <row r="190" ht="12.75" customHeight="1">
      <c r="A190" s="33"/>
      <c r="B190" s="34"/>
      <c r="C190" s="35"/>
      <c r="D190" s="35"/>
      <c r="E190" s="35"/>
      <c r="F190" s="35"/>
    </row>
    <row r="191" ht="12.75" customHeight="1">
      <c r="A191" s="33"/>
      <c r="B191" s="34"/>
      <c r="C191" s="35"/>
      <c r="D191" s="35"/>
      <c r="E191" s="35"/>
      <c r="F191" s="35"/>
    </row>
    <row r="192" ht="12.75" customHeight="1">
      <c r="A192" s="33"/>
      <c r="B192" s="34"/>
      <c r="C192" s="35"/>
      <c r="D192" s="35"/>
      <c r="E192" s="35"/>
      <c r="F192" s="35"/>
    </row>
    <row r="193" ht="12.75" customHeight="1">
      <c r="A193" s="33"/>
      <c r="B193" s="34"/>
      <c r="C193" s="35"/>
      <c r="D193" s="35"/>
      <c r="E193" s="35"/>
      <c r="F193" s="35"/>
    </row>
    <row r="194" ht="12.75" customHeight="1">
      <c r="A194" s="33"/>
      <c r="B194" s="34"/>
      <c r="C194" s="35"/>
      <c r="D194" s="35"/>
      <c r="E194" s="35"/>
      <c r="F194" s="35"/>
    </row>
    <row r="195" ht="12.75" customHeight="1">
      <c r="A195" s="33"/>
      <c r="B195" s="34"/>
      <c r="C195" s="35"/>
      <c r="D195" s="35"/>
      <c r="E195" s="35"/>
      <c r="F195" s="35"/>
    </row>
    <row r="196" ht="12.75" customHeight="1">
      <c r="A196" s="33"/>
      <c r="B196" s="34"/>
      <c r="C196" s="35"/>
      <c r="D196" s="35"/>
      <c r="E196" s="35"/>
      <c r="F196" s="35"/>
    </row>
    <row r="197" ht="12.75" customHeight="1">
      <c r="A197" s="33"/>
      <c r="B197" s="34"/>
      <c r="C197" s="35"/>
      <c r="D197" s="35"/>
      <c r="E197" s="35"/>
      <c r="F197" s="35"/>
    </row>
    <row r="198" ht="12.75" customHeight="1">
      <c r="A198" s="33"/>
      <c r="B198" s="34"/>
      <c r="C198" s="35"/>
      <c r="D198" s="35"/>
      <c r="E198" s="35"/>
      <c r="F198" s="35"/>
    </row>
    <row r="199" ht="12.75" customHeight="1">
      <c r="A199" s="33"/>
      <c r="B199" s="34"/>
      <c r="C199" s="35"/>
      <c r="D199" s="35"/>
      <c r="E199" s="35"/>
      <c r="F199" s="35"/>
    </row>
    <row r="200" ht="12.75" customHeight="1">
      <c r="A200" s="33"/>
      <c r="B200" s="34"/>
      <c r="C200" s="35"/>
      <c r="D200" s="35"/>
      <c r="E200" s="35"/>
      <c r="F200" s="35"/>
    </row>
    <row r="201" ht="12.75" customHeight="1">
      <c r="A201" s="33"/>
      <c r="B201" s="34"/>
      <c r="C201" s="35"/>
      <c r="D201" s="35"/>
      <c r="E201" s="35"/>
      <c r="F201" s="35"/>
    </row>
    <row r="202" ht="12.75" customHeight="1">
      <c r="A202" s="33"/>
      <c r="B202" s="34"/>
      <c r="C202" s="35"/>
      <c r="D202" s="35"/>
      <c r="E202" s="35"/>
      <c r="F202" s="35"/>
    </row>
    <row r="203" ht="12.75" customHeight="1">
      <c r="A203" s="33"/>
      <c r="B203" s="34"/>
      <c r="C203" s="35"/>
      <c r="D203" s="35"/>
      <c r="E203" s="35"/>
      <c r="F203" s="35"/>
    </row>
    <row r="204" ht="12.75" customHeight="1">
      <c r="A204" s="33"/>
      <c r="B204" s="34"/>
      <c r="C204" s="35"/>
      <c r="D204" s="35"/>
      <c r="E204" s="35"/>
      <c r="F204" s="35"/>
    </row>
    <row r="205" ht="12.75" customHeight="1">
      <c r="A205" s="33"/>
      <c r="B205" s="34"/>
      <c r="C205" s="35"/>
      <c r="D205" s="35"/>
      <c r="E205" s="35"/>
      <c r="F205" s="35"/>
    </row>
    <row r="206" ht="12.75" customHeight="1">
      <c r="A206" s="33"/>
      <c r="B206" s="34"/>
      <c r="C206" s="35"/>
      <c r="D206" s="35"/>
      <c r="E206" s="35"/>
      <c r="F206" s="35"/>
    </row>
    <row r="207" ht="12.75" customHeight="1">
      <c r="A207" s="33"/>
      <c r="B207" s="34"/>
      <c r="C207" s="35"/>
      <c r="D207" s="35"/>
      <c r="E207" s="35"/>
      <c r="F207" s="35"/>
    </row>
    <row r="208" ht="12.75" customHeight="1">
      <c r="A208" s="33"/>
      <c r="B208" s="34"/>
      <c r="C208" s="35"/>
      <c r="D208" s="35"/>
      <c r="E208" s="35"/>
      <c r="F208" s="35"/>
    </row>
    <row r="209" ht="12.75" customHeight="1">
      <c r="A209" s="33"/>
      <c r="B209" s="34"/>
      <c r="C209" s="35"/>
      <c r="D209" s="35"/>
      <c r="E209" s="35"/>
      <c r="F209" s="35"/>
    </row>
    <row r="210" ht="12.75" customHeight="1">
      <c r="A210" s="33"/>
      <c r="B210" s="34"/>
      <c r="C210" s="35"/>
      <c r="D210" s="35"/>
      <c r="E210" s="35"/>
      <c r="F210" s="35"/>
    </row>
    <row r="211" ht="12.75" customHeight="1">
      <c r="A211" s="33"/>
      <c r="B211" s="34"/>
      <c r="C211" s="35"/>
      <c r="D211" s="35"/>
      <c r="E211" s="35"/>
      <c r="F211" s="35"/>
    </row>
    <row r="212" ht="12.75" customHeight="1">
      <c r="A212" s="33"/>
      <c r="B212" s="34"/>
      <c r="C212" s="35"/>
      <c r="D212" s="35"/>
      <c r="E212" s="35"/>
      <c r="F212" s="35"/>
    </row>
    <row r="213" ht="12.75" customHeight="1">
      <c r="A213" s="33"/>
      <c r="B213" s="34"/>
      <c r="C213" s="35"/>
      <c r="D213" s="35"/>
      <c r="E213" s="35"/>
      <c r="F213" s="35"/>
    </row>
    <row r="214" ht="12.75" customHeight="1">
      <c r="A214" s="33"/>
      <c r="B214" s="34"/>
      <c r="C214" s="35"/>
      <c r="D214" s="35"/>
      <c r="E214" s="35"/>
      <c r="F214" s="35"/>
    </row>
    <row r="215" ht="12.75" customHeight="1">
      <c r="A215" s="33"/>
      <c r="B215" s="34"/>
      <c r="C215" s="35"/>
      <c r="D215" s="35"/>
      <c r="E215" s="35"/>
      <c r="F215" s="35"/>
    </row>
    <row r="216" ht="12.75" customHeight="1">
      <c r="A216" s="33"/>
      <c r="B216" s="34"/>
      <c r="C216" s="35"/>
      <c r="D216" s="35"/>
      <c r="E216" s="35"/>
      <c r="F216" s="35"/>
    </row>
    <row r="217" ht="12.75" customHeight="1">
      <c r="A217" s="33"/>
      <c r="B217" s="34"/>
      <c r="C217" s="35"/>
      <c r="D217" s="35"/>
      <c r="E217" s="35"/>
      <c r="F217" s="35"/>
    </row>
    <row r="218" ht="12.75" customHeight="1">
      <c r="A218" s="33"/>
      <c r="B218" s="34"/>
      <c r="C218" s="35"/>
      <c r="D218" s="35"/>
      <c r="E218" s="35"/>
      <c r="F218" s="35"/>
    </row>
    <row r="219" ht="12.75" customHeight="1">
      <c r="A219" s="33"/>
      <c r="B219" s="34"/>
      <c r="C219" s="35"/>
      <c r="D219" s="35"/>
      <c r="E219" s="35"/>
      <c r="F219" s="35"/>
    </row>
    <row r="220" ht="12.75" customHeight="1">
      <c r="A220" s="33"/>
      <c r="B220" s="34"/>
      <c r="C220" s="35"/>
      <c r="D220" s="35"/>
      <c r="E220" s="35"/>
      <c r="F220" s="35"/>
    </row>
    <row r="221" ht="15.75" customHeight="1">
      <c r="A221" s="33"/>
      <c r="B221" s="34"/>
      <c r="C221" s="35"/>
      <c r="D221" s="34"/>
      <c r="E221" s="34"/>
      <c r="F221" s="34"/>
    </row>
    <row r="222" ht="15.75" customHeight="1">
      <c r="A222" s="33"/>
      <c r="B222" s="34"/>
      <c r="C222" s="35"/>
      <c r="D222" s="34"/>
      <c r="E222" s="34"/>
      <c r="F222" s="34"/>
    </row>
    <row r="223" ht="15.75" customHeight="1">
      <c r="A223" s="33"/>
      <c r="B223" s="34"/>
      <c r="C223" s="35"/>
      <c r="D223" s="35"/>
      <c r="E223" s="35"/>
      <c r="F223" s="35"/>
    </row>
    <row r="224" ht="15.75" customHeight="1">
      <c r="A224" s="33"/>
      <c r="B224" s="34"/>
      <c r="C224" s="35"/>
      <c r="D224" s="35"/>
      <c r="E224" s="35"/>
      <c r="F224" s="35"/>
    </row>
    <row r="225" ht="15.75" customHeight="1">
      <c r="A225" s="33"/>
      <c r="B225" s="34"/>
      <c r="C225" s="35"/>
      <c r="D225" s="35"/>
      <c r="E225" s="35"/>
      <c r="F225" s="35"/>
    </row>
    <row r="226" ht="15.75" customHeight="1">
      <c r="A226" s="33"/>
      <c r="B226" s="34"/>
      <c r="C226" s="35"/>
      <c r="D226" s="35"/>
      <c r="E226" s="35"/>
      <c r="F226" s="35"/>
    </row>
    <row r="227" ht="15.75" customHeight="1">
      <c r="A227" s="33"/>
      <c r="B227" s="34"/>
      <c r="C227" s="35"/>
      <c r="D227" s="34"/>
      <c r="E227" s="34"/>
      <c r="F227" s="35"/>
    </row>
    <row r="228" ht="15.75" customHeight="1">
      <c r="A228" s="33"/>
      <c r="B228" s="34"/>
      <c r="C228" s="35"/>
      <c r="D228" s="35"/>
      <c r="E228" s="35"/>
      <c r="F228" s="35"/>
    </row>
    <row r="229" ht="15.75" customHeight="1">
      <c r="A229" s="33"/>
      <c r="B229" s="34"/>
      <c r="C229" s="35"/>
      <c r="D229" s="35"/>
      <c r="E229" s="34"/>
      <c r="F229" s="35"/>
    </row>
    <row r="230" ht="15.75" customHeight="1">
      <c r="A230" s="33"/>
      <c r="B230" s="34"/>
      <c r="C230" s="35"/>
      <c r="D230" s="35"/>
      <c r="E230" s="35"/>
      <c r="F230" s="35"/>
    </row>
    <row r="231" ht="15.75" customHeight="1">
      <c r="A231" s="33"/>
      <c r="B231" s="34"/>
      <c r="C231" s="35"/>
      <c r="D231" s="35"/>
      <c r="E231" s="35"/>
      <c r="F231" s="35"/>
    </row>
    <row r="232" ht="15.75" customHeight="1">
      <c r="A232" s="33"/>
      <c r="B232" s="34"/>
      <c r="C232" s="35"/>
      <c r="D232" s="35"/>
      <c r="E232" s="35"/>
      <c r="F232" s="35"/>
    </row>
    <row r="233" ht="15.75" customHeight="1">
      <c r="A233" s="33"/>
      <c r="B233" s="34"/>
      <c r="C233" s="35"/>
      <c r="D233" s="35"/>
      <c r="E233" s="35"/>
      <c r="F233" s="35"/>
    </row>
    <row r="234" ht="15.75" customHeight="1">
      <c r="A234" s="33"/>
      <c r="B234" s="34"/>
      <c r="C234" s="35"/>
      <c r="D234" s="35"/>
      <c r="E234" s="35"/>
      <c r="F234" s="34"/>
    </row>
    <row r="235" ht="15.75" customHeight="1">
      <c r="A235" s="33"/>
      <c r="B235" s="34"/>
      <c r="C235" s="35"/>
      <c r="D235" s="34"/>
      <c r="E235" s="34"/>
      <c r="F235" s="34"/>
    </row>
    <row r="236" ht="15.75" customHeight="1">
      <c r="A236" s="33"/>
      <c r="B236" s="34"/>
      <c r="C236" s="35"/>
      <c r="D236" s="35"/>
      <c r="E236" s="35"/>
      <c r="F236" s="35"/>
    </row>
    <row r="237" ht="15.75" customHeight="1">
      <c r="A237" s="33"/>
      <c r="B237" s="34"/>
      <c r="C237" s="35"/>
      <c r="D237" s="35"/>
      <c r="E237" s="35"/>
      <c r="F237" s="35"/>
    </row>
    <row r="238" ht="15.75" customHeight="1">
      <c r="A238" s="33"/>
      <c r="B238" s="34"/>
      <c r="C238" s="35"/>
      <c r="D238" s="35"/>
      <c r="E238" s="35"/>
      <c r="F238" s="35"/>
    </row>
    <row r="239" ht="15.75" customHeight="1">
      <c r="A239" s="33"/>
      <c r="B239" s="34"/>
      <c r="C239" s="35"/>
      <c r="D239" s="35"/>
      <c r="E239" s="35"/>
      <c r="F239" s="35"/>
    </row>
    <row r="240" ht="15.75" customHeight="1">
      <c r="A240" s="33"/>
      <c r="B240" s="34"/>
      <c r="C240" s="35"/>
      <c r="D240" s="35"/>
      <c r="E240" s="35"/>
      <c r="F240" s="35"/>
    </row>
    <row r="241" ht="15.75" customHeight="1">
      <c r="A241" s="33"/>
      <c r="B241" s="34"/>
      <c r="C241" s="35"/>
      <c r="D241" s="35"/>
      <c r="E241" s="35"/>
      <c r="F241" s="35"/>
    </row>
    <row r="242" ht="15.75" customHeight="1">
      <c r="A242" s="33"/>
      <c r="B242" s="34"/>
      <c r="C242" s="35"/>
      <c r="D242" s="35"/>
      <c r="E242" s="35"/>
      <c r="F242" s="35"/>
    </row>
    <row r="243" ht="15.75" customHeight="1">
      <c r="A243" s="33"/>
      <c r="B243" s="34"/>
      <c r="C243" s="35"/>
      <c r="D243" s="34"/>
      <c r="E243" s="35"/>
      <c r="F243" s="34"/>
    </row>
    <row r="244" ht="15.75" customHeight="1">
      <c r="A244" s="33"/>
      <c r="B244" s="34"/>
      <c r="C244" s="35"/>
      <c r="D244" s="35"/>
      <c r="E244" s="35"/>
      <c r="F244" s="35"/>
    </row>
    <row r="245" ht="15.75" customHeight="1">
      <c r="A245" s="33"/>
      <c r="B245" s="34"/>
      <c r="C245" s="35"/>
      <c r="D245" s="35"/>
      <c r="E245" s="35"/>
      <c r="F245" s="35"/>
    </row>
    <row r="246" ht="15.75" customHeight="1">
      <c r="A246" s="33"/>
      <c r="B246" s="34"/>
      <c r="C246" s="35"/>
      <c r="D246" s="35"/>
      <c r="E246" s="35"/>
      <c r="F246" s="35"/>
    </row>
    <row r="247" ht="15.75" customHeight="1">
      <c r="A247" s="33"/>
      <c r="B247" s="34"/>
      <c r="C247" s="35"/>
      <c r="D247" s="35"/>
      <c r="E247" s="35"/>
      <c r="F247" s="35"/>
    </row>
    <row r="248" ht="15.75" customHeight="1">
      <c r="A248" s="33"/>
      <c r="B248" s="34"/>
      <c r="C248" s="35"/>
      <c r="D248" s="35"/>
      <c r="E248" s="35"/>
      <c r="F248" s="35"/>
    </row>
    <row r="249" ht="15.75" customHeight="1">
      <c r="A249" s="33"/>
      <c r="B249" s="34"/>
      <c r="C249" s="35"/>
      <c r="D249" s="35"/>
      <c r="E249" s="35"/>
      <c r="F249" s="35"/>
    </row>
    <row r="250" ht="15.75" customHeight="1">
      <c r="A250" s="33"/>
      <c r="B250" s="34"/>
      <c r="C250" s="35"/>
      <c r="D250" s="34"/>
      <c r="E250" s="34"/>
      <c r="F250" s="34"/>
    </row>
    <row r="251" ht="15.75" customHeight="1">
      <c r="A251" s="33"/>
      <c r="B251" s="34"/>
      <c r="C251" s="35"/>
      <c r="D251" s="35"/>
      <c r="E251" s="35"/>
      <c r="F251" s="35"/>
    </row>
    <row r="252" ht="15.75" customHeight="1">
      <c r="A252" s="33"/>
      <c r="B252" s="34"/>
      <c r="C252" s="35"/>
      <c r="D252" s="35"/>
      <c r="E252" s="34"/>
      <c r="F252" s="34"/>
    </row>
    <row r="253" ht="15.75" customHeight="1">
      <c r="A253" s="33"/>
      <c r="B253" s="34"/>
      <c r="C253" s="35"/>
      <c r="D253" s="35"/>
      <c r="E253" s="34"/>
      <c r="F253" s="35"/>
    </row>
    <row r="254" ht="15.75" customHeight="1">
      <c r="A254" s="33"/>
      <c r="B254" s="34"/>
      <c r="C254" s="35"/>
      <c r="D254" s="34"/>
      <c r="E254" s="34"/>
      <c r="F254" s="35"/>
    </row>
    <row r="255" ht="15.75" customHeight="1">
      <c r="A255" s="33"/>
      <c r="B255" s="34"/>
      <c r="C255" s="35"/>
      <c r="D255" s="35"/>
      <c r="E255" s="35"/>
      <c r="F255" s="35"/>
    </row>
    <row r="256" ht="15.75" customHeight="1">
      <c r="A256" s="33"/>
      <c r="B256" s="34"/>
      <c r="C256" s="35"/>
      <c r="D256" s="35"/>
      <c r="E256" s="35"/>
      <c r="F256" s="35"/>
    </row>
    <row r="257" ht="15.75" customHeight="1">
      <c r="A257" s="33"/>
      <c r="B257" s="34"/>
      <c r="C257" s="35"/>
      <c r="D257" s="35"/>
      <c r="E257" s="35"/>
      <c r="F257" s="35"/>
    </row>
    <row r="258" ht="15.75" customHeight="1">
      <c r="A258" s="33"/>
      <c r="B258" s="34"/>
      <c r="C258" s="35"/>
      <c r="D258" s="35"/>
      <c r="E258" s="35"/>
      <c r="F258" s="35"/>
    </row>
    <row r="259" ht="15.75" customHeight="1">
      <c r="A259" s="33"/>
      <c r="B259" s="34"/>
      <c r="C259" s="35"/>
      <c r="D259" s="35"/>
      <c r="E259" s="34"/>
      <c r="F259" s="34"/>
    </row>
    <row r="260" ht="15.75" customHeight="1">
      <c r="A260" s="33"/>
      <c r="B260" s="34"/>
      <c r="C260" s="35"/>
      <c r="D260" s="35"/>
      <c r="E260" s="35"/>
      <c r="F260" s="35"/>
    </row>
    <row r="261" ht="15.75" customHeight="1">
      <c r="A261" s="33"/>
      <c r="B261" s="34"/>
      <c r="C261" s="35"/>
      <c r="D261" s="35"/>
      <c r="E261" s="35"/>
      <c r="F261" s="35"/>
    </row>
    <row r="262" ht="15.75" customHeight="1">
      <c r="A262" s="33"/>
      <c r="B262" s="34"/>
      <c r="C262" s="35"/>
      <c r="D262" s="34"/>
      <c r="E262" s="34"/>
      <c r="F262" s="35"/>
    </row>
    <row r="263" ht="15.75" customHeight="1">
      <c r="A263" s="33"/>
      <c r="B263" s="34"/>
      <c r="C263" s="35"/>
      <c r="D263" s="35"/>
      <c r="E263" s="34"/>
      <c r="F263" s="35"/>
    </row>
    <row r="264" ht="15.75" customHeight="1">
      <c r="A264" s="33"/>
      <c r="B264" s="34"/>
      <c r="C264" s="35"/>
      <c r="D264" s="35"/>
      <c r="E264" s="35"/>
      <c r="F264" s="35"/>
    </row>
    <row r="265" ht="15.75" customHeight="1">
      <c r="A265" s="33"/>
      <c r="B265" s="34"/>
      <c r="C265" s="35"/>
      <c r="D265" s="35"/>
      <c r="E265" s="35"/>
      <c r="F265" s="34"/>
    </row>
    <row r="266" ht="15.75" customHeight="1">
      <c r="A266" s="33"/>
      <c r="B266" s="34"/>
      <c r="C266" s="35"/>
      <c r="D266" s="35"/>
      <c r="E266" s="35"/>
      <c r="F266" s="35"/>
    </row>
    <row r="267" ht="15.75" customHeight="1">
      <c r="A267" s="33"/>
      <c r="B267" s="34"/>
      <c r="C267" s="35"/>
      <c r="D267" s="35"/>
      <c r="E267" s="34"/>
      <c r="F267" s="35"/>
    </row>
    <row r="268" ht="15.75" customHeight="1">
      <c r="A268" s="33"/>
      <c r="B268" s="34"/>
      <c r="C268" s="35"/>
      <c r="D268" s="35"/>
      <c r="E268" s="35"/>
      <c r="F268" s="35"/>
    </row>
    <row r="269" ht="15.75" customHeight="1">
      <c r="A269" s="33"/>
      <c r="B269" s="34"/>
      <c r="C269" s="35"/>
      <c r="D269" s="35"/>
      <c r="E269" s="35"/>
      <c r="F269" s="35"/>
    </row>
    <row r="270" ht="15.75" customHeight="1">
      <c r="A270" s="33"/>
      <c r="B270" s="34"/>
      <c r="C270" s="35"/>
      <c r="D270" s="35"/>
      <c r="E270" s="35"/>
      <c r="F270" s="35"/>
    </row>
    <row r="271" ht="15.75" customHeight="1">
      <c r="A271" s="33"/>
      <c r="B271" s="34"/>
      <c r="C271" s="35"/>
      <c r="D271" s="35"/>
      <c r="E271" s="35"/>
      <c r="F271" s="35"/>
    </row>
    <row r="272" ht="15.75" customHeight="1">
      <c r="A272" s="33"/>
      <c r="B272" s="34"/>
      <c r="C272" s="35"/>
      <c r="D272" s="35"/>
      <c r="E272" s="34"/>
      <c r="F272" s="35"/>
    </row>
    <row r="273" ht="15.75" customHeight="1">
      <c r="A273" s="33"/>
      <c r="B273" s="34"/>
      <c r="C273" s="35"/>
      <c r="D273" s="34"/>
      <c r="E273" s="34"/>
      <c r="F273" s="34"/>
    </row>
    <row r="274" ht="15.75" customHeight="1">
      <c r="A274" s="33"/>
      <c r="B274" s="34"/>
      <c r="C274" s="35"/>
      <c r="D274" s="35"/>
      <c r="E274" s="35"/>
      <c r="F274" s="35"/>
    </row>
    <row r="275" ht="15.75" customHeight="1">
      <c r="A275" s="33"/>
      <c r="B275" s="34"/>
      <c r="C275" s="35"/>
      <c r="D275" s="34"/>
      <c r="E275" s="34"/>
      <c r="F275" s="34"/>
    </row>
    <row r="276" ht="15.75" customHeight="1">
      <c r="A276" s="33"/>
      <c r="B276" s="34"/>
      <c r="C276" s="35"/>
      <c r="D276" s="35"/>
      <c r="E276" s="35"/>
      <c r="F276" s="35"/>
    </row>
    <row r="277" ht="15.75" customHeight="1">
      <c r="A277" s="33"/>
      <c r="B277" s="34"/>
      <c r="C277" s="35"/>
      <c r="D277" s="35"/>
      <c r="E277" s="34"/>
      <c r="F277" s="35"/>
    </row>
    <row r="278" ht="15.75" customHeight="1">
      <c r="A278" s="33"/>
      <c r="B278" s="34"/>
      <c r="C278" s="35"/>
      <c r="D278" s="34"/>
      <c r="E278" s="34"/>
      <c r="F278" s="34"/>
    </row>
    <row r="279" ht="15.75" customHeight="1">
      <c r="A279" s="33"/>
      <c r="B279" s="34"/>
      <c r="C279" s="35"/>
      <c r="D279" s="34"/>
      <c r="E279" s="35"/>
      <c r="F279" s="35"/>
    </row>
    <row r="280" ht="15.75" customHeight="1">
      <c r="A280" s="33"/>
      <c r="B280" s="34"/>
      <c r="C280" s="35"/>
      <c r="D280" s="34"/>
      <c r="E280" s="35"/>
      <c r="F280" s="35"/>
    </row>
    <row r="281" ht="15.75" customHeight="1">
      <c r="A281" s="33"/>
      <c r="B281" s="34"/>
      <c r="C281" s="35"/>
      <c r="D281" s="34"/>
      <c r="E281" s="34"/>
      <c r="F281" s="34"/>
    </row>
    <row r="282" ht="15.75" customHeight="1">
      <c r="A282" s="33"/>
      <c r="B282" s="34"/>
      <c r="C282" s="35"/>
      <c r="D282" s="34"/>
      <c r="E282" s="34"/>
      <c r="F282" s="34"/>
    </row>
    <row r="283" ht="15.75" customHeight="1">
      <c r="A283" s="33"/>
      <c r="B283" s="34"/>
      <c r="C283" s="35"/>
      <c r="D283" s="35"/>
      <c r="E283" s="34"/>
      <c r="F283" s="35"/>
    </row>
    <row r="284" ht="15.75" customHeight="1">
      <c r="A284" s="33"/>
      <c r="B284" s="34"/>
      <c r="C284" s="35"/>
      <c r="D284" s="34"/>
      <c r="E284" s="34"/>
      <c r="F284" s="34"/>
    </row>
    <row r="285" ht="15.75" customHeight="1">
      <c r="A285" s="66"/>
      <c r="B285" s="34"/>
      <c r="C285" s="35"/>
      <c r="D285" s="35"/>
      <c r="E285" s="34"/>
      <c r="F285" s="35"/>
    </row>
    <row r="286" ht="15.75" customHeight="1">
      <c r="A286" s="33"/>
      <c r="B286" s="34"/>
      <c r="C286" s="35"/>
      <c r="D286" s="35"/>
      <c r="E286" s="34"/>
      <c r="F286" s="35"/>
    </row>
    <row r="287" ht="15.75" customHeight="1">
      <c r="A287" s="33"/>
      <c r="B287" s="34"/>
      <c r="C287" s="35"/>
      <c r="D287" s="35"/>
      <c r="E287" s="34"/>
      <c r="F287" s="35"/>
    </row>
    <row r="288" ht="15.75" customHeight="1">
      <c r="A288" s="33"/>
      <c r="B288" s="34"/>
      <c r="C288" s="35"/>
      <c r="D288" s="35"/>
      <c r="E288" s="34"/>
      <c r="F288" s="35"/>
    </row>
    <row r="289" ht="15.75" customHeight="1">
      <c r="A289" s="33"/>
      <c r="B289" s="34"/>
      <c r="C289" s="35"/>
      <c r="D289" s="35"/>
      <c r="E289" s="35"/>
      <c r="F289" s="35"/>
    </row>
    <row r="290" ht="15.75" customHeight="1">
      <c r="A290" s="33"/>
      <c r="B290" s="34"/>
      <c r="C290" s="35"/>
      <c r="D290" s="34"/>
      <c r="E290" s="34"/>
      <c r="F290" s="34"/>
    </row>
    <row r="291" ht="15.75" customHeight="1">
      <c r="A291" s="33"/>
      <c r="B291" s="34"/>
      <c r="C291" s="35"/>
      <c r="D291" s="34"/>
      <c r="E291" s="34"/>
      <c r="F291" s="34"/>
    </row>
    <row r="292" ht="15.75" customHeight="1">
      <c r="A292" s="33"/>
      <c r="B292" s="34"/>
      <c r="C292" s="35"/>
      <c r="D292" s="35"/>
      <c r="E292" s="34"/>
      <c r="F292" s="35"/>
    </row>
    <row r="293" ht="15.75" customHeight="1">
      <c r="A293" s="33"/>
      <c r="B293" s="34"/>
      <c r="C293" s="35"/>
      <c r="D293" s="35"/>
      <c r="E293" s="34"/>
      <c r="F293" s="35"/>
    </row>
    <row r="294" ht="15.75" customHeight="1">
      <c r="A294" s="33"/>
      <c r="B294" s="34"/>
      <c r="C294" s="35"/>
      <c r="D294" s="34"/>
      <c r="E294" s="34"/>
      <c r="F294" s="34"/>
    </row>
    <row r="295" ht="15.75" customHeight="1">
      <c r="A295" s="33"/>
      <c r="B295" s="34"/>
      <c r="C295" s="35"/>
      <c r="D295" s="35"/>
      <c r="E295" s="34"/>
      <c r="F295" s="35"/>
    </row>
    <row r="296" ht="15.75" customHeight="1">
      <c r="A296" s="33"/>
      <c r="B296" s="34"/>
      <c r="C296" s="35"/>
      <c r="D296" s="35"/>
      <c r="E296" s="34"/>
      <c r="F296" s="35"/>
    </row>
    <row r="297" ht="15.75" customHeight="1">
      <c r="A297" s="33"/>
      <c r="B297" s="34"/>
      <c r="C297" s="35"/>
      <c r="D297" s="35"/>
      <c r="E297" s="34"/>
      <c r="F297" s="35"/>
    </row>
    <row r="298" ht="15.75" customHeight="1">
      <c r="A298" s="33"/>
      <c r="B298" s="34"/>
      <c r="C298" s="35"/>
      <c r="D298" s="35"/>
      <c r="E298" s="35"/>
      <c r="F298" s="35"/>
    </row>
    <row r="299" ht="15.75" customHeight="1">
      <c r="A299" s="33"/>
      <c r="B299" s="34"/>
      <c r="C299" s="35"/>
      <c r="D299" s="35"/>
      <c r="E299" s="34"/>
      <c r="F299" s="35"/>
    </row>
    <row r="300" ht="15.75" customHeight="1">
      <c r="A300" s="33"/>
      <c r="B300" s="34"/>
      <c r="C300" s="35"/>
      <c r="D300" s="35"/>
      <c r="E300" s="34"/>
      <c r="F300" s="35"/>
    </row>
    <row r="301" ht="15.75" customHeight="1">
      <c r="A301" s="33"/>
      <c r="B301" s="34"/>
      <c r="C301" s="35"/>
      <c r="D301" s="35"/>
      <c r="E301" s="35"/>
      <c r="F301" s="35"/>
    </row>
    <row r="302" ht="15.75" customHeight="1">
      <c r="A302" s="33"/>
      <c r="B302" s="34"/>
      <c r="C302" s="35"/>
      <c r="D302" s="35"/>
      <c r="E302" s="34"/>
      <c r="F302" s="35"/>
    </row>
    <row r="303" ht="15.75" customHeight="1">
      <c r="A303" s="33"/>
      <c r="B303" s="34"/>
      <c r="C303" s="35"/>
      <c r="D303" s="35"/>
      <c r="E303" s="34"/>
      <c r="F303" s="35"/>
    </row>
    <row r="304" ht="15.75" customHeight="1">
      <c r="A304" s="33"/>
      <c r="B304" s="34"/>
      <c r="C304" s="35"/>
      <c r="D304" s="35"/>
      <c r="E304" s="35"/>
      <c r="F304" s="35"/>
    </row>
    <row r="305" ht="15.75" customHeight="1">
      <c r="A305" s="33"/>
      <c r="B305" s="34"/>
      <c r="C305" s="35"/>
      <c r="D305" s="35"/>
      <c r="E305" s="34"/>
      <c r="F305" s="35"/>
    </row>
    <row r="306" ht="15.75" customHeight="1">
      <c r="A306" s="33"/>
      <c r="B306" s="34"/>
      <c r="C306" s="35"/>
      <c r="D306" s="34"/>
      <c r="E306" s="34"/>
      <c r="F306" s="35"/>
    </row>
    <row r="307" ht="15.75" customHeight="1">
      <c r="A307" s="33"/>
      <c r="B307" s="34"/>
      <c r="C307" s="35"/>
      <c r="D307" s="35"/>
      <c r="E307" s="34"/>
      <c r="F307" s="35"/>
    </row>
    <row r="308" ht="15.75" customHeight="1">
      <c r="A308" s="33"/>
      <c r="B308" s="34"/>
      <c r="C308" s="35"/>
      <c r="D308" s="34"/>
      <c r="E308" s="34"/>
      <c r="F308" s="34"/>
    </row>
    <row r="309" ht="15.75" customHeight="1">
      <c r="A309" s="33"/>
      <c r="B309" s="34"/>
      <c r="C309" s="35"/>
      <c r="D309" s="35"/>
      <c r="E309" s="34"/>
      <c r="F309" s="35"/>
    </row>
    <row r="310" ht="15.75" customHeight="1">
      <c r="A310" s="33"/>
      <c r="B310" s="34"/>
      <c r="C310" s="35"/>
      <c r="D310" s="35"/>
      <c r="E310" s="35"/>
      <c r="F310" s="35"/>
    </row>
    <row r="311" ht="15.75" customHeight="1">
      <c r="A311" s="33"/>
      <c r="B311" s="34"/>
      <c r="C311" s="35"/>
      <c r="D311" s="34"/>
      <c r="E311" s="35"/>
      <c r="F311" s="35"/>
    </row>
    <row r="312" ht="15.75" customHeight="1">
      <c r="A312" s="33"/>
      <c r="B312" s="34"/>
      <c r="C312" s="35"/>
      <c r="D312" s="35"/>
      <c r="E312" s="34"/>
      <c r="F312" s="35"/>
    </row>
    <row r="313" ht="15.75" customHeight="1">
      <c r="A313" s="33"/>
      <c r="B313" s="34"/>
      <c r="C313" s="35"/>
      <c r="D313" s="34"/>
      <c r="E313" s="34"/>
      <c r="F313" s="34"/>
    </row>
    <row r="314" ht="15.75" customHeight="1">
      <c r="A314" s="33"/>
      <c r="B314" s="34"/>
      <c r="C314" s="35"/>
      <c r="D314" s="35"/>
      <c r="E314" s="34"/>
      <c r="F314" s="35"/>
    </row>
    <row r="315" ht="15.75" customHeight="1">
      <c r="A315" s="33"/>
      <c r="B315" s="34"/>
      <c r="C315" s="35"/>
      <c r="D315" s="35"/>
      <c r="E315" s="34"/>
      <c r="F315" s="35"/>
    </row>
    <row r="316" ht="15.75" customHeight="1">
      <c r="A316" s="33"/>
      <c r="B316" s="34"/>
      <c r="C316" s="35"/>
      <c r="D316" s="35"/>
      <c r="E316" s="34"/>
      <c r="F316" s="35"/>
    </row>
    <row r="317" ht="15.75" customHeight="1">
      <c r="A317" s="33"/>
      <c r="B317" s="34"/>
      <c r="C317" s="35"/>
      <c r="D317" s="35"/>
      <c r="E317" s="34"/>
      <c r="F317" s="35"/>
    </row>
    <row r="318" ht="15.75" customHeight="1">
      <c r="A318" s="33"/>
      <c r="B318" s="34"/>
      <c r="C318" s="35"/>
      <c r="D318" s="34"/>
      <c r="E318" s="34"/>
      <c r="F318" s="34"/>
    </row>
    <row r="319" ht="15.75" customHeight="1">
      <c r="A319" s="33"/>
      <c r="B319" s="34"/>
      <c r="C319" s="35"/>
      <c r="D319" s="35"/>
      <c r="E319" s="34"/>
      <c r="F319" s="35"/>
    </row>
    <row r="320" ht="15.75" customHeight="1">
      <c r="A320" s="33"/>
      <c r="B320" s="34"/>
      <c r="C320" s="35"/>
      <c r="D320" s="34"/>
      <c r="E320" s="34"/>
      <c r="F320" s="34"/>
    </row>
    <row r="321" ht="15.75" customHeight="1">
      <c r="A321" s="33"/>
      <c r="B321" s="34"/>
      <c r="C321" s="35"/>
      <c r="D321" s="35"/>
      <c r="E321" s="34"/>
      <c r="F321" s="35"/>
    </row>
    <row r="322" ht="15.75" customHeight="1">
      <c r="A322" s="33"/>
      <c r="B322" s="34"/>
      <c r="C322" s="35"/>
      <c r="D322" s="35"/>
      <c r="E322" s="34"/>
      <c r="F322" s="35"/>
    </row>
    <row r="323" ht="15.75" customHeight="1">
      <c r="A323" s="33"/>
      <c r="B323" s="34"/>
      <c r="C323" s="35"/>
      <c r="D323" s="35"/>
      <c r="E323" s="35"/>
      <c r="F323" s="35"/>
    </row>
    <row r="324" ht="15.75" customHeight="1">
      <c r="A324" s="33"/>
      <c r="B324" s="34"/>
      <c r="C324" s="35"/>
      <c r="D324" s="35"/>
      <c r="E324" s="34"/>
      <c r="F324" s="35"/>
    </row>
    <row r="325" ht="15.75" customHeight="1">
      <c r="A325" s="33"/>
      <c r="B325" s="34"/>
      <c r="C325" s="35"/>
      <c r="D325" s="34"/>
      <c r="E325" s="35"/>
      <c r="F325" s="35"/>
    </row>
    <row r="326" ht="15.75" customHeight="1">
      <c r="A326" s="33"/>
      <c r="B326" s="34"/>
      <c r="C326" s="35"/>
      <c r="D326" s="35"/>
      <c r="E326" s="34"/>
      <c r="F326" s="35"/>
    </row>
    <row r="327" ht="15.75" customHeight="1">
      <c r="A327" s="33"/>
      <c r="B327" s="34"/>
      <c r="C327" s="35"/>
      <c r="D327" s="35"/>
      <c r="E327" s="34"/>
      <c r="F327" s="35"/>
    </row>
    <row r="328" ht="15.75" customHeight="1">
      <c r="A328" s="33"/>
      <c r="B328" s="34"/>
      <c r="C328" s="35"/>
      <c r="D328" s="35"/>
      <c r="E328" s="34"/>
      <c r="F328" s="35"/>
    </row>
    <row r="329" ht="15.75" customHeight="1">
      <c r="A329" s="33"/>
      <c r="B329" s="34"/>
      <c r="C329" s="35"/>
      <c r="D329" s="35"/>
      <c r="E329" s="34"/>
      <c r="F329" s="35"/>
    </row>
    <row r="330" ht="15.75" customHeight="1">
      <c r="A330" s="33"/>
      <c r="B330" s="34"/>
      <c r="C330" s="35"/>
      <c r="D330" s="35"/>
      <c r="E330" s="34"/>
      <c r="F330" s="35"/>
    </row>
    <row r="331" ht="15.75" customHeight="1">
      <c r="A331" s="33"/>
      <c r="B331" s="34"/>
      <c r="C331" s="35"/>
      <c r="D331" s="35"/>
      <c r="E331" s="34"/>
      <c r="F331" s="35"/>
    </row>
    <row r="332" ht="15.75" customHeight="1">
      <c r="A332" s="33"/>
      <c r="B332" s="34"/>
      <c r="C332" s="35"/>
      <c r="D332" s="35"/>
      <c r="E332" s="34"/>
      <c r="F332" s="35"/>
    </row>
    <row r="333" ht="15.75" customHeight="1">
      <c r="A333" s="33"/>
      <c r="B333" s="34"/>
      <c r="C333" s="35"/>
      <c r="D333" s="35"/>
      <c r="E333" s="34"/>
      <c r="F333" s="35"/>
    </row>
    <row r="334" ht="15.75" customHeight="1">
      <c r="A334" s="33"/>
      <c r="B334" s="34"/>
      <c r="C334" s="35"/>
      <c r="D334" s="35"/>
      <c r="E334" s="34"/>
      <c r="F334" s="35"/>
    </row>
    <row r="335" ht="15.75" customHeight="1">
      <c r="A335" s="33"/>
      <c r="B335" s="34"/>
      <c r="C335" s="35"/>
      <c r="D335" s="35"/>
      <c r="E335" s="34"/>
      <c r="F335" s="35"/>
    </row>
    <row r="336" ht="15.75" customHeight="1">
      <c r="A336" s="33"/>
      <c r="B336" s="34"/>
      <c r="C336" s="35"/>
      <c r="D336" s="34"/>
      <c r="E336" s="34"/>
      <c r="F336" s="35"/>
    </row>
    <row r="337" ht="15.75" customHeight="1">
      <c r="A337" s="33"/>
      <c r="B337" s="34"/>
      <c r="C337" s="35"/>
      <c r="D337" s="35"/>
      <c r="E337" s="34"/>
      <c r="F337" s="35"/>
    </row>
    <row r="338" ht="15.75" customHeight="1">
      <c r="A338" s="33"/>
      <c r="B338" s="34"/>
      <c r="C338" s="35"/>
      <c r="D338" s="35"/>
      <c r="E338" s="34"/>
      <c r="F338" s="35"/>
    </row>
    <row r="339" ht="15.75" customHeight="1">
      <c r="A339" s="33"/>
      <c r="B339" s="34"/>
      <c r="C339" s="35"/>
      <c r="D339" s="35"/>
      <c r="E339" s="34"/>
      <c r="F339" s="35"/>
    </row>
    <row r="340" ht="15.75" customHeight="1">
      <c r="A340" s="33"/>
      <c r="B340" s="34"/>
      <c r="C340" s="35"/>
      <c r="D340" s="35"/>
      <c r="E340" s="34"/>
      <c r="F340" s="35"/>
    </row>
    <row r="341" ht="15.75" customHeight="1">
      <c r="A341" s="33"/>
      <c r="B341" s="34"/>
      <c r="C341" s="35"/>
      <c r="D341" s="35"/>
      <c r="E341" s="34"/>
      <c r="F341" s="35"/>
    </row>
    <row r="342" ht="15.75" customHeight="1">
      <c r="A342" s="33"/>
      <c r="B342" s="34"/>
      <c r="C342" s="35"/>
      <c r="D342" s="35"/>
      <c r="E342" s="34"/>
      <c r="F342" s="35"/>
    </row>
    <row r="343" ht="15.75" customHeight="1">
      <c r="A343" s="33"/>
      <c r="B343" s="34"/>
      <c r="C343" s="35"/>
      <c r="D343" s="35"/>
      <c r="E343" s="34"/>
      <c r="F343" s="35"/>
    </row>
    <row r="344" ht="15.75" customHeight="1">
      <c r="A344" s="33"/>
      <c r="B344" s="34"/>
      <c r="C344" s="35"/>
      <c r="D344" s="34"/>
      <c r="E344" s="34"/>
      <c r="F344" s="34"/>
    </row>
    <row r="345" ht="15.75" customHeight="1">
      <c r="A345" s="33"/>
      <c r="B345" s="34"/>
      <c r="C345" s="35"/>
      <c r="D345" s="34"/>
      <c r="E345" s="34"/>
      <c r="F345" s="34"/>
    </row>
    <row r="346" ht="15.75" customHeight="1">
      <c r="A346" s="33"/>
      <c r="B346" s="34"/>
      <c r="C346" s="35"/>
      <c r="D346" s="34"/>
      <c r="E346" s="34"/>
      <c r="F346" s="35"/>
    </row>
    <row r="347" ht="15.75" customHeight="1">
      <c r="A347" s="33"/>
      <c r="B347" s="34"/>
      <c r="C347" s="35"/>
      <c r="D347" s="34"/>
      <c r="E347" s="34"/>
      <c r="F347" s="35"/>
    </row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6" width="12.63"/>
  </cols>
  <sheetData>
    <row r="1" ht="15.0" customHeight="1">
      <c r="A1" s="31" t="s">
        <v>1</v>
      </c>
      <c r="B1" s="31" t="s">
        <v>2</v>
      </c>
      <c r="C1" s="31" t="s">
        <v>3</v>
      </c>
      <c r="D1" s="31" t="s">
        <v>662</v>
      </c>
      <c r="E1" s="31" t="s">
        <v>663</v>
      </c>
      <c r="F1" s="31" t="s">
        <v>664</v>
      </c>
    </row>
    <row r="2" ht="15.0" customHeight="1">
      <c r="A2" s="67"/>
      <c r="B2" s="56"/>
      <c r="C2" s="57"/>
      <c r="D2" s="57"/>
      <c r="E2" s="57"/>
      <c r="F2" s="57"/>
    </row>
    <row r="3" ht="15.0" customHeight="1">
      <c r="A3" s="67"/>
      <c r="B3" s="56"/>
      <c r="C3" s="57"/>
      <c r="D3" s="57"/>
      <c r="E3" s="57"/>
      <c r="F3" s="57"/>
    </row>
    <row r="4" ht="15.0" customHeight="1">
      <c r="A4" s="67"/>
      <c r="B4" s="56"/>
      <c r="C4" s="57"/>
      <c r="D4" s="57"/>
      <c r="E4" s="57"/>
      <c r="F4" s="57"/>
    </row>
    <row r="5" ht="15.0" customHeight="1">
      <c r="A5" s="67"/>
      <c r="B5" s="56"/>
      <c r="C5" s="57"/>
      <c r="D5" s="57"/>
      <c r="E5" s="57"/>
      <c r="F5" s="57"/>
    </row>
    <row r="6" ht="15.0" customHeight="1">
      <c r="A6" s="67"/>
      <c r="B6" s="56"/>
      <c r="C6" s="57"/>
      <c r="D6" s="57"/>
      <c r="E6" s="57"/>
      <c r="F6" s="57"/>
    </row>
    <row r="7" ht="15.0" customHeight="1">
      <c r="A7" s="67"/>
      <c r="B7" s="56"/>
      <c r="C7" s="57"/>
      <c r="D7" s="57"/>
      <c r="E7" s="57"/>
      <c r="F7" s="57"/>
    </row>
    <row r="8" ht="15.0" customHeight="1">
      <c r="A8" s="67"/>
      <c r="B8" s="56"/>
      <c r="C8" s="57"/>
      <c r="D8" s="57"/>
      <c r="E8" s="57"/>
      <c r="F8" s="57"/>
    </row>
    <row r="9" ht="15.0" customHeight="1">
      <c r="A9" s="67"/>
      <c r="B9" s="56"/>
      <c r="C9" s="57"/>
      <c r="D9" s="57"/>
      <c r="E9" s="57"/>
      <c r="F9" s="57"/>
    </row>
    <row r="10" ht="15.0" customHeight="1">
      <c r="A10" s="67"/>
      <c r="B10" s="56"/>
      <c r="C10" s="57"/>
      <c r="D10" s="57"/>
      <c r="E10" s="57"/>
      <c r="F10" s="57"/>
    </row>
    <row r="11" ht="15.0" customHeight="1">
      <c r="A11" s="67"/>
      <c r="B11" s="56"/>
      <c r="C11" s="57"/>
      <c r="D11" s="57"/>
      <c r="E11" s="57"/>
      <c r="F11" s="57"/>
    </row>
    <row r="12" ht="15.0" customHeight="1">
      <c r="A12" s="67"/>
      <c r="B12" s="56"/>
      <c r="C12" s="57"/>
      <c r="D12" s="57"/>
      <c r="E12" s="57"/>
      <c r="F12" s="57"/>
    </row>
    <row r="13" ht="15.0" customHeight="1">
      <c r="A13" s="67"/>
      <c r="B13" s="56"/>
      <c r="C13" s="57"/>
      <c r="D13" s="57"/>
      <c r="E13" s="57"/>
      <c r="F13" s="57"/>
    </row>
    <row r="14" ht="15.0" customHeight="1">
      <c r="A14" s="67"/>
      <c r="B14" s="56"/>
      <c r="C14" s="57"/>
      <c r="D14" s="57"/>
      <c r="E14" s="57"/>
      <c r="F14" s="57"/>
    </row>
    <row r="15" ht="15.0" customHeight="1">
      <c r="A15" s="67"/>
      <c r="B15" s="56"/>
      <c r="C15" s="57"/>
      <c r="D15" s="57"/>
      <c r="E15" s="57"/>
      <c r="F15" s="57"/>
    </row>
    <row r="16" ht="15.0" customHeight="1">
      <c r="A16" s="67"/>
      <c r="B16" s="56"/>
      <c r="C16" s="57"/>
      <c r="D16" s="57"/>
      <c r="E16" s="57"/>
      <c r="F16" s="57"/>
    </row>
    <row r="17" ht="15.0" customHeight="1">
      <c r="A17" s="67"/>
      <c r="B17" s="56"/>
      <c r="C17" s="57"/>
      <c r="D17" s="57"/>
      <c r="E17" s="57"/>
      <c r="F17" s="57"/>
    </row>
    <row r="18" ht="15.0" customHeight="1">
      <c r="A18" s="67"/>
      <c r="B18" s="56"/>
      <c r="C18" s="57"/>
      <c r="D18" s="57"/>
      <c r="E18" s="57"/>
      <c r="F18" s="57"/>
    </row>
    <row r="19" ht="15.0" customHeight="1">
      <c r="A19" s="67"/>
      <c r="B19" s="56"/>
      <c r="C19" s="57"/>
      <c r="D19" s="57"/>
      <c r="E19" s="57"/>
      <c r="F19" s="57"/>
    </row>
    <row r="20" ht="15.0" customHeight="1">
      <c r="A20" s="67"/>
      <c r="B20" s="56"/>
      <c r="C20" s="57"/>
      <c r="D20" s="57"/>
      <c r="E20" s="57"/>
      <c r="F20" s="57"/>
    </row>
    <row r="21" ht="15.0" customHeight="1">
      <c r="A21" s="67"/>
      <c r="B21" s="56"/>
      <c r="C21" s="57"/>
      <c r="D21" s="57"/>
      <c r="E21" s="57"/>
      <c r="F21" s="57"/>
    </row>
    <row r="22" ht="15.0" customHeight="1">
      <c r="A22" s="67"/>
      <c r="B22" s="56"/>
      <c r="C22" s="57"/>
      <c r="D22" s="57"/>
      <c r="E22" s="57"/>
      <c r="F22" s="57"/>
    </row>
    <row r="23" ht="15.0" customHeight="1">
      <c r="A23" s="67"/>
      <c r="B23" s="56"/>
      <c r="C23" s="57"/>
      <c r="D23" s="57"/>
      <c r="E23" s="57"/>
      <c r="F23" s="57"/>
    </row>
    <row r="24" ht="15.0" customHeight="1">
      <c r="A24" s="67"/>
      <c r="B24" s="56"/>
      <c r="C24" s="57"/>
      <c r="D24" s="57"/>
      <c r="E24" s="57"/>
      <c r="F24" s="57"/>
    </row>
    <row r="25" ht="15.0" customHeight="1">
      <c r="A25" s="67"/>
      <c r="B25" s="56"/>
      <c r="C25" s="57"/>
      <c r="D25" s="57"/>
      <c r="E25" s="57"/>
      <c r="F25" s="57"/>
    </row>
    <row r="26" ht="15.0" customHeight="1">
      <c r="A26" s="67"/>
      <c r="B26" s="56"/>
      <c r="C26" s="57"/>
      <c r="D26" s="57"/>
      <c r="E26" s="57"/>
      <c r="F26" s="57"/>
    </row>
    <row r="27" ht="15.0" customHeight="1">
      <c r="A27" s="67"/>
      <c r="B27" s="56"/>
      <c r="C27" s="57"/>
      <c r="D27" s="57"/>
      <c r="E27" s="57"/>
      <c r="F27" s="57"/>
    </row>
    <row r="28" ht="15.0" customHeight="1">
      <c r="A28" s="67"/>
      <c r="B28" s="56"/>
      <c r="C28" s="57"/>
      <c r="D28" s="57"/>
      <c r="E28" s="57"/>
      <c r="F28" s="57"/>
    </row>
    <row r="29" ht="12.75" customHeight="1">
      <c r="A29" s="67"/>
      <c r="B29" s="56"/>
      <c r="C29" s="57"/>
      <c r="D29" s="57"/>
      <c r="E29" s="57"/>
      <c r="F29" s="57"/>
    </row>
    <row r="30" ht="12.75" customHeight="1">
      <c r="A30" s="67"/>
      <c r="B30" s="56"/>
      <c r="C30" s="57"/>
      <c r="D30" s="57"/>
      <c r="E30" s="57"/>
      <c r="F30" s="57"/>
    </row>
    <row r="31" ht="12.75" customHeight="1">
      <c r="A31" s="67"/>
      <c r="B31" s="56"/>
      <c r="C31" s="57"/>
      <c r="D31" s="57"/>
      <c r="E31" s="57"/>
      <c r="F31" s="57"/>
    </row>
    <row r="32" ht="12.75" customHeight="1">
      <c r="A32" s="67"/>
      <c r="B32" s="56"/>
      <c r="C32" s="57"/>
      <c r="D32" s="57"/>
      <c r="E32" s="57"/>
      <c r="F32" s="57"/>
    </row>
    <row r="33" ht="12.75" customHeight="1">
      <c r="A33" s="67"/>
      <c r="B33" s="56"/>
      <c r="C33" s="57"/>
      <c r="D33" s="57"/>
      <c r="E33" s="57"/>
      <c r="F33" s="57"/>
    </row>
    <row r="34" ht="12.75" customHeight="1">
      <c r="A34" s="67"/>
      <c r="B34" s="56"/>
      <c r="C34" s="57"/>
      <c r="D34" s="57"/>
      <c r="E34" s="57"/>
      <c r="F34" s="57"/>
    </row>
    <row r="35" ht="12.75" customHeight="1">
      <c r="A35" s="67"/>
      <c r="B35" s="56"/>
      <c r="C35" s="57"/>
      <c r="D35" s="57"/>
      <c r="E35" s="57"/>
      <c r="F35" s="57"/>
    </row>
    <row r="36" ht="12.75" customHeight="1">
      <c r="A36" s="67"/>
      <c r="B36" s="56"/>
      <c r="C36" s="57"/>
      <c r="D36" s="57"/>
      <c r="E36" s="57"/>
      <c r="F36" s="57"/>
    </row>
    <row r="37" ht="12.75" customHeight="1">
      <c r="A37" s="67"/>
      <c r="B37" s="56"/>
      <c r="C37" s="57"/>
      <c r="D37" s="57"/>
      <c r="E37" s="57"/>
      <c r="F37" s="57"/>
    </row>
    <row r="38" ht="12.75" customHeight="1">
      <c r="A38" s="67"/>
      <c r="B38" s="56"/>
      <c r="C38" s="57"/>
      <c r="D38" s="57"/>
      <c r="E38" s="57"/>
      <c r="F38" s="57"/>
    </row>
    <row r="39" ht="12.75" customHeight="1">
      <c r="A39" s="67"/>
      <c r="B39" s="56"/>
      <c r="C39" s="57"/>
      <c r="D39" s="57"/>
      <c r="E39" s="57"/>
      <c r="F39" s="57"/>
    </row>
    <row r="40" ht="12.75" customHeight="1">
      <c r="A40" s="67"/>
      <c r="B40" s="56"/>
      <c r="C40" s="57"/>
      <c r="D40" s="57"/>
      <c r="E40" s="57"/>
      <c r="F40" s="57"/>
    </row>
    <row r="41" ht="12.75" customHeight="1">
      <c r="A41" s="67"/>
      <c r="B41" s="56"/>
      <c r="C41" s="57"/>
      <c r="D41" s="57"/>
      <c r="E41" s="57"/>
      <c r="F41" s="57"/>
    </row>
    <row r="42" ht="12.75" customHeight="1">
      <c r="A42" s="67"/>
      <c r="B42" s="56"/>
      <c r="C42" s="57"/>
      <c r="D42" s="57"/>
      <c r="E42" s="57"/>
      <c r="F42" s="57"/>
    </row>
    <row r="43" ht="12.75" customHeight="1">
      <c r="A43" s="67"/>
      <c r="B43" s="56"/>
      <c r="C43" s="57"/>
      <c r="D43" s="57"/>
      <c r="E43" s="57"/>
      <c r="F43" s="57"/>
    </row>
    <row r="44" ht="12.75" customHeight="1">
      <c r="A44" s="67"/>
      <c r="B44" s="56"/>
      <c r="C44" s="57"/>
      <c r="D44" s="57"/>
      <c r="E44" s="57"/>
      <c r="F44" s="57"/>
    </row>
    <row r="45" ht="12.75" customHeight="1">
      <c r="A45" s="67"/>
      <c r="B45" s="56"/>
      <c r="C45" s="57"/>
      <c r="D45" s="57"/>
      <c r="E45" s="57"/>
      <c r="F45" s="57"/>
    </row>
    <row r="46" ht="12.75" customHeight="1">
      <c r="A46" s="67"/>
      <c r="B46" s="56"/>
      <c r="C46" s="57"/>
      <c r="D46" s="57"/>
      <c r="E46" s="57"/>
      <c r="F46" s="57"/>
    </row>
    <row r="47" ht="12.75" customHeight="1">
      <c r="A47" s="67"/>
      <c r="B47" s="56"/>
      <c r="C47" s="57"/>
      <c r="D47" s="57"/>
      <c r="E47" s="57"/>
      <c r="F47" s="57"/>
    </row>
    <row r="48" ht="12.75" customHeight="1">
      <c r="A48" s="67"/>
      <c r="B48" s="56"/>
      <c r="C48" s="57"/>
      <c r="D48" s="57"/>
      <c r="E48" s="57"/>
      <c r="F48" s="57"/>
    </row>
    <row r="49" ht="12.75" customHeight="1">
      <c r="A49" s="67"/>
      <c r="B49" s="56"/>
      <c r="C49" s="57"/>
      <c r="D49" s="57"/>
      <c r="E49" s="57"/>
      <c r="F49" s="57"/>
    </row>
    <row r="50" ht="12.75" customHeight="1">
      <c r="A50" s="67"/>
      <c r="B50" s="56"/>
      <c r="C50" s="57"/>
      <c r="D50" s="57"/>
      <c r="E50" s="57"/>
      <c r="F50" s="57"/>
    </row>
    <row r="51" ht="12.75" customHeight="1">
      <c r="A51" s="67"/>
      <c r="B51" s="56"/>
      <c r="C51" s="57"/>
      <c r="D51" s="57"/>
      <c r="E51" s="57"/>
      <c r="F51" s="57"/>
    </row>
    <row r="52" ht="12.75" customHeight="1">
      <c r="A52" s="67"/>
      <c r="B52" s="56"/>
      <c r="C52" s="57"/>
      <c r="D52" s="57"/>
      <c r="E52" s="57"/>
      <c r="F52" s="57"/>
    </row>
    <row r="53" ht="12.75" customHeight="1">
      <c r="A53" s="67"/>
      <c r="B53" s="56"/>
      <c r="C53" s="57"/>
      <c r="D53" s="57"/>
      <c r="E53" s="57"/>
      <c r="F53" s="57"/>
    </row>
    <row r="54" ht="12.75" customHeight="1">
      <c r="A54" s="67"/>
      <c r="B54" s="56"/>
      <c r="C54" s="57"/>
      <c r="D54" s="57"/>
      <c r="E54" s="57"/>
      <c r="F54" s="57"/>
    </row>
    <row r="55" ht="12.75" customHeight="1">
      <c r="A55" s="67"/>
      <c r="B55" s="56"/>
      <c r="C55" s="57"/>
      <c r="D55" s="57"/>
      <c r="E55" s="57"/>
      <c r="F55" s="57"/>
    </row>
    <row r="56" ht="12.75" customHeight="1">
      <c r="A56" s="67"/>
      <c r="B56" s="56"/>
      <c r="C56" s="57"/>
      <c r="D56" s="57"/>
      <c r="E56" s="57"/>
      <c r="F56" s="57"/>
    </row>
    <row r="57" ht="12.75" customHeight="1">
      <c r="A57" s="67"/>
      <c r="B57" s="56"/>
      <c r="C57" s="57"/>
      <c r="D57" s="57"/>
      <c r="E57" s="57"/>
      <c r="F57" s="57"/>
    </row>
    <row r="58" ht="12.75" customHeight="1">
      <c r="A58" s="67"/>
      <c r="B58" s="56"/>
      <c r="C58" s="57"/>
      <c r="D58" s="57"/>
      <c r="E58" s="57"/>
      <c r="F58" s="57"/>
    </row>
    <row r="59" ht="12.75" customHeight="1">
      <c r="A59" s="67"/>
      <c r="B59" s="56"/>
      <c r="C59" s="57"/>
      <c r="D59" s="57"/>
      <c r="E59" s="57"/>
      <c r="F59" s="57"/>
    </row>
    <row r="60" ht="12.75" customHeight="1">
      <c r="A60" s="67"/>
      <c r="B60" s="56"/>
      <c r="C60" s="57"/>
      <c r="D60" s="57"/>
      <c r="E60" s="57"/>
      <c r="F60" s="57"/>
    </row>
    <row r="61" ht="12.75" customHeight="1">
      <c r="A61" s="67"/>
      <c r="B61" s="56"/>
      <c r="C61" s="57"/>
      <c r="D61" s="57"/>
      <c r="E61" s="57"/>
      <c r="F61" s="57"/>
    </row>
    <row r="62" ht="12.75" customHeight="1">
      <c r="A62" s="67"/>
      <c r="B62" s="56"/>
      <c r="C62" s="57"/>
      <c r="D62" s="57"/>
      <c r="E62" s="57"/>
      <c r="F62" s="57"/>
    </row>
    <row r="63" ht="12.75" customHeight="1">
      <c r="A63" s="67"/>
      <c r="B63" s="56"/>
      <c r="C63" s="57"/>
      <c r="D63" s="57"/>
      <c r="E63" s="57"/>
      <c r="F63" s="57"/>
    </row>
    <row r="64" ht="12.75" customHeight="1">
      <c r="A64" s="67"/>
      <c r="B64" s="56"/>
      <c r="C64" s="57"/>
      <c r="D64" s="57"/>
      <c r="E64" s="57"/>
      <c r="F64" s="57"/>
    </row>
    <row r="65" ht="12.75" customHeight="1">
      <c r="A65" s="67"/>
      <c r="B65" s="56"/>
      <c r="C65" s="57"/>
      <c r="D65" s="57"/>
      <c r="E65" s="57"/>
      <c r="F65" s="57"/>
    </row>
    <row r="66" ht="12.75" customHeight="1">
      <c r="A66" s="67"/>
      <c r="B66" s="56"/>
      <c r="C66" s="57"/>
      <c r="D66" s="57"/>
      <c r="E66" s="57"/>
      <c r="F66" s="57"/>
    </row>
    <row r="67" ht="12.75" customHeight="1">
      <c r="A67" s="67"/>
      <c r="B67" s="56"/>
      <c r="C67" s="57"/>
      <c r="D67" s="57"/>
      <c r="E67" s="57"/>
      <c r="F67" s="57"/>
    </row>
    <row r="68" ht="12.75" customHeight="1">
      <c r="A68" s="67"/>
      <c r="B68" s="56"/>
      <c r="C68" s="57"/>
      <c r="D68" s="57"/>
      <c r="E68" s="57"/>
      <c r="F68" s="57"/>
    </row>
    <row r="69" ht="12.75" customHeight="1">
      <c r="A69" s="67"/>
      <c r="B69" s="56"/>
      <c r="C69" s="57"/>
      <c r="D69" s="57"/>
      <c r="E69" s="57"/>
      <c r="F69" s="57"/>
    </row>
    <row r="70" ht="12.75" customHeight="1">
      <c r="A70" s="67"/>
      <c r="B70" s="56"/>
      <c r="C70" s="57"/>
      <c r="D70" s="57"/>
      <c r="E70" s="57"/>
      <c r="F70" s="57"/>
    </row>
    <row r="71" ht="12.75" customHeight="1">
      <c r="A71" s="67"/>
      <c r="B71" s="56"/>
      <c r="C71" s="57"/>
      <c r="D71" s="57"/>
      <c r="E71" s="57"/>
      <c r="F71" s="57"/>
    </row>
    <row r="72" ht="12.75" customHeight="1">
      <c r="A72" s="67"/>
      <c r="B72" s="56"/>
      <c r="C72" s="57"/>
      <c r="D72" s="57"/>
      <c r="E72" s="57"/>
      <c r="F72" s="57"/>
    </row>
    <row r="73" ht="12.75" customHeight="1">
      <c r="A73" s="67"/>
      <c r="B73" s="56"/>
      <c r="C73" s="57"/>
      <c r="D73" s="57"/>
      <c r="E73" s="57"/>
      <c r="F73" s="57"/>
    </row>
    <row r="74" ht="12.75" customHeight="1">
      <c r="A74" s="67"/>
      <c r="B74" s="56"/>
      <c r="C74" s="57"/>
      <c r="D74" s="57"/>
      <c r="E74" s="57"/>
      <c r="F74" s="57"/>
    </row>
    <row r="75" ht="12.75" customHeight="1">
      <c r="A75" s="67"/>
      <c r="B75" s="56"/>
      <c r="C75" s="57"/>
      <c r="D75" s="57"/>
      <c r="E75" s="57"/>
      <c r="F75" s="57"/>
    </row>
    <row r="76" ht="12.75" customHeight="1">
      <c r="A76" s="67"/>
      <c r="B76" s="56"/>
      <c r="C76" s="57"/>
      <c r="D76" s="57"/>
      <c r="E76" s="57"/>
      <c r="F76" s="57"/>
    </row>
    <row r="77" ht="12.75" customHeight="1">
      <c r="A77" s="67"/>
      <c r="B77" s="56"/>
      <c r="C77" s="57"/>
      <c r="D77" s="57"/>
      <c r="E77" s="57"/>
      <c r="F77" s="57"/>
    </row>
    <row r="78" ht="12.75" customHeight="1">
      <c r="A78" s="67"/>
      <c r="B78" s="56"/>
      <c r="C78" s="57"/>
      <c r="D78" s="57"/>
      <c r="E78" s="57"/>
      <c r="F78" s="57"/>
    </row>
    <row r="79" ht="12.75" customHeight="1">
      <c r="A79" s="67"/>
      <c r="B79" s="56"/>
      <c r="C79" s="57"/>
      <c r="D79" s="57"/>
      <c r="E79" s="57"/>
      <c r="F79" s="57"/>
    </row>
    <row r="80" ht="12.75" customHeight="1">
      <c r="A80" s="67"/>
      <c r="B80" s="56"/>
      <c r="C80" s="57"/>
      <c r="D80" s="57"/>
      <c r="E80" s="57"/>
      <c r="F80" s="57"/>
    </row>
    <row r="81" ht="12.75" customHeight="1">
      <c r="A81" s="67"/>
      <c r="B81" s="56"/>
      <c r="C81" s="57"/>
      <c r="D81" s="57"/>
      <c r="E81" s="57"/>
      <c r="F81" s="57"/>
    </row>
    <row r="82" ht="12.75" customHeight="1">
      <c r="A82" s="67"/>
      <c r="B82" s="56"/>
      <c r="C82" s="57"/>
      <c r="D82" s="57"/>
      <c r="E82" s="57"/>
      <c r="F82" s="57"/>
    </row>
    <row r="83" ht="12.75" customHeight="1">
      <c r="A83" s="67"/>
      <c r="B83" s="56"/>
      <c r="C83" s="57"/>
      <c r="D83" s="57"/>
      <c r="E83" s="57"/>
      <c r="F83" s="57"/>
    </row>
    <row r="84" ht="12.75" customHeight="1">
      <c r="A84" s="67"/>
      <c r="B84" s="56"/>
      <c r="C84" s="57"/>
      <c r="D84" s="57"/>
      <c r="E84" s="57"/>
      <c r="F84" s="57"/>
    </row>
    <row r="85" ht="12.75" customHeight="1">
      <c r="A85" s="67"/>
      <c r="B85" s="56"/>
      <c r="C85" s="57"/>
      <c r="D85" s="57"/>
      <c r="E85" s="57"/>
      <c r="F85" s="57"/>
    </row>
    <row r="86" ht="12.75" customHeight="1">
      <c r="A86" s="67"/>
      <c r="B86" s="56"/>
      <c r="C86" s="57"/>
      <c r="D86" s="57"/>
      <c r="E86" s="57"/>
      <c r="F86" s="57"/>
    </row>
    <row r="87" ht="12.75" customHeight="1">
      <c r="A87" s="67"/>
      <c r="B87" s="56"/>
      <c r="C87" s="57"/>
      <c r="D87" s="57"/>
      <c r="E87" s="57"/>
      <c r="F87" s="57"/>
    </row>
    <row r="88" ht="12.75" customHeight="1">
      <c r="A88" s="67"/>
      <c r="B88" s="56"/>
      <c r="C88" s="57"/>
      <c r="D88" s="57"/>
      <c r="E88" s="57"/>
      <c r="F88" s="57"/>
    </row>
    <row r="89" ht="12.75" customHeight="1">
      <c r="A89" s="67"/>
      <c r="B89" s="56"/>
      <c r="C89" s="57"/>
      <c r="D89" s="57"/>
      <c r="E89" s="57"/>
      <c r="F89" s="57"/>
    </row>
    <row r="90" ht="12.75" customHeight="1">
      <c r="A90" s="67"/>
      <c r="B90" s="56"/>
      <c r="C90" s="57"/>
      <c r="D90" s="57"/>
      <c r="E90" s="57"/>
      <c r="F90" s="57"/>
    </row>
    <row r="91" ht="12.75" customHeight="1">
      <c r="A91" s="67"/>
      <c r="B91" s="56"/>
      <c r="C91" s="57"/>
      <c r="D91" s="57"/>
      <c r="E91" s="57"/>
      <c r="F91" s="57"/>
    </row>
    <row r="92" ht="12.75" customHeight="1">
      <c r="A92" s="67"/>
      <c r="B92" s="56"/>
      <c r="C92" s="57"/>
      <c r="D92" s="57"/>
      <c r="E92" s="57"/>
      <c r="F92" s="57"/>
    </row>
    <row r="93" ht="12.75" customHeight="1">
      <c r="A93" s="67"/>
      <c r="B93" s="56"/>
      <c r="C93" s="57"/>
      <c r="D93" s="57"/>
      <c r="E93" s="57"/>
      <c r="F93" s="57"/>
    </row>
    <row r="94" ht="12.75" customHeight="1">
      <c r="A94" s="67"/>
      <c r="B94" s="56"/>
      <c r="C94" s="57"/>
      <c r="D94" s="57"/>
      <c r="E94" s="57"/>
      <c r="F94" s="57"/>
    </row>
    <row r="95" ht="12.75" customHeight="1">
      <c r="A95" s="67"/>
      <c r="B95" s="56"/>
      <c r="C95" s="57"/>
      <c r="D95" s="57"/>
      <c r="E95" s="57"/>
      <c r="F95" s="57"/>
    </row>
    <row r="96" ht="12.75" customHeight="1">
      <c r="A96" s="67"/>
      <c r="B96" s="56"/>
      <c r="C96" s="57"/>
      <c r="D96" s="57"/>
      <c r="E96" s="57"/>
      <c r="F96" s="57"/>
    </row>
    <row r="97" ht="12.75" customHeight="1">
      <c r="A97" s="67"/>
      <c r="B97" s="56"/>
      <c r="C97" s="57"/>
      <c r="D97" s="57"/>
      <c r="E97" s="57"/>
      <c r="F97" s="57"/>
    </row>
    <row r="98" ht="12.75" customHeight="1">
      <c r="A98" s="67"/>
      <c r="B98" s="56"/>
      <c r="C98" s="57"/>
      <c r="D98" s="57"/>
      <c r="E98" s="57"/>
      <c r="F98" s="57"/>
    </row>
    <row r="99" ht="12.75" customHeight="1">
      <c r="A99" s="67"/>
      <c r="B99" s="56"/>
      <c r="C99" s="57"/>
      <c r="D99" s="57"/>
      <c r="E99" s="57"/>
      <c r="F99" s="57"/>
    </row>
    <row r="100" ht="12.75" customHeight="1">
      <c r="A100" s="67"/>
      <c r="B100" s="56"/>
      <c r="C100" s="57"/>
      <c r="D100" s="57"/>
      <c r="E100" s="57"/>
      <c r="F100" s="57"/>
    </row>
    <row r="101" ht="12.75" customHeight="1">
      <c r="A101" s="67"/>
      <c r="B101" s="56"/>
      <c r="C101" s="57"/>
      <c r="D101" s="57"/>
      <c r="E101" s="57"/>
      <c r="F101" s="57"/>
    </row>
    <row r="102" ht="12.75" customHeight="1">
      <c r="A102" s="67"/>
      <c r="B102" s="56"/>
      <c r="C102" s="57"/>
      <c r="D102" s="57"/>
      <c r="E102" s="57"/>
      <c r="F102" s="57"/>
    </row>
    <row r="103" ht="12.75" customHeight="1">
      <c r="A103" s="67"/>
      <c r="B103" s="56"/>
      <c r="C103" s="57"/>
      <c r="D103" s="57"/>
      <c r="E103" s="57"/>
      <c r="F103" s="57"/>
    </row>
    <row r="104" ht="12.75" customHeight="1">
      <c r="A104" s="67"/>
      <c r="B104" s="56"/>
      <c r="C104" s="57"/>
      <c r="D104" s="57"/>
      <c r="E104" s="57"/>
      <c r="F104" s="57"/>
    </row>
    <row r="105" ht="12.75" customHeight="1">
      <c r="A105" s="67"/>
      <c r="B105" s="56"/>
      <c r="C105" s="57"/>
      <c r="D105" s="57"/>
      <c r="E105" s="57"/>
      <c r="F105" s="57"/>
    </row>
    <row r="106" ht="12.75" customHeight="1">
      <c r="A106" s="67"/>
      <c r="B106" s="56"/>
      <c r="C106" s="57"/>
      <c r="D106" s="57"/>
      <c r="E106" s="57"/>
      <c r="F106" s="57"/>
    </row>
    <row r="107" ht="12.75" customHeight="1">
      <c r="A107" s="67"/>
      <c r="B107" s="56"/>
      <c r="C107" s="57"/>
      <c r="D107" s="57"/>
      <c r="E107" s="57"/>
      <c r="F107" s="57"/>
    </row>
    <row r="108" ht="12.75" customHeight="1">
      <c r="A108" s="67"/>
      <c r="B108" s="56"/>
      <c r="C108" s="57"/>
      <c r="D108" s="57"/>
      <c r="E108" s="57"/>
      <c r="F108" s="57"/>
    </row>
    <row r="109" ht="12.75" customHeight="1">
      <c r="A109" s="67"/>
      <c r="B109" s="56"/>
      <c r="C109" s="57"/>
      <c r="D109" s="57"/>
      <c r="E109" s="57"/>
      <c r="F109" s="57"/>
    </row>
    <row r="110" ht="12.75" customHeight="1">
      <c r="A110" s="67"/>
      <c r="B110" s="56"/>
      <c r="C110" s="57"/>
      <c r="D110" s="57"/>
      <c r="E110" s="57"/>
      <c r="F110" s="57"/>
    </row>
    <row r="111" ht="12.75" customHeight="1">
      <c r="A111" s="67"/>
      <c r="B111" s="56"/>
      <c r="C111" s="57"/>
      <c r="D111" s="57"/>
      <c r="E111" s="57"/>
      <c r="F111" s="57"/>
    </row>
    <row r="112" ht="12.75" customHeight="1">
      <c r="A112" s="67"/>
      <c r="B112" s="56"/>
      <c r="C112" s="57"/>
      <c r="D112" s="57"/>
      <c r="E112" s="57"/>
      <c r="F112" s="57"/>
    </row>
    <row r="113" ht="12.75" customHeight="1">
      <c r="A113" s="67"/>
      <c r="B113" s="56"/>
      <c r="C113" s="57"/>
      <c r="D113" s="57"/>
      <c r="E113" s="57"/>
      <c r="F113" s="57"/>
    </row>
    <row r="114" ht="12.75" customHeight="1">
      <c r="A114" s="67"/>
      <c r="B114" s="56"/>
      <c r="C114" s="57"/>
      <c r="D114" s="57"/>
      <c r="E114" s="57"/>
      <c r="F114" s="57"/>
    </row>
    <row r="115" ht="12.75" customHeight="1">
      <c r="A115" s="67"/>
      <c r="B115" s="56"/>
      <c r="C115" s="57"/>
      <c r="D115" s="57"/>
      <c r="E115" s="57"/>
      <c r="F115" s="57"/>
    </row>
    <row r="116" ht="12.75" customHeight="1">
      <c r="A116" s="67"/>
      <c r="B116" s="56"/>
      <c r="C116" s="57"/>
      <c r="D116" s="57"/>
      <c r="E116" s="57"/>
      <c r="F116" s="57"/>
    </row>
    <row r="117" ht="12.75" customHeight="1">
      <c r="A117" s="67"/>
      <c r="B117" s="56"/>
      <c r="C117" s="57"/>
      <c r="D117" s="57"/>
      <c r="E117" s="57"/>
      <c r="F117" s="57"/>
    </row>
    <row r="118" ht="12.75" customHeight="1">
      <c r="A118" s="67"/>
      <c r="B118" s="56"/>
      <c r="C118" s="57"/>
      <c r="D118" s="57"/>
      <c r="E118" s="57"/>
      <c r="F118" s="57"/>
    </row>
    <row r="119" ht="12.75" customHeight="1">
      <c r="A119" s="67"/>
      <c r="B119" s="56"/>
      <c r="C119" s="57"/>
      <c r="D119" s="57"/>
      <c r="E119" s="57"/>
      <c r="F119" s="57"/>
    </row>
    <row r="120" ht="12.75" customHeight="1">
      <c r="A120" s="67"/>
      <c r="B120" s="56"/>
      <c r="C120" s="57"/>
      <c r="D120" s="57"/>
      <c r="E120" s="57"/>
      <c r="F120" s="57"/>
    </row>
    <row r="121" ht="12.75" customHeight="1">
      <c r="A121" s="67"/>
      <c r="B121" s="56"/>
      <c r="C121" s="57"/>
      <c r="D121" s="57"/>
      <c r="E121" s="57"/>
      <c r="F121" s="57"/>
    </row>
    <row r="122" ht="12.75" customHeight="1">
      <c r="A122" s="67"/>
      <c r="B122" s="56"/>
      <c r="C122" s="57"/>
      <c r="D122" s="57"/>
      <c r="E122" s="57"/>
      <c r="F122" s="57"/>
    </row>
    <row r="123" ht="12.75" customHeight="1">
      <c r="A123" s="67"/>
      <c r="B123" s="56"/>
      <c r="C123" s="57"/>
      <c r="D123" s="57"/>
      <c r="E123" s="57"/>
      <c r="F123" s="57"/>
    </row>
    <row r="124" ht="12.75" customHeight="1">
      <c r="A124" s="67"/>
      <c r="B124" s="56"/>
      <c r="C124" s="57"/>
      <c r="D124" s="57"/>
      <c r="E124" s="57"/>
      <c r="F124" s="57"/>
    </row>
    <row r="125" ht="12.75" customHeight="1">
      <c r="A125" s="67"/>
      <c r="B125" s="56"/>
      <c r="C125" s="57"/>
      <c r="D125" s="57"/>
      <c r="E125" s="57"/>
      <c r="F125" s="57"/>
    </row>
    <row r="126" ht="12.75" customHeight="1">
      <c r="A126" s="67"/>
      <c r="B126" s="56"/>
      <c r="C126" s="57"/>
      <c r="D126" s="57"/>
      <c r="E126" s="57"/>
      <c r="F126" s="57"/>
    </row>
    <row r="127" ht="12.75" customHeight="1">
      <c r="A127" s="67"/>
      <c r="B127" s="56"/>
      <c r="C127" s="57"/>
      <c r="D127" s="57"/>
      <c r="E127" s="57"/>
      <c r="F127" s="57"/>
    </row>
    <row r="128" ht="12.75" customHeight="1">
      <c r="A128" s="67"/>
      <c r="B128" s="56"/>
      <c r="C128" s="57"/>
      <c r="D128" s="57"/>
      <c r="E128" s="57"/>
      <c r="F128" s="57"/>
    </row>
    <row r="129" ht="12.75" customHeight="1">
      <c r="A129" s="67"/>
      <c r="B129" s="56"/>
      <c r="C129" s="57"/>
      <c r="D129" s="57"/>
      <c r="E129" s="57"/>
      <c r="F129" s="57"/>
    </row>
    <row r="130" ht="12.75" customHeight="1">
      <c r="A130" s="67"/>
      <c r="B130" s="56"/>
      <c r="C130" s="57"/>
      <c r="D130" s="57"/>
      <c r="E130" s="57"/>
      <c r="F130" s="57"/>
    </row>
    <row r="131" ht="12.75" customHeight="1">
      <c r="A131" s="67"/>
      <c r="B131" s="56"/>
      <c r="C131" s="57"/>
      <c r="D131" s="57"/>
      <c r="E131" s="57"/>
      <c r="F131" s="57"/>
    </row>
    <row r="132" ht="12.75" customHeight="1">
      <c r="A132" s="67"/>
      <c r="B132" s="56"/>
      <c r="C132" s="57"/>
      <c r="D132" s="57"/>
      <c r="E132" s="57"/>
      <c r="F132" s="57"/>
    </row>
    <row r="133" ht="12.75" customHeight="1">
      <c r="A133" s="67"/>
      <c r="B133" s="56"/>
      <c r="C133" s="57"/>
      <c r="D133" s="57"/>
      <c r="E133" s="57"/>
      <c r="F133" s="57"/>
    </row>
    <row r="134" ht="12.75" customHeight="1">
      <c r="A134" s="67"/>
      <c r="B134" s="56"/>
      <c r="C134" s="57"/>
      <c r="D134" s="57"/>
      <c r="E134" s="57"/>
      <c r="F134" s="57"/>
    </row>
    <row r="135" ht="12.75" customHeight="1">
      <c r="A135" s="67"/>
      <c r="B135" s="56"/>
      <c r="C135" s="57"/>
      <c r="D135" s="57"/>
      <c r="E135" s="57"/>
      <c r="F135" s="57"/>
    </row>
    <row r="136" ht="12.75" customHeight="1">
      <c r="A136" s="67"/>
      <c r="B136" s="56"/>
      <c r="C136" s="57"/>
      <c r="D136" s="57"/>
      <c r="E136" s="57"/>
      <c r="F136" s="57"/>
    </row>
    <row r="137" ht="12.75" customHeight="1">
      <c r="A137" s="67"/>
      <c r="B137" s="56"/>
      <c r="C137" s="57"/>
      <c r="D137" s="57"/>
      <c r="E137" s="57"/>
      <c r="F137" s="57"/>
    </row>
    <row r="138" ht="12.75" customHeight="1">
      <c r="A138" s="67"/>
      <c r="B138" s="56"/>
      <c r="C138" s="57"/>
      <c r="D138" s="57"/>
      <c r="E138" s="57"/>
      <c r="F138" s="57"/>
    </row>
    <row r="139" ht="12.75" customHeight="1">
      <c r="A139" s="67"/>
      <c r="B139" s="56"/>
      <c r="C139" s="57"/>
      <c r="D139" s="57"/>
      <c r="E139" s="57"/>
      <c r="F139" s="57"/>
    </row>
    <row r="140" ht="12.75" customHeight="1">
      <c r="A140" s="67"/>
      <c r="B140" s="56"/>
      <c r="C140" s="57"/>
      <c r="D140" s="57"/>
      <c r="E140" s="57"/>
      <c r="F140" s="57"/>
    </row>
    <row r="141" ht="12.75" customHeight="1">
      <c r="A141" s="67"/>
      <c r="B141" s="56"/>
      <c r="C141" s="57"/>
      <c r="D141" s="57"/>
      <c r="E141" s="57"/>
      <c r="F141" s="57"/>
    </row>
    <row r="142" ht="12.75" customHeight="1">
      <c r="A142" s="67"/>
      <c r="B142" s="56"/>
      <c r="C142" s="57"/>
      <c r="D142" s="57"/>
      <c r="E142" s="57"/>
      <c r="F142" s="57"/>
    </row>
    <row r="143" ht="12.75" customHeight="1">
      <c r="A143" s="67"/>
      <c r="B143" s="56"/>
      <c r="C143" s="57"/>
      <c r="D143" s="57"/>
      <c r="E143" s="57"/>
      <c r="F143" s="57"/>
    </row>
    <row r="144" ht="12.75" customHeight="1">
      <c r="A144" s="67"/>
      <c r="B144" s="56"/>
      <c r="C144" s="57"/>
      <c r="D144" s="57"/>
      <c r="E144" s="57"/>
      <c r="F144" s="57"/>
    </row>
    <row r="145" ht="12.75" customHeight="1">
      <c r="A145" s="67"/>
      <c r="B145" s="56"/>
      <c r="C145" s="57"/>
      <c r="D145" s="57"/>
      <c r="E145" s="57"/>
      <c r="F145" s="57"/>
    </row>
    <row r="146" ht="12.75" customHeight="1">
      <c r="A146" s="67"/>
      <c r="B146" s="56"/>
      <c r="C146" s="57"/>
      <c r="D146" s="57"/>
      <c r="E146" s="57"/>
      <c r="F146" s="57"/>
    </row>
    <row r="147" ht="12.75" customHeight="1">
      <c r="A147" s="67"/>
      <c r="B147" s="56"/>
      <c r="C147" s="57"/>
      <c r="D147" s="57"/>
      <c r="E147" s="57"/>
      <c r="F147" s="57"/>
    </row>
    <row r="148" ht="12.75" customHeight="1">
      <c r="A148" s="67"/>
      <c r="B148" s="56"/>
      <c r="C148" s="57"/>
      <c r="D148" s="57"/>
      <c r="E148" s="57"/>
      <c r="F148" s="57"/>
    </row>
    <row r="149" ht="12.75" customHeight="1">
      <c r="A149" s="67"/>
      <c r="B149" s="56"/>
      <c r="C149" s="57"/>
      <c r="D149" s="57"/>
      <c r="E149" s="57"/>
      <c r="F149" s="57"/>
    </row>
    <row r="150" ht="12.75" customHeight="1">
      <c r="A150" s="56"/>
      <c r="B150" s="56"/>
      <c r="C150" s="57"/>
      <c r="D150" s="57"/>
      <c r="E150" s="57"/>
      <c r="F150" s="57"/>
    </row>
    <row r="151" ht="12.75" customHeight="1">
      <c r="A151" s="67"/>
      <c r="B151" s="56"/>
      <c r="C151" s="57"/>
      <c r="D151" s="57"/>
      <c r="E151" s="57"/>
      <c r="F151" s="57"/>
    </row>
    <row r="152" ht="12.75" customHeight="1">
      <c r="A152" s="67"/>
      <c r="B152" s="56"/>
      <c r="C152" s="57"/>
      <c r="D152" s="57"/>
      <c r="E152" s="57"/>
      <c r="F152" s="57"/>
    </row>
    <row r="153" ht="12.75" customHeight="1">
      <c r="A153" s="67"/>
      <c r="B153" s="56"/>
      <c r="C153" s="57"/>
      <c r="D153" s="57"/>
      <c r="E153" s="57"/>
      <c r="F153" s="57"/>
    </row>
    <row r="154" ht="12.75" customHeight="1">
      <c r="A154" s="67"/>
      <c r="B154" s="56"/>
      <c r="C154" s="57"/>
      <c r="D154" s="57"/>
      <c r="E154" s="57"/>
      <c r="F154" s="57"/>
    </row>
    <row r="155" ht="12.75" customHeight="1">
      <c r="A155" s="67"/>
      <c r="B155" s="56"/>
      <c r="C155" s="57"/>
      <c r="D155" s="57"/>
      <c r="E155" s="57"/>
      <c r="F155" s="57"/>
    </row>
    <row r="156" ht="12.75" customHeight="1">
      <c r="A156" s="67"/>
      <c r="B156" s="56"/>
      <c r="C156" s="57"/>
      <c r="D156" s="57"/>
      <c r="E156" s="57"/>
      <c r="F156" s="57"/>
    </row>
    <row r="157" ht="12.75" customHeight="1">
      <c r="A157" s="67"/>
      <c r="B157" s="56"/>
      <c r="C157" s="57"/>
      <c r="D157" s="57"/>
      <c r="E157" s="57"/>
      <c r="F157" s="57"/>
    </row>
    <row r="158" ht="12.75" customHeight="1">
      <c r="A158" s="67"/>
      <c r="B158" s="56"/>
      <c r="C158" s="57"/>
      <c r="D158" s="57"/>
      <c r="E158" s="57"/>
      <c r="F158" s="57"/>
    </row>
    <row r="159" ht="12.75" customHeight="1">
      <c r="A159" s="67"/>
      <c r="B159" s="56"/>
      <c r="C159" s="57"/>
      <c r="D159" s="57"/>
      <c r="E159" s="57"/>
      <c r="F159" s="57"/>
    </row>
    <row r="160" ht="12.75" customHeight="1">
      <c r="A160" s="67"/>
      <c r="B160" s="56"/>
      <c r="C160" s="57"/>
      <c r="D160" s="57"/>
      <c r="E160" s="57"/>
      <c r="F160" s="57"/>
    </row>
    <row r="161" ht="12.75" customHeight="1">
      <c r="A161" s="67"/>
      <c r="B161" s="56"/>
      <c r="C161" s="57"/>
      <c r="D161" s="57"/>
      <c r="E161" s="57"/>
      <c r="F161" s="57"/>
    </row>
    <row r="162" ht="12.75" customHeight="1">
      <c r="A162" s="67"/>
      <c r="B162" s="56"/>
      <c r="C162" s="57"/>
      <c r="D162" s="57"/>
      <c r="E162" s="57"/>
      <c r="F162" s="57"/>
    </row>
    <row r="163" ht="12.75" customHeight="1">
      <c r="A163" s="67"/>
      <c r="B163" s="56"/>
      <c r="C163" s="57"/>
      <c r="D163" s="57"/>
      <c r="E163" s="57"/>
      <c r="F163" s="57"/>
    </row>
    <row r="164" ht="12.75" customHeight="1">
      <c r="A164" s="67"/>
      <c r="B164" s="56"/>
      <c r="C164" s="57"/>
      <c r="D164" s="57"/>
      <c r="E164" s="57"/>
      <c r="F164" s="57"/>
    </row>
    <row r="165" ht="12.75" customHeight="1">
      <c r="A165" s="67"/>
      <c r="B165" s="56"/>
      <c r="C165" s="57"/>
      <c r="D165" s="57"/>
      <c r="E165" s="57"/>
      <c r="F165" s="57"/>
    </row>
    <row r="166" ht="12.75" customHeight="1">
      <c r="A166" s="67"/>
      <c r="B166" s="56"/>
      <c r="C166" s="57"/>
      <c r="D166" s="57"/>
      <c r="E166" s="57"/>
      <c r="F166" s="57"/>
    </row>
    <row r="167" ht="12.75" customHeight="1">
      <c r="A167" s="67"/>
      <c r="B167" s="56"/>
      <c r="C167" s="57"/>
      <c r="D167" s="57"/>
      <c r="E167" s="57"/>
      <c r="F167" s="57"/>
    </row>
    <row r="168" ht="12.75" customHeight="1">
      <c r="A168" s="67"/>
      <c r="B168" s="56"/>
      <c r="C168" s="57"/>
      <c r="D168" s="57"/>
      <c r="E168" s="57"/>
      <c r="F168" s="57"/>
    </row>
    <row r="169" ht="12.75" customHeight="1">
      <c r="A169" s="67"/>
      <c r="B169" s="56"/>
      <c r="C169" s="57"/>
      <c r="D169" s="57"/>
      <c r="E169" s="57"/>
      <c r="F169" s="57"/>
    </row>
    <row r="170" ht="12.75" customHeight="1">
      <c r="A170" s="67"/>
      <c r="B170" s="56"/>
      <c r="C170" s="57"/>
      <c r="D170" s="57"/>
      <c r="E170" s="57"/>
      <c r="F170" s="57"/>
    </row>
    <row r="171" ht="12.75" customHeight="1">
      <c r="A171" s="67"/>
      <c r="B171" s="56"/>
      <c r="C171" s="57"/>
      <c r="D171" s="57"/>
      <c r="E171" s="57"/>
      <c r="F171" s="57"/>
    </row>
    <row r="172" ht="12.75" customHeight="1">
      <c r="A172" s="67"/>
      <c r="B172" s="56"/>
      <c r="C172" s="57"/>
      <c r="D172" s="57"/>
      <c r="E172" s="57"/>
      <c r="F172" s="57"/>
    </row>
    <row r="173" ht="12.75" customHeight="1">
      <c r="A173" s="67"/>
      <c r="B173" s="56"/>
      <c r="C173" s="57"/>
      <c r="D173" s="57"/>
      <c r="E173" s="57"/>
      <c r="F173" s="57"/>
    </row>
    <row r="174" ht="12.75" customHeight="1">
      <c r="A174" s="67"/>
      <c r="B174" s="56"/>
      <c r="C174" s="57"/>
      <c r="D174" s="57"/>
      <c r="E174" s="57"/>
      <c r="F174" s="57"/>
    </row>
    <row r="175" ht="12.75" customHeight="1">
      <c r="A175" s="67"/>
      <c r="B175" s="56"/>
      <c r="C175" s="57"/>
      <c r="D175" s="57"/>
      <c r="E175" s="57"/>
      <c r="F175" s="57"/>
    </row>
    <row r="176" ht="12.75" customHeight="1">
      <c r="A176" s="67"/>
      <c r="B176" s="56"/>
      <c r="C176" s="57"/>
      <c r="D176" s="57"/>
      <c r="E176" s="57"/>
      <c r="F176" s="57"/>
    </row>
    <row r="177" ht="12.75" customHeight="1">
      <c r="A177" s="67"/>
      <c r="B177" s="56"/>
      <c r="C177" s="57"/>
      <c r="D177" s="57"/>
      <c r="E177" s="57"/>
      <c r="F177" s="57"/>
    </row>
    <row r="178" ht="12.75" customHeight="1">
      <c r="A178" s="67"/>
      <c r="B178" s="56"/>
      <c r="C178" s="57"/>
      <c r="D178" s="57"/>
      <c r="E178" s="57"/>
      <c r="F178" s="57"/>
    </row>
    <row r="179" ht="12.75" customHeight="1">
      <c r="A179" s="67"/>
      <c r="B179" s="56"/>
      <c r="C179" s="57"/>
      <c r="D179" s="57"/>
      <c r="E179" s="57"/>
      <c r="F179" s="57"/>
    </row>
    <row r="180" ht="12.75" customHeight="1">
      <c r="A180" s="67"/>
      <c r="B180" s="56"/>
      <c r="C180" s="57"/>
      <c r="D180" s="57"/>
      <c r="E180" s="57"/>
      <c r="F180" s="57"/>
    </row>
    <row r="181" ht="12.75" customHeight="1">
      <c r="A181" s="67"/>
      <c r="B181" s="56"/>
      <c r="C181" s="57"/>
      <c r="D181" s="57"/>
      <c r="E181" s="57"/>
      <c r="F181" s="57"/>
    </row>
    <row r="182" ht="12.75" customHeight="1">
      <c r="A182" s="67"/>
      <c r="B182" s="56"/>
      <c r="C182" s="57"/>
      <c r="D182" s="57"/>
      <c r="E182" s="57"/>
      <c r="F182" s="57"/>
    </row>
    <row r="183" ht="12.75" customHeight="1">
      <c r="A183" s="67"/>
      <c r="B183" s="56"/>
      <c r="C183" s="57"/>
      <c r="D183" s="57"/>
      <c r="E183" s="57"/>
      <c r="F183" s="57"/>
    </row>
    <row r="184" ht="12.75" customHeight="1">
      <c r="A184" s="67"/>
      <c r="B184" s="56"/>
      <c r="C184" s="57"/>
      <c r="D184" s="57"/>
      <c r="E184" s="57"/>
      <c r="F184" s="57"/>
    </row>
    <row r="185" ht="12.75" customHeight="1">
      <c r="A185" s="67"/>
      <c r="B185" s="56"/>
      <c r="C185" s="57"/>
      <c r="D185" s="57"/>
      <c r="E185" s="57"/>
      <c r="F185" s="57"/>
    </row>
    <row r="186" ht="12.75" customHeight="1">
      <c r="A186" s="67"/>
      <c r="B186" s="56"/>
      <c r="C186" s="57"/>
      <c r="D186" s="57"/>
      <c r="E186" s="57"/>
      <c r="F186" s="57"/>
    </row>
    <row r="187" ht="12.75" customHeight="1">
      <c r="A187" s="67"/>
      <c r="B187" s="56"/>
      <c r="C187" s="57"/>
      <c r="D187" s="57"/>
      <c r="E187" s="57"/>
      <c r="F187" s="57"/>
    </row>
    <row r="188" ht="12.75" customHeight="1">
      <c r="A188" s="67"/>
      <c r="B188" s="56"/>
      <c r="C188" s="57"/>
      <c r="D188" s="57"/>
      <c r="E188" s="57"/>
      <c r="F188" s="57"/>
    </row>
    <row r="189" ht="12.75" customHeight="1">
      <c r="A189" s="67"/>
      <c r="B189" s="56"/>
      <c r="C189" s="57"/>
      <c r="D189" s="57"/>
      <c r="E189" s="57"/>
      <c r="F189" s="57"/>
    </row>
    <row r="190" ht="12.75" customHeight="1">
      <c r="A190" s="67"/>
      <c r="B190" s="56"/>
      <c r="C190" s="57"/>
      <c r="D190" s="57"/>
      <c r="E190" s="57"/>
      <c r="F190" s="57"/>
    </row>
    <row r="191" ht="12.75" customHeight="1">
      <c r="A191" s="67"/>
      <c r="B191" s="56"/>
      <c r="C191" s="57"/>
      <c r="D191" s="57"/>
      <c r="E191" s="57"/>
      <c r="F191" s="57"/>
    </row>
    <row r="192" ht="12.75" customHeight="1">
      <c r="A192" s="67"/>
      <c r="B192" s="56"/>
      <c r="C192" s="57"/>
      <c r="D192" s="57"/>
      <c r="E192" s="57"/>
      <c r="F192" s="57"/>
    </row>
    <row r="193" ht="12.75" customHeight="1">
      <c r="A193" s="67"/>
      <c r="B193" s="56"/>
      <c r="C193" s="57"/>
      <c r="D193" s="57"/>
      <c r="E193" s="57"/>
      <c r="F193" s="57"/>
    </row>
    <row r="194" ht="12.75" customHeight="1">
      <c r="A194" s="67"/>
      <c r="B194" s="56"/>
      <c r="C194" s="57"/>
      <c r="D194" s="57"/>
      <c r="E194" s="57"/>
      <c r="F194" s="57"/>
    </row>
    <row r="195" ht="12.75" customHeight="1">
      <c r="A195" s="67"/>
      <c r="B195" s="56"/>
      <c r="C195" s="57"/>
      <c r="D195" s="57"/>
      <c r="E195" s="57"/>
      <c r="F195" s="57"/>
    </row>
    <row r="196" ht="12.75" customHeight="1">
      <c r="A196" s="67"/>
      <c r="B196" s="56"/>
      <c r="C196" s="57"/>
      <c r="D196" s="57"/>
      <c r="E196" s="57"/>
      <c r="F196" s="57"/>
    </row>
    <row r="197" ht="12.75" customHeight="1">
      <c r="A197" s="67"/>
      <c r="B197" s="56"/>
      <c r="C197" s="57"/>
      <c r="D197" s="57"/>
      <c r="E197" s="57"/>
      <c r="F197" s="57"/>
    </row>
    <row r="198" ht="12.75" customHeight="1">
      <c r="A198" s="67"/>
      <c r="B198" s="56"/>
      <c r="C198" s="57"/>
      <c r="D198" s="57"/>
      <c r="E198" s="57"/>
      <c r="F198" s="57"/>
    </row>
    <row r="199" ht="12.75" customHeight="1">
      <c r="A199" s="67"/>
      <c r="B199" s="56"/>
      <c r="C199" s="57"/>
      <c r="D199" s="57"/>
      <c r="E199" s="57"/>
      <c r="F199" s="57"/>
    </row>
    <row r="200" ht="12.75" customHeight="1">
      <c r="A200" s="67"/>
      <c r="B200" s="56"/>
      <c r="C200" s="57"/>
      <c r="D200" s="57"/>
      <c r="E200" s="57"/>
      <c r="F200" s="57"/>
    </row>
    <row r="201" ht="12.75" customHeight="1">
      <c r="A201" s="67"/>
      <c r="B201" s="56"/>
      <c r="C201" s="57"/>
      <c r="D201" s="57"/>
      <c r="E201" s="57"/>
      <c r="F201" s="57"/>
    </row>
    <row r="202" ht="12.75" customHeight="1">
      <c r="A202" s="67"/>
      <c r="B202" s="56"/>
      <c r="C202" s="57"/>
      <c r="D202" s="57"/>
      <c r="E202" s="57"/>
      <c r="F202" s="57"/>
    </row>
    <row r="203" ht="12.75" customHeight="1">
      <c r="A203" s="67"/>
      <c r="B203" s="56"/>
      <c r="C203" s="57"/>
      <c r="D203" s="57"/>
      <c r="E203" s="57"/>
      <c r="F203" s="57"/>
    </row>
    <row r="204" ht="12.75" customHeight="1">
      <c r="A204" s="67"/>
      <c r="B204" s="56"/>
      <c r="C204" s="57"/>
      <c r="D204" s="57"/>
      <c r="E204" s="57"/>
      <c r="F204" s="57"/>
    </row>
    <row r="205" ht="12.75" customHeight="1">
      <c r="A205" s="67"/>
      <c r="B205" s="56"/>
      <c r="C205" s="57"/>
      <c r="D205" s="57"/>
      <c r="E205" s="57"/>
      <c r="F205" s="57"/>
    </row>
    <row r="206" ht="12.75" customHeight="1">
      <c r="A206" s="67"/>
      <c r="B206" s="56"/>
      <c r="C206" s="57"/>
      <c r="D206" s="57"/>
      <c r="E206" s="57"/>
      <c r="F206" s="57"/>
    </row>
    <row r="207" ht="12.75" customHeight="1">
      <c r="A207" s="67"/>
      <c r="B207" s="56"/>
      <c r="C207" s="57"/>
      <c r="D207" s="57"/>
      <c r="E207" s="57"/>
      <c r="F207" s="57"/>
    </row>
    <row r="208" ht="12.75" customHeight="1">
      <c r="A208" s="67"/>
      <c r="B208" s="56"/>
      <c r="C208" s="57"/>
      <c r="D208" s="57"/>
      <c r="E208" s="57"/>
      <c r="F208" s="57"/>
    </row>
    <row r="209" ht="12.75" customHeight="1">
      <c r="A209" s="67"/>
      <c r="B209" s="56"/>
      <c r="C209" s="57"/>
      <c r="D209" s="57"/>
      <c r="E209" s="57"/>
      <c r="F209" s="57"/>
    </row>
    <row r="210" ht="12.75" customHeight="1">
      <c r="A210" s="67"/>
      <c r="B210" s="56"/>
      <c r="C210" s="57"/>
      <c r="D210" s="57"/>
      <c r="E210" s="57"/>
      <c r="F210" s="57"/>
    </row>
    <row r="211" ht="12.75" customHeight="1">
      <c r="A211" s="67"/>
      <c r="B211" s="56"/>
      <c r="C211" s="57"/>
      <c r="D211" s="57"/>
      <c r="E211" s="57"/>
      <c r="F211" s="57"/>
    </row>
    <row r="212" ht="12.75" customHeight="1">
      <c r="A212" s="67"/>
      <c r="B212" s="56"/>
      <c r="C212" s="57"/>
      <c r="D212" s="57"/>
      <c r="E212" s="57"/>
      <c r="F212" s="57"/>
    </row>
    <row r="213" ht="12.75" customHeight="1">
      <c r="A213" s="67"/>
      <c r="B213" s="56"/>
      <c r="C213" s="57"/>
      <c r="D213" s="57"/>
      <c r="E213" s="57"/>
      <c r="F213" s="57"/>
    </row>
    <row r="214" ht="12.75" customHeight="1">
      <c r="A214" s="67"/>
      <c r="B214" s="56"/>
      <c r="C214" s="57"/>
      <c r="D214" s="57"/>
      <c r="E214" s="57"/>
      <c r="F214" s="57"/>
    </row>
    <row r="215" ht="12.75" customHeight="1">
      <c r="A215" s="67"/>
      <c r="B215" s="56"/>
      <c r="C215" s="57"/>
      <c r="D215" s="57"/>
      <c r="E215" s="57"/>
      <c r="F215" s="57"/>
    </row>
    <row r="216" ht="12.75" customHeight="1">
      <c r="A216" s="67"/>
      <c r="B216" s="56"/>
      <c r="C216" s="57"/>
      <c r="D216" s="57"/>
      <c r="E216" s="57"/>
      <c r="F216" s="57"/>
    </row>
    <row r="217" ht="12.75" customHeight="1">
      <c r="A217" s="67"/>
      <c r="B217" s="56"/>
      <c r="C217" s="57"/>
      <c r="D217" s="57"/>
      <c r="E217" s="57"/>
      <c r="F217" s="57"/>
    </row>
    <row r="218" ht="12.75" customHeight="1">
      <c r="A218" s="67"/>
      <c r="B218" s="56"/>
      <c r="C218" s="57"/>
      <c r="D218" s="57"/>
      <c r="E218" s="57"/>
      <c r="F218" s="57"/>
    </row>
    <row r="219" ht="12.75" customHeight="1">
      <c r="A219" s="67"/>
      <c r="B219" s="56"/>
      <c r="C219" s="57"/>
      <c r="D219" s="57"/>
      <c r="E219" s="57"/>
      <c r="F219" s="57"/>
    </row>
    <row r="220" ht="12.75" customHeight="1">
      <c r="A220" s="67"/>
      <c r="B220" s="56"/>
      <c r="C220" s="57"/>
      <c r="D220" s="57"/>
      <c r="E220" s="57"/>
      <c r="F220" s="5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3" width="12.63"/>
    <col customWidth="1" min="4" max="5" width="13.5"/>
    <col customWidth="1" min="6" max="6" width="12.63"/>
  </cols>
  <sheetData>
    <row r="1" ht="15.0" customHeight="1">
      <c r="A1" s="31" t="s">
        <v>1</v>
      </c>
      <c r="B1" s="31" t="s">
        <v>2</v>
      </c>
      <c r="C1" s="31" t="s">
        <v>3</v>
      </c>
      <c r="D1" s="31" t="s">
        <v>662</v>
      </c>
      <c r="E1" s="31" t="s">
        <v>663</v>
      </c>
      <c r="F1" s="31" t="s">
        <v>664</v>
      </c>
    </row>
    <row r="2" ht="15.0" customHeight="1">
      <c r="A2" s="67"/>
      <c r="B2" s="56"/>
      <c r="C2" s="57"/>
      <c r="D2" s="57"/>
      <c r="E2" s="57"/>
      <c r="F2" s="57"/>
    </row>
    <row r="3" ht="15.0" customHeight="1">
      <c r="A3" s="67"/>
      <c r="B3" s="56"/>
      <c r="C3" s="57"/>
      <c r="D3" s="57"/>
      <c r="E3" s="57"/>
      <c r="F3" s="57"/>
    </row>
    <row r="4" ht="15.0" customHeight="1">
      <c r="A4" s="67"/>
      <c r="B4" s="56"/>
      <c r="C4" s="57"/>
      <c r="D4" s="57"/>
      <c r="E4" s="57"/>
      <c r="F4" s="57"/>
    </row>
    <row r="5" ht="15.0" customHeight="1">
      <c r="A5" s="67"/>
      <c r="B5" s="56"/>
      <c r="C5" s="57"/>
      <c r="D5" s="57"/>
      <c r="E5" s="57"/>
      <c r="F5" s="57"/>
    </row>
    <row r="6" ht="15.0" customHeight="1">
      <c r="A6" s="67"/>
      <c r="B6" s="56"/>
      <c r="C6" s="57"/>
      <c r="D6" s="57"/>
      <c r="E6" s="57"/>
      <c r="F6" s="57"/>
    </row>
    <row r="7" ht="15.0" customHeight="1">
      <c r="A7" s="67"/>
      <c r="B7" s="56"/>
      <c r="C7" s="57"/>
      <c r="D7" s="57"/>
      <c r="E7" s="57"/>
      <c r="F7" s="57"/>
    </row>
    <row r="8" ht="15.0" customHeight="1">
      <c r="A8" s="67"/>
      <c r="B8" s="56"/>
      <c r="C8" s="57"/>
      <c r="D8" s="57"/>
      <c r="E8" s="57"/>
      <c r="F8" s="57"/>
    </row>
    <row r="9" ht="15.0" customHeight="1">
      <c r="A9" s="67"/>
      <c r="B9" s="56"/>
      <c r="C9" s="57"/>
      <c r="D9" s="57"/>
      <c r="E9" s="57"/>
      <c r="F9" s="57"/>
    </row>
    <row r="10" ht="15.0" customHeight="1">
      <c r="A10" s="67"/>
      <c r="B10" s="56"/>
      <c r="C10" s="57"/>
      <c r="D10" s="57"/>
      <c r="E10" s="57"/>
      <c r="F10" s="57"/>
    </row>
    <row r="11" ht="15.0" customHeight="1">
      <c r="A11" s="67"/>
      <c r="B11" s="56"/>
      <c r="C11" s="57"/>
      <c r="D11" s="57"/>
      <c r="E11" s="57"/>
      <c r="F11" s="57"/>
    </row>
    <row r="12" ht="15.0" customHeight="1">
      <c r="A12" s="67"/>
      <c r="B12" s="56"/>
      <c r="C12" s="57"/>
      <c r="D12" s="57"/>
      <c r="E12" s="57"/>
      <c r="F12" s="57"/>
    </row>
    <row r="13" ht="15.0" customHeight="1">
      <c r="A13" s="67"/>
      <c r="B13" s="56"/>
      <c r="C13" s="57"/>
      <c r="D13" s="57"/>
      <c r="E13" s="57"/>
      <c r="F13" s="57"/>
    </row>
    <row r="14" ht="15.0" customHeight="1">
      <c r="A14" s="67"/>
      <c r="B14" s="56"/>
      <c r="C14" s="57"/>
      <c r="D14" s="57"/>
      <c r="E14" s="57"/>
      <c r="F14" s="57"/>
    </row>
    <row r="15" ht="15.0" customHeight="1">
      <c r="A15" s="67"/>
      <c r="B15" s="56"/>
      <c r="C15" s="57"/>
      <c r="D15" s="57"/>
      <c r="E15" s="57"/>
      <c r="F15" s="57"/>
    </row>
    <row r="16" ht="15.0" customHeight="1">
      <c r="A16" s="67"/>
      <c r="B16" s="56"/>
      <c r="C16" s="57"/>
      <c r="D16" s="57"/>
      <c r="E16" s="57"/>
      <c r="F16" s="57"/>
    </row>
    <row r="17" ht="15.0" customHeight="1">
      <c r="A17" s="67"/>
      <c r="B17" s="56"/>
      <c r="C17" s="57"/>
      <c r="D17" s="57"/>
      <c r="E17" s="57"/>
      <c r="F17" s="57"/>
    </row>
    <row r="18" ht="15.0" customHeight="1">
      <c r="A18" s="67"/>
      <c r="B18" s="56"/>
      <c r="C18" s="57"/>
      <c r="D18" s="57"/>
      <c r="E18" s="57"/>
      <c r="F18" s="57"/>
    </row>
    <row r="19" ht="15.0" customHeight="1">
      <c r="A19" s="67"/>
      <c r="B19" s="56"/>
      <c r="C19" s="57"/>
      <c r="D19" s="57"/>
      <c r="E19" s="57"/>
      <c r="F19" s="57"/>
    </row>
    <row r="20" ht="15.0" customHeight="1">
      <c r="A20" s="67"/>
      <c r="B20" s="56"/>
      <c r="C20" s="57"/>
      <c r="D20" s="57"/>
      <c r="E20" s="57"/>
      <c r="F20" s="57"/>
    </row>
    <row r="21" ht="15.0" customHeight="1">
      <c r="A21" s="67"/>
      <c r="B21" s="56"/>
      <c r="C21" s="57"/>
      <c r="D21" s="57"/>
      <c r="E21" s="57"/>
      <c r="F21" s="57"/>
    </row>
    <row r="22" ht="15.0" customHeight="1">
      <c r="A22" s="67"/>
      <c r="B22" s="56"/>
      <c r="C22" s="57"/>
      <c r="D22" s="57"/>
      <c r="E22" s="57"/>
      <c r="F22" s="57"/>
    </row>
    <row r="23" ht="15.0" customHeight="1">
      <c r="A23" s="67"/>
      <c r="B23" s="56"/>
      <c r="C23" s="57"/>
      <c r="D23" s="57"/>
      <c r="E23" s="57"/>
      <c r="F23" s="57"/>
    </row>
    <row r="24" ht="15.0" customHeight="1">
      <c r="A24" s="67"/>
      <c r="B24" s="56"/>
      <c r="C24" s="57"/>
      <c r="D24" s="57"/>
      <c r="E24" s="57"/>
      <c r="F24" s="57"/>
    </row>
    <row r="25" ht="15.0" customHeight="1">
      <c r="A25" s="67"/>
      <c r="B25" s="56"/>
      <c r="C25" s="57"/>
      <c r="D25" s="57"/>
      <c r="E25" s="57"/>
      <c r="F25" s="57"/>
    </row>
    <row r="26" ht="15.0" customHeight="1">
      <c r="A26" s="67"/>
      <c r="B26" s="56"/>
      <c r="C26" s="57"/>
      <c r="D26" s="57"/>
      <c r="E26" s="57"/>
      <c r="F26" s="57"/>
    </row>
    <row r="27" ht="15.0" customHeight="1">
      <c r="A27" s="67"/>
      <c r="B27" s="56"/>
      <c r="C27" s="57"/>
      <c r="D27" s="57"/>
      <c r="E27" s="57"/>
      <c r="F27" s="57"/>
    </row>
    <row r="28" ht="15.0" customHeight="1">
      <c r="A28" s="67"/>
      <c r="B28" s="56"/>
      <c r="C28" s="57"/>
      <c r="D28" s="57"/>
      <c r="E28" s="57"/>
      <c r="F28" s="57"/>
    </row>
    <row r="29" ht="12.75" customHeight="1">
      <c r="A29" s="67"/>
      <c r="B29" s="56"/>
      <c r="C29" s="57"/>
      <c r="D29" s="57"/>
      <c r="E29" s="57"/>
      <c r="F29" s="57"/>
    </row>
    <row r="30" ht="12.75" customHeight="1">
      <c r="A30" s="67"/>
      <c r="B30" s="56"/>
      <c r="C30" s="57"/>
      <c r="D30" s="57"/>
      <c r="E30" s="57"/>
      <c r="F30" s="57"/>
    </row>
    <row r="31" ht="12.75" customHeight="1">
      <c r="A31" s="67"/>
      <c r="B31" s="56"/>
      <c r="C31" s="57"/>
      <c r="D31" s="57"/>
      <c r="E31" s="57"/>
      <c r="F31" s="57"/>
    </row>
    <row r="32" ht="12.75" customHeight="1">
      <c r="A32" s="67"/>
      <c r="B32" s="56"/>
      <c r="C32" s="57"/>
      <c r="D32" s="57"/>
      <c r="E32" s="57"/>
      <c r="F32" s="57"/>
    </row>
    <row r="33" ht="12.75" customHeight="1">
      <c r="A33" s="67"/>
      <c r="B33" s="56"/>
      <c r="C33" s="57"/>
      <c r="D33" s="57"/>
      <c r="E33" s="57"/>
      <c r="F33" s="57"/>
    </row>
    <row r="34" ht="12.75" customHeight="1">
      <c r="A34" s="67"/>
      <c r="B34" s="56"/>
      <c r="C34" s="57"/>
      <c r="D34" s="57"/>
      <c r="E34" s="57"/>
      <c r="F34" s="57"/>
    </row>
    <row r="35" ht="12.75" customHeight="1">
      <c r="A35" s="67"/>
      <c r="B35" s="56"/>
      <c r="C35" s="57"/>
      <c r="D35" s="57"/>
      <c r="E35" s="57"/>
      <c r="F35" s="57"/>
    </row>
    <row r="36" ht="12.75" customHeight="1">
      <c r="A36" s="67"/>
      <c r="B36" s="56"/>
      <c r="C36" s="57"/>
      <c r="D36" s="57"/>
      <c r="E36" s="57"/>
      <c r="F36" s="57"/>
    </row>
    <row r="37" ht="12.75" customHeight="1">
      <c r="A37" s="67"/>
      <c r="B37" s="56"/>
      <c r="C37" s="57"/>
      <c r="D37" s="57"/>
      <c r="E37" s="57"/>
      <c r="F37" s="57"/>
    </row>
    <row r="38" ht="12.75" customHeight="1">
      <c r="A38" s="67"/>
      <c r="B38" s="56"/>
      <c r="C38" s="57"/>
      <c r="D38" s="57"/>
      <c r="E38" s="57"/>
      <c r="F38" s="57"/>
    </row>
    <row r="39" ht="12.75" customHeight="1">
      <c r="A39" s="67"/>
      <c r="B39" s="56"/>
      <c r="C39" s="57"/>
      <c r="D39" s="57"/>
      <c r="E39" s="57"/>
      <c r="F39" s="57"/>
    </row>
    <row r="40" ht="12.75" customHeight="1">
      <c r="A40" s="67"/>
      <c r="B40" s="56"/>
      <c r="C40" s="57"/>
      <c r="D40" s="57"/>
      <c r="E40" s="57"/>
      <c r="F40" s="57"/>
    </row>
    <row r="41" ht="12.75" customHeight="1">
      <c r="A41" s="67"/>
      <c r="B41" s="56"/>
      <c r="C41" s="57"/>
      <c r="D41" s="57"/>
      <c r="E41" s="57"/>
      <c r="F41" s="57"/>
    </row>
    <row r="42" ht="12.75" customHeight="1">
      <c r="A42" s="67"/>
      <c r="B42" s="56"/>
      <c r="C42" s="57"/>
      <c r="D42" s="57"/>
      <c r="E42" s="57"/>
      <c r="F42" s="57"/>
    </row>
    <row r="43" ht="12.75" customHeight="1">
      <c r="A43" s="67"/>
      <c r="B43" s="56"/>
      <c r="C43" s="57"/>
      <c r="D43" s="57"/>
      <c r="E43" s="57"/>
      <c r="F43" s="57"/>
    </row>
    <row r="44" ht="12.75" customHeight="1">
      <c r="A44" s="67"/>
      <c r="B44" s="56"/>
      <c r="C44" s="57"/>
      <c r="D44" s="57"/>
      <c r="E44" s="57"/>
      <c r="F44" s="57"/>
    </row>
    <row r="45" ht="12.75" customHeight="1">
      <c r="A45" s="67"/>
      <c r="B45" s="56"/>
      <c r="C45" s="57"/>
      <c r="D45" s="57"/>
      <c r="E45" s="57"/>
      <c r="F45" s="57"/>
    </row>
    <row r="46" ht="12.75" customHeight="1">
      <c r="A46" s="67"/>
      <c r="B46" s="56"/>
      <c r="C46" s="57"/>
      <c r="D46" s="57"/>
      <c r="E46" s="57"/>
      <c r="F46" s="57"/>
    </row>
    <row r="47" ht="12.75" customHeight="1">
      <c r="A47" s="67"/>
      <c r="B47" s="56"/>
      <c r="C47" s="57"/>
      <c r="D47" s="57"/>
      <c r="E47" s="57"/>
      <c r="F47" s="57"/>
    </row>
    <row r="48" ht="12.75" customHeight="1">
      <c r="A48" s="67"/>
      <c r="B48" s="56"/>
      <c r="C48" s="57"/>
      <c r="D48" s="57"/>
      <c r="E48" s="57"/>
      <c r="F48" s="57"/>
    </row>
    <row r="49" ht="12.75" customHeight="1">
      <c r="A49" s="67"/>
      <c r="B49" s="56"/>
      <c r="C49" s="57"/>
      <c r="D49" s="57"/>
      <c r="E49" s="57"/>
      <c r="F49" s="57"/>
    </row>
    <row r="50" ht="12.75" customHeight="1">
      <c r="A50" s="67"/>
      <c r="B50" s="56"/>
      <c r="C50" s="57"/>
      <c r="D50" s="57"/>
      <c r="E50" s="57"/>
      <c r="F50" s="57"/>
    </row>
    <row r="51" ht="12.75" customHeight="1">
      <c r="A51" s="67"/>
      <c r="B51" s="56"/>
      <c r="C51" s="57"/>
      <c r="D51" s="57"/>
      <c r="E51" s="57"/>
      <c r="F51" s="57"/>
    </row>
    <row r="52" ht="12.75" customHeight="1">
      <c r="A52" s="67"/>
      <c r="B52" s="56"/>
      <c r="C52" s="57"/>
      <c r="D52" s="57"/>
      <c r="E52" s="57"/>
      <c r="F52" s="57"/>
    </row>
    <row r="53" ht="12.75" customHeight="1">
      <c r="A53" s="67"/>
      <c r="B53" s="56"/>
      <c r="C53" s="57"/>
      <c r="D53" s="57"/>
      <c r="E53" s="57"/>
      <c r="F53" s="57"/>
    </row>
    <row r="54" ht="12.75" customHeight="1">
      <c r="A54" s="67"/>
      <c r="B54" s="56"/>
      <c r="C54" s="57"/>
      <c r="D54" s="57"/>
      <c r="E54" s="57"/>
      <c r="F54" s="57"/>
    </row>
    <row r="55" ht="12.75" customHeight="1">
      <c r="A55" s="67"/>
      <c r="B55" s="56"/>
      <c r="C55" s="57"/>
      <c r="D55" s="57"/>
      <c r="E55" s="57"/>
      <c r="F55" s="57"/>
    </row>
    <row r="56" ht="12.75" customHeight="1">
      <c r="A56" s="67"/>
      <c r="B56" s="56"/>
      <c r="C56" s="57"/>
      <c r="D56" s="57"/>
      <c r="E56" s="57"/>
      <c r="F56" s="57"/>
    </row>
    <row r="57" ht="12.75" customHeight="1">
      <c r="A57" s="67"/>
      <c r="B57" s="56"/>
      <c r="C57" s="57"/>
      <c r="D57" s="57"/>
      <c r="E57" s="57"/>
      <c r="F57" s="57"/>
    </row>
    <row r="58" ht="12.75" customHeight="1">
      <c r="A58" s="67"/>
      <c r="B58" s="56"/>
      <c r="C58" s="57"/>
      <c r="D58" s="57"/>
      <c r="E58" s="57"/>
      <c r="F58" s="57"/>
    </row>
    <row r="59" ht="12.75" customHeight="1">
      <c r="A59" s="67"/>
      <c r="B59" s="56"/>
      <c r="C59" s="57"/>
      <c r="D59" s="57"/>
      <c r="E59" s="57"/>
      <c r="F59" s="57"/>
    </row>
    <row r="60" ht="12.75" customHeight="1">
      <c r="A60" s="67"/>
      <c r="B60" s="56"/>
      <c r="C60" s="57"/>
      <c r="D60" s="57"/>
      <c r="E60" s="57"/>
      <c r="F60" s="57"/>
    </row>
    <row r="61" ht="12.75" customHeight="1">
      <c r="A61" s="67"/>
      <c r="B61" s="56"/>
      <c r="C61" s="57"/>
      <c r="D61" s="57"/>
      <c r="E61" s="57"/>
      <c r="F61" s="57"/>
    </row>
    <row r="62" ht="12.75" customHeight="1">
      <c r="A62" s="67"/>
      <c r="B62" s="56"/>
      <c r="C62" s="57"/>
      <c r="D62" s="57"/>
      <c r="E62" s="57"/>
      <c r="F62" s="57"/>
    </row>
    <row r="63" ht="12.75" customHeight="1">
      <c r="A63" s="67"/>
      <c r="B63" s="56"/>
      <c r="C63" s="57"/>
      <c r="D63" s="57"/>
      <c r="E63" s="57"/>
      <c r="F63" s="57"/>
    </row>
    <row r="64" ht="12.75" customHeight="1">
      <c r="A64" s="67"/>
      <c r="B64" s="56"/>
      <c r="C64" s="57"/>
      <c r="D64" s="57"/>
      <c r="E64" s="57"/>
      <c r="F64" s="57"/>
    </row>
    <row r="65" ht="12.75" customHeight="1">
      <c r="A65" s="67"/>
      <c r="B65" s="56"/>
      <c r="C65" s="57"/>
      <c r="D65" s="57"/>
      <c r="E65" s="57"/>
      <c r="F65" s="57"/>
    </row>
    <row r="66" ht="12.75" customHeight="1">
      <c r="A66" s="67"/>
      <c r="B66" s="56"/>
      <c r="C66" s="57"/>
      <c r="D66" s="57"/>
      <c r="E66" s="57"/>
      <c r="F66" s="57"/>
    </row>
    <row r="67" ht="12.75" customHeight="1">
      <c r="A67" s="67"/>
      <c r="B67" s="56"/>
      <c r="C67" s="57"/>
      <c r="D67" s="57"/>
      <c r="E67" s="57"/>
      <c r="F67" s="57"/>
    </row>
    <row r="68" ht="12.75" customHeight="1">
      <c r="A68" s="67"/>
      <c r="B68" s="56"/>
      <c r="C68" s="57"/>
      <c r="D68" s="57"/>
      <c r="E68" s="57"/>
      <c r="F68" s="57"/>
    </row>
    <row r="69" ht="12.75" customHeight="1">
      <c r="A69" s="67"/>
      <c r="B69" s="56"/>
      <c r="C69" s="57"/>
      <c r="D69" s="57"/>
      <c r="E69" s="57"/>
      <c r="F69" s="57"/>
    </row>
    <row r="70" ht="12.75" customHeight="1">
      <c r="A70" s="67"/>
      <c r="B70" s="56"/>
      <c r="C70" s="57"/>
      <c r="D70" s="57"/>
      <c r="E70" s="57"/>
      <c r="F70" s="57"/>
    </row>
    <row r="71" ht="12.75" customHeight="1">
      <c r="A71" s="67"/>
      <c r="B71" s="56"/>
      <c r="C71" s="57"/>
      <c r="D71" s="57"/>
      <c r="E71" s="57"/>
      <c r="F71" s="57"/>
    </row>
    <row r="72" ht="12.75" customHeight="1">
      <c r="A72" s="67"/>
      <c r="B72" s="56"/>
      <c r="C72" s="57"/>
      <c r="D72" s="57"/>
      <c r="E72" s="57"/>
      <c r="F72" s="57"/>
    </row>
    <row r="73" ht="12.75" customHeight="1">
      <c r="A73" s="67"/>
      <c r="B73" s="56"/>
      <c r="C73" s="57"/>
      <c r="D73" s="57"/>
      <c r="E73" s="57"/>
      <c r="F73" s="57"/>
    </row>
    <row r="74" ht="12.75" customHeight="1">
      <c r="A74" s="67"/>
      <c r="B74" s="56"/>
      <c r="C74" s="57"/>
      <c r="D74" s="57"/>
      <c r="E74" s="57"/>
      <c r="F74" s="57"/>
    </row>
    <row r="75" ht="12.75" customHeight="1">
      <c r="A75" s="67"/>
      <c r="B75" s="56"/>
      <c r="C75" s="57"/>
      <c r="D75" s="57"/>
      <c r="E75" s="57"/>
      <c r="F75" s="57"/>
    </row>
    <row r="76" ht="12.75" customHeight="1">
      <c r="A76" s="67"/>
      <c r="B76" s="56"/>
      <c r="C76" s="57"/>
      <c r="D76" s="57"/>
      <c r="E76" s="57"/>
      <c r="F76" s="57"/>
    </row>
    <row r="77" ht="12.75" customHeight="1">
      <c r="A77" s="67"/>
      <c r="B77" s="56"/>
      <c r="C77" s="57"/>
      <c r="D77" s="57"/>
      <c r="E77" s="57"/>
      <c r="F77" s="57"/>
    </row>
    <row r="78" ht="12.75" customHeight="1">
      <c r="A78" s="67"/>
      <c r="B78" s="56"/>
      <c r="C78" s="57"/>
      <c r="D78" s="57"/>
      <c r="E78" s="57"/>
      <c r="F78" s="57"/>
    </row>
    <row r="79" ht="12.75" customHeight="1">
      <c r="A79" s="67"/>
      <c r="B79" s="56"/>
      <c r="C79" s="57"/>
      <c r="D79" s="57"/>
      <c r="E79" s="57"/>
      <c r="F79" s="57"/>
    </row>
    <row r="80" ht="12.75" customHeight="1">
      <c r="A80" s="67"/>
      <c r="B80" s="56"/>
      <c r="C80" s="57"/>
      <c r="D80" s="57"/>
      <c r="E80" s="57"/>
      <c r="F80" s="57"/>
    </row>
    <row r="81" ht="12.75" customHeight="1">
      <c r="A81" s="67"/>
      <c r="B81" s="56"/>
      <c r="C81" s="57"/>
      <c r="D81" s="57"/>
      <c r="E81" s="57"/>
      <c r="F81" s="57"/>
    </row>
    <row r="82" ht="12.75" customHeight="1">
      <c r="A82" s="67"/>
      <c r="B82" s="56"/>
      <c r="C82" s="57"/>
      <c r="D82" s="57"/>
      <c r="E82" s="57"/>
      <c r="F82" s="57"/>
    </row>
    <row r="83" ht="12.75" customHeight="1">
      <c r="A83" s="67"/>
      <c r="B83" s="56"/>
      <c r="C83" s="57"/>
      <c r="D83" s="57"/>
      <c r="E83" s="57"/>
      <c r="F83" s="57"/>
    </row>
    <row r="84" ht="12.75" customHeight="1">
      <c r="A84" s="67"/>
      <c r="B84" s="56"/>
      <c r="C84" s="57"/>
      <c r="D84" s="57"/>
      <c r="E84" s="57"/>
      <c r="F84" s="57"/>
    </row>
    <row r="85" ht="12.75" customHeight="1">
      <c r="A85" s="67"/>
      <c r="B85" s="56"/>
      <c r="C85" s="57"/>
      <c r="D85" s="57"/>
      <c r="E85" s="57"/>
      <c r="F85" s="57"/>
    </row>
    <row r="86" ht="12.75" customHeight="1">
      <c r="A86" s="67"/>
      <c r="B86" s="56"/>
      <c r="C86" s="57"/>
      <c r="D86" s="57"/>
      <c r="E86" s="57"/>
      <c r="F86" s="57"/>
    </row>
    <row r="87" ht="12.75" customHeight="1">
      <c r="A87" s="67"/>
      <c r="B87" s="56"/>
      <c r="C87" s="57"/>
      <c r="D87" s="57"/>
      <c r="E87" s="57"/>
      <c r="F87" s="57"/>
    </row>
    <row r="88" ht="12.75" customHeight="1">
      <c r="A88" s="67"/>
      <c r="B88" s="56"/>
      <c r="C88" s="57"/>
      <c r="D88" s="57"/>
      <c r="E88" s="57"/>
      <c r="F88" s="57"/>
    </row>
    <row r="89" ht="12.75" customHeight="1">
      <c r="A89" s="67"/>
      <c r="B89" s="56"/>
      <c r="C89" s="57"/>
      <c r="D89" s="57"/>
      <c r="E89" s="57"/>
      <c r="F89" s="57"/>
    </row>
    <row r="90" ht="12.75" customHeight="1">
      <c r="A90" s="67"/>
      <c r="B90" s="56"/>
      <c r="C90" s="57"/>
      <c r="D90" s="57"/>
      <c r="E90" s="57"/>
      <c r="F90" s="57"/>
    </row>
    <row r="91" ht="12.75" customHeight="1">
      <c r="A91" s="67"/>
      <c r="B91" s="56"/>
      <c r="C91" s="57"/>
      <c r="D91" s="57"/>
      <c r="E91" s="57"/>
      <c r="F91" s="57"/>
    </row>
    <row r="92" ht="12.75" customHeight="1">
      <c r="A92" s="67"/>
      <c r="B92" s="56"/>
      <c r="C92" s="57"/>
      <c r="D92" s="57"/>
      <c r="E92" s="57"/>
      <c r="F92" s="57"/>
    </row>
    <row r="93" ht="12.75" customHeight="1">
      <c r="A93" s="67"/>
      <c r="B93" s="56"/>
      <c r="C93" s="57"/>
      <c r="D93" s="57"/>
      <c r="E93" s="57"/>
      <c r="F93" s="57"/>
    </row>
    <row r="94" ht="12.75" customHeight="1">
      <c r="A94" s="67"/>
      <c r="B94" s="56"/>
      <c r="C94" s="57"/>
      <c r="D94" s="57"/>
      <c r="E94" s="57"/>
      <c r="F94" s="57"/>
    </row>
    <row r="95" ht="12.75" customHeight="1">
      <c r="A95" s="67"/>
      <c r="B95" s="56"/>
      <c r="C95" s="57"/>
      <c r="D95" s="57"/>
      <c r="E95" s="57"/>
      <c r="F95" s="57"/>
    </row>
    <row r="96" ht="12.75" customHeight="1">
      <c r="A96" s="67"/>
      <c r="B96" s="56"/>
      <c r="C96" s="57"/>
      <c r="D96" s="57"/>
      <c r="E96" s="57"/>
      <c r="F96" s="57"/>
    </row>
    <row r="97" ht="12.75" customHeight="1">
      <c r="A97" s="67"/>
      <c r="B97" s="56"/>
      <c r="C97" s="57"/>
      <c r="D97" s="57"/>
      <c r="E97" s="57"/>
      <c r="F97" s="57"/>
    </row>
    <row r="98" ht="12.75" customHeight="1">
      <c r="A98" s="67"/>
      <c r="B98" s="56"/>
      <c r="C98" s="57"/>
      <c r="D98" s="57"/>
      <c r="E98" s="57"/>
      <c r="F98" s="57"/>
    </row>
    <row r="99" ht="12.75" customHeight="1">
      <c r="A99" s="67"/>
      <c r="B99" s="56"/>
      <c r="C99" s="57"/>
      <c r="D99" s="57"/>
      <c r="E99" s="57"/>
      <c r="F99" s="57"/>
    </row>
    <row r="100" ht="12.75" customHeight="1">
      <c r="A100" s="67"/>
      <c r="B100" s="56"/>
      <c r="C100" s="57"/>
      <c r="D100" s="57"/>
      <c r="E100" s="57"/>
      <c r="F100" s="57"/>
    </row>
    <row r="101" ht="12.75" customHeight="1">
      <c r="A101" s="67"/>
      <c r="B101" s="56"/>
      <c r="C101" s="57"/>
      <c r="D101" s="57"/>
      <c r="E101" s="57"/>
      <c r="F101" s="57"/>
    </row>
    <row r="102" ht="12.75" customHeight="1">
      <c r="A102" s="67"/>
      <c r="B102" s="56"/>
      <c r="C102" s="57"/>
      <c r="D102" s="57"/>
      <c r="E102" s="57"/>
      <c r="F102" s="57"/>
    </row>
    <row r="103" ht="12.75" customHeight="1">
      <c r="A103" s="67"/>
      <c r="B103" s="56"/>
      <c r="C103" s="57"/>
      <c r="D103" s="57"/>
      <c r="E103" s="57"/>
      <c r="F103" s="57"/>
    </row>
    <row r="104" ht="12.75" customHeight="1">
      <c r="A104" s="67"/>
      <c r="B104" s="56"/>
      <c r="C104" s="57"/>
      <c r="D104" s="57"/>
      <c r="E104" s="57"/>
      <c r="F104" s="57"/>
    </row>
    <row r="105" ht="12.75" customHeight="1">
      <c r="A105" s="67"/>
      <c r="B105" s="56"/>
      <c r="C105" s="57"/>
      <c r="D105" s="57"/>
      <c r="E105" s="57"/>
      <c r="F105" s="57"/>
    </row>
    <row r="106" ht="12.75" customHeight="1">
      <c r="A106" s="67"/>
      <c r="B106" s="56"/>
      <c r="C106" s="57"/>
      <c r="D106" s="57"/>
      <c r="E106" s="57"/>
      <c r="F106" s="57"/>
    </row>
    <row r="107" ht="12.75" customHeight="1">
      <c r="A107" s="67"/>
      <c r="B107" s="56"/>
      <c r="C107" s="57"/>
      <c r="D107" s="57"/>
      <c r="E107" s="57"/>
      <c r="F107" s="57"/>
    </row>
    <row r="108" ht="12.75" customHeight="1">
      <c r="A108" s="67"/>
      <c r="B108" s="56"/>
      <c r="C108" s="57"/>
      <c r="D108" s="57"/>
      <c r="E108" s="57"/>
      <c r="F108" s="57"/>
    </row>
    <row r="109" ht="12.75" customHeight="1">
      <c r="A109" s="67"/>
      <c r="B109" s="56"/>
      <c r="C109" s="57"/>
      <c r="D109" s="57"/>
      <c r="E109" s="57"/>
      <c r="F109" s="57"/>
    </row>
    <row r="110" ht="12.75" customHeight="1">
      <c r="A110" s="67"/>
      <c r="B110" s="56"/>
      <c r="C110" s="57"/>
      <c r="D110" s="57"/>
      <c r="E110" s="57"/>
      <c r="F110" s="57"/>
    </row>
    <row r="111" ht="12.75" customHeight="1">
      <c r="A111" s="67"/>
      <c r="B111" s="56"/>
      <c r="C111" s="57"/>
      <c r="D111" s="57"/>
      <c r="E111" s="57"/>
      <c r="F111" s="57"/>
    </row>
    <row r="112" ht="12.75" customHeight="1">
      <c r="A112" s="67"/>
      <c r="B112" s="56"/>
      <c r="C112" s="57"/>
      <c r="D112" s="57"/>
      <c r="E112" s="57"/>
      <c r="F112" s="57"/>
    </row>
    <row r="113" ht="12.75" customHeight="1">
      <c r="A113" s="67"/>
      <c r="B113" s="56"/>
      <c r="C113" s="57"/>
      <c r="D113" s="57"/>
      <c r="E113" s="57"/>
      <c r="F113" s="57"/>
    </row>
    <row r="114" ht="12.75" customHeight="1">
      <c r="A114" s="67"/>
      <c r="B114" s="56"/>
      <c r="C114" s="57"/>
      <c r="D114" s="57"/>
      <c r="E114" s="57"/>
      <c r="F114" s="57"/>
    </row>
    <row r="115" ht="12.75" customHeight="1">
      <c r="A115" s="67"/>
      <c r="B115" s="56"/>
      <c r="C115" s="57"/>
      <c r="D115" s="57"/>
      <c r="E115" s="57"/>
      <c r="F115" s="57"/>
    </row>
    <row r="116" ht="12.75" customHeight="1">
      <c r="A116" s="67"/>
      <c r="B116" s="56"/>
      <c r="C116" s="57"/>
      <c r="D116" s="57"/>
      <c r="E116" s="57"/>
      <c r="F116" s="57"/>
    </row>
    <row r="117" ht="12.75" customHeight="1">
      <c r="A117" s="67"/>
      <c r="B117" s="56"/>
      <c r="C117" s="57"/>
      <c r="D117" s="57"/>
      <c r="E117" s="57"/>
      <c r="F117" s="57"/>
    </row>
    <row r="118" ht="12.75" customHeight="1">
      <c r="A118" s="67"/>
      <c r="B118" s="56"/>
      <c r="C118" s="57"/>
      <c r="D118" s="57"/>
      <c r="E118" s="57"/>
      <c r="F118" s="57"/>
    </row>
    <row r="119" ht="12.75" customHeight="1">
      <c r="A119" s="67"/>
      <c r="B119" s="56"/>
      <c r="C119" s="57"/>
      <c r="D119" s="57"/>
      <c r="E119" s="57"/>
      <c r="F119" s="57"/>
    </row>
    <row r="120" ht="12.75" customHeight="1">
      <c r="A120" s="67"/>
      <c r="B120" s="56"/>
      <c r="C120" s="57"/>
      <c r="D120" s="57"/>
      <c r="E120" s="57"/>
      <c r="F120" s="57"/>
    </row>
    <row r="121" ht="12.75" customHeight="1">
      <c r="A121" s="67"/>
      <c r="B121" s="56"/>
      <c r="C121" s="57"/>
      <c r="D121" s="57"/>
      <c r="E121" s="57"/>
      <c r="F121" s="57"/>
    </row>
    <row r="122" ht="12.75" customHeight="1">
      <c r="A122" s="67"/>
      <c r="B122" s="56"/>
      <c r="C122" s="57"/>
      <c r="D122" s="57"/>
      <c r="E122" s="57"/>
      <c r="F122" s="57"/>
    </row>
    <row r="123" ht="12.75" customHeight="1">
      <c r="A123" s="67"/>
      <c r="B123" s="56"/>
      <c r="C123" s="57"/>
      <c r="D123" s="57"/>
      <c r="E123" s="57"/>
      <c r="F123" s="57"/>
    </row>
    <row r="124" ht="12.75" customHeight="1">
      <c r="A124" s="67"/>
      <c r="B124" s="56"/>
      <c r="C124" s="57"/>
      <c r="D124" s="57"/>
      <c r="E124" s="57"/>
      <c r="F124" s="57"/>
    </row>
    <row r="125" ht="12.75" customHeight="1">
      <c r="A125" s="67"/>
      <c r="B125" s="56"/>
      <c r="C125" s="57"/>
      <c r="D125" s="57"/>
      <c r="E125" s="57"/>
      <c r="F125" s="57"/>
    </row>
    <row r="126" ht="12.75" customHeight="1">
      <c r="A126" s="67"/>
      <c r="B126" s="56"/>
      <c r="C126" s="57"/>
      <c r="D126" s="57"/>
      <c r="E126" s="57"/>
      <c r="F126" s="57"/>
    </row>
    <row r="127" ht="12.75" customHeight="1">
      <c r="A127" s="67"/>
      <c r="B127" s="56"/>
      <c r="C127" s="57"/>
      <c r="D127" s="57"/>
      <c r="E127" s="57"/>
      <c r="F127" s="57"/>
    </row>
    <row r="128" ht="12.75" customHeight="1">
      <c r="A128" s="67"/>
      <c r="B128" s="56"/>
      <c r="C128" s="57"/>
      <c r="D128" s="57"/>
      <c r="E128" s="57"/>
      <c r="F128" s="57"/>
    </row>
    <row r="129" ht="12.75" customHeight="1">
      <c r="A129" s="67"/>
      <c r="B129" s="56"/>
      <c r="C129" s="57"/>
      <c r="D129" s="57"/>
      <c r="E129" s="57"/>
      <c r="F129" s="57"/>
    </row>
    <row r="130" ht="12.75" customHeight="1">
      <c r="A130" s="67"/>
      <c r="B130" s="56"/>
      <c r="C130" s="57"/>
      <c r="D130" s="57"/>
      <c r="E130" s="57"/>
      <c r="F130" s="57"/>
    </row>
    <row r="131" ht="12.75" customHeight="1">
      <c r="A131" s="67"/>
      <c r="B131" s="56"/>
      <c r="C131" s="57"/>
      <c r="D131" s="57"/>
      <c r="E131" s="57"/>
      <c r="F131" s="57"/>
    </row>
    <row r="132" ht="12.75" customHeight="1">
      <c r="A132" s="67"/>
      <c r="B132" s="56"/>
      <c r="C132" s="57"/>
      <c r="D132" s="57"/>
      <c r="E132" s="57"/>
      <c r="F132" s="57"/>
    </row>
    <row r="133" ht="12.75" customHeight="1">
      <c r="A133" s="67"/>
      <c r="B133" s="56"/>
      <c r="C133" s="57"/>
      <c r="D133" s="57"/>
      <c r="E133" s="57"/>
      <c r="F133" s="57"/>
    </row>
    <row r="134" ht="12.75" customHeight="1">
      <c r="A134" s="67"/>
      <c r="B134" s="56"/>
      <c r="C134" s="57"/>
      <c r="D134" s="57"/>
      <c r="E134" s="57"/>
      <c r="F134" s="57"/>
    </row>
    <row r="135" ht="12.75" customHeight="1">
      <c r="A135" s="67"/>
      <c r="B135" s="56"/>
      <c r="C135" s="57"/>
      <c r="D135" s="57"/>
      <c r="E135" s="57"/>
      <c r="F135" s="57"/>
    </row>
    <row r="136" ht="12.75" customHeight="1">
      <c r="A136" s="67"/>
      <c r="B136" s="56"/>
      <c r="C136" s="57"/>
      <c r="D136" s="57"/>
      <c r="E136" s="57"/>
      <c r="F136" s="57"/>
    </row>
    <row r="137" ht="12.75" customHeight="1">
      <c r="A137" s="67"/>
      <c r="B137" s="56"/>
      <c r="C137" s="57"/>
      <c r="D137" s="57"/>
      <c r="E137" s="57"/>
      <c r="F137" s="57"/>
    </row>
    <row r="138" ht="12.75" customHeight="1">
      <c r="A138" s="67"/>
      <c r="B138" s="56"/>
      <c r="C138" s="57"/>
      <c r="D138" s="57"/>
      <c r="E138" s="57"/>
      <c r="F138" s="57"/>
    </row>
    <row r="139" ht="12.75" customHeight="1">
      <c r="A139" s="67"/>
      <c r="B139" s="56"/>
      <c r="C139" s="57"/>
      <c r="D139" s="57"/>
      <c r="E139" s="57"/>
      <c r="F139" s="57"/>
    </row>
    <row r="140" ht="12.75" customHeight="1">
      <c r="A140" s="67"/>
      <c r="B140" s="56"/>
      <c r="C140" s="57"/>
      <c r="D140" s="57"/>
      <c r="E140" s="57"/>
      <c r="F140" s="57"/>
    </row>
    <row r="141" ht="12.75" customHeight="1">
      <c r="A141" s="67"/>
      <c r="B141" s="56"/>
      <c r="C141" s="57"/>
      <c r="D141" s="57"/>
      <c r="E141" s="57"/>
      <c r="F141" s="57"/>
    </row>
    <row r="142" ht="12.75" customHeight="1">
      <c r="A142" s="67"/>
      <c r="B142" s="56"/>
      <c r="C142" s="57"/>
      <c r="D142" s="57"/>
      <c r="E142" s="57"/>
      <c r="F142" s="57"/>
    </row>
    <row r="143" ht="12.75" customHeight="1">
      <c r="A143" s="67"/>
      <c r="B143" s="56"/>
      <c r="C143" s="57"/>
      <c r="D143" s="57"/>
      <c r="E143" s="57"/>
      <c r="F143" s="57"/>
    </row>
    <row r="144" ht="12.75" customHeight="1">
      <c r="A144" s="67"/>
      <c r="B144" s="56"/>
      <c r="C144" s="57"/>
      <c r="D144" s="57"/>
      <c r="E144" s="57"/>
      <c r="F144" s="57"/>
    </row>
    <row r="145" ht="12.75" customHeight="1">
      <c r="A145" s="67"/>
      <c r="B145" s="56"/>
      <c r="C145" s="57"/>
      <c r="D145" s="57"/>
      <c r="E145" s="57"/>
      <c r="F145" s="57"/>
    </row>
    <row r="146" ht="12.75" customHeight="1">
      <c r="A146" s="67"/>
      <c r="B146" s="56"/>
      <c r="C146" s="57"/>
      <c r="D146" s="57"/>
      <c r="E146" s="57"/>
      <c r="F146" s="57"/>
    </row>
    <row r="147" ht="12.75" customHeight="1">
      <c r="A147" s="67"/>
      <c r="B147" s="56"/>
      <c r="C147" s="57"/>
      <c r="D147" s="57"/>
      <c r="E147" s="57"/>
      <c r="F147" s="57"/>
    </row>
    <row r="148" ht="12.75" customHeight="1">
      <c r="A148" s="67"/>
      <c r="B148" s="56"/>
      <c r="C148" s="57"/>
      <c r="D148" s="57"/>
      <c r="E148" s="57"/>
      <c r="F148" s="57"/>
    </row>
    <row r="149" ht="12.75" customHeight="1">
      <c r="A149" s="67"/>
      <c r="B149" s="56"/>
      <c r="C149" s="57"/>
      <c r="D149" s="57"/>
      <c r="E149" s="57"/>
      <c r="F149" s="57"/>
    </row>
    <row r="150" ht="12.75" customHeight="1">
      <c r="A150" s="56"/>
      <c r="B150" s="56"/>
      <c r="C150" s="57"/>
      <c r="D150" s="57"/>
      <c r="E150" s="57"/>
      <c r="F150" s="57"/>
    </row>
    <row r="151" ht="12.75" customHeight="1">
      <c r="A151" s="67"/>
      <c r="B151" s="56"/>
      <c r="C151" s="57"/>
      <c r="D151" s="57"/>
      <c r="E151" s="57"/>
      <c r="F151" s="57"/>
    </row>
    <row r="152" ht="12.75" customHeight="1">
      <c r="A152" s="67"/>
      <c r="B152" s="56"/>
      <c r="C152" s="57"/>
      <c r="D152" s="57"/>
      <c r="E152" s="57"/>
      <c r="F152" s="57"/>
    </row>
    <row r="153" ht="12.75" customHeight="1">
      <c r="A153" s="67"/>
      <c r="B153" s="56"/>
      <c r="C153" s="57"/>
      <c r="D153" s="57"/>
      <c r="E153" s="57"/>
      <c r="F153" s="57"/>
    </row>
    <row r="154" ht="12.75" customHeight="1">
      <c r="A154" s="67"/>
      <c r="B154" s="56"/>
      <c r="C154" s="57"/>
      <c r="D154" s="57"/>
      <c r="E154" s="57"/>
      <c r="F154" s="57"/>
    </row>
    <row r="155" ht="12.75" customHeight="1">
      <c r="A155" s="67"/>
      <c r="B155" s="56"/>
      <c r="C155" s="57"/>
      <c r="D155" s="57"/>
      <c r="E155" s="57"/>
      <c r="F155" s="57"/>
    </row>
    <row r="156" ht="12.75" customHeight="1">
      <c r="A156" s="67"/>
      <c r="B156" s="56"/>
      <c r="C156" s="57"/>
      <c r="D156" s="57"/>
      <c r="E156" s="57"/>
      <c r="F156" s="57"/>
    </row>
    <row r="157" ht="12.75" customHeight="1">
      <c r="A157" s="67"/>
      <c r="B157" s="56"/>
      <c r="C157" s="57"/>
      <c r="D157" s="57"/>
      <c r="E157" s="57"/>
      <c r="F157" s="57"/>
    </row>
    <row r="158" ht="12.75" customHeight="1">
      <c r="A158" s="67"/>
      <c r="B158" s="56"/>
      <c r="C158" s="57"/>
      <c r="D158" s="57"/>
      <c r="E158" s="57"/>
      <c r="F158" s="57"/>
    </row>
    <row r="159" ht="12.75" customHeight="1">
      <c r="A159" s="67"/>
      <c r="B159" s="56"/>
      <c r="C159" s="57"/>
      <c r="D159" s="57"/>
      <c r="E159" s="57"/>
      <c r="F159" s="57"/>
    </row>
    <row r="160" ht="12.75" customHeight="1">
      <c r="A160" s="67"/>
      <c r="B160" s="56"/>
      <c r="C160" s="57"/>
      <c r="D160" s="57"/>
      <c r="E160" s="57"/>
      <c r="F160" s="57"/>
    </row>
    <row r="161" ht="12.75" customHeight="1">
      <c r="A161" s="67"/>
      <c r="B161" s="56"/>
      <c r="C161" s="57"/>
      <c r="D161" s="57"/>
      <c r="E161" s="57"/>
      <c r="F161" s="57"/>
    </row>
    <row r="162" ht="12.75" customHeight="1">
      <c r="A162" s="67"/>
      <c r="B162" s="56"/>
      <c r="C162" s="57"/>
      <c r="D162" s="57"/>
      <c r="E162" s="57"/>
      <c r="F162" s="57"/>
    </row>
    <row r="163" ht="12.75" customHeight="1">
      <c r="A163" s="67"/>
      <c r="B163" s="56"/>
      <c r="C163" s="57"/>
      <c r="D163" s="57"/>
      <c r="E163" s="57"/>
      <c r="F163" s="57"/>
    </row>
    <row r="164" ht="12.75" customHeight="1">
      <c r="A164" s="67"/>
      <c r="B164" s="56"/>
      <c r="C164" s="57"/>
      <c r="D164" s="57"/>
      <c r="E164" s="57"/>
      <c r="F164" s="57"/>
    </row>
    <row r="165" ht="12.75" customHeight="1">
      <c r="A165" s="67"/>
      <c r="B165" s="56"/>
      <c r="C165" s="57"/>
      <c r="D165" s="57"/>
      <c r="E165" s="57"/>
      <c r="F165" s="57"/>
    </row>
    <row r="166" ht="12.75" customHeight="1">
      <c r="A166" s="67"/>
      <c r="B166" s="56"/>
      <c r="C166" s="57"/>
      <c r="D166" s="57"/>
      <c r="E166" s="57"/>
      <c r="F166" s="57"/>
    </row>
    <row r="167" ht="12.75" customHeight="1">
      <c r="A167" s="67"/>
      <c r="B167" s="56"/>
      <c r="C167" s="57"/>
      <c r="D167" s="57"/>
      <c r="E167" s="57"/>
      <c r="F167" s="57"/>
    </row>
    <row r="168" ht="12.75" customHeight="1">
      <c r="A168" s="67"/>
      <c r="B168" s="56"/>
      <c r="C168" s="57"/>
      <c r="D168" s="57"/>
      <c r="E168" s="57"/>
      <c r="F168" s="57"/>
    </row>
    <row r="169" ht="12.75" customHeight="1">
      <c r="A169" s="67"/>
      <c r="B169" s="56"/>
      <c r="C169" s="57"/>
      <c r="D169" s="57"/>
      <c r="E169" s="57"/>
      <c r="F169" s="57"/>
    </row>
    <row r="170" ht="12.75" customHeight="1">
      <c r="A170" s="67"/>
      <c r="B170" s="56"/>
      <c r="C170" s="57"/>
      <c r="D170" s="57"/>
      <c r="E170" s="57"/>
      <c r="F170" s="57"/>
    </row>
    <row r="171" ht="12.75" customHeight="1">
      <c r="A171" s="67"/>
      <c r="B171" s="56"/>
      <c r="C171" s="57"/>
      <c r="D171" s="57"/>
      <c r="E171" s="57"/>
      <c r="F171" s="57"/>
    </row>
    <row r="172" ht="12.75" customHeight="1">
      <c r="A172" s="67"/>
      <c r="B172" s="56"/>
      <c r="C172" s="57"/>
      <c r="D172" s="57"/>
      <c r="E172" s="57"/>
      <c r="F172" s="57"/>
    </row>
    <row r="173" ht="12.75" customHeight="1">
      <c r="A173" s="67"/>
      <c r="B173" s="56"/>
      <c r="C173" s="57"/>
      <c r="D173" s="57"/>
      <c r="E173" s="57"/>
      <c r="F173" s="57"/>
    </row>
    <row r="174" ht="12.75" customHeight="1">
      <c r="A174" s="67"/>
      <c r="B174" s="56"/>
      <c r="C174" s="57"/>
      <c r="D174" s="57"/>
      <c r="E174" s="57"/>
      <c r="F174" s="57"/>
    </row>
    <row r="175" ht="12.75" customHeight="1">
      <c r="A175" s="67"/>
      <c r="B175" s="56"/>
      <c r="C175" s="57"/>
      <c r="D175" s="57"/>
      <c r="E175" s="57"/>
      <c r="F175" s="57"/>
    </row>
    <row r="176" ht="12.75" customHeight="1">
      <c r="A176" s="67"/>
      <c r="B176" s="56"/>
      <c r="C176" s="57"/>
      <c r="D176" s="57"/>
      <c r="E176" s="57"/>
      <c r="F176" s="57"/>
    </row>
    <row r="177" ht="12.75" customHeight="1">
      <c r="A177" s="67"/>
      <c r="B177" s="56"/>
      <c r="C177" s="57"/>
      <c r="D177" s="57"/>
      <c r="E177" s="57"/>
      <c r="F177" s="57"/>
    </row>
    <row r="178" ht="12.75" customHeight="1">
      <c r="A178" s="67"/>
      <c r="B178" s="56"/>
      <c r="C178" s="57"/>
      <c r="D178" s="57"/>
      <c r="E178" s="57"/>
      <c r="F178" s="57"/>
    </row>
    <row r="179" ht="12.75" customHeight="1">
      <c r="A179" s="67"/>
      <c r="B179" s="56"/>
      <c r="C179" s="57"/>
      <c r="D179" s="57"/>
      <c r="E179" s="57"/>
      <c r="F179" s="57"/>
    </row>
    <row r="180" ht="12.75" customHeight="1">
      <c r="A180" s="67"/>
      <c r="B180" s="56"/>
      <c r="C180" s="57"/>
      <c r="D180" s="57"/>
      <c r="E180" s="57"/>
      <c r="F180" s="57"/>
    </row>
    <row r="181" ht="12.75" customHeight="1">
      <c r="A181" s="67"/>
      <c r="B181" s="56"/>
      <c r="C181" s="57"/>
      <c r="D181" s="57"/>
      <c r="E181" s="57"/>
      <c r="F181" s="57"/>
    </row>
    <row r="182" ht="12.75" customHeight="1">
      <c r="A182" s="67"/>
      <c r="B182" s="56"/>
      <c r="C182" s="57"/>
      <c r="D182" s="57"/>
      <c r="E182" s="57"/>
      <c r="F182" s="57"/>
    </row>
    <row r="183" ht="12.75" customHeight="1">
      <c r="A183" s="67"/>
      <c r="B183" s="56"/>
      <c r="C183" s="57"/>
      <c r="D183" s="57"/>
      <c r="E183" s="57"/>
      <c r="F183" s="57"/>
    </row>
    <row r="184" ht="12.75" customHeight="1">
      <c r="A184" s="67"/>
      <c r="B184" s="56"/>
      <c r="C184" s="57"/>
      <c r="D184" s="57"/>
      <c r="E184" s="57"/>
      <c r="F184" s="57"/>
    </row>
    <row r="185" ht="12.75" customHeight="1">
      <c r="A185" s="67"/>
      <c r="B185" s="56"/>
      <c r="C185" s="57"/>
      <c r="D185" s="57"/>
      <c r="E185" s="57"/>
      <c r="F185" s="57"/>
    </row>
    <row r="186" ht="12.75" customHeight="1">
      <c r="A186" s="67"/>
      <c r="B186" s="56"/>
      <c r="C186" s="57"/>
      <c r="D186" s="57"/>
      <c r="E186" s="57"/>
      <c r="F186" s="57"/>
    </row>
    <row r="187" ht="12.75" customHeight="1">
      <c r="A187" s="67"/>
      <c r="B187" s="56"/>
      <c r="C187" s="57"/>
      <c r="D187" s="57"/>
      <c r="E187" s="57"/>
      <c r="F187" s="57"/>
    </row>
    <row r="188" ht="12.75" customHeight="1">
      <c r="A188" s="67"/>
      <c r="B188" s="56"/>
      <c r="C188" s="57"/>
      <c r="D188" s="57"/>
      <c r="E188" s="57"/>
      <c r="F188" s="57"/>
    </row>
    <row r="189" ht="12.75" customHeight="1">
      <c r="A189" s="67"/>
      <c r="B189" s="56"/>
      <c r="C189" s="57"/>
      <c r="D189" s="57"/>
      <c r="E189" s="57"/>
      <c r="F189" s="57"/>
    </row>
    <row r="190" ht="12.75" customHeight="1">
      <c r="A190" s="67"/>
      <c r="B190" s="56"/>
      <c r="C190" s="57"/>
      <c r="D190" s="57"/>
      <c r="E190" s="57"/>
      <c r="F190" s="57"/>
    </row>
    <row r="191" ht="12.75" customHeight="1">
      <c r="A191" s="67"/>
      <c r="B191" s="56"/>
      <c r="C191" s="57"/>
      <c r="D191" s="57"/>
      <c r="E191" s="57"/>
      <c r="F191" s="57"/>
    </row>
    <row r="192" ht="12.75" customHeight="1">
      <c r="A192" s="67"/>
      <c r="B192" s="56"/>
      <c r="C192" s="57"/>
      <c r="D192" s="57"/>
      <c r="E192" s="57"/>
      <c r="F192" s="57"/>
    </row>
    <row r="193" ht="12.75" customHeight="1">
      <c r="A193" s="67"/>
      <c r="B193" s="56"/>
      <c r="C193" s="57"/>
      <c r="D193" s="57"/>
      <c r="E193" s="57"/>
      <c r="F193" s="57"/>
    </row>
    <row r="194" ht="12.75" customHeight="1">
      <c r="A194" s="67"/>
      <c r="B194" s="56"/>
      <c r="C194" s="57"/>
      <c r="D194" s="57"/>
      <c r="E194" s="57"/>
      <c r="F194" s="57"/>
    </row>
    <row r="195" ht="12.75" customHeight="1">
      <c r="A195" s="67"/>
      <c r="B195" s="56"/>
      <c r="C195" s="57"/>
      <c r="D195" s="57"/>
      <c r="E195" s="57"/>
      <c r="F195" s="57"/>
    </row>
    <row r="196" ht="12.75" customHeight="1">
      <c r="A196" s="67"/>
      <c r="B196" s="56"/>
      <c r="C196" s="57"/>
      <c r="D196" s="57"/>
      <c r="E196" s="57"/>
      <c r="F196" s="57"/>
    </row>
    <row r="197" ht="12.75" customHeight="1">
      <c r="A197" s="67"/>
      <c r="B197" s="56"/>
      <c r="C197" s="57"/>
      <c r="D197" s="57"/>
      <c r="E197" s="57"/>
      <c r="F197" s="57"/>
    </row>
    <row r="198" ht="12.75" customHeight="1">
      <c r="A198" s="67"/>
      <c r="B198" s="56"/>
      <c r="C198" s="57"/>
      <c r="D198" s="57"/>
      <c r="E198" s="57"/>
      <c r="F198" s="57"/>
    </row>
    <row r="199" ht="12.75" customHeight="1">
      <c r="A199" s="67"/>
      <c r="B199" s="56"/>
      <c r="C199" s="57"/>
      <c r="D199" s="57"/>
      <c r="E199" s="57"/>
      <c r="F199" s="57"/>
    </row>
    <row r="200" ht="12.75" customHeight="1">
      <c r="A200" s="67"/>
      <c r="B200" s="56"/>
      <c r="C200" s="57"/>
      <c r="D200" s="57"/>
      <c r="E200" s="57"/>
      <c r="F200" s="57"/>
    </row>
    <row r="201" ht="12.75" customHeight="1">
      <c r="A201" s="67"/>
      <c r="B201" s="56"/>
      <c r="C201" s="57"/>
      <c r="D201" s="57"/>
      <c r="E201" s="57"/>
      <c r="F201" s="57"/>
    </row>
    <row r="202" ht="12.75" customHeight="1">
      <c r="A202" s="67"/>
      <c r="B202" s="56"/>
      <c r="C202" s="57"/>
      <c r="D202" s="57"/>
      <c r="E202" s="57"/>
      <c r="F202" s="57"/>
    </row>
    <row r="203" ht="12.75" customHeight="1">
      <c r="A203" s="67"/>
      <c r="B203" s="56"/>
      <c r="C203" s="57"/>
      <c r="D203" s="57"/>
      <c r="E203" s="57"/>
      <c r="F203" s="57"/>
    </row>
    <row r="204" ht="12.75" customHeight="1">
      <c r="A204" s="67"/>
      <c r="B204" s="56"/>
      <c r="C204" s="57"/>
      <c r="D204" s="57"/>
      <c r="E204" s="57"/>
      <c r="F204" s="57"/>
    </row>
    <row r="205" ht="12.75" customHeight="1">
      <c r="A205" s="67"/>
      <c r="B205" s="56"/>
      <c r="C205" s="57"/>
      <c r="D205" s="57"/>
      <c r="E205" s="57"/>
      <c r="F205" s="57"/>
    </row>
    <row r="206" ht="12.75" customHeight="1">
      <c r="A206" s="67"/>
      <c r="B206" s="56"/>
      <c r="C206" s="57"/>
      <c r="D206" s="57"/>
      <c r="E206" s="57"/>
      <c r="F206" s="57"/>
    </row>
    <row r="207" ht="12.75" customHeight="1">
      <c r="A207" s="67"/>
      <c r="B207" s="56"/>
      <c r="C207" s="57"/>
      <c r="D207" s="57"/>
      <c r="E207" s="57"/>
      <c r="F207" s="57"/>
    </row>
    <row r="208" ht="12.75" customHeight="1">
      <c r="A208" s="67"/>
      <c r="B208" s="56"/>
      <c r="C208" s="57"/>
      <c r="D208" s="57"/>
      <c r="E208" s="57"/>
      <c r="F208" s="57"/>
    </row>
    <row r="209" ht="12.75" customHeight="1">
      <c r="A209" s="67"/>
      <c r="B209" s="56"/>
      <c r="C209" s="57"/>
      <c r="D209" s="57"/>
      <c r="E209" s="57"/>
      <c r="F209" s="57"/>
    </row>
    <row r="210" ht="12.75" customHeight="1">
      <c r="A210" s="67"/>
      <c r="B210" s="56"/>
      <c r="C210" s="57"/>
      <c r="D210" s="57"/>
      <c r="E210" s="57"/>
      <c r="F210" s="57"/>
    </row>
    <row r="211" ht="12.75" customHeight="1">
      <c r="A211" s="67"/>
      <c r="B211" s="56"/>
      <c r="C211" s="57"/>
      <c r="D211" s="57"/>
      <c r="E211" s="57"/>
      <c r="F211" s="57"/>
    </row>
    <row r="212" ht="12.75" customHeight="1">
      <c r="A212" s="67"/>
      <c r="B212" s="56"/>
      <c r="C212" s="57"/>
      <c r="D212" s="57"/>
      <c r="E212" s="57"/>
      <c r="F212" s="57"/>
    </row>
    <row r="213" ht="12.75" customHeight="1">
      <c r="A213" s="67"/>
      <c r="B213" s="56"/>
      <c r="C213" s="57"/>
      <c r="D213" s="57"/>
      <c r="E213" s="57"/>
      <c r="F213" s="57"/>
    </row>
    <row r="214" ht="12.75" customHeight="1">
      <c r="A214" s="67"/>
      <c r="B214" s="56"/>
      <c r="C214" s="57"/>
      <c r="D214" s="57"/>
      <c r="E214" s="57"/>
      <c r="F214" s="57"/>
    </row>
    <row r="215" ht="12.75" customHeight="1">
      <c r="A215" s="67"/>
      <c r="B215" s="56"/>
      <c r="C215" s="57"/>
      <c r="D215" s="57"/>
      <c r="E215" s="57"/>
      <c r="F215" s="57"/>
    </row>
    <row r="216" ht="12.75" customHeight="1">
      <c r="A216" s="67"/>
      <c r="B216" s="56"/>
      <c r="C216" s="57"/>
      <c r="D216" s="57"/>
      <c r="E216" s="57"/>
      <c r="F216" s="57"/>
    </row>
    <row r="217" ht="12.75" customHeight="1">
      <c r="A217" s="67"/>
      <c r="B217" s="56"/>
      <c r="C217" s="57"/>
      <c r="D217" s="57"/>
      <c r="E217" s="57"/>
      <c r="F217" s="57"/>
    </row>
    <row r="218" ht="12.75" customHeight="1">
      <c r="A218" s="67"/>
      <c r="B218" s="56"/>
      <c r="C218" s="57"/>
      <c r="D218" s="57"/>
      <c r="E218" s="57"/>
      <c r="F218" s="57"/>
    </row>
    <row r="219" ht="12.75" customHeight="1">
      <c r="A219" s="67"/>
      <c r="B219" s="56"/>
      <c r="C219" s="57"/>
      <c r="D219" s="57"/>
      <c r="E219" s="57"/>
      <c r="F219" s="57"/>
    </row>
    <row r="220" ht="12.75" customHeight="1">
      <c r="A220" s="67"/>
      <c r="B220" s="56"/>
      <c r="C220" s="57"/>
      <c r="D220" s="57"/>
      <c r="E220" s="57"/>
      <c r="F220" s="5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5"/>
    <col customWidth="1" min="2" max="2" width="12.63"/>
    <col customWidth="1" min="3" max="12" width="14.25"/>
  </cols>
  <sheetData>
    <row r="1">
      <c r="A1" s="68" t="s">
        <v>1</v>
      </c>
      <c r="B1" s="68" t="s">
        <v>2</v>
      </c>
      <c r="C1" s="68" t="s">
        <v>705</v>
      </c>
      <c r="D1" s="68" t="s">
        <v>706</v>
      </c>
      <c r="E1" s="68" t="s">
        <v>707</v>
      </c>
      <c r="F1" s="69" t="s">
        <v>708</v>
      </c>
      <c r="G1" s="69" t="s">
        <v>13</v>
      </c>
      <c r="H1" s="69" t="s">
        <v>709</v>
      </c>
      <c r="I1" s="69" t="s">
        <v>11</v>
      </c>
      <c r="J1" s="69" t="s">
        <v>710</v>
      </c>
      <c r="K1" s="69" t="s">
        <v>9</v>
      </c>
      <c r="L1" s="69" t="s">
        <v>6</v>
      </c>
    </row>
    <row r="2" ht="15.0" customHeight="1">
      <c r="A2" s="70" t="s">
        <v>14</v>
      </c>
      <c r="B2" s="71">
        <v>1.6909502E7</v>
      </c>
      <c r="C2" s="72">
        <f>IFERROR(VLOOKUP($B2,BaselineKILLS!$B:F,3,FALSE),"Not in Baseline Scan")</f>
        <v>309466659</v>
      </c>
      <c r="D2" s="72">
        <f>IFERROR(VLOOKUP($B2,BaselineKILLS!$B:H,4,FALSE),"Not in Baseline Scan")</f>
        <v>455312224</v>
      </c>
      <c r="E2" s="72">
        <f>IFERROR(VLOOKUP($B2,BaselineKILLS!$B:I,5,FALSE),"Not in Baseline Scan")</f>
        <v>53924170</v>
      </c>
      <c r="F2" s="73"/>
      <c r="G2" s="4">
        <f t="shared" ref="G2:G301" si="1">(F2-C2)*1</f>
        <v>-309466659</v>
      </c>
      <c r="H2" s="73"/>
      <c r="I2" s="4">
        <f t="shared" ref="I2:I301" si="2">(H2-D2)*1</f>
        <v>-455312224</v>
      </c>
      <c r="J2" s="73"/>
      <c r="K2" s="4">
        <f t="shared" ref="K2:K301" si="3">(J2-E2)*1</f>
        <v>-53924170</v>
      </c>
      <c r="L2" s="74">
        <f t="shared" ref="L2:L301" si="4">K2+I2+G2</f>
        <v>-818703053</v>
      </c>
      <c r="N2" s="38" t="s">
        <v>711</v>
      </c>
    </row>
    <row r="3" ht="15.0" customHeight="1">
      <c r="A3" s="70" t="s">
        <v>24</v>
      </c>
      <c r="B3" s="71">
        <v>2.7615221E7</v>
      </c>
      <c r="C3" s="72">
        <f>IFERROR(VLOOKUP($B3,BaselineKILLS!$B:F,3,FALSE),"Not in Baseline Scan")</f>
        <v>150046155</v>
      </c>
      <c r="D3" s="72">
        <f>IFERROR(VLOOKUP($B3,BaselineKILLS!$B:H,4,FALSE),"Not in Baseline Scan")</f>
        <v>219055836</v>
      </c>
      <c r="E3" s="72">
        <f>IFERROR(VLOOKUP($B3,BaselineKILLS!$B:I,5,FALSE),"Not in Baseline Scan")</f>
        <v>34374290</v>
      </c>
      <c r="F3" s="73"/>
      <c r="G3" s="4">
        <f t="shared" si="1"/>
        <v>-150046155</v>
      </c>
      <c r="H3" s="73"/>
      <c r="I3" s="4">
        <f t="shared" si="2"/>
        <v>-219055836</v>
      </c>
      <c r="J3" s="73"/>
      <c r="K3" s="4">
        <f t="shared" si="3"/>
        <v>-34374290</v>
      </c>
      <c r="L3" s="74">
        <f t="shared" si="4"/>
        <v>-403476281</v>
      </c>
      <c r="N3" s="38" t="s">
        <v>712</v>
      </c>
    </row>
    <row r="4" ht="15.0" customHeight="1">
      <c r="A4" s="70" t="s">
        <v>18</v>
      </c>
      <c r="B4" s="71">
        <v>8.6437989E7</v>
      </c>
      <c r="C4" s="72">
        <f>IFERROR(VLOOKUP($B4,BaselineKILLS!$B:F,3,FALSE),"Not in Baseline Scan")</f>
        <v>100782153</v>
      </c>
      <c r="D4" s="72">
        <f>IFERROR(VLOOKUP($B4,BaselineKILLS!$B:H,4,FALSE),"Not in Baseline Scan")</f>
        <v>220125430</v>
      </c>
      <c r="E4" s="72">
        <f>IFERROR(VLOOKUP($B4,BaselineKILLS!$B:I,5,FALSE),"Not in Baseline Scan")</f>
        <v>23515396</v>
      </c>
      <c r="F4" s="73"/>
      <c r="G4" s="4">
        <f t="shared" si="1"/>
        <v>-100782153</v>
      </c>
      <c r="H4" s="73"/>
      <c r="I4" s="4">
        <f t="shared" si="2"/>
        <v>-220125430</v>
      </c>
      <c r="J4" s="73"/>
      <c r="K4" s="4">
        <f t="shared" si="3"/>
        <v>-23515396</v>
      </c>
      <c r="L4" s="74">
        <f t="shared" si="4"/>
        <v>-344422979</v>
      </c>
    </row>
    <row r="5" ht="15.0" customHeight="1">
      <c r="A5" s="70" t="s">
        <v>16</v>
      </c>
      <c r="B5" s="71">
        <v>9.485027E7</v>
      </c>
      <c r="C5" s="72">
        <f>IFERROR(VLOOKUP($B5,BaselineKILLS!$B:F,3,FALSE),"Not in Baseline Scan")</f>
        <v>213597571</v>
      </c>
      <c r="D5" s="72">
        <f>IFERROR(VLOOKUP($B5,BaselineKILLS!$B:H,4,FALSE),"Not in Baseline Scan")</f>
        <v>140841539</v>
      </c>
      <c r="E5" s="72">
        <f>IFERROR(VLOOKUP($B5,BaselineKILLS!$B:I,5,FALSE),"Not in Baseline Scan")</f>
        <v>17059980</v>
      </c>
      <c r="F5" s="73"/>
      <c r="G5" s="4">
        <f t="shared" si="1"/>
        <v>-213597571</v>
      </c>
      <c r="H5" s="73"/>
      <c r="I5" s="4">
        <f t="shared" si="2"/>
        <v>-140841539</v>
      </c>
      <c r="J5" s="73"/>
      <c r="K5" s="4">
        <f t="shared" si="3"/>
        <v>-17059980</v>
      </c>
      <c r="L5" s="74">
        <f t="shared" si="4"/>
        <v>-371499090</v>
      </c>
      <c r="N5" s="38" t="s">
        <v>713</v>
      </c>
    </row>
    <row r="6" ht="15.0" customHeight="1">
      <c r="A6" s="70" t="s">
        <v>20</v>
      </c>
      <c r="B6" s="71">
        <v>4.7249713E7</v>
      </c>
      <c r="C6" s="72">
        <f>IFERROR(VLOOKUP($B6,BaselineKILLS!$B:F,3,FALSE),"Not in Baseline Scan")</f>
        <v>152274259</v>
      </c>
      <c r="D6" s="72">
        <f>IFERROR(VLOOKUP($B6,BaselineKILLS!$B:H,4,FALSE),"Not in Baseline Scan")</f>
        <v>271520573</v>
      </c>
      <c r="E6" s="72">
        <f>IFERROR(VLOOKUP($B6,BaselineKILLS!$B:I,5,FALSE),"Not in Baseline Scan")</f>
        <v>25164252</v>
      </c>
      <c r="F6" s="73"/>
      <c r="G6" s="4">
        <f t="shared" si="1"/>
        <v>-152274259</v>
      </c>
      <c r="H6" s="73"/>
      <c r="I6" s="4">
        <f t="shared" si="2"/>
        <v>-271520573</v>
      </c>
      <c r="J6" s="73"/>
      <c r="K6" s="4">
        <f t="shared" si="3"/>
        <v>-25164252</v>
      </c>
      <c r="L6" s="74">
        <f t="shared" si="4"/>
        <v>-448959084</v>
      </c>
      <c r="N6" s="38" t="s">
        <v>714</v>
      </c>
    </row>
    <row r="7" ht="15.0" customHeight="1">
      <c r="A7" s="70" t="s">
        <v>23</v>
      </c>
      <c r="B7" s="71">
        <v>5.0232653E7</v>
      </c>
      <c r="C7" s="72">
        <f>IFERROR(VLOOKUP($B7,BaselineKILLS!$B:F,3,FALSE),"Not in Baseline Scan")</f>
        <v>97302532</v>
      </c>
      <c r="D7" s="72">
        <f>IFERROR(VLOOKUP($B7,BaselineKILLS!$B:H,4,FALSE),"Not in Baseline Scan")</f>
        <v>187529604</v>
      </c>
      <c r="E7" s="72">
        <f>IFERROR(VLOOKUP($B7,BaselineKILLS!$B:I,5,FALSE),"Not in Baseline Scan")</f>
        <v>23242380</v>
      </c>
      <c r="F7" s="73"/>
      <c r="G7" s="4">
        <f t="shared" si="1"/>
        <v>-97302532</v>
      </c>
      <c r="H7" s="73"/>
      <c r="I7" s="4">
        <f t="shared" si="2"/>
        <v>-187529604</v>
      </c>
      <c r="J7" s="73"/>
      <c r="K7" s="4">
        <f t="shared" si="3"/>
        <v>-23242380</v>
      </c>
      <c r="L7" s="74">
        <f t="shared" si="4"/>
        <v>-308074516</v>
      </c>
      <c r="N7" s="38" t="s">
        <v>715</v>
      </c>
    </row>
    <row r="8" ht="15.0" customHeight="1">
      <c r="A8" s="70" t="s">
        <v>26</v>
      </c>
      <c r="B8" s="71">
        <v>7.7195654E7</v>
      </c>
      <c r="C8" s="72">
        <f>IFERROR(VLOOKUP($B8,BaselineKILLS!$B:F,3,FALSE),"Not in Baseline Scan")</f>
        <v>143162354</v>
      </c>
      <c r="D8" s="72">
        <f>IFERROR(VLOOKUP($B8,BaselineKILLS!$B:H,4,FALSE),"Not in Baseline Scan")</f>
        <v>124557837</v>
      </c>
      <c r="E8" s="72">
        <f>IFERROR(VLOOKUP($B8,BaselineKILLS!$B:I,5,FALSE),"Not in Baseline Scan")</f>
        <v>26639191</v>
      </c>
      <c r="F8" s="73"/>
      <c r="G8" s="4">
        <f t="shared" si="1"/>
        <v>-143162354</v>
      </c>
      <c r="H8" s="73"/>
      <c r="I8" s="4">
        <f t="shared" si="2"/>
        <v>-124557837</v>
      </c>
      <c r="J8" s="73"/>
      <c r="K8" s="4">
        <f t="shared" si="3"/>
        <v>-26639191</v>
      </c>
      <c r="L8" s="74">
        <f t="shared" si="4"/>
        <v>-294359382</v>
      </c>
      <c r="N8" s="38" t="s">
        <v>716</v>
      </c>
    </row>
    <row r="9" ht="15.0" customHeight="1">
      <c r="A9" s="70" t="s">
        <v>25</v>
      </c>
      <c r="B9" s="71">
        <v>4.7939669E7</v>
      </c>
      <c r="C9" s="72">
        <f>IFERROR(VLOOKUP($B9,BaselineKILLS!$B:F,3,FALSE),"Not in Baseline Scan")</f>
        <v>84729238</v>
      </c>
      <c r="D9" s="72">
        <f>IFERROR(VLOOKUP($B9,BaselineKILLS!$B:H,4,FALSE),"Not in Baseline Scan")</f>
        <v>119655695</v>
      </c>
      <c r="E9" s="72">
        <f>IFERROR(VLOOKUP($B9,BaselineKILLS!$B:I,5,FALSE),"Not in Baseline Scan")</f>
        <v>19316795</v>
      </c>
      <c r="F9" s="73"/>
      <c r="G9" s="4">
        <f t="shared" si="1"/>
        <v>-84729238</v>
      </c>
      <c r="H9" s="73"/>
      <c r="I9" s="4">
        <f t="shared" si="2"/>
        <v>-119655695</v>
      </c>
      <c r="J9" s="73"/>
      <c r="K9" s="4">
        <f t="shared" si="3"/>
        <v>-19316795</v>
      </c>
      <c r="L9" s="74">
        <f t="shared" si="4"/>
        <v>-223701728</v>
      </c>
    </row>
    <row r="10" ht="15.0" customHeight="1">
      <c r="A10" s="70" t="s">
        <v>47</v>
      </c>
      <c r="B10" s="71">
        <v>7410785.0</v>
      </c>
      <c r="C10" s="72">
        <f>IFERROR(VLOOKUP($B10,BaselineKILLS!$B:F,3,FALSE),"Not in Baseline Scan")</f>
        <v>46782539</v>
      </c>
      <c r="D10" s="72">
        <f>IFERROR(VLOOKUP($B10,BaselineKILLS!$B:H,4,FALSE),"Not in Baseline Scan")</f>
        <v>82002323</v>
      </c>
      <c r="E10" s="72">
        <f>IFERROR(VLOOKUP($B10,BaselineKILLS!$B:I,5,FALSE),"Not in Baseline Scan")</f>
        <v>17823530</v>
      </c>
      <c r="F10" s="73"/>
      <c r="G10" s="4">
        <f t="shared" si="1"/>
        <v>-46782539</v>
      </c>
      <c r="H10" s="73"/>
      <c r="I10" s="4">
        <f t="shared" si="2"/>
        <v>-82002323</v>
      </c>
      <c r="J10" s="73"/>
      <c r="K10" s="4">
        <f t="shared" si="3"/>
        <v>-17823530</v>
      </c>
      <c r="L10" s="74">
        <f t="shared" si="4"/>
        <v>-146608392</v>
      </c>
    </row>
    <row r="11" ht="15.0" customHeight="1">
      <c r="A11" s="70" t="s">
        <v>21</v>
      </c>
      <c r="B11" s="71">
        <v>8854701.0</v>
      </c>
      <c r="C11" s="72">
        <f>IFERROR(VLOOKUP($B11,BaselineKILLS!$B:F,3,FALSE),"Not in Baseline Scan")</f>
        <v>123363621</v>
      </c>
      <c r="D11" s="72">
        <f>IFERROR(VLOOKUP($B11,BaselineKILLS!$B:H,4,FALSE),"Not in Baseline Scan")</f>
        <v>147358327</v>
      </c>
      <c r="E11" s="72">
        <f>IFERROR(VLOOKUP($B11,BaselineKILLS!$B:I,5,FALSE),"Not in Baseline Scan")</f>
        <v>31802345</v>
      </c>
      <c r="F11" s="73"/>
      <c r="G11" s="4">
        <f t="shared" si="1"/>
        <v>-123363621</v>
      </c>
      <c r="H11" s="73"/>
      <c r="I11" s="4">
        <f t="shared" si="2"/>
        <v>-147358327</v>
      </c>
      <c r="J11" s="73"/>
      <c r="K11" s="4">
        <f t="shared" si="3"/>
        <v>-31802345</v>
      </c>
      <c r="L11" s="74">
        <f t="shared" si="4"/>
        <v>-302524293</v>
      </c>
    </row>
    <row r="12" ht="15.0" customHeight="1">
      <c r="A12" s="70" t="s">
        <v>17</v>
      </c>
      <c r="B12" s="71">
        <v>3.2570776E7</v>
      </c>
      <c r="C12" s="72">
        <f>IFERROR(VLOOKUP($B12,BaselineKILLS!$B:F,3,FALSE),"Not in Baseline Scan")</f>
        <v>270075626</v>
      </c>
      <c r="D12" s="72">
        <f>IFERROR(VLOOKUP($B12,BaselineKILLS!$B:H,4,FALSE),"Not in Baseline Scan")</f>
        <v>308115642</v>
      </c>
      <c r="E12" s="72">
        <f>IFERROR(VLOOKUP($B12,BaselineKILLS!$B:I,5,FALSE),"Not in Baseline Scan")</f>
        <v>33084241</v>
      </c>
      <c r="F12" s="73"/>
      <c r="G12" s="4">
        <f t="shared" si="1"/>
        <v>-270075626</v>
      </c>
      <c r="H12" s="73"/>
      <c r="I12" s="4">
        <f t="shared" si="2"/>
        <v>-308115642</v>
      </c>
      <c r="J12" s="73"/>
      <c r="K12" s="4">
        <f t="shared" si="3"/>
        <v>-33084241</v>
      </c>
      <c r="L12" s="74">
        <f t="shared" si="4"/>
        <v>-611275509</v>
      </c>
    </row>
    <row r="13" ht="15.0" customHeight="1">
      <c r="A13" s="70" t="s">
        <v>51</v>
      </c>
      <c r="B13" s="71">
        <v>195943.0</v>
      </c>
      <c r="C13" s="72">
        <f>IFERROR(VLOOKUP($B13,BaselineKILLS!$B:F,3,FALSE),"Not in Baseline Scan")</f>
        <v>44956433</v>
      </c>
      <c r="D13" s="72">
        <f>IFERROR(VLOOKUP($B13,BaselineKILLS!$B:H,4,FALSE),"Not in Baseline Scan")</f>
        <v>59779296</v>
      </c>
      <c r="E13" s="72">
        <f>IFERROR(VLOOKUP($B13,BaselineKILLS!$B:I,5,FALSE),"Not in Baseline Scan")</f>
        <v>10799327</v>
      </c>
      <c r="F13" s="73"/>
      <c r="G13" s="4">
        <f t="shared" si="1"/>
        <v>-44956433</v>
      </c>
      <c r="H13" s="73"/>
      <c r="I13" s="4">
        <f t="shared" si="2"/>
        <v>-59779296</v>
      </c>
      <c r="J13" s="73"/>
      <c r="K13" s="4">
        <f t="shared" si="3"/>
        <v>-10799327</v>
      </c>
      <c r="L13" s="74">
        <f t="shared" si="4"/>
        <v>-115535056</v>
      </c>
    </row>
    <row r="14" ht="15.0" customHeight="1">
      <c r="A14" s="70" t="s">
        <v>48</v>
      </c>
      <c r="B14" s="71">
        <v>2.658953E7</v>
      </c>
      <c r="C14" s="72">
        <f>IFERROR(VLOOKUP($B14,BaselineKILLS!$B:F,3,FALSE),"Not in Baseline Scan")</f>
        <v>55671807</v>
      </c>
      <c r="D14" s="72">
        <f>IFERROR(VLOOKUP($B14,BaselineKILLS!$B:H,4,FALSE),"Not in Baseline Scan")</f>
        <v>92702704</v>
      </c>
      <c r="E14" s="72">
        <f>IFERROR(VLOOKUP($B14,BaselineKILLS!$B:I,5,FALSE),"Not in Baseline Scan")</f>
        <v>20252016</v>
      </c>
      <c r="F14" s="73"/>
      <c r="G14" s="4">
        <f t="shared" si="1"/>
        <v>-55671807</v>
      </c>
      <c r="H14" s="73"/>
      <c r="I14" s="4">
        <f t="shared" si="2"/>
        <v>-92702704</v>
      </c>
      <c r="J14" s="73"/>
      <c r="K14" s="4">
        <f t="shared" si="3"/>
        <v>-20252016</v>
      </c>
      <c r="L14" s="74">
        <f t="shared" si="4"/>
        <v>-168626527</v>
      </c>
    </row>
    <row r="15" ht="15.0" customHeight="1">
      <c r="A15" s="70" t="s">
        <v>27</v>
      </c>
      <c r="B15" s="71">
        <v>7226500.0</v>
      </c>
      <c r="C15" s="72">
        <f>IFERROR(VLOOKUP($B15,BaselineKILLS!$B:F,3,FALSE),"Not in Baseline Scan")</f>
        <v>66921541</v>
      </c>
      <c r="D15" s="72">
        <f>IFERROR(VLOOKUP($B15,BaselineKILLS!$B:H,4,FALSE),"Not in Baseline Scan")</f>
        <v>116117554</v>
      </c>
      <c r="E15" s="72">
        <f>IFERROR(VLOOKUP($B15,BaselineKILLS!$B:I,5,FALSE),"Not in Baseline Scan")</f>
        <v>18730286</v>
      </c>
      <c r="F15" s="73"/>
      <c r="G15" s="4">
        <f t="shared" si="1"/>
        <v>-66921541</v>
      </c>
      <c r="H15" s="73"/>
      <c r="I15" s="4">
        <f t="shared" si="2"/>
        <v>-116117554</v>
      </c>
      <c r="J15" s="73"/>
      <c r="K15" s="4">
        <f t="shared" si="3"/>
        <v>-18730286</v>
      </c>
      <c r="L15" s="74">
        <f t="shared" si="4"/>
        <v>-201769381</v>
      </c>
    </row>
    <row r="16" ht="15.0" customHeight="1">
      <c r="A16" s="70" t="s">
        <v>28</v>
      </c>
      <c r="B16" s="71">
        <v>3.0050119E7</v>
      </c>
      <c r="C16" s="72">
        <f>IFERROR(VLOOKUP($B16,BaselineKILLS!$B:F,3,FALSE),"Not in Baseline Scan")</f>
        <v>249343020</v>
      </c>
      <c r="D16" s="72">
        <f>IFERROR(VLOOKUP($B16,BaselineKILLS!$B:H,4,FALSE),"Not in Baseline Scan")</f>
        <v>262108061</v>
      </c>
      <c r="E16" s="72">
        <f>IFERROR(VLOOKUP($B16,BaselineKILLS!$B:I,5,FALSE),"Not in Baseline Scan")</f>
        <v>34341497</v>
      </c>
      <c r="F16" s="73"/>
      <c r="G16" s="4">
        <f t="shared" si="1"/>
        <v>-249343020</v>
      </c>
      <c r="H16" s="73"/>
      <c r="I16" s="4">
        <f t="shared" si="2"/>
        <v>-262108061</v>
      </c>
      <c r="J16" s="73"/>
      <c r="K16" s="4">
        <f t="shared" si="3"/>
        <v>-34341497</v>
      </c>
      <c r="L16" s="74">
        <f t="shared" si="4"/>
        <v>-545792578</v>
      </c>
    </row>
    <row r="17" ht="15.0" customHeight="1">
      <c r="A17" s="70" t="s">
        <v>19</v>
      </c>
      <c r="B17" s="71">
        <v>7281339.0</v>
      </c>
      <c r="C17" s="72">
        <f>IFERROR(VLOOKUP($B17,BaselineKILLS!$B:F,3,FALSE),"Not in Baseline Scan")</f>
        <v>232450232</v>
      </c>
      <c r="D17" s="72">
        <f>IFERROR(VLOOKUP($B17,BaselineKILLS!$B:H,4,FALSE),"Not in Baseline Scan")</f>
        <v>228020868</v>
      </c>
      <c r="E17" s="72">
        <f>IFERROR(VLOOKUP($B17,BaselineKILLS!$B:I,5,FALSE),"Not in Baseline Scan")</f>
        <v>47280447</v>
      </c>
      <c r="F17" s="73"/>
      <c r="G17" s="4">
        <f t="shared" si="1"/>
        <v>-232450232</v>
      </c>
      <c r="H17" s="73"/>
      <c r="I17" s="4">
        <f t="shared" si="2"/>
        <v>-228020868</v>
      </c>
      <c r="J17" s="73"/>
      <c r="K17" s="4">
        <f t="shared" si="3"/>
        <v>-47280447</v>
      </c>
      <c r="L17" s="74">
        <f t="shared" si="4"/>
        <v>-507751547</v>
      </c>
    </row>
    <row r="18" ht="15.0" customHeight="1">
      <c r="A18" s="70" t="s">
        <v>36</v>
      </c>
      <c r="B18" s="71">
        <v>5.1007916E7</v>
      </c>
      <c r="C18" s="72">
        <f>IFERROR(VLOOKUP($B18,BaselineKILLS!$B:F,3,FALSE),"Not in Baseline Scan")</f>
        <v>41551746</v>
      </c>
      <c r="D18" s="72">
        <f>IFERROR(VLOOKUP($B18,BaselineKILLS!$B:H,4,FALSE),"Not in Baseline Scan")</f>
        <v>97748295</v>
      </c>
      <c r="E18" s="72">
        <f>IFERROR(VLOOKUP($B18,BaselineKILLS!$B:I,5,FALSE),"Not in Baseline Scan")</f>
        <v>16672022</v>
      </c>
      <c r="F18" s="73"/>
      <c r="G18" s="4">
        <f t="shared" si="1"/>
        <v>-41551746</v>
      </c>
      <c r="H18" s="73"/>
      <c r="I18" s="4">
        <f t="shared" si="2"/>
        <v>-97748295</v>
      </c>
      <c r="J18" s="73"/>
      <c r="K18" s="4">
        <f t="shared" si="3"/>
        <v>-16672022</v>
      </c>
      <c r="L18" s="74">
        <f t="shared" si="4"/>
        <v>-155972063</v>
      </c>
    </row>
    <row r="19" ht="15.0" customHeight="1">
      <c r="A19" s="70" t="s">
        <v>29</v>
      </c>
      <c r="B19" s="71">
        <v>1.5442401E7</v>
      </c>
      <c r="C19" s="72">
        <f>IFERROR(VLOOKUP($B19,BaselineKILLS!$B:F,3,FALSE),"Not in Baseline Scan")</f>
        <v>60944935</v>
      </c>
      <c r="D19" s="72">
        <f>IFERROR(VLOOKUP($B19,BaselineKILLS!$B:H,4,FALSE),"Not in Baseline Scan")</f>
        <v>72134191</v>
      </c>
      <c r="E19" s="72">
        <f>IFERROR(VLOOKUP($B19,BaselineKILLS!$B:I,5,FALSE),"Not in Baseline Scan")</f>
        <v>28666361</v>
      </c>
      <c r="F19" s="73"/>
      <c r="G19" s="4">
        <f t="shared" si="1"/>
        <v>-60944935</v>
      </c>
      <c r="H19" s="73"/>
      <c r="I19" s="4">
        <f t="shared" si="2"/>
        <v>-72134191</v>
      </c>
      <c r="J19" s="73"/>
      <c r="K19" s="4">
        <f t="shared" si="3"/>
        <v>-28666361</v>
      </c>
      <c r="L19" s="74">
        <f t="shared" si="4"/>
        <v>-161745487</v>
      </c>
    </row>
    <row r="20" ht="15.0" customHeight="1">
      <c r="A20" s="70" t="s">
        <v>15</v>
      </c>
      <c r="B20" s="71">
        <v>5.1012843E7</v>
      </c>
      <c r="C20" s="72">
        <f>IFERROR(VLOOKUP($B20,BaselineKILLS!$B:F,3,FALSE),"Not in Baseline Scan")</f>
        <v>242527215</v>
      </c>
      <c r="D20" s="72">
        <f>IFERROR(VLOOKUP($B20,BaselineKILLS!$B:H,4,FALSE),"Not in Baseline Scan")</f>
        <v>375339535</v>
      </c>
      <c r="E20" s="72">
        <f>IFERROR(VLOOKUP($B20,BaselineKILLS!$B:I,5,FALSE),"Not in Baseline Scan")</f>
        <v>31378366</v>
      </c>
      <c r="F20" s="73"/>
      <c r="G20" s="4">
        <f t="shared" si="1"/>
        <v>-242527215</v>
      </c>
      <c r="H20" s="73"/>
      <c r="I20" s="4">
        <f t="shared" si="2"/>
        <v>-375339535</v>
      </c>
      <c r="J20" s="73"/>
      <c r="K20" s="4">
        <f t="shared" si="3"/>
        <v>-31378366</v>
      </c>
      <c r="L20" s="74">
        <f t="shared" si="4"/>
        <v>-649245116</v>
      </c>
    </row>
    <row r="21" ht="15.0" customHeight="1">
      <c r="A21" s="70" t="s">
        <v>32</v>
      </c>
      <c r="B21" s="71">
        <v>6379317.0</v>
      </c>
      <c r="C21" s="72">
        <f>IFERROR(VLOOKUP($B21,BaselineKILLS!$B:F,3,FALSE),"Not in Baseline Scan")</f>
        <v>113204875</v>
      </c>
      <c r="D21" s="72">
        <f>IFERROR(VLOOKUP($B21,BaselineKILLS!$B:H,4,FALSE),"Not in Baseline Scan")</f>
        <v>148460497</v>
      </c>
      <c r="E21" s="72">
        <f>IFERROR(VLOOKUP($B21,BaselineKILLS!$B:I,5,FALSE),"Not in Baseline Scan")</f>
        <v>38257930</v>
      </c>
      <c r="F21" s="73"/>
      <c r="G21" s="4">
        <f t="shared" si="1"/>
        <v>-113204875</v>
      </c>
      <c r="H21" s="73"/>
      <c r="I21" s="4">
        <f t="shared" si="2"/>
        <v>-148460497</v>
      </c>
      <c r="J21" s="73"/>
      <c r="K21" s="4">
        <f t="shared" si="3"/>
        <v>-38257930</v>
      </c>
      <c r="L21" s="74">
        <f t="shared" si="4"/>
        <v>-299923302</v>
      </c>
    </row>
    <row r="22" ht="15.0" customHeight="1">
      <c r="A22" s="70" t="s">
        <v>39</v>
      </c>
      <c r="B22" s="71">
        <v>4.5251361E7</v>
      </c>
      <c r="C22" s="72">
        <f>IFERROR(VLOOKUP($B22,BaselineKILLS!$B:F,3,FALSE),"Not in Baseline Scan")</f>
        <v>55136377</v>
      </c>
      <c r="D22" s="72">
        <f>IFERROR(VLOOKUP($B22,BaselineKILLS!$B:H,4,FALSE),"Not in Baseline Scan")</f>
        <v>55351583</v>
      </c>
      <c r="E22" s="72">
        <f>IFERROR(VLOOKUP($B22,BaselineKILLS!$B:I,5,FALSE),"Not in Baseline Scan")</f>
        <v>16685773</v>
      </c>
      <c r="F22" s="73"/>
      <c r="G22" s="4">
        <f t="shared" si="1"/>
        <v>-55136377</v>
      </c>
      <c r="H22" s="73"/>
      <c r="I22" s="4">
        <f t="shared" si="2"/>
        <v>-55351583</v>
      </c>
      <c r="J22" s="73"/>
      <c r="K22" s="4">
        <f t="shared" si="3"/>
        <v>-16685773</v>
      </c>
      <c r="L22" s="74">
        <f t="shared" si="4"/>
        <v>-127173733</v>
      </c>
    </row>
    <row r="23" ht="15.0" customHeight="1">
      <c r="A23" s="70" t="s">
        <v>56</v>
      </c>
      <c r="B23" s="71">
        <v>1.8291922E7</v>
      </c>
      <c r="C23" s="72">
        <f>IFERROR(VLOOKUP($B23,BaselineKILLS!$B:F,3,FALSE),"Not in Baseline Scan")</f>
        <v>40370900</v>
      </c>
      <c r="D23" s="72">
        <f>IFERROR(VLOOKUP($B23,BaselineKILLS!$B:H,4,FALSE),"Not in Baseline Scan")</f>
        <v>40060795</v>
      </c>
      <c r="E23" s="72">
        <f>IFERROR(VLOOKUP($B23,BaselineKILLS!$B:I,5,FALSE),"Not in Baseline Scan")</f>
        <v>15278809</v>
      </c>
      <c r="F23" s="73"/>
      <c r="G23" s="4">
        <f t="shared" si="1"/>
        <v>-40370900</v>
      </c>
      <c r="H23" s="73"/>
      <c r="I23" s="4">
        <f t="shared" si="2"/>
        <v>-40060795</v>
      </c>
      <c r="J23" s="73"/>
      <c r="K23" s="4">
        <f t="shared" si="3"/>
        <v>-15278809</v>
      </c>
      <c r="L23" s="74">
        <f t="shared" si="4"/>
        <v>-95710504</v>
      </c>
    </row>
    <row r="24" ht="15.0" customHeight="1">
      <c r="A24" s="70" t="s">
        <v>30</v>
      </c>
      <c r="B24" s="71">
        <v>5.1119444E7</v>
      </c>
      <c r="C24" s="72">
        <f>IFERROR(VLOOKUP($B24,BaselineKILLS!$B:F,3,FALSE),"Not in Baseline Scan")</f>
        <v>47107992</v>
      </c>
      <c r="D24" s="72">
        <f>IFERROR(VLOOKUP($B24,BaselineKILLS!$B:H,4,FALSE),"Not in Baseline Scan")</f>
        <v>45028519</v>
      </c>
      <c r="E24" s="72">
        <f>IFERROR(VLOOKUP($B24,BaselineKILLS!$B:I,5,FALSE),"Not in Baseline Scan")</f>
        <v>22335855</v>
      </c>
      <c r="F24" s="73"/>
      <c r="G24" s="4">
        <f t="shared" si="1"/>
        <v>-47107992</v>
      </c>
      <c r="H24" s="73"/>
      <c r="I24" s="4">
        <f t="shared" si="2"/>
        <v>-45028519</v>
      </c>
      <c r="J24" s="73"/>
      <c r="K24" s="4">
        <f t="shared" si="3"/>
        <v>-22335855</v>
      </c>
      <c r="L24" s="74">
        <f t="shared" si="4"/>
        <v>-114472366</v>
      </c>
    </row>
    <row r="25" ht="15.0" customHeight="1">
      <c r="A25" s="70" t="s">
        <v>34</v>
      </c>
      <c r="B25" s="71">
        <v>563003.0</v>
      </c>
      <c r="C25" s="72">
        <f>IFERROR(VLOOKUP($B25,BaselineKILLS!$B:F,3,FALSE),"Not in Baseline Scan")</f>
        <v>152365271</v>
      </c>
      <c r="D25" s="72">
        <f>IFERROR(VLOOKUP($B25,BaselineKILLS!$B:H,4,FALSE),"Not in Baseline Scan")</f>
        <v>123598509</v>
      </c>
      <c r="E25" s="72">
        <f>IFERROR(VLOOKUP($B25,BaselineKILLS!$B:I,5,FALSE),"Not in Baseline Scan")</f>
        <v>27512916</v>
      </c>
      <c r="F25" s="73"/>
      <c r="G25" s="4">
        <f t="shared" si="1"/>
        <v>-152365271</v>
      </c>
      <c r="H25" s="73"/>
      <c r="I25" s="4">
        <f t="shared" si="2"/>
        <v>-123598509</v>
      </c>
      <c r="J25" s="73"/>
      <c r="K25" s="4">
        <f t="shared" si="3"/>
        <v>-27512916</v>
      </c>
      <c r="L25" s="74">
        <f t="shared" si="4"/>
        <v>-303476696</v>
      </c>
    </row>
    <row r="26" ht="15.0" customHeight="1">
      <c r="A26" s="70" t="s">
        <v>44</v>
      </c>
      <c r="B26" s="71">
        <v>5.094672E7</v>
      </c>
      <c r="C26" s="72">
        <f>IFERROR(VLOOKUP($B26,BaselineKILLS!$B:F,3,FALSE),"Not in Baseline Scan")</f>
        <v>93611948</v>
      </c>
      <c r="D26" s="72">
        <f>IFERROR(VLOOKUP($B26,BaselineKILLS!$B:H,4,FALSE),"Not in Baseline Scan")</f>
        <v>94424801</v>
      </c>
      <c r="E26" s="72">
        <f>IFERROR(VLOOKUP($B26,BaselineKILLS!$B:I,5,FALSE),"Not in Baseline Scan")</f>
        <v>24512547</v>
      </c>
      <c r="F26" s="73"/>
      <c r="G26" s="4">
        <f t="shared" si="1"/>
        <v>-93611948</v>
      </c>
      <c r="H26" s="73"/>
      <c r="I26" s="4">
        <f t="shared" si="2"/>
        <v>-94424801</v>
      </c>
      <c r="J26" s="73"/>
      <c r="K26" s="4">
        <f t="shared" si="3"/>
        <v>-24512547</v>
      </c>
      <c r="L26" s="74">
        <f t="shared" si="4"/>
        <v>-212549296</v>
      </c>
    </row>
    <row r="27" ht="15.0" customHeight="1">
      <c r="A27" s="70" t="s">
        <v>64</v>
      </c>
      <c r="B27" s="71">
        <v>9142393.0</v>
      </c>
      <c r="C27" s="72">
        <f>IFERROR(VLOOKUP($B27,BaselineKILLS!$B:F,3,FALSE),"Not in Baseline Scan")</f>
        <v>22969837</v>
      </c>
      <c r="D27" s="72">
        <f>IFERROR(VLOOKUP($B27,BaselineKILLS!$B:H,4,FALSE),"Not in Baseline Scan")</f>
        <v>61199988</v>
      </c>
      <c r="E27" s="72">
        <f>IFERROR(VLOOKUP($B27,BaselineKILLS!$B:I,5,FALSE),"Not in Baseline Scan")</f>
        <v>16964734</v>
      </c>
      <c r="F27" s="73"/>
      <c r="G27" s="4">
        <f t="shared" si="1"/>
        <v>-22969837</v>
      </c>
      <c r="H27" s="73"/>
      <c r="I27" s="4">
        <f t="shared" si="2"/>
        <v>-61199988</v>
      </c>
      <c r="J27" s="73"/>
      <c r="K27" s="4">
        <f t="shared" si="3"/>
        <v>-16964734</v>
      </c>
      <c r="L27" s="74">
        <f t="shared" si="4"/>
        <v>-101134559</v>
      </c>
    </row>
    <row r="28" ht="15.0" customHeight="1">
      <c r="A28" s="70" t="s">
        <v>60</v>
      </c>
      <c r="B28" s="71">
        <v>6.3375787E7</v>
      </c>
      <c r="C28" s="72">
        <f>IFERROR(VLOOKUP($B28,BaselineKILLS!$B:F,3,FALSE),"Not in Baseline Scan")</f>
        <v>29846835</v>
      </c>
      <c r="D28" s="72">
        <f>IFERROR(VLOOKUP($B28,BaselineKILLS!$B:H,4,FALSE),"Not in Baseline Scan")</f>
        <v>55189643</v>
      </c>
      <c r="E28" s="72">
        <f>IFERROR(VLOOKUP($B28,BaselineKILLS!$B:I,5,FALSE),"Not in Baseline Scan")</f>
        <v>16918720</v>
      </c>
      <c r="F28" s="73"/>
      <c r="G28" s="4">
        <f t="shared" si="1"/>
        <v>-29846835</v>
      </c>
      <c r="H28" s="73"/>
      <c r="I28" s="4">
        <f t="shared" si="2"/>
        <v>-55189643</v>
      </c>
      <c r="J28" s="73"/>
      <c r="K28" s="4">
        <f t="shared" si="3"/>
        <v>-16918720</v>
      </c>
      <c r="L28" s="74">
        <f t="shared" si="4"/>
        <v>-101955198</v>
      </c>
    </row>
    <row r="29" ht="15.0" customHeight="1">
      <c r="A29" s="70" t="s">
        <v>37</v>
      </c>
      <c r="B29" s="71">
        <v>4.6897099E7</v>
      </c>
      <c r="C29" s="72">
        <f>IFERROR(VLOOKUP($B29,BaselineKILLS!$B:F,3,FALSE),"Not in Baseline Scan")</f>
        <v>116978012</v>
      </c>
      <c r="D29" s="72">
        <f>IFERROR(VLOOKUP($B29,BaselineKILLS!$B:H,4,FALSE),"Not in Baseline Scan")</f>
        <v>116386669</v>
      </c>
      <c r="E29" s="72">
        <f>IFERROR(VLOOKUP($B29,BaselineKILLS!$B:I,5,FALSE),"Not in Baseline Scan")</f>
        <v>16970551</v>
      </c>
      <c r="F29" s="73"/>
      <c r="G29" s="4">
        <f t="shared" si="1"/>
        <v>-116978012</v>
      </c>
      <c r="H29" s="73"/>
      <c r="I29" s="4">
        <f t="shared" si="2"/>
        <v>-116386669</v>
      </c>
      <c r="J29" s="73"/>
      <c r="K29" s="4">
        <f t="shared" si="3"/>
        <v>-16970551</v>
      </c>
      <c r="L29" s="74">
        <f t="shared" si="4"/>
        <v>-250335232</v>
      </c>
    </row>
    <row r="30" ht="15.0" customHeight="1">
      <c r="A30" s="70" t="s">
        <v>57</v>
      </c>
      <c r="B30" s="71">
        <v>5.1030029E7</v>
      </c>
      <c r="C30" s="72">
        <f>IFERROR(VLOOKUP($B30,BaselineKILLS!$B:F,3,FALSE),"Not in Baseline Scan")</f>
        <v>13033140</v>
      </c>
      <c r="D30" s="72">
        <f>IFERROR(VLOOKUP($B30,BaselineKILLS!$B:H,4,FALSE),"Not in Baseline Scan")</f>
        <v>29112238</v>
      </c>
      <c r="E30" s="72">
        <f>IFERROR(VLOOKUP($B30,BaselineKILLS!$B:I,5,FALSE),"Not in Baseline Scan")</f>
        <v>6807106</v>
      </c>
      <c r="F30" s="73"/>
      <c r="G30" s="4">
        <f t="shared" si="1"/>
        <v>-13033140</v>
      </c>
      <c r="H30" s="73"/>
      <c r="I30" s="4">
        <f t="shared" si="2"/>
        <v>-29112238</v>
      </c>
      <c r="J30" s="73"/>
      <c r="K30" s="4">
        <f t="shared" si="3"/>
        <v>-6807106</v>
      </c>
      <c r="L30" s="74">
        <f t="shared" si="4"/>
        <v>-48952484</v>
      </c>
    </row>
    <row r="31" ht="15.75" customHeight="1">
      <c r="A31" s="70" t="s">
        <v>41</v>
      </c>
      <c r="B31" s="71">
        <v>3.9162349E7</v>
      </c>
      <c r="C31" s="72">
        <f>IFERROR(VLOOKUP($B31,BaselineKILLS!$B:F,3,FALSE),"Not in Baseline Scan")</f>
        <v>62324776</v>
      </c>
      <c r="D31" s="72">
        <f>IFERROR(VLOOKUP($B31,BaselineKILLS!$B:H,4,FALSE),"Not in Baseline Scan")</f>
        <v>120949582</v>
      </c>
      <c r="E31" s="72">
        <f>IFERROR(VLOOKUP($B31,BaselineKILLS!$B:I,5,FALSE),"Not in Baseline Scan")</f>
        <v>15750273</v>
      </c>
      <c r="F31" s="73"/>
      <c r="G31" s="4">
        <f t="shared" si="1"/>
        <v>-62324776</v>
      </c>
      <c r="H31" s="73"/>
      <c r="I31" s="4">
        <f t="shared" si="2"/>
        <v>-120949582</v>
      </c>
      <c r="J31" s="73"/>
      <c r="K31" s="4">
        <f t="shared" si="3"/>
        <v>-15750273</v>
      </c>
      <c r="L31" s="74">
        <f t="shared" si="4"/>
        <v>-199024631</v>
      </c>
    </row>
    <row r="32" ht="15.75" customHeight="1">
      <c r="A32" s="70" t="s">
        <v>59</v>
      </c>
      <c r="B32" s="71">
        <v>5.2516645E7</v>
      </c>
      <c r="C32" s="72">
        <f>IFERROR(VLOOKUP($B32,BaselineKILLS!$B:F,3,FALSE),"Not in Baseline Scan")</f>
        <v>82373193</v>
      </c>
      <c r="D32" s="72">
        <f>IFERROR(VLOOKUP($B32,BaselineKILLS!$B:H,4,FALSE),"Not in Baseline Scan")</f>
        <v>83659428</v>
      </c>
      <c r="E32" s="72">
        <f>IFERROR(VLOOKUP($B32,BaselineKILLS!$B:I,5,FALSE),"Not in Baseline Scan")</f>
        <v>16746010</v>
      </c>
      <c r="F32" s="73"/>
      <c r="G32" s="4">
        <f t="shared" si="1"/>
        <v>-82373193</v>
      </c>
      <c r="H32" s="73"/>
      <c r="I32" s="4">
        <f t="shared" si="2"/>
        <v>-83659428</v>
      </c>
      <c r="J32" s="73"/>
      <c r="K32" s="4">
        <f t="shared" si="3"/>
        <v>-16746010</v>
      </c>
      <c r="L32" s="74">
        <f t="shared" si="4"/>
        <v>-182778631</v>
      </c>
    </row>
    <row r="33" ht="15.75" customHeight="1">
      <c r="A33" s="70" t="s">
        <v>42</v>
      </c>
      <c r="B33" s="71">
        <v>3.0052585E7</v>
      </c>
      <c r="C33" s="72">
        <f>IFERROR(VLOOKUP($B33,BaselineKILLS!$B:F,3,FALSE),"Not in Baseline Scan")</f>
        <v>79516365</v>
      </c>
      <c r="D33" s="72">
        <f>IFERROR(VLOOKUP($B33,BaselineKILLS!$B:H,4,FALSE),"Not in Baseline Scan")</f>
        <v>97718460</v>
      </c>
      <c r="E33" s="72">
        <f>IFERROR(VLOOKUP($B33,BaselineKILLS!$B:I,5,FALSE),"Not in Baseline Scan")</f>
        <v>19492388</v>
      </c>
      <c r="F33" s="73"/>
      <c r="G33" s="4">
        <f t="shared" si="1"/>
        <v>-79516365</v>
      </c>
      <c r="H33" s="73"/>
      <c r="I33" s="4">
        <f t="shared" si="2"/>
        <v>-97718460</v>
      </c>
      <c r="J33" s="73"/>
      <c r="K33" s="4">
        <f t="shared" si="3"/>
        <v>-19492388</v>
      </c>
      <c r="L33" s="74">
        <f t="shared" si="4"/>
        <v>-196727213</v>
      </c>
    </row>
    <row r="34" ht="15.75" customHeight="1">
      <c r="A34" s="70" t="s">
        <v>38</v>
      </c>
      <c r="B34" s="71">
        <v>1.8454953E7</v>
      </c>
      <c r="C34" s="72">
        <f>IFERROR(VLOOKUP($B34,BaselineKILLS!$B:F,3,FALSE),"Not in Baseline Scan")</f>
        <v>56683182</v>
      </c>
      <c r="D34" s="72">
        <f>IFERROR(VLOOKUP($B34,BaselineKILLS!$B:H,4,FALSE),"Not in Baseline Scan")</f>
        <v>64156203</v>
      </c>
      <c r="E34" s="72">
        <f>IFERROR(VLOOKUP($B34,BaselineKILLS!$B:I,5,FALSE),"Not in Baseline Scan")</f>
        <v>17438977</v>
      </c>
      <c r="F34" s="73"/>
      <c r="G34" s="4">
        <f t="shared" si="1"/>
        <v>-56683182</v>
      </c>
      <c r="H34" s="73"/>
      <c r="I34" s="4">
        <f t="shared" si="2"/>
        <v>-64156203</v>
      </c>
      <c r="J34" s="73"/>
      <c r="K34" s="4">
        <f t="shared" si="3"/>
        <v>-17438977</v>
      </c>
      <c r="L34" s="74">
        <f t="shared" si="4"/>
        <v>-138278362</v>
      </c>
    </row>
    <row r="35" ht="15.75" customHeight="1">
      <c r="A35" s="70" t="s">
        <v>66</v>
      </c>
      <c r="B35" s="71">
        <v>8861604.0</v>
      </c>
      <c r="C35" s="72">
        <f>IFERROR(VLOOKUP($B35,BaselineKILLS!$B:F,3,FALSE),"Not in Baseline Scan")</f>
        <v>45112991</v>
      </c>
      <c r="D35" s="72">
        <f>IFERROR(VLOOKUP($B35,BaselineKILLS!$B:H,4,FALSE),"Not in Baseline Scan")</f>
        <v>36600106</v>
      </c>
      <c r="E35" s="72">
        <f>IFERROR(VLOOKUP($B35,BaselineKILLS!$B:I,5,FALSE),"Not in Baseline Scan")</f>
        <v>17087082</v>
      </c>
      <c r="F35" s="73"/>
      <c r="G35" s="4">
        <f t="shared" si="1"/>
        <v>-45112991</v>
      </c>
      <c r="H35" s="73"/>
      <c r="I35" s="4">
        <f t="shared" si="2"/>
        <v>-36600106</v>
      </c>
      <c r="J35" s="73"/>
      <c r="K35" s="4">
        <f t="shared" si="3"/>
        <v>-17087082</v>
      </c>
      <c r="L35" s="74">
        <f t="shared" si="4"/>
        <v>-98800179</v>
      </c>
    </row>
    <row r="36" ht="15.75" customHeight="1">
      <c r="A36" s="70" t="s">
        <v>52</v>
      </c>
      <c r="B36" s="71">
        <v>1.1831408E7</v>
      </c>
      <c r="C36" s="72">
        <f>IFERROR(VLOOKUP($B36,BaselineKILLS!$B:F,3,FALSE),"Not in Baseline Scan")</f>
        <v>96042770</v>
      </c>
      <c r="D36" s="72">
        <f>IFERROR(VLOOKUP($B36,BaselineKILLS!$B:H,4,FALSE),"Not in Baseline Scan")</f>
        <v>90716275</v>
      </c>
      <c r="E36" s="72">
        <f>IFERROR(VLOOKUP($B36,BaselineKILLS!$B:I,5,FALSE),"Not in Baseline Scan")</f>
        <v>22813345</v>
      </c>
      <c r="F36" s="73"/>
      <c r="G36" s="4">
        <f t="shared" si="1"/>
        <v>-96042770</v>
      </c>
      <c r="H36" s="73"/>
      <c r="I36" s="4">
        <f t="shared" si="2"/>
        <v>-90716275</v>
      </c>
      <c r="J36" s="73"/>
      <c r="K36" s="4">
        <f t="shared" si="3"/>
        <v>-22813345</v>
      </c>
      <c r="L36" s="74">
        <f t="shared" si="4"/>
        <v>-209572390</v>
      </c>
    </row>
    <row r="37" ht="15.75" customHeight="1">
      <c r="A37" s="70" t="s">
        <v>54</v>
      </c>
      <c r="B37" s="71">
        <v>2.2751118E7</v>
      </c>
      <c r="C37" s="72">
        <f>IFERROR(VLOOKUP($B37,BaselineKILLS!$B:F,3,FALSE),"Not in Baseline Scan")</f>
        <v>20450460</v>
      </c>
      <c r="D37" s="72">
        <f>IFERROR(VLOOKUP($B37,BaselineKILLS!$B:H,4,FALSE),"Not in Baseline Scan")</f>
        <v>33020308</v>
      </c>
      <c r="E37" s="72">
        <f>IFERROR(VLOOKUP($B37,BaselineKILLS!$B:I,5,FALSE),"Not in Baseline Scan")</f>
        <v>8012166</v>
      </c>
      <c r="F37" s="73"/>
      <c r="G37" s="4">
        <f t="shared" si="1"/>
        <v>-20450460</v>
      </c>
      <c r="H37" s="73"/>
      <c r="I37" s="4">
        <f t="shared" si="2"/>
        <v>-33020308</v>
      </c>
      <c r="J37" s="73"/>
      <c r="K37" s="4">
        <f t="shared" si="3"/>
        <v>-8012166</v>
      </c>
      <c r="L37" s="74">
        <f t="shared" si="4"/>
        <v>-61482934</v>
      </c>
    </row>
    <row r="38" ht="15.75" customHeight="1">
      <c r="A38" s="70" t="s">
        <v>53</v>
      </c>
      <c r="B38" s="71">
        <v>1.6793293E7</v>
      </c>
      <c r="C38" s="72">
        <f>IFERROR(VLOOKUP($B38,BaselineKILLS!$B:F,3,FALSE),"Not in Baseline Scan")</f>
        <v>41871262</v>
      </c>
      <c r="D38" s="72">
        <f>IFERROR(VLOOKUP($B38,BaselineKILLS!$B:H,4,FALSE),"Not in Baseline Scan")</f>
        <v>53767663</v>
      </c>
      <c r="E38" s="72">
        <f>IFERROR(VLOOKUP($B38,BaselineKILLS!$B:I,5,FALSE),"Not in Baseline Scan")</f>
        <v>20788868</v>
      </c>
      <c r="F38" s="73"/>
      <c r="G38" s="4">
        <f t="shared" si="1"/>
        <v>-41871262</v>
      </c>
      <c r="H38" s="73"/>
      <c r="I38" s="4">
        <f t="shared" si="2"/>
        <v>-53767663</v>
      </c>
      <c r="J38" s="73"/>
      <c r="K38" s="4">
        <f t="shared" si="3"/>
        <v>-20788868</v>
      </c>
      <c r="L38" s="74">
        <f t="shared" si="4"/>
        <v>-116427793</v>
      </c>
    </row>
    <row r="39" ht="15.75" customHeight="1">
      <c r="A39" s="70" t="s">
        <v>65</v>
      </c>
      <c r="B39" s="71">
        <v>3.0792536E7</v>
      </c>
      <c r="C39" s="72">
        <f>IFERROR(VLOOKUP($B39,BaselineKILLS!$B:F,3,FALSE),"Not in Baseline Scan")</f>
        <v>32394905</v>
      </c>
      <c r="D39" s="72">
        <f>IFERROR(VLOOKUP($B39,BaselineKILLS!$B:H,4,FALSE),"Not in Baseline Scan")</f>
        <v>54421071</v>
      </c>
      <c r="E39" s="72">
        <f>IFERROR(VLOOKUP($B39,BaselineKILLS!$B:I,5,FALSE),"Not in Baseline Scan")</f>
        <v>17082494</v>
      </c>
      <c r="F39" s="73"/>
      <c r="G39" s="4">
        <f t="shared" si="1"/>
        <v>-32394905</v>
      </c>
      <c r="H39" s="73"/>
      <c r="I39" s="4">
        <f t="shared" si="2"/>
        <v>-54421071</v>
      </c>
      <c r="J39" s="73"/>
      <c r="K39" s="4">
        <f t="shared" si="3"/>
        <v>-17082494</v>
      </c>
      <c r="L39" s="74">
        <f t="shared" si="4"/>
        <v>-103898470</v>
      </c>
    </row>
    <row r="40" ht="15.75" customHeight="1">
      <c r="A40" s="70" t="s">
        <v>22</v>
      </c>
      <c r="B40" s="71">
        <v>1.11105473E8</v>
      </c>
      <c r="C40" s="72">
        <f>IFERROR(VLOOKUP($B40,BaselineKILLS!$B:F,3,FALSE),"Not in Baseline Scan")</f>
        <v>85200416</v>
      </c>
      <c r="D40" s="72">
        <f>IFERROR(VLOOKUP($B40,BaselineKILLS!$B:H,4,FALSE),"Not in Baseline Scan")</f>
        <v>99277507</v>
      </c>
      <c r="E40" s="72">
        <f>IFERROR(VLOOKUP($B40,BaselineKILLS!$B:I,5,FALSE),"Not in Baseline Scan")</f>
        <v>20585308</v>
      </c>
      <c r="F40" s="73"/>
      <c r="G40" s="4">
        <f t="shared" si="1"/>
        <v>-85200416</v>
      </c>
      <c r="H40" s="73"/>
      <c r="I40" s="4">
        <f t="shared" si="2"/>
        <v>-99277507</v>
      </c>
      <c r="J40" s="73"/>
      <c r="K40" s="4">
        <f t="shared" si="3"/>
        <v>-20585308</v>
      </c>
      <c r="L40" s="74">
        <f t="shared" si="4"/>
        <v>-205063231</v>
      </c>
    </row>
    <row r="41" ht="15.75" customHeight="1">
      <c r="A41" s="70" t="s">
        <v>45</v>
      </c>
      <c r="B41" s="71">
        <v>1.23431055E8</v>
      </c>
      <c r="C41" s="72">
        <f>IFERROR(VLOOKUP($B41,BaselineKILLS!$B:F,3,FALSE),"Not in Baseline Scan")</f>
        <v>25101905</v>
      </c>
      <c r="D41" s="72">
        <f>IFERROR(VLOOKUP($B41,BaselineKILLS!$B:H,4,FALSE),"Not in Baseline Scan")</f>
        <v>39995991</v>
      </c>
      <c r="E41" s="72">
        <f>IFERROR(VLOOKUP($B41,BaselineKILLS!$B:I,5,FALSE),"Not in Baseline Scan")</f>
        <v>9228283</v>
      </c>
      <c r="F41" s="73"/>
      <c r="G41" s="4">
        <f t="shared" si="1"/>
        <v>-25101905</v>
      </c>
      <c r="H41" s="73"/>
      <c r="I41" s="4">
        <f t="shared" si="2"/>
        <v>-39995991</v>
      </c>
      <c r="J41" s="73"/>
      <c r="K41" s="4">
        <f t="shared" si="3"/>
        <v>-9228283</v>
      </c>
      <c r="L41" s="74">
        <f t="shared" si="4"/>
        <v>-74326179</v>
      </c>
    </row>
    <row r="42" ht="15.75" customHeight="1">
      <c r="A42" s="70" t="s">
        <v>78</v>
      </c>
      <c r="B42" s="71">
        <v>7.7688383E7</v>
      </c>
      <c r="C42" s="72">
        <f>IFERROR(VLOOKUP($B42,BaselineKILLS!$B:F,3,FALSE),"Not in Baseline Scan")</f>
        <v>12920278</v>
      </c>
      <c r="D42" s="72">
        <f>IFERROR(VLOOKUP($B42,BaselineKILLS!$B:H,4,FALSE),"Not in Baseline Scan")</f>
        <v>17895023</v>
      </c>
      <c r="E42" s="72">
        <f>IFERROR(VLOOKUP($B42,BaselineKILLS!$B:I,5,FALSE),"Not in Baseline Scan")</f>
        <v>12987818</v>
      </c>
      <c r="F42" s="73"/>
      <c r="G42" s="4">
        <f t="shared" si="1"/>
        <v>-12920278</v>
      </c>
      <c r="H42" s="73"/>
      <c r="I42" s="4">
        <f t="shared" si="2"/>
        <v>-17895023</v>
      </c>
      <c r="J42" s="73"/>
      <c r="K42" s="4">
        <f t="shared" si="3"/>
        <v>-12987818</v>
      </c>
      <c r="L42" s="74">
        <f t="shared" si="4"/>
        <v>-43803119</v>
      </c>
    </row>
    <row r="43" ht="15.75" customHeight="1">
      <c r="A43" s="70" t="s">
        <v>33</v>
      </c>
      <c r="B43" s="71">
        <v>5.0944665E7</v>
      </c>
      <c r="C43" s="72">
        <f>IFERROR(VLOOKUP($B43,BaselineKILLS!$B:F,3,FALSE),"Not in Baseline Scan")</f>
        <v>52997711</v>
      </c>
      <c r="D43" s="72">
        <f>IFERROR(VLOOKUP($B43,BaselineKILLS!$B:H,4,FALSE),"Not in Baseline Scan")</f>
        <v>84224951</v>
      </c>
      <c r="E43" s="72">
        <f>IFERROR(VLOOKUP($B43,BaselineKILLS!$B:I,5,FALSE),"Not in Baseline Scan")</f>
        <v>13175993</v>
      </c>
      <c r="F43" s="73"/>
      <c r="G43" s="4">
        <f t="shared" si="1"/>
        <v>-52997711</v>
      </c>
      <c r="H43" s="73"/>
      <c r="I43" s="4">
        <f t="shared" si="2"/>
        <v>-84224951</v>
      </c>
      <c r="J43" s="73"/>
      <c r="K43" s="4">
        <f t="shared" si="3"/>
        <v>-13175993</v>
      </c>
      <c r="L43" s="74">
        <f t="shared" si="4"/>
        <v>-150398655</v>
      </c>
    </row>
    <row r="44" ht="15.75" customHeight="1">
      <c r="A44" s="70" t="s">
        <v>58</v>
      </c>
      <c r="B44" s="71">
        <v>8905896.0</v>
      </c>
      <c r="C44" s="72">
        <f>IFERROR(VLOOKUP($B44,BaselineKILLS!$B:F,3,FALSE),"Not in Baseline Scan")</f>
        <v>72505230</v>
      </c>
      <c r="D44" s="72">
        <f>IFERROR(VLOOKUP($B44,BaselineKILLS!$B:H,4,FALSE),"Not in Baseline Scan")</f>
        <v>64748077</v>
      </c>
      <c r="E44" s="72">
        <f>IFERROR(VLOOKUP($B44,BaselineKILLS!$B:I,5,FALSE),"Not in Baseline Scan")</f>
        <v>21513531</v>
      </c>
      <c r="F44" s="73"/>
      <c r="G44" s="4">
        <f t="shared" si="1"/>
        <v>-72505230</v>
      </c>
      <c r="H44" s="73"/>
      <c r="I44" s="4">
        <f t="shared" si="2"/>
        <v>-64748077</v>
      </c>
      <c r="J44" s="73"/>
      <c r="K44" s="4">
        <f t="shared" si="3"/>
        <v>-21513531</v>
      </c>
      <c r="L44" s="74">
        <f t="shared" si="4"/>
        <v>-158766838</v>
      </c>
    </row>
    <row r="45" ht="15.75" customHeight="1">
      <c r="A45" s="70" t="s">
        <v>72</v>
      </c>
      <c r="B45" s="71">
        <v>6224679.0</v>
      </c>
      <c r="C45" s="72">
        <f>IFERROR(VLOOKUP($B45,BaselineKILLS!$B:F,3,FALSE),"Not in Baseline Scan")</f>
        <v>45442201</v>
      </c>
      <c r="D45" s="72">
        <f>IFERROR(VLOOKUP($B45,BaselineKILLS!$B:H,4,FALSE),"Not in Baseline Scan")</f>
        <v>59534179</v>
      </c>
      <c r="E45" s="72">
        <f>IFERROR(VLOOKUP($B45,BaselineKILLS!$B:I,5,FALSE),"Not in Baseline Scan")</f>
        <v>29636824</v>
      </c>
      <c r="F45" s="73"/>
      <c r="G45" s="4">
        <f t="shared" si="1"/>
        <v>-45442201</v>
      </c>
      <c r="H45" s="73"/>
      <c r="I45" s="4">
        <f t="shared" si="2"/>
        <v>-59534179</v>
      </c>
      <c r="J45" s="73"/>
      <c r="K45" s="4">
        <f t="shared" si="3"/>
        <v>-29636824</v>
      </c>
      <c r="L45" s="74">
        <f t="shared" si="4"/>
        <v>-134613204</v>
      </c>
    </row>
    <row r="46" ht="15.75" customHeight="1">
      <c r="A46" s="70" t="s">
        <v>63</v>
      </c>
      <c r="B46" s="71">
        <v>1.6871198E7</v>
      </c>
      <c r="C46" s="72">
        <f>IFERROR(VLOOKUP($B46,BaselineKILLS!$B:F,3,FALSE),"Not in Baseline Scan")</f>
        <v>191827992</v>
      </c>
      <c r="D46" s="72">
        <f>IFERROR(VLOOKUP($B46,BaselineKILLS!$B:H,4,FALSE),"Not in Baseline Scan")</f>
        <v>220561381</v>
      </c>
      <c r="E46" s="72">
        <f>IFERROR(VLOOKUP($B46,BaselineKILLS!$B:I,5,FALSE),"Not in Baseline Scan")</f>
        <v>37020867</v>
      </c>
      <c r="F46" s="73"/>
      <c r="G46" s="4">
        <f t="shared" si="1"/>
        <v>-191827992</v>
      </c>
      <c r="H46" s="73"/>
      <c r="I46" s="4">
        <f t="shared" si="2"/>
        <v>-220561381</v>
      </c>
      <c r="J46" s="73"/>
      <c r="K46" s="4">
        <f t="shared" si="3"/>
        <v>-37020867</v>
      </c>
      <c r="L46" s="74">
        <f t="shared" si="4"/>
        <v>-449410240</v>
      </c>
    </row>
    <row r="47" ht="15.75" customHeight="1">
      <c r="A47" s="70" t="s">
        <v>67</v>
      </c>
      <c r="B47" s="71">
        <v>5.3116769E7</v>
      </c>
      <c r="C47" s="72">
        <f>IFERROR(VLOOKUP($B47,BaselineKILLS!$B:F,3,FALSE),"Not in Baseline Scan")</f>
        <v>2892083</v>
      </c>
      <c r="D47" s="72">
        <f>IFERROR(VLOOKUP($B47,BaselineKILLS!$B:H,4,FALSE),"Not in Baseline Scan")</f>
        <v>8857216</v>
      </c>
      <c r="E47" s="72">
        <f>IFERROR(VLOOKUP($B47,BaselineKILLS!$B:I,5,FALSE),"Not in Baseline Scan")</f>
        <v>13066847</v>
      </c>
      <c r="F47" s="73"/>
      <c r="G47" s="4">
        <f t="shared" si="1"/>
        <v>-2892083</v>
      </c>
      <c r="H47" s="73"/>
      <c r="I47" s="4">
        <f t="shared" si="2"/>
        <v>-8857216</v>
      </c>
      <c r="J47" s="73"/>
      <c r="K47" s="4">
        <f t="shared" si="3"/>
        <v>-13066847</v>
      </c>
      <c r="L47" s="74">
        <f t="shared" si="4"/>
        <v>-24816146</v>
      </c>
    </row>
    <row r="48" ht="15.75" customHeight="1">
      <c r="A48" s="70" t="s">
        <v>79</v>
      </c>
      <c r="B48" s="71">
        <v>1.03651883E8</v>
      </c>
      <c r="C48" s="72">
        <f>IFERROR(VLOOKUP($B48,BaselineKILLS!$B:F,3,FALSE),"Not in Baseline Scan")</f>
        <v>15430571</v>
      </c>
      <c r="D48" s="72">
        <f>IFERROR(VLOOKUP($B48,BaselineKILLS!$B:H,4,FALSE),"Not in Baseline Scan")</f>
        <v>5242102</v>
      </c>
      <c r="E48" s="72">
        <f>IFERROR(VLOOKUP($B48,BaselineKILLS!$B:I,5,FALSE),"Not in Baseline Scan")</f>
        <v>8464264</v>
      </c>
      <c r="F48" s="73"/>
      <c r="G48" s="4">
        <f t="shared" si="1"/>
        <v>-15430571</v>
      </c>
      <c r="H48" s="73"/>
      <c r="I48" s="4">
        <f t="shared" si="2"/>
        <v>-5242102</v>
      </c>
      <c r="J48" s="73"/>
      <c r="K48" s="4">
        <f t="shared" si="3"/>
        <v>-8464264</v>
      </c>
      <c r="L48" s="74">
        <f t="shared" si="4"/>
        <v>-29136937</v>
      </c>
    </row>
    <row r="49" ht="15.75" customHeight="1">
      <c r="A49" s="70" t="s">
        <v>35</v>
      </c>
      <c r="B49" s="71">
        <v>1.3137539E7</v>
      </c>
      <c r="C49" s="72">
        <f>IFERROR(VLOOKUP($B49,BaselineKILLS!$B:F,3,FALSE),"Not in Baseline Scan")</f>
        <v>106975857</v>
      </c>
      <c r="D49" s="72">
        <f>IFERROR(VLOOKUP($B49,BaselineKILLS!$B:H,4,FALSE),"Not in Baseline Scan")</f>
        <v>96697085</v>
      </c>
      <c r="E49" s="72">
        <f>IFERROR(VLOOKUP($B49,BaselineKILLS!$B:I,5,FALSE),"Not in Baseline Scan")</f>
        <v>25822691</v>
      </c>
      <c r="F49" s="73"/>
      <c r="G49" s="4">
        <f t="shared" si="1"/>
        <v>-106975857</v>
      </c>
      <c r="H49" s="73"/>
      <c r="I49" s="4">
        <f t="shared" si="2"/>
        <v>-96697085</v>
      </c>
      <c r="J49" s="73"/>
      <c r="K49" s="4">
        <f t="shared" si="3"/>
        <v>-25822691</v>
      </c>
      <c r="L49" s="74">
        <f t="shared" si="4"/>
        <v>-229495633</v>
      </c>
    </row>
    <row r="50" ht="15.75" customHeight="1">
      <c r="A50" s="70" t="s">
        <v>75</v>
      </c>
      <c r="B50" s="71">
        <v>5.0888025E7</v>
      </c>
      <c r="C50" s="72">
        <f>IFERROR(VLOOKUP($B50,BaselineKILLS!$B:F,3,FALSE),"Not in Baseline Scan")</f>
        <v>18857926</v>
      </c>
      <c r="D50" s="72">
        <f>IFERROR(VLOOKUP($B50,BaselineKILLS!$B:H,4,FALSE),"Not in Baseline Scan")</f>
        <v>17197277</v>
      </c>
      <c r="E50" s="72">
        <f>IFERROR(VLOOKUP($B50,BaselineKILLS!$B:I,5,FALSE),"Not in Baseline Scan")</f>
        <v>9227971</v>
      </c>
      <c r="F50" s="73"/>
      <c r="G50" s="4">
        <f t="shared" si="1"/>
        <v>-18857926</v>
      </c>
      <c r="H50" s="73"/>
      <c r="I50" s="4">
        <f t="shared" si="2"/>
        <v>-17197277</v>
      </c>
      <c r="J50" s="73"/>
      <c r="K50" s="4">
        <f t="shared" si="3"/>
        <v>-9227971</v>
      </c>
      <c r="L50" s="74">
        <f t="shared" si="4"/>
        <v>-45283174</v>
      </c>
    </row>
    <row r="51" ht="15.75" customHeight="1">
      <c r="A51" s="70" t="s">
        <v>76</v>
      </c>
      <c r="B51" s="71">
        <v>4.760525E7</v>
      </c>
      <c r="C51" s="72">
        <f>IFERROR(VLOOKUP($B51,BaselineKILLS!$B:F,3,FALSE),"Not in Baseline Scan")</f>
        <v>21164890</v>
      </c>
      <c r="D51" s="72">
        <f>IFERROR(VLOOKUP($B51,BaselineKILLS!$B:H,4,FALSE),"Not in Baseline Scan")</f>
        <v>32698518</v>
      </c>
      <c r="E51" s="72">
        <f>IFERROR(VLOOKUP($B51,BaselineKILLS!$B:I,5,FALSE),"Not in Baseline Scan")</f>
        <v>14413509</v>
      </c>
      <c r="F51" s="73"/>
      <c r="G51" s="4">
        <f t="shared" si="1"/>
        <v>-21164890</v>
      </c>
      <c r="H51" s="73"/>
      <c r="I51" s="4">
        <f t="shared" si="2"/>
        <v>-32698518</v>
      </c>
      <c r="J51" s="73"/>
      <c r="K51" s="4">
        <f t="shared" si="3"/>
        <v>-14413509</v>
      </c>
      <c r="L51" s="74">
        <f t="shared" si="4"/>
        <v>-68276917</v>
      </c>
    </row>
    <row r="52" ht="15.75" customHeight="1">
      <c r="A52" s="70" t="s">
        <v>74</v>
      </c>
      <c r="B52" s="71">
        <v>5.0890021E7</v>
      </c>
      <c r="C52" s="72">
        <f>IFERROR(VLOOKUP($B52,BaselineKILLS!$B:F,3,FALSE),"Not in Baseline Scan")</f>
        <v>60416535</v>
      </c>
      <c r="D52" s="72">
        <f>IFERROR(VLOOKUP($B52,BaselineKILLS!$B:H,4,FALSE),"Not in Baseline Scan")</f>
        <v>81088611</v>
      </c>
      <c r="E52" s="72">
        <f>IFERROR(VLOOKUP($B52,BaselineKILLS!$B:I,5,FALSE),"Not in Baseline Scan")</f>
        <v>13581648</v>
      </c>
      <c r="F52" s="73"/>
      <c r="G52" s="4">
        <f t="shared" si="1"/>
        <v>-60416535</v>
      </c>
      <c r="H52" s="73"/>
      <c r="I52" s="4">
        <f t="shared" si="2"/>
        <v>-81088611</v>
      </c>
      <c r="J52" s="73"/>
      <c r="K52" s="4">
        <f t="shared" si="3"/>
        <v>-13581648</v>
      </c>
      <c r="L52" s="74">
        <f t="shared" si="4"/>
        <v>-155086794</v>
      </c>
    </row>
    <row r="53" ht="15.75" customHeight="1">
      <c r="A53" s="70" t="s">
        <v>40</v>
      </c>
      <c r="B53" s="71">
        <v>2.0660545E7</v>
      </c>
      <c r="C53" s="72">
        <f>IFERROR(VLOOKUP($B53,BaselineKILLS!$B:F,3,FALSE),"Not in Baseline Scan")</f>
        <v>54146765</v>
      </c>
      <c r="D53" s="72">
        <f>IFERROR(VLOOKUP($B53,BaselineKILLS!$B:H,4,FALSE),"Not in Baseline Scan")</f>
        <v>47897966</v>
      </c>
      <c r="E53" s="72">
        <f>IFERROR(VLOOKUP($B53,BaselineKILLS!$B:I,5,FALSE),"Not in Baseline Scan")</f>
        <v>24930077</v>
      </c>
      <c r="F53" s="73"/>
      <c r="G53" s="4">
        <f t="shared" si="1"/>
        <v>-54146765</v>
      </c>
      <c r="H53" s="73"/>
      <c r="I53" s="4">
        <f t="shared" si="2"/>
        <v>-47897966</v>
      </c>
      <c r="J53" s="73"/>
      <c r="K53" s="4">
        <f t="shared" si="3"/>
        <v>-24930077</v>
      </c>
      <c r="L53" s="74">
        <f t="shared" si="4"/>
        <v>-126974808</v>
      </c>
    </row>
    <row r="54" ht="15.75" customHeight="1">
      <c r="A54" s="70" t="s">
        <v>31</v>
      </c>
      <c r="B54" s="71">
        <v>2.2831655E7</v>
      </c>
      <c r="C54" s="72">
        <f>IFERROR(VLOOKUP($B54,BaselineKILLS!$B:F,3,FALSE),"Not in Baseline Scan")</f>
        <v>101297304</v>
      </c>
      <c r="D54" s="72">
        <f>IFERROR(VLOOKUP($B54,BaselineKILLS!$B:H,4,FALSE),"Not in Baseline Scan")</f>
        <v>95122043</v>
      </c>
      <c r="E54" s="72">
        <f>IFERROR(VLOOKUP($B54,BaselineKILLS!$B:I,5,FALSE),"Not in Baseline Scan")</f>
        <v>26631573</v>
      </c>
      <c r="F54" s="73"/>
      <c r="G54" s="4">
        <f t="shared" si="1"/>
        <v>-101297304</v>
      </c>
      <c r="H54" s="73"/>
      <c r="I54" s="4">
        <f t="shared" si="2"/>
        <v>-95122043</v>
      </c>
      <c r="J54" s="73"/>
      <c r="K54" s="4">
        <f t="shared" si="3"/>
        <v>-26631573</v>
      </c>
      <c r="L54" s="74">
        <f t="shared" si="4"/>
        <v>-223050920</v>
      </c>
    </row>
    <row r="55" ht="15.75" customHeight="1">
      <c r="A55" s="70" t="s">
        <v>82</v>
      </c>
      <c r="B55" s="71">
        <v>3.9380722E7</v>
      </c>
      <c r="C55" s="72">
        <f>IFERROR(VLOOKUP($B55,BaselineKILLS!$B:F,3,FALSE),"Not in Baseline Scan")</f>
        <v>23318906</v>
      </c>
      <c r="D55" s="72">
        <f>IFERROR(VLOOKUP($B55,BaselineKILLS!$B:H,4,FALSE),"Not in Baseline Scan")</f>
        <v>30758097</v>
      </c>
      <c r="E55" s="72">
        <f>IFERROR(VLOOKUP($B55,BaselineKILLS!$B:I,5,FALSE),"Not in Baseline Scan")</f>
        <v>12430866</v>
      </c>
      <c r="F55" s="73"/>
      <c r="G55" s="4">
        <f t="shared" si="1"/>
        <v>-23318906</v>
      </c>
      <c r="H55" s="73"/>
      <c r="I55" s="4">
        <f t="shared" si="2"/>
        <v>-30758097</v>
      </c>
      <c r="J55" s="73"/>
      <c r="K55" s="4">
        <f t="shared" si="3"/>
        <v>-12430866</v>
      </c>
      <c r="L55" s="74">
        <f t="shared" si="4"/>
        <v>-66507869</v>
      </c>
    </row>
    <row r="56" ht="15.75" customHeight="1">
      <c r="A56" s="70" t="s">
        <v>85</v>
      </c>
      <c r="B56" s="71">
        <v>3.0975209E7</v>
      </c>
      <c r="C56" s="72">
        <f>IFERROR(VLOOKUP($B56,BaselineKILLS!$B:F,3,FALSE),"Not in Baseline Scan")</f>
        <v>77974657</v>
      </c>
      <c r="D56" s="72">
        <f>IFERROR(VLOOKUP($B56,BaselineKILLS!$B:H,4,FALSE),"Not in Baseline Scan")</f>
        <v>77273752</v>
      </c>
      <c r="E56" s="72">
        <f>IFERROR(VLOOKUP($B56,BaselineKILLS!$B:I,5,FALSE),"Not in Baseline Scan")</f>
        <v>24497243</v>
      </c>
      <c r="F56" s="73"/>
      <c r="G56" s="4">
        <f t="shared" si="1"/>
        <v>-77974657</v>
      </c>
      <c r="H56" s="73"/>
      <c r="I56" s="4">
        <f t="shared" si="2"/>
        <v>-77273752</v>
      </c>
      <c r="J56" s="73"/>
      <c r="K56" s="4">
        <f t="shared" si="3"/>
        <v>-24497243</v>
      </c>
      <c r="L56" s="74">
        <f t="shared" si="4"/>
        <v>-179745652</v>
      </c>
    </row>
    <row r="57" ht="15.75" customHeight="1">
      <c r="A57" s="70" t="s">
        <v>84</v>
      </c>
      <c r="B57" s="71">
        <v>2.2856865E7</v>
      </c>
      <c r="C57" s="72">
        <f>IFERROR(VLOOKUP($B57,BaselineKILLS!$B:F,3,FALSE),"Not in Baseline Scan")</f>
        <v>25847121</v>
      </c>
      <c r="D57" s="72">
        <f>IFERROR(VLOOKUP($B57,BaselineKILLS!$B:H,4,FALSE),"Not in Baseline Scan")</f>
        <v>15812465</v>
      </c>
      <c r="E57" s="72">
        <f>IFERROR(VLOOKUP($B57,BaselineKILLS!$B:I,5,FALSE),"Not in Baseline Scan")</f>
        <v>9103965</v>
      </c>
      <c r="F57" s="73"/>
      <c r="G57" s="4">
        <f t="shared" si="1"/>
        <v>-25847121</v>
      </c>
      <c r="H57" s="73"/>
      <c r="I57" s="4">
        <f t="shared" si="2"/>
        <v>-15812465</v>
      </c>
      <c r="J57" s="73"/>
      <c r="K57" s="4">
        <f t="shared" si="3"/>
        <v>-9103965</v>
      </c>
      <c r="L57" s="74">
        <f t="shared" si="4"/>
        <v>-50763551</v>
      </c>
    </row>
    <row r="58" ht="15.75" customHeight="1">
      <c r="A58" s="70" t="s">
        <v>90</v>
      </c>
      <c r="B58" s="71">
        <v>7.7701664E7</v>
      </c>
      <c r="C58" s="72">
        <f>IFERROR(VLOOKUP($B58,BaselineKILLS!$B:F,3,FALSE),"Not in Baseline Scan")</f>
        <v>6433905</v>
      </c>
      <c r="D58" s="72">
        <f>IFERROR(VLOOKUP($B58,BaselineKILLS!$B:H,4,FALSE),"Not in Baseline Scan")</f>
        <v>12684559</v>
      </c>
      <c r="E58" s="72">
        <f>IFERROR(VLOOKUP($B58,BaselineKILLS!$B:I,5,FALSE),"Not in Baseline Scan")</f>
        <v>9919964</v>
      </c>
      <c r="F58" s="73"/>
      <c r="G58" s="4">
        <f t="shared" si="1"/>
        <v>-6433905</v>
      </c>
      <c r="H58" s="73"/>
      <c r="I58" s="4">
        <f t="shared" si="2"/>
        <v>-12684559</v>
      </c>
      <c r="J58" s="73"/>
      <c r="K58" s="4">
        <f t="shared" si="3"/>
        <v>-9919964</v>
      </c>
      <c r="L58" s="74">
        <f t="shared" si="4"/>
        <v>-29038428</v>
      </c>
    </row>
    <row r="59" ht="15.75" customHeight="1">
      <c r="A59" s="70" t="s">
        <v>43</v>
      </c>
      <c r="B59" s="71">
        <v>7.552219E7</v>
      </c>
      <c r="C59" s="72">
        <f>IFERROR(VLOOKUP($B59,BaselineKILLS!$B:F,3,FALSE),"Not in Baseline Scan")</f>
        <v>256584690</v>
      </c>
      <c r="D59" s="72">
        <f>IFERROR(VLOOKUP($B59,BaselineKILLS!$B:H,4,FALSE),"Not in Baseline Scan")</f>
        <v>166607740</v>
      </c>
      <c r="E59" s="72">
        <f>IFERROR(VLOOKUP($B59,BaselineKILLS!$B:I,5,FALSE),"Not in Baseline Scan")</f>
        <v>15920090</v>
      </c>
      <c r="F59" s="73"/>
      <c r="G59" s="4">
        <f t="shared" si="1"/>
        <v>-256584690</v>
      </c>
      <c r="H59" s="73"/>
      <c r="I59" s="4">
        <f t="shared" si="2"/>
        <v>-166607740</v>
      </c>
      <c r="J59" s="73"/>
      <c r="K59" s="4">
        <f t="shared" si="3"/>
        <v>-15920090</v>
      </c>
      <c r="L59" s="74">
        <f t="shared" si="4"/>
        <v>-439112520</v>
      </c>
    </row>
    <row r="60" ht="15.75" customHeight="1">
      <c r="A60" s="70" t="s">
        <v>46</v>
      </c>
      <c r="B60" s="71">
        <v>3586823.0</v>
      </c>
      <c r="C60" s="72">
        <f>IFERROR(VLOOKUP($B60,BaselineKILLS!$B:F,3,FALSE),"Not in Baseline Scan")</f>
        <v>62760651</v>
      </c>
      <c r="D60" s="72">
        <f>IFERROR(VLOOKUP($B60,BaselineKILLS!$B:H,4,FALSE),"Not in Baseline Scan")</f>
        <v>82820816</v>
      </c>
      <c r="E60" s="72">
        <f>IFERROR(VLOOKUP($B60,BaselineKILLS!$B:I,5,FALSE),"Not in Baseline Scan")</f>
        <v>18920502</v>
      </c>
      <c r="F60" s="73"/>
      <c r="G60" s="4">
        <f t="shared" si="1"/>
        <v>-62760651</v>
      </c>
      <c r="H60" s="73"/>
      <c r="I60" s="4">
        <f t="shared" si="2"/>
        <v>-82820816</v>
      </c>
      <c r="J60" s="73"/>
      <c r="K60" s="4">
        <f t="shared" si="3"/>
        <v>-18920502</v>
      </c>
      <c r="L60" s="74">
        <f t="shared" si="4"/>
        <v>-164501969</v>
      </c>
    </row>
    <row r="61" ht="15.75" customHeight="1">
      <c r="A61" s="70" t="s">
        <v>93</v>
      </c>
      <c r="B61" s="71">
        <v>7.2757072E7</v>
      </c>
      <c r="C61" s="72">
        <f>IFERROR(VLOOKUP($B61,BaselineKILLS!$B:F,3,FALSE),"Not in Baseline Scan")</f>
        <v>1647973</v>
      </c>
      <c r="D61" s="72">
        <f>IFERROR(VLOOKUP($B61,BaselineKILLS!$B:H,4,FALSE),"Not in Baseline Scan")</f>
        <v>3382576</v>
      </c>
      <c r="E61" s="72">
        <f>IFERROR(VLOOKUP($B61,BaselineKILLS!$B:I,5,FALSE),"Not in Baseline Scan")</f>
        <v>4598038</v>
      </c>
      <c r="F61" s="73"/>
      <c r="G61" s="4">
        <f t="shared" si="1"/>
        <v>-1647973</v>
      </c>
      <c r="H61" s="73"/>
      <c r="I61" s="4">
        <f t="shared" si="2"/>
        <v>-3382576</v>
      </c>
      <c r="J61" s="73"/>
      <c r="K61" s="4">
        <f t="shared" si="3"/>
        <v>-4598038</v>
      </c>
      <c r="L61" s="74">
        <f t="shared" si="4"/>
        <v>-9628587</v>
      </c>
    </row>
    <row r="62" ht="15.75" customHeight="1">
      <c r="A62" s="70" t="s">
        <v>88</v>
      </c>
      <c r="B62" s="71">
        <v>5.0901231E7</v>
      </c>
      <c r="C62" s="72">
        <f>IFERROR(VLOOKUP($B62,BaselineKILLS!$B:F,3,FALSE),"Not in Baseline Scan")</f>
        <v>3643351</v>
      </c>
      <c r="D62" s="72">
        <f>IFERROR(VLOOKUP($B62,BaselineKILLS!$B:H,4,FALSE),"Not in Baseline Scan")</f>
        <v>4316472</v>
      </c>
      <c r="E62" s="72">
        <f>IFERROR(VLOOKUP($B62,BaselineKILLS!$B:I,5,FALSE),"Not in Baseline Scan")</f>
        <v>7928964</v>
      </c>
      <c r="F62" s="73"/>
      <c r="G62" s="4">
        <f t="shared" si="1"/>
        <v>-3643351</v>
      </c>
      <c r="H62" s="73"/>
      <c r="I62" s="4">
        <f t="shared" si="2"/>
        <v>-4316472</v>
      </c>
      <c r="J62" s="73"/>
      <c r="K62" s="4">
        <f t="shared" si="3"/>
        <v>-7928964</v>
      </c>
      <c r="L62" s="74">
        <f t="shared" si="4"/>
        <v>-15888787</v>
      </c>
    </row>
    <row r="63" ht="15.75" customHeight="1">
      <c r="A63" s="70" t="s">
        <v>70</v>
      </c>
      <c r="B63" s="71">
        <v>2.9173785E7</v>
      </c>
      <c r="C63" s="72">
        <f>IFERROR(VLOOKUP($B63,BaselineKILLS!$B:F,3,FALSE),"Not in Baseline Scan")</f>
        <v>42121373</v>
      </c>
      <c r="D63" s="72">
        <f>IFERROR(VLOOKUP($B63,BaselineKILLS!$B:H,4,FALSE),"Not in Baseline Scan")</f>
        <v>68134817</v>
      </c>
      <c r="E63" s="72">
        <f>IFERROR(VLOOKUP($B63,BaselineKILLS!$B:I,5,FALSE),"Not in Baseline Scan")</f>
        <v>13715362</v>
      </c>
      <c r="F63" s="73"/>
      <c r="G63" s="4">
        <f t="shared" si="1"/>
        <v>-42121373</v>
      </c>
      <c r="H63" s="73"/>
      <c r="I63" s="4">
        <f t="shared" si="2"/>
        <v>-68134817</v>
      </c>
      <c r="J63" s="73"/>
      <c r="K63" s="4">
        <f t="shared" si="3"/>
        <v>-13715362</v>
      </c>
      <c r="L63" s="74">
        <f t="shared" si="4"/>
        <v>-123971552</v>
      </c>
    </row>
    <row r="64" ht="15.75" customHeight="1">
      <c r="A64" s="70" t="s">
        <v>96</v>
      </c>
      <c r="B64" s="71">
        <v>8.717919E7</v>
      </c>
      <c r="C64" s="72">
        <f>IFERROR(VLOOKUP($B64,BaselineKILLS!$B:F,3,FALSE),"Not in Baseline Scan")</f>
        <v>882460</v>
      </c>
      <c r="D64" s="72">
        <f>IFERROR(VLOOKUP($B64,BaselineKILLS!$B:H,4,FALSE),"Not in Baseline Scan")</f>
        <v>2958385</v>
      </c>
      <c r="E64" s="72">
        <f>IFERROR(VLOOKUP($B64,BaselineKILLS!$B:I,5,FALSE),"Not in Baseline Scan")</f>
        <v>6698376</v>
      </c>
      <c r="F64" s="73"/>
      <c r="G64" s="4">
        <f t="shared" si="1"/>
        <v>-882460</v>
      </c>
      <c r="H64" s="73"/>
      <c r="I64" s="4">
        <f t="shared" si="2"/>
        <v>-2958385</v>
      </c>
      <c r="J64" s="73"/>
      <c r="K64" s="4">
        <f t="shared" si="3"/>
        <v>-6698376</v>
      </c>
      <c r="L64" s="74">
        <f t="shared" si="4"/>
        <v>-10539221</v>
      </c>
    </row>
    <row r="65" ht="15.75" customHeight="1">
      <c r="A65" s="70" t="s">
        <v>71</v>
      </c>
      <c r="B65" s="71">
        <v>6.6556501E7</v>
      </c>
      <c r="C65" s="72">
        <f>IFERROR(VLOOKUP($B65,BaselineKILLS!$B:F,3,FALSE),"Not in Baseline Scan")</f>
        <v>83289282</v>
      </c>
      <c r="D65" s="72">
        <f>IFERROR(VLOOKUP($B65,BaselineKILLS!$B:H,4,FALSE),"Not in Baseline Scan")</f>
        <v>119542218</v>
      </c>
      <c r="E65" s="72">
        <f>IFERROR(VLOOKUP($B65,BaselineKILLS!$B:I,5,FALSE),"Not in Baseline Scan")</f>
        <v>19617106</v>
      </c>
      <c r="F65" s="73"/>
      <c r="G65" s="4">
        <f t="shared" si="1"/>
        <v>-83289282</v>
      </c>
      <c r="H65" s="73"/>
      <c r="I65" s="4">
        <f t="shared" si="2"/>
        <v>-119542218</v>
      </c>
      <c r="J65" s="73"/>
      <c r="K65" s="4">
        <f t="shared" si="3"/>
        <v>-19617106</v>
      </c>
      <c r="L65" s="74">
        <f t="shared" si="4"/>
        <v>-222448606</v>
      </c>
    </row>
    <row r="66" ht="15.75" customHeight="1">
      <c r="A66" s="70" t="s">
        <v>55</v>
      </c>
      <c r="B66" s="71">
        <v>5.0945497E7</v>
      </c>
      <c r="C66" s="72">
        <f>IFERROR(VLOOKUP($B66,BaselineKILLS!$B:F,3,FALSE),"Not in Baseline Scan")</f>
        <v>52650186</v>
      </c>
      <c r="D66" s="72">
        <f>IFERROR(VLOOKUP($B66,BaselineKILLS!$B:H,4,FALSE),"Not in Baseline Scan")</f>
        <v>116443288</v>
      </c>
      <c r="E66" s="72">
        <f>IFERROR(VLOOKUP($B66,BaselineKILLS!$B:I,5,FALSE),"Not in Baseline Scan")</f>
        <v>14691887</v>
      </c>
      <c r="F66" s="73"/>
      <c r="G66" s="4">
        <f t="shared" si="1"/>
        <v>-52650186</v>
      </c>
      <c r="H66" s="73"/>
      <c r="I66" s="4">
        <f t="shared" si="2"/>
        <v>-116443288</v>
      </c>
      <c r="J66" s="73"/>
      <c r="K66" s="4">
        <f t="shared" si="3"/>
        <v>-14691887</v>
      </c>
      <c r="L66" s="74">
        <f t="shared" si="4"/>
        <v>-183785361</v>
      </c>
    </row>
    <row r="67" ht="15.75" customHeight="1">
      <c r="A67" s="70" t="s">
        <v>80</v>
      </c>
      <c r="B67" s="71">
        <v>9.811082E7</v>
      </c>
      <c r="C67" s="72">
        <f>IFERROR(VLOOKUP($B67,BaselineKILLS!$B:F,3,FALSE),"Not in Baseline Scan")</f>
        <v>4756125</v>
      </c>
      <c r="D67" s="72">
        <f>IFERROR(VLOOKUP($B67,BaselineKILLS!$B:H,4,FALSE),"Not in Baseline Scan")</f>
        <v>8140477</v>
      </c>
      <c r="E67" s="72">
        <f>IFERROR(VLOOKUP($B67,BaselineKILLS!$B:I,5,FALSE),"Not in Baseline Scan")</f>
        <v>9323735</v>
      </c>
      <c r="F67" s="73"/>
      <c r="G67" s="4">
        <f t="shared" si="1"/>
        <v>-4756125</v>
      </c>
      <c r="H67" s="73"/>
      <c r="I67" s="4">
        <f t="shared" si="2"/>
        <v>-8140477</v>
      </c>
      <c r="J67" s="73"/>
      <c r="K67" s="4">
        <f t="shared" si="3"/>
        <v>-9323735</v>
      </c>
      <c r="L67" s="74">
        <f t="shared" si="4"/>
        <v>-22220337</v>
      </c>
    </row>
    <row r="68" ht="15.75" customHeight="1">
      <c r="A68" s="70" t="s">
        <v>98</v>
      </c>
      <c r="B68" s="71">
        <v>4219312.0</v>
      </c>
      <c r="C68" s="72">
        <f>IFERROR(VLOOKUP($B68,BaselineKILLS!$B:F,3,FALSE),"Not in Baseline Scan")</f>
        <v>51370937</v>
      </c>
      <c r="D68" s="72">
        <f>IFERROR(VLOOKUP($B68,BaselineKILLS!$B:H,4,FALSE),"Not in Baseline Scan")</f>
        <v>82905198</v>
      </c>
      <c r="E68" s="72">
        <f>IFERROR(VLOOKUP($B68,BaselineKILLS!$B:I,5,FALSE),"Not in Baseline Scan")</f>
        <v>30052299</v>
      </c>
      <c r="F68" s="73"/>
      <c r="G68" s="4">
        <f t="shared" si="1"/>
        <v>-51370937</v>
      </c>
      <c r="H68" s="73"/>
      <c r="I68" s="4">
        <f t="shared" si="2"/>
        <v>-82905198</v>
      </c>
      <c r="J68" s="73"/>
      <c r="K68" s="4">
        <f t="shared" si="3"/>
        <v>-30052299</v>
      </c>
      <c r="L68" s="74">
        <f t="shared" si="4"/>
        <v>-164328434</v>
      </c>
    </row>
    <row r="69" ht="15.75" customHeight="1">
      <c r="A69" s="70" t="s">
        <v>89</v>
      </c>
      <c r="B69" s="71">
        <v>6.9113404E7</v>
      </c>
      <c r="C69" s="72">
        <f>IFERROR(VLOOKUP($B69,BaselineKILLS!$B:F,3,FALSE),"Not in Baseline Scan")</f>
        <v>803515</v>
      </c>
      <c r="D69" s="72">
        <f>IFERROR(VLOOKUP($B69,BaselineKILLS!$B:H,4,FALSE),"Not in Baseline Scan")</f>
        <v>407841</v>
      </c>
      <c r="E69" s="72">
        <f>IFERROR(VLOOKUP($B69,BaselineKILLS!$B:I,5,FALSE),"Not in Baseline Scan")</f>
        <v>6954951</v>
      </c>
      <c r="F69" s="73"/>
      <c r="G69" s="4">
        <f t="shared" si="1"/>
        <v>-803515</v>
      </c>
      <c r="H69" s="73"/>
      <c r="I69" s="4">
        <f t="shared" si="2"/>
        <v>-407841</v>
      </c>
      <c r="J69" s="73"/>
      <c r="K69" s="4">
        <f t="shared" si="3"/>
        <v>-6954951</v>
      </c>
      <c r="L69" s="74">
        <f t="shared" si="4"/>
        <v>-8166307</v>
      </c>
    </row>
    <row r="70" ht="15.75" customHeight="1">
      <c r="A70" s="75" t="s">
        <v>92</v>
      </c>
      <c r="B70" s="71">
        <v>5.0936694E7</v>
      </c>
      <c r="C70" s="72">
        <f>IFERROR(VLOOKUP($B70,BaselineKILLS!$B:F,3,FALSE),"Not in Baseline Scan")</f>
        <v>4081489</v>
      </c>
      <c r="D70" s="72">
        <f>IFERROR(VLOOKUP($B70,BaselineKILLS!$B:H,4,FALSE),"Not in Baseline Scan")</f>
        <v>3085768</v>
      </c>
      <c r="E70" s="72">
        <f>IFERROR(VLOOKUP($B70,BaselineKILLS!$B:I,5,FALSE),"Not in Baseline Scan")</f>
        <v>11311528</v>
      </c>
      <c r="F70" s="73"/>
      <c r="G70" s="4">
        <f t="shared" si="1"/>
        <v>-4081489</v>
      </c>
      <c r="H70" s="73"/>
      <c r="I70" s="4">
        <f t="shared" si="2"/>
        <v>-3085768</v>
      </c>
      <c r="J70" s="73"/>
      <c r="K70" s="4">
        <f t="shared" si="3"/>
        <v>-11311528</v>
      </c>
      <c r="L70" s="74">
        <f t="shared" si="4"/>
        <v>-18478785</v>
      </c>
    </row>
    <row r="71" ht="15.75" customHeight="1">
      <c r="A71" s="70" t="s">
        <v>102</v>
      </c>
      <c r="B71" s="71">
        <v>5.092242E7</v>
      </c>
      <c r="C71" s="72">
        <f>IFERROR(VLOOKUP($B71,BaselineKILLS!$B:F,3,FALSE),"Not in Baseline Scan")</f>
        <v>985131</v>
      </c>
      <c r="D71" s="72">
        <f>IFERROR(VLOOKUP($B71,BaselineKILLS!$B:H,4,FALSE),"Not in Baseline Scan")</f>
        <v>2759074</v>
      </c>
      <c r="E71" s="72">
        <f>IFERROR(VLOOKUP($B71,BaselineKILLS!$B:I,5,FALSE),"Not in Baseline Scan")</f>
        <v>5958795</v>
      </c>
      <c r="F71" s="73"/>
      <c r="G71" s="4">
        <f t="shared" si="1"/>
        <v>-985131</v>
      </c>
      <c r="H71" s="73"/>
      <c r="I71" s="4">
        <f t="shared" si="2"/>
        <v>-2759074</v>
      </c>
      <c r="J71" s="73"/>
      <c r="K71" s="4">
        <f t="shared" si="3"/>
        <v>-5958795</v>
      </c>
      <c r="L71" s="74">
        <f t="shared" si="4"/>
        <v>-9703000</v>
      </c>
    </row>
    <row r="72" ht="15.75" customHeight="1">
      <c r="A72" s="70" t="s">
        <v>104</v>
      </c>
      <c r="B72" s="71">
        <v>4.8244381E7</v>
      </c>
      <c r="C72" s="72">
        <f>IFERROR(VLOOKUP($B72,BaselineKILLS!$B:F,3,FALSE),"Not in Baseline Scan")</f>
        <v>1028881</v>
      </c>
      <c r="D72" s="72">
        <f>IFERROR(VLOOKUP($B72,BaselineKILLS!$B:H,4,FALSE),"Not in Baseline Scan")</f>
        <v>1259496</v>
      </c>
      <c r="E72" s="72">
        <f>IFERROR(VLOOKUP($B72,BaselineKILLS!$B:I,5,FALSE),"Not in Baseline Scan")</f>
        <v>7327441</v>
      </c>
      <c r="F72" s="73"/>
      <c r="G72" s="4">
        <f t="shared" si="1"/>
        <v>-1028881</v>
      </c>
      <c r="H72" s="73"/>
      <c r="I72" s="4">
        <f t="shared" si="2"/>
        <v>-1259496</v>
      </c>
      <c r="J72" s="73"/>
      <c r="K72" s="4">
        <f t="shared" si="3"/>
        <v>-7327441</v>
      </c>
      <c r="L72" s="74">
        <f t="shared" si="4"/>
        <v>-9615818</v>
      </c>
    </row>
    <row r="73" ht="15.75" customHeight="1">
      <c r="A73" s="70" t="s">
        <v>105</v>
      </c>
      <c r="B73" s="71">
        <v>5.2040551E7</v>
      </c>
      <c r="C73" s="72">
        <f>IFERROR(VLOOKUP($B73,BaselineKILLS!$B:F,3,FALSE),"Not in Baseline Scan")</f>
        <v>3398150</v>
      </c>
      <c r="D73" s="72">
        <f>IFERROR(VLOOKUP($B73,BaselineKILLS!$B:H,4,FALSE),"Not in Baseline Scan")</f>
        <v>4575111</v>
      </c>
      <c r="E73" s="72">
        <f>IFERROR(VLOOKUP($B73,BaselineKILLS!$B:I,5,FALSE),"Not in Baseline Scan")</f>
        <v>10343285</v>
      </c>
      <c r="F73" s="73"/>
      <c r="G73" s="4">
        <f t="shared" si="1"/>
        <v>-3398150</v>
      </c>
      <c r="H73" s="73"/>
      <c r="I73" s="4">
        <f t="shared" si="2"/>
        <v>-4575111</v>
      </c>
      <c r="J73" s="73"/>
      <c r="K73" s="4">
        <f t="shared" si="3"/>
        <v>-10343285</v>
      </c>
      <c r="L73" s="74">
        <f t="shared" si="4"/>
        <v>-18316546</v>
      </c>
    </row>
    <row r="74" ht="15.75" customHeight="1">
      <c r="A74" s="70" t="s">
        <v>106</v>
      </c>
      <c r="B74" s="71">
        <v>5.4461473E7</v>
      </c>
      <c r="C74" s="72">
        <f>IFERROR(VLOOKUP($B74,BaselineKILLS!$B:F,3,FALSE),"Not in Baseline Scan")</f>
        <v>5560879</v>
      </c>
      <c r="D74" s="72">
        <f>IFERROR(VLOOKUP($B74,BaselineKILLS!$B:H,4,FALSE),"Not in Baseline Scan")</f>
        <v>2245146</v>
      </c>
      <c r="E74" s="72">
        <f>IFERROR(VLOOKUP($B74,BaselineKILLS!$B:I,5,FALSE),"Not in Baseline Scan")</f>
        <v>6531243</v>
      </c>
      <c r="F74" s="73"/>
      <c r="G74" s="4">
        <f t="shared" si="1"/>
        <v>-5560879</v>
      </c>
      <c r="H74" s="73"/>
      <c r="I74" s="4">
        <f t="shared" si="2"/>
        <v>-2245146</v>
      </c>
      <c r="J74" s="73"/>
      <c r="K74" s="4">
        <f t="shared" si="3"/>
        <v>-6531243</v>
      </c>
      <c r="L74" s="74">
        <f t="shared" si="4"/>
        <v>-14337268</v>
      </c>
    </row>
    <row r="75" ht="15.75" customHeight="1">
      <c r="A75" s="70" t="s">
        <v>107</v>
      </c>
      <c r="B75" s="71">
        <v>1.45286928E8</v>
      </c>
      <c r="C75" s="72">
        <f>IFERROR(VLOOKUP($B75,BaselineKILLS!$B:F,3,FALSE),"Not in Baseline Scan")</f>
        <v>63923</v>
      </c>
      <c r="D75" s="72">
        <f>IFERROR(VLOOKUP($B75,BaselineKILLS!$B:H,4,FALSE),"Not in Baseline Scan")</f>
        <v>86896</v>
      </c>
      <c r="E75" s="72">
        <f>IFERROR(VLOOKUP($B75,BaselineKILLS!$B:I,5,FALSE),"Not in Baseline Scan")</f>
        <v>998338</v>
      </c>
      <c r="F75" s="73"/>
      <c r="G75" s="4">
        <f t="shared" si="1"/>
        <v>-63923</v>
      </c>
      <c r="H75" s="73"/>
      <c r="I75" s="4">
        <f t="shared" si="2"/>
        <v>-86896</v>
      </c>
      <c r="J75" s="73"/>
      <c r="K75" s="4">
        <f t="shared" si="3"/>
        <v>-998338</v>
      </c>
      <c r="L75" s="74">
        <f t="shared" si="4"/>
        <v>-1149157</v>
      </c>
    </row>
    <row r="76" ht="15.75" customHeight="1">
      <c r="A76" s="70" t="s">
        <v>61</v>
      </c>
      <c r="B76" s="71">
        <v>8.5784954E7</v>
      </c>
      <c r="C76" s="72">
        <f>IFERROR(VLOOKUP($B76,BaselineKILLS!$B:F,3,FALSE),"Not in Baseline Scan")</f>
        <v>3900488</v>
      </c>
      <c r="D76" s="72">
        <f>IFERROR(VLOOKUP($B76,BaselineKILLS!$B:H,4,FALSE),"Not in Baseline Scan")</f>
        <v>3183858</v>
      </c>
      <c r="E76" s="72">
        <f>IFERROR(VLOOKUP($B76,BaselineKILLS!$B:I,5,FALSE),"Not in Baseline Scan")</f>
        <v>7652782</v>
      </c>
      <c r="F76" s="73"/>
      <c r="G76" s="4">
        <f t="shared" si="1"/>
        <v>-3900488</v>
      </c>
      <c r="H76" s="73"/>
      <c r="I76" s="4">
        <f t="shared" si="2"/>
        <v>-3183858</v>
      </c>
      <c r="J76" s="73"/>
      <c r="K76" s="4">
        <f t="shared" si="3"/>
        <v>-7652782</v>
      </c>
      <c r="L76" s="74">
        <f t="shared" si="4"/>
        <v>-14737128</v>
      </c>
    </row>
    <row r="77" ht="15.75" customHeight="1">
      <c r="A77" s="70" t="s">
        <v>100</v>
      </c>
      <c r="B77" s="71">
        <v>5.8774955E7</v>
      </c>
      <c r="C77" s="72">
        <f>IFERROR(VLOOKUP($B77,BaselineKILLS!$B:F,3,FALSE),"Not in Baseline Scan")</f>
        <v>1392704</v>
      </c>
      <c r="D77" s="72">
        <f>IFERROR(VLOOKUP($B77,BaselineKILLS!$B:H,4,FALSE),"Not in Baseline Scan")</f>
        <v>1073372</v>
      </c>
      <c r="E77" s="72">
        <f>IFERROR(VLOOKUP($B77,BaselineKILLS!$B:I,5,FALSE),"Not in Baseline Scan")</f>
        <v>3525638</v>
      </c>
      <c r="F77" s="73"/>
      <c r="G77" s="4">
        <f t="shared" si="1"/>
        <v>-1392704</v>
      </c>
      <c r="H77" s="73"/>
      <c r="I77" s="4">
        <f t="shared" si="2"/>
        <v>-1073372</v>
      </c>
      <c r="J77" s="73"/>
      <c r="K77" s="4">
        <f t="shared" si="3"/>
        <v>-3525638</v>
      </c>
      <c r="L77" s="74">
        <f t="shared" si="4"/>
        <v>-5991714</v>
      </c>
    </row>
    <row r="78" ht="15.75" customHeight="1">
      <c r="A78" s="70" t="s">
        <v>108</v>
      </c>
      <c r="B78" s="71">
        <v>5.4636427E7</v>
      </c>
      <c r="C78" s="72">
        <f>IFERROR(VLOOKUP($B78,BaselineKILLS!$B:F,3,FALSE),"Not in Baseline Scan")</f>
        <v>63908</v>
      </c>
      <c r="D78" s="72">
        <f>IFERROR(VLOOKUP($B78,BaselineKILLS!$B:H,4,FALSE),"Not in Baseline Scan")</f>
        <v>0</v>
      </c>
      <c r="E78" s="72">
        <f>IFERROR(VLOOKUP($B78,BaselineKILLS!$B:I,5,FALSE),"Not in Baseline Scan")</f>
        <v>857060</v>
      </c>
      <c r="F78" s="73"/>
      <c r="G78" s="4">
        <f t="shared" si="1"/>
        <v>-63908</v>
      </c>
      <c r="H78" s="73"/>
      <c r="I78" s="4">
        <f t="shared" si="2"/>
        <v>0</v>
      </c>
      <c r="J78" s="73"/>
      <c r="K78" s="4">
        <f t="shared" si="3"/>
        <v>-857060</v>
      </c>
      <c r="L78" s="74">
        <f t="shared" si="4"/>
        <v>-920968</v>
      </c>
    </row>
    <row r="79" ht="15.75" customHeight="1">
      <c r="A79" s="70" t="s">
        <v>103</v>
      </c>
      <c r="B79" s="71">
        <v>1.0729066E7</v>
      </c>
      <c r="C79" s="72">
        <f>IFERROR(VLOOKUP($B79,BaselineKILLS!$B:F,3,FALSE),"Not in Baseline Scan")</f>
        <v>18205908</v>
      </c>
      <c r="D79" s="72">
        <f>IFERROR(VLOOKUP($B79,BaselineKILLS!$B:H,4,FALSE),"Not in Baseline Scan")</f>
        <v>4444380</v>
      </c>
      <c r="E79" s="72">
        <f>IFERROR(VLOOKUP($B79,BaselineKILLS!$B:I,5,FALSE),"Not in Baseline Scan")</f>
        <v>4221950</v>
      </c>
      <c r="F79" s="73"/>
      <c r="G79" s="4">
        <f t="shared" si="1"/>
        <v>-18205908</v>
      </c>
      <c r="H79" s="73"/>
      <c r="I79" s="4">
        <f t="shared" si="2"/>
        <v>-4444380</v>
      </c>
      <c r="J79" s="73"/>
      <c r="K79" s="4">
        <f t="shared" si="3"/>
        <v>-4221950</v>
      </c>
      <c r="L79" s="74">
        <f t="shared" si="4"/>
        <v>-26872238</v>
      </c>
    </row>
    <row r="80" ht="15.75" customHeight="1">
      <c r="A80" s="70" t="s">
        <v>109</v>
      </c>
      <c r="B80" s="71">
        <v>2.1989048E7</v>
      </c>
      <c r="C80" s="72">
        <f>IFERROR(VLOOKUP($B80,BaselineKILLS!$B:F,3,FALSE),"Not in Baseline Scan")</f>
        <v>3078871</v>
      </c>
      <c r="D80" s="72">
        <f>IFERROR(VLOOKUP($B80,BaselineKILLS!$B:H,4,FALSE),"Not in Baseline Scan")</f>
        <v>3222885</v>
      </c>
      <c r="E80" s="72">
        <f>IFERROR(VLOOKUP($B80,BaselineKILLS!$B:I,5,FALSE),"Not in Baseline Scan")</f>
        <v>7664242</v>
      </c>
      <c r="F80" s="73"/>
      <c r="G80" s="4">
        <f t="shared" si="1"/>
        <v>-3078871</v>
      </c>
      <c r="H80" s="73"/>
      <c r="I80" s="4">
        <f t="shared" si="2"/>
        <v>-3222885</v>
      </c>
      <c r="J80" s="73"/>
      <c r="K80" s="4">
        <f t="shared" si="3"/>
        <v>-7664242</v>
      </c>
      <c r="L80" s="74">
        <f t="shared" si="4"/>
        <v>-13965998</v>
      </c>
    </row>
    <row r="81" ht="15.75" customHeight="1">
      <c r="A81" s="70" t="s">
        <v>110</v>
      </c>
      <c r="B81" s="71">
        <v>7.0720007E7</v>
      </c>
      <c r="C81" s="72">
        <f>IFERROR(VLOOKUP($B81,BaselineKILLS!$B:F,3,FALSE),"Not in Baseline Scan")</f>
        <v>2493023</v>
      </c>
      <c r="D81" s="72">
        <f>IFERROR(VLOOKUP($B81,BaselineKILLS!$B:H,4,FALSE),"Not in Baseline Scan")</f>
        <v>508655</v>
      </c>
      <c r="E81" s="72">
        <f>IFERROR(VLOOKUP($B81,BaselineKILLS!$B:I,5,FALSE),"Not in Baseline Scan")</f>
        <v>320649</v>
      </c>
      <c r="F81" s="73"/>
      <c r="G81" s="4">
        <f t="shared" si="1"/>
        <v>-2493023</v>
      </c>
      <c r="H81" s="73"/>
      <c r="I81" s="4">
        <f t="shared" si="2"/>
        <v>-508655</v>
      </c>
      <c r="J81" s="73"/>
      <c r="K81" s="4">
        <f t="shared" si="3"/>
        <v>-320649</v>
      </c>
      <c r="L81" s="74">
        <f t="shared" si="4"/>
        <v>-3322327</v>
      </c>
    </row>
    <row r="82" ht="15.75" customHeight="1">
      <c r="A82" s="70" t="s">
        <v>111</v>
      </c>
      <c r="B82" s="71">
        <v>9.1259825E7</v>
      </c>
      <c r="C82" s="72">
        <f>IFERROR(VLOOKUP($B82,BaselineKILLS!$B:F,3,FALSE),"Not in Baseline Scan")</f>
        <v>3080090</v>
      </c>
      <c r="D82" s="72">
        <f>IFERROR(VLOOKUP($B82,BaselineKILLS!$B:H,4,FALSE),"Not in Baseline Scan")</f>
        <v>6718311</v>
      </c>
      <c r="E82" s="72">
        <f>IFERROR(VLOOKUP($B82,BaselineKILLS!$B:I,5,FALSE),"Not in Baseline Scan")</f>
        <v>7156093</v>
      </c>
      <c r="F82" s="73"/>
      <c r="G82" s="4">
        <f t="shared" si="1"/>
        <v>-3080090</v>
      </c>
      <c r="H82" s="73"/>
      <c r="I82" s="4">
        <f t="shared" si="2"/>
        <v>-6718311</v>
      </c>
      <c r="J82" s="73"/>
      <c r="K82" s="4">
        <f t="shared" si="3"/>
        <v>-7156093</v>
      </c>
      <c r="L82" s="74">
        <f t="shared" si="4"/>
        <v>-16954494</v>
      </c>
    </row>
    <row r="83" ht="15.75" customHeight="1">
      <c r="A83" s="70" t="s">
        <v>112</v>
      </c>
      <c r="B83" s="71">
        <v>6.908784E7</v>
      </c>
      <c r="C83" s="72">
        <f>IFERROR(VLOOKUP($B83,BaselineKILLS!$B:F,3,FALSE),"Not in Baseline Scan")</f>
        <v>4313574</v>
      </c>
      <c r="D83" s="72">
        <f>IFERROR(VLOOKUP($B83,BaselineKILLS!$B:H,4,FALSE),"Not in Baseline Scan")</f>
        <v>4774306</v>
      </c>
      <c r="E83" s="72">
        <f>IFERROR(VLOOKUP($B83,BaselineKILLS!$B:I,5,FALSE),"Not in Baseline Scan")</f>
        <v>6279192</v>
      </c>
      <c r="F83" s="73"/>
      <c r="G83" s="4">
        <f t="shared" si="1"/>
        <v>-4313574</v>
      </c>
      <c r="H83" s="73"/>
      <c r="I83" s="4">
        <f t="shared" si="2"/>
        <v>-4774306</v>
      </c>
      <c r="J83" s="73"/>
      <c r="K83" s="4">
        <f t="shared" si="3"/>
        <v>-6279192</v>
      </c>
      <c r="L83" s="74">
        <f t="shared" si="4"/>
        <v>-15367072</v>
      </c>
    </row>
    <row r="84" ht="15.75" customHeight="1">
      <c r="A84" s="70" t="s">
        <v>113</v>
      </c>
      <c r="B84" s="71">
        <v>5.0992666E7</v>
      </c>
      <c r="C84" s="72">
        <f>IFERROR(VLOOKUP($B84,BaselineKILLS!$B:F,3,FALSE),"Not in Baseline Scan")</f>
        <v>174939</v>
      </c>
      <c r="D84" s="72">
        <f>IFERROR(VLOOKUP($B84,BaselineKILLS!$B:H,4,FALSE),"Not in Baseline Scan")</f>
        <v>512578</v>
      </c>
      <c r="E84" s="72">
        <f>IFERROR(VLOOKUP($B84,BaselineKILLS!$B:I,5,FALSE),"Not in Baseline Scan")</f>
        <v>5471170</v>
      </c>
      <c r="F84" s="73"/>
      <c r="G84" s="4">
        <f t="shared" si="1"/>
        <v>-174939</v>
      </c>
      <c r="H84" s="73"/>
      <c r="I84" s="4">
        <f t="shared" si="2"/>
        <v>-512578</v>
      </c>
      <c r="J84" s="73"/>
      <c r="K84" s="4">
        <f t="shared" si="3"/>
        <v>-5471170</v>
      </c>
      <c r="L84" s="74">
        <f t="shared" si="4"/>
        <v>-6158687</v>
      </c>
    </row>
    <row r="85" ht="15.75" customHeight="1">
      <c r="A85" s="70" t="s">
        <v>114</v>
      </c>
      <c r="B85" s="71">
        <v>5.0881134E7</v>
      </c>
      <c r="C85" s="72">
        <f>IFERROR(VLOOKUP($B85,BaselineKILLS!$B:F,3,FALSE),"Not in Baseline Scan")</f>
        <v>583906</v>
      </c>
      <c r="D85" s="72">
        <f>IFERROR(VLOOKUP($B85,BaselineKILLS!$B:H,4,FALSE),"Not in Baseline Scan")</f>
        <v>832619</v>
      </c>
      <c r="E85" s="72">
        <f>IFERROR(VLOOKUP($B85,BaselineKILLS!$B:I,5,FALSE),"Not in Baseline Scan")</f>
        <v>7949292</v>
      </c>
      <c r="F85" s="73"/>
      <c r="G85" s="4">
        <f t="shared" si="1"/>
        <v>-583906</v>
      </c>
      <c r="H85" s="73"/>
      <c r="I85" s="4">
        <f t="shared" si="2"/>
        <v>-832619</v>
      </c>
      <c r="J85" s="73"/>
      <c r="K85" s="4">
        <f t="shared" si="3"/>
        <v>-7949292</v>
      </c>
      <c r="L85" s="74">
        <f t="shared" si="4"/>
        <v>-9365817</v>
      </c>
    </row>
    <row r="86" ht="15.75" customHeight="1">
      <c r="A86" s="70" t="s">
        <v>115</v>
      </c>
      <c r="B86" s="71">
        <v>8.050338E7</v>
      </c>
      <c r="C86" s="72">
        <f>IFERROR(VLOOKUP($B86,BaselineKILLS!$B:F,3,FALSE),"Not in Baseline Scan")</f>
        <v>20656506</v>
      </c>
      <c r="D86" s="72">
        <f>IFERROR(VLOOKUP($B86,BaselineKILLS!$B:H,4,FALSE),"Not in Baseline Scan")</f>
        <v>7912321</v>
      </c>
      <c r="E86" s="72">
        <f>IFERROR(VLOOKUP($B86,BaselineKILLS!$B:I,5,FALSE),"Not in Baseline Scan")</f>
        <v>6759435</v>
      </c>
      <c r="F86" s="73"/>
      <c r="G86" s="4">
        <f t="shared" si="1"/>
        <v>-20656506</v>
      </c>
      <c r="H86" s="73"/>
      <c r="I86" s="4">
        <f t="shared" si="2"/>
        <v>-7912321</v>
      </c>
      <c r="J86" s="73"/>
      <c r="K86" s="4">
        <f t="shared" si="3"/>
        <v>-6759435</v>
      </c>
      <c r="L86" s="74">
        <f t="shared" si="4"/>
        <v>-35328262</v>
      </c>
    </row>
    <row r="87" ht="15.75" customHeight="1">
      <c r="A87" s="70" t="s">
        <v>116</v>
      </c>
      <c r="B87" s="71">
        <v>5.1926604E7</v>
      </c>
      <c r="C87" s="72">
        <f>IFERROR(VLOOKUP($B87,BaselineKILLS!$B:F,3,FALSE),"Not in Baseline Scan")</f>
        <v>4861961</v>
      </c>
      <c r="D87" s="72">
        <f>IFERROR(VLOOKUP($B87,BaselineKILLS!$B:H,4,FALSE),"Not in Baseline Scan")</f>
        <v>2326769</v>
      </c>
      <c r="E87" s="72">
        <f>IFERROR(VLOOKUP($B87,BaselineKILLS!$B:I,5,FALSE),"Not in Baseline Scan")</f>
        <v>11510230</v>
      </c>
      <c r="F87" s="73"/>
      <c r="G87" s="4">
        <f t="shared" si="1"/>
        <v>-4861961</v>
      </c>
      <c r="H87" s="73"/>
      <c r="I87" s="4">
        <f t="shared" si="2"/>
        <v>-2326769</v>
      </c>
      <c r="J87" s="73"/>
      <c r="K87" s="4">
        <f t="shared" si="3"/>
        <v>-11510230</v>
      </c>
      <c r="L87" s="74">
        <f t="shared" si="4"/>
        <v>-18698960</v>
      </c>
    </row>
    <row r="88" ht="15.75" customHeight="1">
      <c r="A88" s="70" t="s">
        <v>117</v>
      </c>
      <c r="B88" s="71">
        <v>2.1052924E7</v>
      </c>
      <c r="C88" s="72">
        <f>IFERROR(VLOOKUP($B88,BaselineKILLS!$B:F,3,FALSE),"Not in Baseline Scan")</f>
        <v>2527382</v>
      </c>
      <c r="D88" s="72">
        <f>IFERROR(VLOOKUP($B88,BaselineKILLS!$B:H,4,FALSE),"Not in Baseline Scan")</f>
        <v>2607220</v>
      </c>
      <c r="E88" s="72">
        <f>IFERROR(VLOOKUP($B88,BaselineKILLS!$B:I,5,FALSE),"Not in Baseline Scan")</f>
        <v>13029313</v>
      </c>
      <c r="F88" s="73"/>
      <c r="G88" s="4">
        <f t="shared" si="1"/>
        <v>-2527382</v>
      </c>
      <c r="H88" s="73"/>
      <c r="I88" s="4">
        <f t="shared" si="2"/>
        <v>-2607220</v>
      </c>
      <c r="J88" s="73"/>
      <c r="K88" s="4">
        <f t="shared" si="3"/>
        <v>-13029313</v>
      </c>
      <c r="L88" s="74">
        <f t="shared" si="4"/>
        <v>-18163915</v>
      </c>
    </row>
    <row r="89" ht="15.75" customHeight="1">
      <c r="A89" s="70" t="s">
        <v>118</v>
      </c>
      <c r="B89" s="71">
        <v>5.0923153E7</v>
      </c>
      <c r="C89" s="72">
        <f>IFERROR(VLOOKUP($B89,BaselineKILLS!$B:F,3,FALSE),"Not in Baseline Scan")</f>
        <v>16485935</v>
      </c>
      <c r="D89" s="72">
        <f>IFERROR(VLOOKUP($B89,BaselineKILLS!$B:H,4,FALSE),"Not in Baseline Scan")</f>
        <v>31680187</v>
      </c>
      <c r="E89" s="72">
        <f>IFERROR(VLOOKUP($B89,BaselineKILLS!$B:I,5,FALSE),"Not in Baseline Scan")</f>
        <v>12714758</v>
      </c>
      <c r="F89" s="73"/>
      <c r="G89" s="4">
        <f t="shared" si="1"/>
        <v>-16485935</v>
      </c>
      <c r="H89" s="73"/>
      <c r="I89" s="4">
        <f t="shared" si="2"/>
        <v>-31680187</v>
      </c>
      <c r="J89" s="73"/>
      <c r="K89" s="4">
        <f t="shared" si="3"/>
        <v>-12714758</v>
      </c>
      <c r="L89" s="74">
        <f t="shared" si="4"/>
        <v>-60880880</v>
      </c>
    </row>
    <row r="90" ht="15.75" customHeight="1">
      <c r="A90" s="70" t="s">
        <v>119</v>
      </c>
      <c r="B90" s="71">
        <v>2.6066727E7</v>
      </c>
      <c r="C90" s="72">
        <f>IFERROR(VLOOKUP($B90,BaselineKILLS!$B:F,3,FALSE),"Not in Baseline Scan")</f>
        <v>4968887</v>
      </c>
      <c r="D90" s="72">
        <f>IFERROR(VLOOKUP($B90,BaselineKILLS!$B:H,4,FALSE),"Not in Baseline Scan")</f>
        <v>4305411</v>
      </c>
      <c r="E90" s="72">
        <f>IFERROR(VLOOKUP($B90,BaselineKILLS!$B:I,5,FALSE),"Not in Baseline Scan")</f>
        <v>2621040</v>
      </c>
      <c r="F90" s="73"/>
      <c r="G90" s="4">
        <f t="shared" si="1"/>
        <v>-4968887</v>
      </c>
      <c r="H90" s="73"/>
      <c r="I90" s="4">
        <f t="shared" si="2"/>
        <v>-4305411</v>
      </c>
      <c r="J90" s="73"/>
      <c r="K90" s="4">
        <f t="shared" si="3"/>
        <v>-2621040</v>
      </c>
      <c r="L90" s="74">
        <f t="shared" si="4"/>
        <v>-11895338</v>
      </c>
    </row>
    <row r="91" ht="15.75" customHeight="1">
      <c r="A91" s="70" t="s">
        <v>101</v>
      </c>
      <c r="B91" s="71">
        <v>4.49944E7</v>
      </c>
      <c r="C91" s="72">
        <f>IFERROR(VLOOKUP($B91,BaselineKILLS!$B:F,3,FALSE),"Not in Baseline Scan")</f>
        <v>2794919</v>
      </c>
      <c r="D91" s="72">
        <f>IFERROR(VLOOKUP($B91,BaselineKILLS!$B:H,4,FALSE),"Not in Baseline Scan")</f>
        <v>5258110</v>
      </c>
      <c r="E91" s="72">
        <f>IFERROR(VLOOKUP($B91,BaselineKILLS!$B:I,5,FALSE),"Not in Baseline Scan")</f>
        <v>7411142</v>
      </c>
      <c r="F91" s="73"/>
      <c r="G91" s="4">
        <f t="shared" si="1"/>
        <v>-2794919</v>
      </c>
      <c r="H91" s="73"/>
      <c r="I91" s="4">
        <f t="shared" si="2"/>
        <v>-5258110</v>
      </c>
      <c r="J91" s="73"/>
      <c r="K91" s="4">
        <f t="shared" si="3"/>
        <v>-7411142</v>
      </c>
      <c r="L91" s="74">
        <f t="shared" si="4"/>
        <v>-15464171</v>
      </c>
    </row>
    <row r="92" ht="15.75" customHeight="1">
      <c r="A92" s="70" t="s">
        <v>120</v>
      </c>
      <c r="B92" s="71">
        <v>5.142901E7</v>
      </c>
      <c r="C92" s="72">
        <f>IFERROR(VLOOKUP($B92,BaselineKILLS!$B:F,3,FALSE),"Not in Baseline Scan")</f>
        <v>2676585</v>
      </c>
      <c r="D92" s="72">
        <f>IFERROR(VLOOKUP($B92,BaselineKILLS!$B:H,4,FALSE),"Not in Baseline Scan")</f>
        <v>659425</v>
      </c>
      <c r="E92" s="72">
        <f>IFERROR(VLOOKUP($B92,BaselineKILLS!$B:I,5,FALSE),"Not in Baseline Scan")</f>
        <v>10349521</v>
      </c>
      <c r="F92" s="73"/>
      <c r="G92" s="4">
        <f t="shared" si="1"/>
        <v>-2676585</v>
      </c>
      <c r="H92" s="73"/>
      <c r="I92" s="4">
        <f t="shared" si="2"/>
        <v>-659425</v>
      </c>
      <c r="J92" s="73"/>
      <c r="K92" s="4">
        <f t="shared" si="3"/>
        <v>-10349521</v>
      </c>
      <c r="L92" s="74">
        <f t="shared" si="4"/>
        <v>-13685531</v>
      </c>
    </row>
    <row r="93" ht="15.75" customHeight="1">
      <c r="A93" s="70" t="s">
        <v>121</v>
      </c>
      <c r="B93" s="71">
        <v>5.1872434E7</v>
      </c>
      <c r="C93" s="72">
        <f>IFERROR(VLOOKUP($B93,BaselineKILLS!$B:F,3,FALSE),"Not in Baseline Scan")</f>
        <v>37076973</v>
      </c>
      <c r="D93" s="72">
        <f>IFERROR(VLOOKUP($B93,BaselineKILLS!$B:H,4,FALSE),"Not in Baseline Scan")</f>
        <v>7854823</v>
      </c>
      <c r="E93" s="72">
        <f>IFERROR(VLOOKUP($B93,BaselineKILLS!$B:I,5,FALSE),"Not in Baseline Scan")</f>
        <v>13133619</v>
      </c>
      <c r="F93" s="73"/>
      <c r="G93" s="4">
        <f t="shared" si="1"/>
        <v>-37076973</v>
      </c>
      <c r="H93" s="73"/>
      <c r="I93" s="4">
        <f t="shared" si="2"/>
        <v>-7854823</v>
      </c>
      <c r="J93" s="73"/>
      <c r="K93" s="4">
        <f t="shared" si="3"/>
        <v>-13133619</v>
      </c>
      <c r="L93" s="74">
        <f t="shared" si="4"/>
        <v>-58065415</v>
      </c>
    </row>
    <row r="94" ht="15.75" customHeight="1">
      <c r="A94" s="70" t="s">
        <v>122</v>
      </c>
      <c r="B94" s="71">
        <v>1.06438414E8</v>
      </c>
      <c r="C94" s="72">
        <f>IFERROR(VLOOKUP($B94,BaselineKILLS!$B:F,3,FALSE),"Not in Baseline Scan")</f>
        <v>7748891</v>
      </c>
      <c r="D94" s="72">
        <f>IFERROR(VLOOKUP($B94,BaselineKILLS!$B:H,4,FALSE),"Not in Baseline Scan")</f>
        <v>3010984</v>
      </c>
      <c r="E94" s="72">
        <f>IFERROR(VLOOKUP($B94,BaselineKILLS!$B:I,5,FALSE),"Not in Baseline Scan")</f>
        <v>5288866</v>
      </c>
      <c r="F94" s="73"/>
      <c r="G94" s="4">
        <f t="shared" si="1"/>
        <v>-7748891</v>
      </c>
      <c r="H94" s="73"/>
      <c r="I94" s="4">
        <f t="shared" si="2"/>
        <v>-3010984</v>
      </c>
      <c r="J94" s="73"/>
      <c r="K94" s="4">
        <f t="shared" si="3"/>
        <v>-5288866</v>
      </c>
      <c r="L94" s="74">
        <f t="shared" si="4"/>
        <v>-16048741</v>
      </c>
    </row>
    <row r="95" ht="15.75" customHeight="1">
      <c r="A95" s="70" t="s">
        <v>123</v>
      </c>
      <c r="B95" s="71">
        <v>1864631.0</v>
      </c>
      <c r="C95" s="72">
        <f>IFERROR(VLOOKUP($B95,BaselineKILLS!$B:F,3,FALSE),"Not in Baseline Scan")</f>
        <v>26735427</v>
      </c>
      <c r="D95" s="72">
        <f>IFERROR(VLOOKUP($B95,BaselineKILLS!$B:H,4,FALSE),"Not in Baseline Scan")</f>
        <v>31738973</v>
      </c>
      <c r="E95" s="72">
        <f>IFERROR(VLOOKUP($B95,BaselineKILLS!$B:I,5,FALSE),"Not in Baseline Scan")</f>
        <v>15846498</v>
      </c>
      <c r="F95" s="73"/>
      <c r="G95" s="4">
        <f t="shared" si="1"/>
        <v>-26735427</v>
      </c>
      <c r="H95" s="73"/>
      <c r="I95" s="4">
        <f t="shared" si="2"/>
        <v>-31738973</v>
      </c>
      <c r="J95" s="73"/>
      <c r="K95" s="4">
        <f t="shared" si="3"/>
        <v>-15846498</v>
      </c>
      <c r="L95" s="74">
        <f t="shared" si="4"/>
        <v>-74320898</v>
      </c>
    </row>
    <row r="96" ht="15.75" customHeight="1">
      <c r="A96" s="70" t="s">
        <v>124</v>
      </c>
      <c r="B96" s="71">
        <v>2.0704444E7</v>
      </c>
      <c r="C96" s="72">
        <f>IFERROR(VLOOKUP($B96,BaselineKILLS!$B:F,3,FALSE),"Not in Baseline Scan")</f>
        <v>29730992</v>
      </c>
      <c r="D96" s="72">
        <f>IFERROR(VLOOKUP($B96,BaselineKILLS!$B:H,4,FALSE),"Not in Baseline Scan")</f>
        <v>33669752</v>
      </c>
      <c r="E96" s="72">
        <f>IFERROR(VLOOKUP($B96,BaselineKILLS!$B:I,5,FALSE),"Not in Baseline Scan")</f>
        <v>14483234</v>
      </c>
      <c r="F96" s="73"/>
      <c r="G96" s="4">
        <f t="shared" si="1"/>
        <v>-29730992</v>
      </c>
      <c r="H96" s="73"/>
      <c r="I96" s="4">
        <f t="shared" si="2"/>
        <v>-33669752</v>
      </c>
      <c r="J96" s="73"/>
      <c r="K96" s="4">
        <f t="shared" si="3"/>
        <v>-14483234</v>
      </c>
      <c r="L96" s="74">
        <f t="shared" si="4"/>
        <v>-77883978</v>
      </c>
    </row>
    <row r="97" ht="15.75" customHeight="1">
      <c r="A97" s="70" t="s">
        <v>125</v>
      </c>
      <c r="B97" s="71">
        <v>5.1035907E7</v>
      </c>
      <c r="C97" s="72">
        <f>IFERROR(VLOOKUP($B97,BaselineKILLS!$B:F,3,FALSE),"Not in Baseline Scan")</f>
        <v>873843</v>
      </c>
      <c r="D97" s="72">
        <f>IFERROR(VLOOKUP($B97,BaselineKILLS!$B:H,4,FALSE),"Not in Baseline Scan")</f>
        <v>1883830</v>
      </c>
      <c r="E97" s="72">
        <f>IFERROR(VLOOKUP($B97,BaselineKILLS!$B:I,5,FALSE),"Not in Baseline Scan")</f>
        <v>14871241</v>
      </c>
      <c r="F97" s="73"/>
      <c r="G97" s="4">
        <f t="shared" si="1"/>
        <v>-873843</v>
      </c>
      <c r="H97" s="73"/>
      <c r="I97" s="4">
        <f t="shared" si="2"/>
        <v>-1883830</v>
      </c>
      <c r="J97" s="73"/>
      <c r="K97" s="4">
        <f t="shared" si="3"/>
        <v>-14871241</v>
      </c>
      <c r="L97" s="74">
        <f t="shared" si="4"/>
        <v>-17628914</v>
      </c>
    </row>
    <row r="98" ht="15.75" customHeight="1">
      <c r="A98" s="70" t="s">
        <v>126</v>
      </c>
      <c r="B98" s="71">
        <v>5.033735E7</v>
      </c>
      <c r="C98" s="72">
        <f>IFERROR(VLOOKUP($B98,BaselineKILLS!$B:F,3,FALSE),"Not in Baseline Scan")</f>
        <v>37519501</v>
      </c>
      <c r="D98" s="72">
        <f>IFERROR(VLOOKUP($B98,BaselineKILLS!$B:H,4,FALSE),"Not in Baseline Scan")</f>
        <v>23584162</v>
      </c>
      <c r="E98" s="72">
        <f>IFERROR(VLOOKUP($B98,BaselineKILLS!$B:I,5,FALSE),"Not in Baseline Scan")</f>
        <v>14497318</v>
      </c>
      <c r="F98" s="73"/>
      <c r="G98" s="4">
        <f t="shared" si="1"/>
        <v>-37519501</v>
      </c>
      <c r="H98" s="73"/>
      <c r="I98" s="4">
        <f t="shared" si="2"/>
        <v>-23584162</v>
      </c>
      <c r="J98" s="73"/>
      <c r="K98" s="4">
        <f t="shared" si="3"/>
        <v>-14497318</v>
      </c>
      <c r="L98" s="74">
        <f t="shared" si="4"/>
        <v>-75600981</v>
      </c>
    </row>
    <row r="99" ht="15.75" customHeight="1">
      <c r="A99" s="70" t="s">
        <v>127</v>
      </c>
      <c r="B99" s="71">
        <v>2.3490174E7</v>
      </c>
      <c r="C99" s="72">
        <f>IFERROR(VLOOKUP($B99,BaselineKILLS!$B:F,3,FALSE),"Not in Baseline Scan")</f>
        <v>8030470</v>
      </c>
      <c r="D99" s="72">
        <f>IFERROR(VLOOKUP($B99,BaselineKILLS!$B:H,4,FALSE),"Not in Baseline Scan")</f>
        <v>9810962</v>
      </c>
      <c r="E99" s="72">
        <f>IFERROR(VLOOKUP($B99,BaselineKILLS!$B:I,5,FALSE),"Not in Baseline Scan")</f>
        <v>16630548</v>
      </c>
      <c r="F99" s="73"/>
      <c r="G99" s="4">
        <f t="shared" si="1"/>
        <v>-8030470</v>
      </c>
      <c r="H99" s="73"/>
      <c r="I99" s="4">
        <f t="shared" si="2"/>
        <v>-9810962</v>
      </c>
      <c r="J99" s="73"/>
      <c r="K99" s="4">
        <f t="shared" si="3"/>
        <v>-16630548</v>
      </c>
      <c r="L99" s="74">
        <f t="shared" si="4"/>
        <v>-34471980</v>
      </c>
    </row>
    <row r="100" ht="15.75" customHeight="1">
      <c r="A100" s="70" t="s">
        <v>128</v>
      </c>
      <c r="B100" s="71">
        <v>7314975.0</v>
      </c>
      <c r="C100" s="72">
        <f>IFERROR(VLOOKUP($B100,BaselineKILLS!$B:F,3,FALSE),"Not in Baseline Scan")</f>
        <v>22116666</v>
      </c>
      <c r="D100" s="72">
        <f>IFERROR(VLOOKUP($B100,BaselineKILLS!$B:H,4,FALSE),"Not in Baseline Scan")</f>
        <v>16906977</v>
      </c>
      <c r="E100" s="72">
        <f>IFERROR(VLOOKUP($B100,BaselineKILLS!$B:I,5,FALSE),"Not in Baseline Scan")</f>
        <v>14695337</v>
      </c>
      <c r="F100" s="73"/>
      <c r="G100" s="4">
        <f t="shared" si="1"/>
        <v>-22116666</v>
      </c>
      <c r="H100" s="73"/>
      <c r="I100" s="4">
        <f t="shared" si="2"/>
        <v>-16906977</v>
      </c>
      <c r="J100" s="73"/>
      <c r="K100" s="4">
        <f t="shared" si="3"/>
        <v>-14695337</v>
      </c>
      <c r="L100" s="74">
        <f t="shared" si="4"/>
        <v>-53718980</v>
      </c>
    </row>
    <row r="101" ht="15.75" customHeight="1">
      <c r="A101" s="70" t="s">
        <v>99</v>
      </c>
      <c r="B101" s="71">
        <v>7.7243108E7</v>
      </c>
      <c r="C101" s="72">
        <f>IFERROR(VLOOKUP($B101,BaselineKILLS!$B:F,3,FALSE),"Not in Baseline Scan")</f>
        <v>18932040</v>
      </c>
      <c r="D101" s="72">
        <f>IFERROR(VLOOKUP($B101,BaselineKILLS!$B:H,4,FALSE),"Not in Baseline Scan")</f>
        <v>7848101</v>
      </c>
      <c r="E101" s="72">
        <f>IFERROR(VLOOKUP($B101,BaselineKILLS!$B:I,5,FALSE),"Not in Baseline Scan")</f>
        <v>9004828</v>
      </c>
      <c r="F101" s="73"/>
      <c r="G101" s="4">
        <f t="shared" si="1"/>
        <v>-18932040</v>
      </c>
      <c r="H101" s="73"/>
      <c r="I101" s="4">
        <f t="shared" si="2"/>
        <v>-7848101</v>
      </c>
      <c r="J101" s="73"/>
      <c r="K101" s="4">
        <f t="shared" si="3"/>
        <v>-9004828</v>
      </c>
      <c r="L101" s="74">
        <f t="shared" si="4"/>
        <v>-35784969</v>
      </c>
    </row>
    <row r="102" ht="15.75" customHeight="1">
      <c r="A102" s="70" t="s">
        <v>129</v>
      </c>
      <c r="B102" s="71">
        <v>1.5395965E7</v>
      </c>
      <c r="C102" s="72">
        <f>IFERROR(VLOOKUP($B102,BaselineKILLS!$B:F,3,FALSE),"Not in Baseline Scan")</f>
        <v>53599822</v>
      </c>
      <c r="D102" s="72">
        <f>IFERROR(VLOOKUP($B102,BaselineKILLS!$B:H,4,FALSE),"Not in Baseline Scan")</f>
        <v>32961067</v>
      </c>
      <c r="E102" s="72">
        <f>IFERROR(VLOOKUP($B102,BaselineKILLS!$B:I,5,FALSE),"Not in Baseline Scan")</f>
        <v>17312582</v>
      </c>
      <c r="F102" s="73"/>
      <c r="G102" s="4">
        <f t="shared" si="1"/>
        <v>-53599822</v>
      </c>
      <c r="H102" s="73"/>
      <c r="I102" s="4">
        <f t="shared" si="2"/>
        <v>-32961067</v>
      </c>
      <c r="J102" s="73"/>
      <c r="K102" s="4">
        <f t="shared" si="3"/>
        <v>-17312582</v>
      </c>
      <c r="L102" s="74">
        <f t="shared" si="4"/>
        <v>-103873471</v>
      </c>
    </row>
    <row r="103" ht="15.75" customHeight="1">
      <c r="A103" s="70" t="s">
        <v>130</v>
      </c>
      <c r="B103" s="71">
        <v>5.1010275E7</v>
      </c>
      <c r="C103" s="72">
        <f>IFERROR(VLOOKUP($B103,BaselineKILLS!$B:F,3,FALSE),"Not in Baseline Scan")</f>
        <v>6208257</v>
      </c>
      <c r="D103" s="72">
        <f>IFERROR(VLOOKUP($B103,BaselineKILLS!$B:H,4,FALSE),"Not in Baseline Scan")</f>
        <v>6447989</v>
      </c>
      <c r="E103" s="72">
        <f>IFERROR(VLOOKUP($B103,BaselineKILLS!$B:I,5,FALSE),"Not in Baseline Scan")</f>
        <v>29432246</v>
      </c>
      <c r="F103" s="73"/>
      <c r="G103" s="4">
        <f t="shared" si="1"/>
        <v>-6208257</v>
      </c>
      <c r="H103" s="73"/>
      <c r="I103" s="4">
        <f t="shared" si="2"/>
        <v>-6447989</v>
      </c>
      <c r="J103" s="73"/>
      <c r="K103" s="4">
        <f t="shared" si="3"/>
        <v>-29432246</v>
      </c>
      <c r="L103" s="74">
        <f t="shared" si="4"/>
        <v>-42088492</v>
      </c>
    </row>
    <row r="104" ht="15.75" customHeight="1">
      <c r="A104" s="70" t="s">
        <v>131</v>
      </c>
      <c r="B104" s="71">
        <v>4.824734E7</v>
      </c>
      <c r="C104" s="72">
        <f>IFERROR(VLOOKUP($B104,BaselineKILLS!$B:F,3,FALSE),"Not in Baseline Scan")</f>
        <v>4737160</v>
      </c>
      <c r="D104" s="72">
        <f>IFERROR(VLOOKUP($B104,BaselineKILLS!$B:H,4,FALSE),"Not in Baseline Scan")</f>
        <v>3564336</v>
      </c>
      <c r="E104" s="72">
        <f>IFERROR(VLOOKUP($B104,BaselineKILLS!$B:I,5,FALSE),"Not in Baseline Scan")</f>
        <v>13164716</v>
      </c>
      <c r="F104" s="73"/>
      <c r="G104" s="4">
        <f t="shared" si="1"/>
        <v>-4737160</v>
      </c>
      <c r="H104" s="73"/>
      <c r="I104" s="4">
        <f t="shared" si="2"/>
        <v>-3564336</v>
      </c>
      <c r="J104" s="73"/>
      <c r="K104" s="4">
        <f t="shared" si="3"/>
        <v>-13164716</v>
      </c>
      <c r="L104" s="74">
        <f t="shared" si="4"/>
        <v>-21466212</v>
      </c>
    </row>
    <row r="105" ht="15.75" customHeight="1">
      <c r="A105" s="70" t="s">
        <v>77</v>
      </c>
      <c r="B105" s="71">
        <v>1.1304519E7</v>
      </c>
      <c r="C105" s="72">
        <f>IFERROR(VLOOKUP($B105,BaselineKILLS!$B:F,3,FALSE),"Not in Baseline Scan")</f>
        <v>71809740</v>
      </c>
      <c r="D105" s="72">
        <f>IFERROR(VLOOKUP($B105,BaselineKILLS!$B:H,4,FALSE),"Not in Baseline Scan")</f>
        <v>44758021</v>
      </c>
      <c r="E105" s="72">
        <f>IFERROR(VLOOKUP($B105,BaselineKILLS!$B:I,5,FALSE),"Not in Baseline Scan")</f>
        <v>18161542</v>
      </c>
      <c r="F105" s="73"/>
      <c r="G105" s="4">
        <f t="shared" si="1"/>
        <v>-71809740</v>
      </c>
      <c r="H105" s="73"/>
      <c r="I105" s="4">
        <f t="shared" si="2"/>
        <v>-44758021</v>
      </c>
      <c r="J105" s="73"/>
      <c r="K105" s="4">
        <f t="shared" si="3"/>
        <v>-18161542</v>
      </c>
      <c r="L105" s="74">
        <f t="shared" si="4"/>
        <v>-134729303</v>
      </c>
    </row>
    <row r="106" ht="15.75" customHeight="1">
      <c r="A106" s="70" t="s">
        <v>132</v>
      </c>
      <c r="B106" s="71">
        <v>6.0270444E7</v>
      </c>
      <c r="C106" s="72">
        <f>IFERROR(VLOOKUP($B106,BaselineKILLS!$B:F,3,FALSE),"Not in Baseline Scan")</f>
        <v>701032</v>
      </c>
      <c r="D106" s="72">
        <f>IFERROR(VLOOKUP($B106,BaselineKILLS!$B:H,4,FALSE),"Not in Baseline Scan")</f>
        <v>1168069</v>
      </c>
      <c r="E106" s="72">
        <f>IFERROR(VLOOKUP($B106,BaselineKILLS!$B:I,5,FALSE),"Not in Baseline Scan")</f>
        <v>9021382</v>
      </c>
      <c r="F106" s="73"/>
      <c r="G106" s="4">
        <f t="shared" si="1"/>
        <v>-701032</v>
      </c>
      <c r="H106" s="73"/>
      <c r="I106" s="4">
        <f t="shared" si="2"/>
        <v>-1168069</v>
      </c>
      <c r="J106" s="73"/>
      <c r="K106" s="4">
        <f t="shared" si="3"/>
        <v>-9021382</v>
      </c>
      <c r="L106" s="74">
        <f t="shared" si="4"/>
        <v>-10890483</v>
      </c>
    </row>
    <row r="107" ht="15.75" customHeight="1">
      <c r="A107" s="70" t="s">
        <v>133</v>
      </c>
      <c r="B107" s="71">
        <v>8204082.0</v>
      </c>
      <c r="C107" s="72">
        <f>IFERROR(VLOOKUP($B107,BaselineKILLS!$B:F,3,FALSE),"Not in Baseline Scan")</f>
        <v>73201223</v>
      </c>
      <c r="D107" s="72">
        <f>IFERROR(VLOOKUP($B107,BaselineKILLS!$B:H,4,FALSE),"Not in Baseline Scan")</f>
        <v>123948955</v>
      </c>
      <c r="E107" s="72">
        <f>IFERROR(VLOOKUP($B107,BaselineKILLS!$B:I,5,FALSE),"Not in Baseline Scan")</f>
        <v>20280563</v>
      </c>
      <c r="F107" s="73"/>
      <c r="G107" s="4">
        <f t="shared" si="1"/>
        <v>-73201223</v>
      </c>
      <c r="H107" s="73"/>
      <c r="I107" s="4">
        <f t="shared" si="2"/>
        <v>-123948955</v>
      </c>
      <c r="J107" s="73"/>
      <c r="K107" s="4">
        <f t="shared" si="3"/>
        <v>-20280563</v>
      </c>
      <c r="L107" s="74">
        <f t="shared" si="4"/>
        <v>-217430741</v>
      </c>
    </row>
    <row r="108" ht="15.75" customHeight="1">
      <c r="A108" s="70" t="s">
        <v>83</v>
      </c>
      <c r="B108" s="71">
        <v>1.963618E7</v>
      </c>
      <c r="C108" s="72">
        <f>IFERROR(VLOOKUP($B108,BaselineKILLS!$B:F,3,FALSE),"Not in Baseline Scan")</f>
        <v>26608185</v>
      </c>
      <c r="D108" s="72">
        <f>IFERROR(VLOOKUP($B108,BaselineKILLS!$B:H,4,FALSE),"Not in Baseline Scan")</f>
        <v>29500892</v>
      </c>
      <c r="E108" s="72">
        <f>IFERROR(VLOOKUP($B108,BaselineKILLS!$B:I,5,FALSE),"Not in Baseline Scan")</f>
        <v>13572295</v>
      </c>
      <c r="F108" s="73"/>
      <c r="G108" s="4">
        <f t="shared" si="1"/>
        <v>-26608185</v>
      </c>
      <c r="H108" s="73"/>
      <c r="I108" s="4">
        <f t="shared" si="2"/>
        <v>-29500892</v>
      </c>
      <c r="J108" s="73"/>
      <c r="K108" s="4">
        <f t="shared" si="3"/>
        <v>-13572295</v>
      </c>
      <c r="L108" s="74">
        <f t="shared" si="4"/>
        <v>-69681372</v>
      </c>
    </row>
    <row r="109" ht="15.75" customHeight="1">
      <c r="A109" s="70" t="s">
        <v>95</v>
      </c>
      <c r="B109" s="71">
        <v>5.103759E7</v>
      </c>
      <c r="C109" s="72">
        <f>IFERROR(VLOOKUP($B109,BaselineKILLS!$B:F,3,FALSE),"Not in Baseline Scan")</f>
        <v>62435061</v>
      </c>
      <c r="D109" s="72">
        <f>IFERROR(VLOOKUP($B109,BaselineKILLS!$B:H,4,FALSE),"Not in Baseline Scan")</f>
        <v>38840471</v>
      </c>
      <c r="E109" s="72">
        <f>IFERROR(VLOOKUP($B109,BaselineKILLS!$B:I,5,FALSE),"Not in Baseline Scan")</f>
        <v>19720222</v>
      </c>
      <c r="F109" s="73"/>
      <c r="G109" s="4">
        <f t="shared" si="1"/>
        <v>-62435061</v>
      </c>
      <c r="H109" s="73"/>
      <c r="I109" s="4">
        <f t="shared" si="2"/>
        <v>-38840471</v>
      </c>
      <c r="J109" s="73"/>
      <c r="K109" s="4">
        <f t="shared" si="3"/>
        <v>-19720222</v>
      </c>
      <c r="L109" s="74">
        <f t="shared" si="4"/>
        <v>-120995754</v>
      </c>
    </row>
    <row r="110" ht="15.75" customHeight="1">
      <c r="A110" s="70" t="s">
        <v>69</v>
      </c>
      <c r="B110" s="71">
        <v>5483631.0</v>
      </c>
      <c r="C110" s="72">
        <f>IFERROR(VLOOKUP($B110,BaselineKILLS!$B:F,3,FALSE),"Not in Baseline Scan")</f>
        <v>36499015</v>
      </c>
      <c r="D110" s="72">
        <f>IFERROR(VLOOKUP($B110,BaselineKILLS!$B:H,4,FALSE),"Not in Baseline Scan")</f>
        <v>48562240</v>
      </c>
      <c r="E110" s="72">
        <f>IFERROR(VLOOKUP($B110,BaselineKILLS!$B:I,5,FALSE),"Not in Baseline Scan")</f>
        <v>12920518</v>
      </c>
      <c r="F110" s="73"/>
      <c r="G110" s="4">
        <f t="shared" si="1"/>
        <v>-36499015</v>
      </c>
      <c r="H110" s="73"/>
      <c r="I110" s="4">
        <f t="shared" si="2"/>
        <v>-48562240</v>
      </c>
      <c r="J110" s="73"/>
      <c r="K110" s="4">
        <f t="shared" si="3"/>
        <v>-12920518</v>
      </c>
      <c r="L110" s="74">
        <f t="shared" si="4"/>
        <v>-97981773</v>
      </c>
    </row>
    <row r="111" ht="15.75" customHeight="1">
      <c r="A111" s="70" t="s">
        <v>134</v>
      </c>
      <c r="B111" s="71">
        <v>6.4487694E7</v>
      </c>
      <c r="C111" s="72">
        <f>IFERROR(VLOOKUP($B111,BaselineKILLS!$B:F,3,FALSE),"Not in Baseline Scan")</f>
        <v>46217014</v>
      </c>
      <c r="D111" s="72">
        <f>IFERROR(VLOOKUP($B111,BaselineKILLS!$B:H,4,FALSE),"Not in Baseline Scan")</f>
        <v>28226277</v>
      </c>
      <c r="E111" s="72">
        <f>IFERROR(VLOOKUP($B111,BaselineKILLS!$B:I,5,FALSE),"Not in Baseline Scan")</f>
        <v>14942072</v>
      </c>
      <c r="F111" s="73"/>
      <c r="G111" s="4">
        <f t="shared" si="1"/>
        <v>-46217014</v>
      </c>
      <c r="H111" s="73"/>
      <c r="I111" s="4">
        <f t="shared" si="2"/>
        <v>-28226277</v>
      </c>
      <c r="J111" s="73"/>
      <c r="K111" s="4">
        <f t="shared" si="3"/>
        <v>-14942072</v>
      </c>
      <c r="L111" s="74">
        <f t="shared" si="4"/>
        <v>-89385363</v>
      </c>
    </row>
    <row r="112" ht="15.75" customHeight="1">
      <c r="A112" s="70" t="s">
        <v>135</v>
      </c>
      <c r="B112" s="71">
        <v>5.1147171E7</v>
      </c>
      <c r="C112" s="72">
        <f>IFERROR(VLOOKUP($B112,BaselineKILLS!$B:F,3,FALSE),"Not in Baseline Scan")</f>
        <v>1410248</v>
      </c>
      <c r="D112" s="72">
        <f>IFERROR(VLOOKUP($B112,BaselineKILLS!$B:H,4,FALSE),"Not in Baseline Scan")</f>
        <v>1824814</v>
      </c>
      <c r="E112" s="72">
        <f>IFERROR(VLOOKUP($B112,BaselineKILLS!$B:I,5,FALSE),"Not in Baseline Scan")</f>
        <v>9975700</v>
      </c>
      <c r="F112" s="73"/>
      <c r="G112" s="4">
        <f t="shared" si="1"/>
        <v>-1410248</v>
      </c>
      <c r="H112" s="73"/>
      <c r="I112" s="4">
        <f t="shared" si="2"/>
        <v>-1824814</v>
      </c>
      <c r="J112" s="73"/>
      <c r="K112" s="4">
        <f t="shared" si="3"/>
        <v>-9975700</v>
      </c>
      <c r="L112" s="74">
        <f t="shared" si="4"/>
        <v>-13210762</v>
      </c>
    </row>
    <row r="113" ht="15.75" customHeight="1">
      <c r="A113" s="70" t="s">
        <v>136</v>
      </c>
      <c r="B113" s="71">
        <v>2.2741953E7</v>
      </c>
      <c r="C113" s="72">
        <f>IFERROR(VLOOKUP($B113,BaselineKILLS!$B:F,3,FALSE),"Not in Baseline Scan")</f>
        <v>126869447</v>
      </c>
      <c r="D113" s="72">
        <f>IFERROR(VLOOKUP($B113,BaselineKILLS!$B:H,4,FALSE),"Not in Baseline Scan")</f>
        <v>121582400</v>
      </c>
      <c r="E113" s="72">
        <f>IFERROR(VLOOKUP($B113,BaselineKILLS!$B:I,5,FALSE),"Not in Baseline Scan")</f>
        <v>31847020</v>
      </c>
      <c r="F113" s="73"/>
      <c r="G113" s="4">
        <f t="shared" si="1"/>
        <v>-126869447</v>
      </c>
      <c r="H113" s="73"/>
      <c r="I113" s="4">
        <f t="shared" si="2"/>
        <v>-121582400</v>
      </c>
      <c r="J113" s="73"/>
      <c r="K113" s="4">
        <f t="shared" si="3"/>
        <v>-31847020</v>
      </c>
      <c r="L113" s="74">
        <f t="shared" si="4"/>
        <v>-280298867</v>
      </c>
    </row>
    <row r="114" ht="15.75" customHeight="1">
      <c r="A114" s="70" t="s">
        <v>81</v>
      </c>
      <c r="B114" s="71">
        <v>6224379.0</v>
      </c>
      <c r="C114" s="72">
        <f>IFERROR(VLOOKUP($B114,BaselineKILLS!$B:F,3,FALSE),"Not in Baseline Scan")</f>
        <v>45336147</v>
      </c>
      <c r="D114" s="72">
        <f>IFERROR(VLOOKUP($B114,BaselineKILLS!$B:H,4,FALSE),"Not in Baseline Scan")</f>
        <v>48549986</v>
      </c>
      <c r="E114" s="72">
        <f>IFERROR(VLOOKUP($B114,BaselineKILLS!$B:I,5,FALSE),"Not in Baseline Scan")</f>
        <v>16418940</v>
      </c>
      <c r="F114" s="73"/>
      <c r="G114" s="4">
        <f t="shared" si="1"/>
        <v>-45336147</v>
      </c>
      <c r="H114" s="73"/>
      <c r="I114" s="4">
        <f t="shared" si="2"/>
        <v>-48549986</v>
      </c>
      <c r="J114" s="73"/>
      <c r="K114" s="4">
        <f t="shared" si="3"/>
        <v>-16418940</v>
      </c>
      <c r="L114" s="74">
        <f t="shared" si="4"/>
        <v>-110305073</v>
      </c>
    </row>
    <row r="115" ht="15.75" customHeight="1">
      <c r="A115" s="70" t="s">
        <v>50</v>
      </c>
      <c r="B115" s="71">
        <v>7.958075E7</v>
      </c>
      <c r="C115" s="72">
        <f>IFERROR(VLOOKUP($B115,BaselineKILLS!$B:F,3,FALSE),"Not in Baseline Scan")</f>
        <v>56928115</v>
      </c>
      <c r="D115" s="72">
        <f>IFERROR(VLOOKUP($B115,BaselineKILLS!$B:H,4,FALSE),"Not in Baseline Scan")</f>
        <v>37075533</v>
      </c>
      <c r="E115" s="72">
        <f>IFERROR(VLOOKUP($B115,BaselineKILLS!$B:I,5,FALSE),"Not in Baseline Scan")</f>
        <v>13443941</v>
      </c>
      <c r="F115" s="73"/>
      <c r="G115" s="4">
        <f t="shared" si="1"/>
        <v>-56928115</v>
      </c>
      <c r="H115" s="73"/>
      <c r="I115" s="4">
        <f t="shared" si="2"/>
        <v>-37075533</v>
      </c>
      <c r="J115" s="73"/>
      <c r="K115" s="4">
        <f t="shared" si="3"/>
        <v>-13443941</v>
      </c>
      <c r="L115" s="74">
        <f t="shared" si="4"/>
        <v>-107447589</v>
      </c>
    </row>
    <row r="116" ht="15.75" customHeight="1">
      <c r="A116" s="70" t="s">
        <v>97</v>
      </c>
      <c r="B116" s="71">
        <v>6.0499452E7</v>
      </c>
      <c r="C116" s="72">
        <f>IFERROR(VLOOKUP($B116,BaselineKILLS!$B:F,3,FALSE),"Not in Baseline Scan")</f>
        <v>15171861</v>
      </c>
      <c r="D116" s="72">
        <f>IFERROR(VLOOKUP($B116,BaselineKILLS!$B:H,4,FALSE),"Not in Baseline Scan")</f>
        <v>18129903</v>
      </c>
      <c r="E116" s="72">
        <f>IFERROR(VLOOKUP($B116,BaselineKILLS!$B:I,5,FALSE),"Not in Baseline Scan")</f>
        <v>8132938</v>
      </c>
      <c r="F116" s="73"/>
      <c r="G116" s="4">
        <f t="shared" si="1"/>
        <v>-15171861</v>
      </c>
      <c r="H116" s="73"/>
      <c r="I116" s="4">
        <f t="shared" si="2"/>
        <v>-18129903</v>
      </c>
      <c r="J116" s="73"/>
      <c r="K116" s="4">
        <f t="shared" si="3"/>
        <v>-8132938</v>
      </c>
      <c r="L116" s="74">
        <f t="shared" si="4"/>
        <v>-41434702</v>
      </c>
    </row>
    <row r="117" ht="15.75" customHeight="1">
      <c r="A117" s="70" t="s">
        <v>62</v>
      </c>
      <c r="B117" s="71">
        <v>7.2803643E7</v>
      </c>
      <c r="C117" s="72">
        <f>IFERROR(VLOOKUP($B117,BaselineKILLS!$B:F,3,FALSE),"Not in Baseline Scan")</f>
        <v>27567195</v>
      </c>
      <c r="D117" s="72">
        <f>IFERROR(VLOOKUP($B117,BaselineKILLS!$B:H,4,FALSE),"Not in Baseline Scan")</f>
        <v>79152063</v>
      </c>
      <c r="E117" s="72">
        <f>IFERROR(VLOOKUP($B117,BaselineKILLS!$B:I,5,FALSE),"Not in Baseline Scan")</f>
        <v>9878012</v>
      </c>
      <c r="F117" s="73"/>
      <c r="G117" s="4">
        <f t="shared" si="1"/>
        <v>-27567195</v>
      </c>
      <c r="H117" s="73"/>
      <c r="I117" s="4">
        <f t="shared" si="2"/>
        <v>-79152063</v>
      </c>
      <c r="J117" s="73"/>
      <c r="K117" s="4">
        <f t="shared" si="3"/>
        <v>-9878012</v>
      </c>
      <c r="L117" s="74">
        <f t="shared" si="4"/>
        <v>-116597270</v>
      </c>
    </row>
    <row r="118" ht="15.75" customHeight="1">
      <c r="A118" s="70" t="s">
        <v>68</v>
      </c>
      <c r="B118" s="71">
        <v>3.7682313E7</v>
      </c>
      <c r="C118" s="72">
        <f>IFERROR(VLOOKUP($B118,BaselineKILLS!$B:F,3,FALSE),"Not in Baseline Scan")</f>
        <v>90174690</v>
      </c>
      <c r="D118" s="72">
        <f>IFERROR(VLOOKUP($B118,BaselineKILLS!$B:H,4,FALSE),"Not in Baseline Scan")</f>
        <v>93602910</v>
      </c>
      <c r="E118" s="72">
        <f>IFERROR(VLOOKUP($B118,BaselineKILLS!$B:I,5,FALSE),"Not in Baseline Scan")</f>
        <v>21972175</v>
      </c>
      <c r="F118" s="73"/>
      <c r="G118" s="4">
        <f t="shared" si="1"/>
        <v>-90174690</v>
      </c>
      <c r="H118" s="73"/>
      <c r="I118" s="4">
        <f t="shared" si="2"/>
        <v>-93602910</v>
      </c>
      <c r="J118" s="73"/>
      <c r="K118" s="4">
        <f t="shared" si="3"/>
        <v>-21972175</v>
      </c>
      <c r="L118" s="74">
        <f t="shared" si="4"/>
        <v>-205749775</v>
      </c>
      <c r="N118" s="17"/>
    </row>
    <row r="119" ht="15.75" customHeight="1">
      <c r="A119" s="70" t="s">
        <v>94</v>
      </c>
      <c r="B119" s="71">
        <v>2.7969441E7</v>
      </c>
      <c r="C119" s="72">
        <f>IFERROR(VLOOKUP($B119,BaselineKILLS!$B:F,3,FALSE),"Not in Baseline Scan")</f>
        <v>59192872</v>
      </c>
      <c r="D119" s="72">
        <f>IFERROR(VLOOKUP($B119,BaselineKILLS!$B:H,4,FALSE),"Not in Baseline Scan")</f>
        <v>85952581</v>
      </c>
      <c r="E119" s="72">
        <f>IFERROR(VLOOKUP($B119,BaselineKILLS!$B:I,5,FALSE),"Not in Baseline Scan")</f>
        <v>21141956</v>
      </c>
      <c r="F119" s="73"/>
      <c r="G119" s="4">
        <f t="shared" si="1"/>
        <v>-59192872</v>
      </c>
      <c r="H119" s="73"/>
      <c r="I119" s="4">
        <f t="shared" si="2"/>
        <v>-85952581</v>
      </c>
      <c r="J119" s="73"/>
      <c r="K119" s="4">
        <f t="shared" si="3"/>
        <v>-21141956</v>
      </c>
      <c r="L119" s="74">
        <f t="shared" si="4"/>
        <v>-166287409</v>
      </c>
    </row>
    <row r="120" ht="15.75" customHeight="1">
      <c r="A120" s="70" t="s">
        <v>87</v>
      </c>
      <c r="B120" s="71">
        <v>7258333.0</v>
      </c>
      <c r="C120" s="72">
        <f>IFERROR(VLOOKUP($B120,BaselineKILLS!$B:F,3,FALSE),"Not in Baseline Scan")</f>
        <v>73042162</v>
      </c>
      <c r="D120" s="72">
        <f>IFERROR(VLOOKUP($B120,BaselineKILLS!$B:H,4,FALSE),"Not in Baseline Scan")</f>
        <v>91495333</v>
      </c>
      <c r="E120" s="72">
        <f>IFERROR(VLOOKUP($B120,BaselineKILLS!$B:I,5,FALSE),"Not in Baseline Scan")</f>
        <v>21021891</v>
      </c>
      <c r="F120" s="73"/>
      <c r="G120" s="4">
        <f t="shared" si="1"/>
        <v>-73042162</v>
      </c>
      <c r="H120" s="73"/>
      <c r="I120" s="4">
        <f t="shared" si="2"/>
        <v>-91495333</v>
      </c>
      <c r="J120" s="73"/>
      <c r="K120" s="4">
        <f t="shared" si="3"/>
        <v>-21021891</v>
      </c>
      <c r="L120" s="74">
        <f t="shared" si="4"/>
        <v>-185559386</v>
      </c>
    </row>
    <row r="121" ht="15.75" customHeight="1">
      <c r="A121" s="70" t="s">
        <v>91</v>
      </c>
      <c r="B121" s="71">
        <v>3.0808981E7</v>
      </c>
      <c r="C121" s="72">
        <f>IFERROR(VLOOKUP($B121,BaselineKILLS!$B:F,3,FALSE),"Not in Baseline Scan")</f>
        <v>60154232</v>
      </c>
      <c r="D121" s="72">
        <f>IFERROR(VLOOKUP($B121,BaselineKILLS!$B:H,4,FALSE),"Not in Baseline Scan")</f>
        <v>70750197</v>
      </c>
      <c r="E121" s="72">
        <f>IFERROR(VLOOKUP($B121,BaselineKILLS!$B:I,5,FALSE),"Not in Baseline Scan")</f>
        <v>25873151</v>
      </c>
      <c r="F121" s="73"/>
      <c r="G121" s="4">
        <f t="shared" si="1"/>
        <v>-60154232</v>
      </c>
      <c r="H121" s="73"/>
      <c r="I121" s="4">
        <f t="shared" si="2"/>
        <v>-70750197</v>
      </c>
      <c r="J121" s="73"/>
      <c r="K121" s="4">
        <f t="shared" si="3"/>
        <v>-25873151</v>
      </c>
      <c r="L121" s="74">
        <f t="shared" si="4"/>
        <v>-156777580</v>
      </c>
    </row>
    <row r="122" ht="15.75" customHeight="1">
      <c r="A122" s="70" t="s">
        <v>137</v>
      </c>
      <c r="B122" s="71">
        <v>1348151.0</v>
      </c>
      <c r="C122" s="72">
        <f>IFERROR(VLOOKUP($B122,BaselineKILLS!$B:F,3,FALSE),"Not in Baseline Scan")</f>
        <v>93960973</v>
      </c>
      <c r="D122" s="72">
        <f>IFERROR(VLOOKUP($B122,BaselineKILLS!$B:H,4,FALSE),"Not in Baseline Scan")</f>
        <v>109505227</v>
      </c>
      <c r="E122" s="72">
        <f>IFERROR(VLOOKUP($B122,BaselineKILLS!$B:I,5,FALSE),"Not in Baseline Scan")</f>
        <v>18804109</v>
      </c>
      <c r="F122" s="73"/>
      <c r="G122" s="4">
        <f t="shared" si="1"/>
        <v>-93960973</v>
      </c>
      <c r="H122" s="73"/>
      <c r="I122" s="4">
        <f t="shared" si="2"/>
        <v>-109505227</v>
      </c>
      <c r="J122" s="73"/>
      <c r="K122" s="4">
        <f t="shared" si="3"/>
        <v>-18804109</v>
      </c>
      <c r="L122" s="74">
        <f t="shared" si="4"/>
        <v>-222270309</v>
      </c>
    </row>
    <row r="123" ht="15.75" customHeight="1">
      <c r="A123" s="70" t="s">
        <v>49</v>
      </c>
      <c r="B123" s="71">
        <v>4.7251517E7</v>
      </c>
      <c r="C123" s="72">
        <f>IFERROR(VLOOKUP($B123,BaselineKILLS!$B:F,3,FALSE),"Not in Baseline Scan")</f>
        <v>59048857</v>
      </c>
      <c r="D123" s="72">
        <f>IFERROR(VLOOKUP($B123,BaselineKILLS!$B:H,4,FALSE),"Not in Baseline Scan")</f>
        <v>70138717</v>
      </c>
      <c r="E123" s="72">
        <f>IFERROR(VLOOKUP($B123,BaselineKILLS!$B:I,5,FALSE),"Not in Baseline Scan")</f>
        <v>22400786</v>
      </c>
      <c r="F123" s="73"/>
      <c r="G123" s="4">
        <f t="shared" si="1"/>
        <v>-59048857</v>
      </c>
      <c r="H123" s="73"/>
      <c r="I123" s="4">
        <f t="shared" si="2"/>
        <v>-70138717</v>
      </c>
      <c r="J123" s="73"/>
      <c r="K123" s="4">
        <f t="shared" si="3"/>
        <v>-22400786</v>
      </c>
      <c r="L123" s="74">
        <f t="shared" si="4"/>
        <v>-151588360</v>
      </c>
    </row>
    <row r="124" ht="15.75" customHeight="1">
      <c r="A124" s="70" t="s">
        <v>86</v>
      </c>
      <c r="B124" s="71">
        <v>5.1527737E7</v>
      </c>
      <c r="C124" s="72">
        <f>IFERROR(VLOOKUP($B124,BaselineKILLS!$B:F,3,FALSE),"Not in Baseline Scan")</f>
        <v>19827565</v>
      </c>
      <c r="D124" s="72">
        <f>IFERROR(VLOOKUP($B124,BaselineKILLS!$B:H,4,FALSE),"Not in Baseline Scan")</f>
        <v>34175228</v>
      </c>
      <c r="E124" s="72">
        <f>IFERROR(VLOOKUP($B124,BaselineKILLS!$B:I,5,FALSE),"Not in Baseline Scan")</f>
        <v>19966053</v>
      </c>
      <c r="F124" s="73"/>
      <c r="G124" s="4">
        <f t="shared" si="1"/>
        <v>-19827565</v>
      </c>
      <c r="H124" s="73"/>
      <c r="I124" s="4">
        <f t="shared" si="2"/>
        <v>-34175228</v>
      </c>
      <c r="J124" s="73"/>
      <c r="K124" s="4">
        <f t="shared" si="3"/>
        <v>-19966053</v>
      </c>
      <c r="L124" s="74">
        <f t="shared" si="4"/>
        <v>-73968846</v>
      </c>
    </row>
    <row r="125" ht="15.75" customHeight="1">
      <c r="A125" s="70" t="s">
        <v>73</v>
      </c>
      <c r="B125" s="71">
        <v>5.1147854E7</v>
      </c>
      <c r="C125" s="72">
        <f>IFERROR(VLOOKUP($B125,BaselineKILLS!$B:F,3,FALSE),"Not in Baseline Scan")</f>
        <v>75726674</v>
      </c>
      <c r="D125" s="72">
        <f>IFERROR(VLOOKUP($B125,BaselineKILLS!$B:H,4,FALSE),"Not in Baseline Scan")</f>
        <v>148981379</v>
      </c>
      <c r="E125" s="72">
        <f>IFERROR(VLOOKUP($B125,BaselineKILLS!$B:I,5,FALSE),"Not in Baseline Scan")</f>
        <v>19919789</v>
      </c>
      <c r="F125" s="73"/>
      <c r="G125" s="4">
        <f t="shared" si="1"/>
        <v>-75726674</v>
      </c>
      <c r="H125" s="73"/>
      <c r="I125" s="4">
        <f t="shared" si="2"/>
        <v>-148981379</v>
      </c>
      <c r="J125" s="73"/>
      <c r="K125" s="4">
        <f t="shared" si="3"/>
        <v>-19919789</v>
      </c>
      <c r="L125" s="74">
        <f t="shared" si="4"/>
        <v>-244627842</v>
      </c>
    </row>
    <row r="126" ht="15.75" customHeight="1">
      <c r="A126" s="70" t="s">
        <v>138</v>
      </c>
      <c r="B126" s="71">
        <v>9.2415813E7</v>
      </c>
      <c r="C126" s="72">
        <f>IFERROR(VLOOKUP($B126,BaselineKILLS!$B:F,3,FALSE),"Not in Baseline Scan")</f>
        <v>63316923</v>
      </c>
      <c r="D126" s="72">
        <f>IFERROR(VLOOKUP($B126,BaselineKILLS!$B:H,4,FALSE),"Not in Baseline Scan")</f>
        <v>79095706</v>
      </c>
      <c r="E126" s="72">
        <f>IFERROR(VLOOKUP($B126,BaselineKILLS!$B:I,5,FALSE),"Not in Baseline Scan")</f>
        <v>12084349</v>
      </c>
      <c r="F126" s="73"/>
      <c r="G126" s="4">
        <f t="shared" si="1"/>
        <v>-63316923</v>
      </c>
      <c r="H126" s="73"/>
      <c r="I126" s="4">
        <f t="shared" si="2"/>
        <v>-79095706</v>
      </c>
      <c r="J126" s="73"/>
      <c r="K126" s="4">
        <f t="shared" si="3"/>
        <v>-12084349</v>
      </c>
      <c r="L126" s="74">
        <f t="shared" si="4"/>
        <v>-154496978</v>
      </c>
    </row>
    <row r="127" ht="15.75" customHeight="1">
      <c r="A127" s="70" t="s">
        <v>139</v>
      </c>
      <c r="B127" s="71">
        <v>6.6286418E7</v>
      </c>
      <c r="C127" s="72">
        <f>IFERROR(VLOOKUP($B127,BaselineKILLS!$B:F,3,FALSE),"Not in Baseline Scan")</f>
        <v>1262278</v>
      </c>
      <c r="D127" s="72">
        <f>IFERROR(VLOOKUP($B127,BaselineKILLS!$B:H,4,FALSE),"Not in Baseline Scan")</f>
        <v>1825537</v>
      </c>
      <c r="E127" s="72">
        <f>IFERROR(VLOOKUP($B127,BaselineKILLS!$B:I,5,FALSE),"Not in Baseline Scan")</f>
        <v>1176726</v>
      </c>
      <c r="F127" s="73"/>
      <c r="G127" s="4">
        <f t="shared" si="1"/>
        <v>-1262278</v>
      </c>
      <c r="H127" s="73"/>
      <c r="I127" s="4">
        <f t="shared" si="2"/>
        <v>-1825537</v>
      </c>
      <c r="J127" s="73"/>
      <c r="K127" s="4">
        <f t="shared" si="3"/>
        <v>-1176726</v>
      </c>
      <c r="L127" s="74">
        <f t="shared" si="4"/>
        <v>-4264541</v>
      </c>
    </row>
    <row r="128" ht="15.75" customHeight="1">
      <c r="A128" s="70" t="s">
        <v>140</v>
      </c>
      <c r="B128" s="71">
        <v>1.29103445E8</v>
      </c>
      <c r="C128" s="72">
        <f>IFERROR(VLOOKUP($B128,BaselineKILLS!$B:F,3,FALSE),"Not in Baseline Scan")</f>
        <v>534317</v>
      </c>
      <c r="D128" s="72">
        <f>IFERROR(VLOOKUP($B128,BaselineKILLS!$B:H,4,FALSE),"Not in Baseline Scan")</f>
        <v>678454</v>
      </c>
      <c r="E128" s="72">
        <f>IFERROR(VLOOKUP($B128,BaselineKILLS!$B:I,5,FALSE),"Not in Baseline Scan")</f>
        <v>1557515</v>
      </c>
      <c r="F128" s="73"/>
      <c r="G128" s="4">
        <f t="shared" si="1"/>
        <v>-534317</v>
      </c>
      <c r="H128" s="73"/>
      <c r="I128" s="4">
        <f t="shared" si="2"/>
        <v>-678454</v>
      </c>
      <c r="J128" s="73"/>
      <c r="K128" s="4">
        <f t="shared" si="3"/>
        <v>-1557515</v>
      </c>
      <c r="L128" s="74">
        <f t="shared" si="4"/>
        <v>-2770286</v>
      </c>
    </row>
    <row r="129" ht="15.75" customHeight="1">
      <c r="A129" s="70" t="s">
        <v>141</v>
      </c>
      <c r="B129" s="71">
        <v>5.0980149E7</v>
      </c>
      <c r="C129" s="72">
        <f>IFERROR(VLOOKUP($B129,BaselineKILLS!$B:F,3,FALSE),"Not in Baseline Scan")</f>
        <v>1109536</v>
      </c>
      <c r="D129" s="72">
        <f>IFERROR(VLOOKUP($B129,BaselineKILLS!$B:H,4,FALSE),"Not in Baseline Scan")</f>
        <v>800485</v>
      </c>
      <c r="E129" s="72">
        <f>IFERROR(VLOOKUP($B129,BaselineKILLS!$B:I,5,FALSE),"Not in Baseline Scan")</f>
        <v>8810802</v>
      </c>
      <c r="F129" s="73"/>
      <c r="G129" s="4">
        <f t="shared" si="1"/>
        <v>-1109536</v>
      </c>
      <c r="H129" s="73"/>
      <c r="I129" s="4">
        <f t="shared" si="2"/>
        <v>-800485</v>
      </c>
      <c r="J129" s="73"/>
      <c r="K129" s="4">
        <f t="shared" si="3"/>
        <v>-8810802</v>
      </c>
      <c r="L129" s="74">
        <f t="shared" si="4"/>
        <v>-10720823</v>
      </c>
    </row>
    <row r="130" ht="15.75" customHeight="1">
      <c r="A130" s="70" t="s">
        <v>142</v>
      </c>
      <c r="B130" s="71">
        <v>4.1962558E7</v>
      </c>
      <c r="C130" s="72">
        <f>IFERROR(VLOOKUP($B130,BaselineKILLS!$B:F,3,FALSE),"Not in Baseline Scan")</f>
        <v>10323313</v>
      </c>
      <c r="D130" s="72">
        <f>IFERROR(VLOOKUP($B130,BaselineKILLS!$B:H,4,FALSE),"Not in Baseline Scan")</f>
        <v>6956048</v>
      </c>
      <c r="E130" s="72">
        <f>IFERROR(VLOOKUP($B130,BaselineKILLS!$B:I,5,FALSE),"Not in Baseline Scan")</f>
        <v>5728125</v>
      </c>
      <c r="F130" s="73"/>
      <c r="G130" s="4">
        <f t="shared" si="1"/>
        <v>-10323313</v>
      </c>
      <c r="H130" s="73"/>
      <c r="I130" s="4">
        <f t="shared" si="2"/>
        <v>-6956048</v>
      </c>
      <c r="J130" s="73"/>
      <c r="K130" s="4">
        <f t="shared" si="3"/>
        <v>-5728125</v>
      </c>
      <c r="L130" s="74">
        <f t="shared" si="4"/>
        <v>-23007486</v>
      </c>
    </row>
    <row r="131" ht="15.75" customHeight="1">
      <c r="A131" s="70" t="s">
        <v>143</v>
      </c>
      <c r="B131" s="71">
        <v>2.2444381E7</v>
      </c>
      <c r="C131" s="72">
        <f>IFERROR(VLOOKUP($B131,BaselineKILLS!$B:F,3,FALSE),"Not in Baseline Scan")</f>
        <v>3978106</v>
      </c>
      <c r="D131" s="72">
        <f>IFERROR(VLOOKUP($B131,BaselineKILLS!$B:H,4,FALSE),"Not in Baseline Scan")</f>
        <v>2421333</v>
      </c>
      <c r="E131" s="72">
        <f>IFERROR(VLOOKUP($B131,BaselineKILLS!$B:I,5,FALSE),"Not in Baseline Scan")</f>
        <v>4243863</v>
      </c>
      <c r="F131" s="73"/>
      <c r="G131" s="4">
        <f t="shared" si="1"/>
        <v>-3978106</v>
      </c>
      <c r="H131" s="73"/>
      <c r="I131" s="4">
        <f t="shared" si="2"/>
        <v>-2421333</v>
      </c>
      <c r="J131" s="73"/>
      <c r="K131" s="4">
        <f t="shared" si="3"/>
        <v>-4243863</v>
      </c>
      <c r="L131" s="74">
        <f t="shared" si="4"/>
        <v>-10643302</v>
      </c>
    </row>
    <row r="132" ht="15.75" customHeight="1">
      <c r="A132" s="70" t="s">
        <v>144</v>
      </c>
      <c r="B132" s="71">
        <v>2.3175991E7</v>
      </c>
      <c r="C132" s="72">
        <f>IFERROR(VLOOKUP($B132,BaselineKILLS!$B:F,3,FALSE),"Not in Baseline Scan")</f>
        <v>13233955</v>
      </c>
      <c r="D132" s="72">
        <f>IFERROR(VLOOKUP($B132,BaselineKILLS!$B:H,4,FALSE),"Not in Baseline Scan")</f>
        <v>8464077</v>
      </c>
      <c r="E132" s="72">
        <f>IFERROR(VLOOKUP($B132,BaselineKILLS!$B:I,5,FALSE),"Not in Baseline Scan")</f>
        <v>8715268</v>
      </c>
      <c r="F132" s="73"/>
      <c r="G132" s="4">
        <f t="shared" si="1"/>
        <v>-13233955</v>
      </c>
      <c r="H132" s="73"/>
      <c r="I132" s="4">
        <f t="shared" si="2"/>
        <v>-8464077</v>
      </c>
      <c r="J132" s="73"/>
      <c r="K132" s="4">
        <f t="shared" si="3"/>
        <v>-8715268</v>
      </c>
      <c r="L132" s="74">
        <f t="shared" si="4"/>
        <v>-30413300</v>
      </c>
    </row>
    <row r="133" ht="15.75" customHeight="1">
      <c r="A133" s="70" t="s">
        <v>145</v>
      </c>
      <c r="B133" s="71">
        <v>1.14524067E8</v>
      </c>
      <c r="C133" s="72">
        <f>IFERROR(VLOOKUP($B133,BaselineKILLS!$B:F,3,FALSE),"Not in Baseline Scan")</f>
        <v>1504805</v>
      </c>
      <c r="D133" s="72">
        <f>IFERROR(VLOOKUP($B133,BaselineKILLS!$B:H,4,FALSE),"Not in Baseline Scan")</f>
        <v>2665507</v>
      </c>
      <c r="E133" s="72">
        <f>IFERROR(VLOOKUP($B133,BaselineKILLS!$B:I,5,FALSE),"Not in Baseline Scan")</f>
        <v>2520637</v>
      </c>
      <c r="F133" s="73"/>
      <c r="G133" s="4">
        <f t="shared" si="1"/>
        <v>-1504805</v>
      </c>
      <c r="H133" s="73"/>
      <c r="I133" s="4">
        <f t="shared" si="2"/>
        <v>-2665507</v>
      </c>
      <c r="J133" s="73"/>
      <c r="K133" s="4">
        <f t="shared" si="3"/>
        <v>-2520637</v>
      </c>
      <c r="L133" s="74">
        <f t="shared" si="4"/>
        <v>-6690949</v>
      </c>
    </row>
    <row r="134" ht="15.75" customHeight="1">
      <c r="A134" s="70" t="s">
        <v>146</v>
      </c>
      <c r="B134" s="71">
        <v>7.6619564E7</v>
      </c>
      <c r="C134" s="72">
        <f>IFERROR(VLOOKUP($B134,BaselineKILLS!$B:F,3,FALSE),"Not in Baseline Scan")</f>
        <v>982174</v>
      </c>
      <c r="D134" s="72">
        <f>IFERROR(VLOOKUP($B134,BaselineKILLS!$B:H,4,FALSE),"Not in Baseline Scan")</f>
        <v>2094313</v>
      </c>
      <c r="E134" s="72">
        <f>IFERROR(VLOOKUP($B134,BaselineKILLS!$B:I,5,FALSE),"Not in Baseline Scan")</f>
        <v>3410608</v>
      </c>
      <c r="F134" s="73"/>
      <c r="G134" s="4">
        <f t="shared" si="1"/>
        <v>-982174</v>
      </c>
      <c r="H134" s="73"/>
      <c r="I134" s="4">
        <f t="shared" si="2"/>
        <v>-2094313</v>
      </c>
      <c r="J134" s="73"/>
      <c r="K134" s="4">
        <f t="shared" si="3"/>
        <v>-3410608</v>
      </c>
      <c r="L134" s="74">
        <f t="shared" si="4"/>
        <v>-6487095</v>
      </c>
    </row>
    <row r="135" ht="15.75" customHeight="1">
      <c r="A135" s="70" t="s">
        <v>147</v>
      </c>
      <c r="B135" s="71">
        <v>4.2837512E7</v>
      </c>
      <c r="C135" s="72">
        <f>IFERROR(VLOOKUP($B135,BaselineKILLS!$B:F,3,FALSE),"Not in Baseline Scan")</f>
        <v>2506735</v>
      </c>
      <c r="D135" s="72">
        <f>IFERROR(VLOOKUP($B135,BaselineKILLS!$B:H,4,FALSE),"Not in Baseline Scan")</f>
        <v>4163444</v>
      </c>
      <c r="E135" s="72">
        <f>IFERROR(VLOOKUP($B135,BaselineKILLS!$B:I,5,FALSE),"Not in Baseline Scan")</f>
        <v>5048275</v>
      </c>
      <c r="F135" s="73"/>
      <c r="G135" s="4">
        <f t="shared" si="1"/>
        <v>-2506735</v>
      </c>
      <c r="H135" s="73"/>
      <c r="I135" s="4">
        <f t="shared" si="2"/>
        <v>-4163444</v>
      </c>
      <c r="J135" s="73"/>
      <c r="K135" s="4">
        <f t="shared" si="3"/>
        <v>-5048275</v>
      </c>
      <c r="L135" s="74">
        <f t="shared" si="4"/>
        <v>-11718454</v>
      </c>
    </row>
    <row r="136" ht="15.75" customHeight="1">
      <c r="A136" s="70" t="s">
        <v>148</v>
      </c>
      <c r="B136" s="71">
        <v>5.8766896E7</v>
      </c>
      <c r="C136" s="72">
        <f>IFERROR(VLOOKUP($B136,BaselineKILLS!$B:F,3,FALSE),"Not in Baseline Scan")</f>
        <v>1986110</v>
      </c>
      <c r="D136" s="72">
        <f>IFERROR(VLOOKUP($B136,BaselineKILLS!$B:H,4,FALSE),"Not in Baseline Scan")</f>
        <v>2562043</v>
      </c>
      <c r="E136" s="72">
        <f>IFERROR(VLOOKUP($B136,BaselineKILLS!$B:I,5,FALSE),"Not in Baseline Scan")</f>
        <v>5557783</v>
      </c>
      <c r="F136" s="73"/>
      <c r="G136" s="4">
        <f t="shared" si="1"/>
        <v>-1986110</v>
      </c>
      <c r="H136" s="73"/>
      <c r="I136" s="4">
        <f t="shared" si="2"/>
        <v>-2562043</v>
      </c>
      <c r="J136" s="73"/>
      <c r="K136" s="4">
        <f t="shared" si="3"/>
        <v>-5557783</v>
      </c>
      <c r="L136" s="74">
        <f t="shared" si="4"/>
        <v>-10105936</v>
      </c>
    </row>
    <row r="137" ht="15.75" customHeight="1">
      <c r="A137" s="70" t="s">
        <v>149</v>
      </c>
      <c r="B137" s="71">
        <v>4.488E7</v>
      </c>
      <c r="C137" s="72">
        <f>IFERROR(VLOOKUP($B137,BaselineKILLS!$B:F,3,FALSE),"Not in Baseline Scan")</f>
        <v>336716</v>
      </c>
      <c r="D137" s="72">
        <f>IFERROR(VLOOKUP($B137,BaselineKILLS!$B:H,4,FALSE),"Not in Baseline Scan")</f>
        <v>534341</v>
      </c>
      <c r="E137" s="72">
        <f>IFERROR(VLOOKUP($B137,BaselineKILLS!$B:I,5,FALSE),"Not in Baseline Scan")</f>
        <v>1390426</v>
      </c>
      <c r="F137" s="73"/>
      <c r="G137" s="4">
        <f t="shared" si="1"/>
        <v>-336716</v>
      </c>
      <c r="H137" s="73"/>
      <c r="I137" s="4">
        <f t="shared" si="2"/>
        <v>-534341</v>
      </c>
      <c r="J137" s="73"/>
      <c r="K137" s="4">
        <f t="shared" si="3"/>
        <v>-1390426</v>
      </c>
      <c r="L137" s="74">
        <f t="shared" si="4"/>
        <v>-2261483</v>
      </c>
    </row>
    <row r="138" ht="15.75" customHeight="1">
      <c r="A138" s="70" t="s">
        <v>150</v>
      </c>
      <c r="B138" s="71">
        <v>1.14524486E8</v>
      </c>
      <c r="C138" s="72">
        <f>IFERROR(VLOOKUP($B138,BaselineKILLS!$B:F,3,FALSE),"Not in Baseline Scan")</f>
        <v>770085</v>
      </c>
      <c r="D138" s="72">
        <f>IFERROR(VLOOKUP($B138,BaselineKILLS!$B:H,4,FALSE),"Not in Baseline Scan")</f>
        <v>1208542</v>
      </c>
      <c r="E138" s="72">
        <f>IFERROR(VLOOKUP($B138,BaselineKILLS!$B:I,5,FALSE),"Not in Baseline Scan")</f>
        <v>1399658</v>
      </c>
      <c r="F138" s="73"/>
      <c r="G138" s="4">
        <f t="shared" si="1"/>
        <v>-770085</v>
      </c>
      <c r="H138" s="73"/>
      <c r="I138" s="4">
        <f t="shared" si="2"/>
        <v>-1208542</v>
      </c>
      <c r="J138" s="73"/>
      <c r="K138" s="4">
        <f t="shared" si="3"/>
        <v>-1399658</v>
      </c>
      <c r="L138" s="74">
        <f t="shared" si="4"/>
        <v>-3378285</v>
      </c>
    </row>
    <row r="139" ht="15.75" customHeight="1">
      <c r="A139" s="70" t="s">
        <v>151</v>
      </c>
      <c r="B139" s="71">
        <v>4.4525604E7</v>
      </c>
      <c r="C139" s="72">
        <f>IFERROR(VLOOKUP($B139,BaselineKILLS!$B:F,3,FALSE),"Not in Baseline Scan")</f>
        <v>11765196</v>
      </c>
      <c r="D139" s="72">
        <f>IFERROR(VLOOKUP($B139,BaselineKILLS!$B:H,4,FALSE),"Not in Baseline Scan")</f>
        <v>10810012</v>
      </c>
      <c r="E139" s="72">
        <f>IFERROR(VLOOKUP($B139,BaselineKILLS!$B:I,5,FALSE),"Not in Baseline Scan")</f>
        <v>13769509</v>
      </c>
      <c r="F139" s="73"/>
      <c r="G139" s="4">
        <f t="shared" si="1"/>
        <v>-11765196</v>
      </c>
      <c r="H139" s="73"/>
      <c r="I139" s="4">
        <f t="shared" si="2"/>
        <v>-10810012</v>
      </c>
      <c r="J139" s="73"/>
      <c r="K139" s="4">
        <f t="shared" si="3"/>
        <v>-13769509</v>
      </c>
      <c r="L139" s="74">
        <f t="shared" si="4"/>
        <v>-36344717</v>
      </c>
    </row>
    <row r="140" ht="15.75" customHeight="1">
      <c r="A140" s="70" t="s">
        <v>152</v>
      </c>
      <c r="B140" s="71">
        <v>5.6858677E7</v>
      </c>
      <c r="C140" s="72">
        <f>IFERROR(VLOOKUP($B140,BaselineKILLS!$B:F,3,FALSE),"Not in Baseline Scan")</f>
        <v>5987841</v>
      </c>
      <c r="D140" s="72">
        <f>IFERROR(VLOOKUP($B140,BaselineKILLS!$B:H,4,FALSE),"Not in Baseline Scan")</f>
        <v>1423650</v>
      </c>
      <c r="E140" s="72">
        <f>IFERROR(VLOOKUP($B140,BaselineKILLS!$B:I,5,FALSE),"Not in Baseline Scan")</f>
        <v>8435146</v>
      </c>
      <c r="F140" s="73"/>
      <c r="G140" s="4">
        <f t="shared" si="1"/>
        <v>-5987841</v>
      </c>
      <c r="H140" s="73"/>
      <c r="I140" s="4">
        <f t="shared" si="2"/>
        <v>-1423650</v>
      </c>
      <c r="J140" s="73"/>
      <c r="K140" s="4">
        <f t="shared" si="3"/>
        <v>-8435146</v>
      </c>
      <c r="L140" s="74">
        <f t="shared" si="4"/>
        <v>-15846637</v>
      </c>
    </row>
    <row r="141" ht="15.75" customHeight="1">
      <c r="A141" s="70" t="s">
        <v>153</v>
      </c>
      <c r="B141" s="71">
        <v>8.7146553E7</v>
      </c>
      <c r="C141" s="72">
        <f>IFERROR(VLOOKUP($B141,BaselineKILLS!$B:F,3,FALSE),"Not in Baseline Scan")</f>
        <v>68580</v>
      </c>
      <c r="D141" s="72">
        <f>IFERROR(VLOOKUP($B141,BaselineKILLS!$B:H,4,FALSE),"Not in Baseline Scan")</f>
        <v>53190</v>
      </c>
      <c r="E141" s="72">
        <f>IFERROR(VLOOKUP($B141,BaselineKILLS!$B:I,5,FALSE),"Not in Baseline Scan")</f>
        <v>4889299</v>
      </c>
      <c r="F141" s="73"/>
      <c r="G141" s="4">
        <f t="shared" si="1"/>
        <v>-68580</v>
      </c>
      <c r="H141" s="73"/>
      <c r="I141" s="4">
        <f t="shared" si="2"/>
        <v>-53190</v>
      </c>
      <c r="J141" s="73"/>
      <c r="K141" s="4">
        <f t="shared" si="3"/>
        <v>-4889299</v>
      </c>
      <c r="L141" s="74">
        <f t="shared" si="4"/>
        <v>-5011069</v>
      </c>
    </row>
    <row r="142" ht="15.75" customHeight="1">
      <c r="A142" s="70" t="s">
        <v>154</v>
      </c>
      <c r="B142" s="71">
        <v>1.42519429E8</v>
      </c>
      <c r="C142" s="72">
        <f>IFERROR(VLOOKUP($B142,BaselineKILLS!$B:F,3,FALSE),"Not in Baseline Scan")</f>
        <v>0</v>
      </c>
      <c r="D142" s="72">
        <f>IFERROR(VLOOKUP($B142,BaselineKILLS!$B:H,4,FALSE),"Not in Baseline Scan")</f>
        <v>65773</v>
      </c>
      <c r="E142" s="72">
        <f>IFERROR(VLOOKUP($B142,BaselineKILLS!$B:I,5,FALSE),"Not in Baseline Scan")</f>
        <v>325204</v>
      </c>
      <c r="F142" s="73"/>
      <c r="G142" s="4">
        <f t="shared" si="1"/>
        <v>0</v>
      </c>
      <c r="H142" s="73"/>
      <c r="I142" s="4">
        <f t="shared" si="2"/>
        <v>-65773</v>
      </c>
      <c r="J142" s="73"/>
      <c r="K142" s="4">
        <f t="shared" si="3"/>
        <v>-325204</v>
      </c>
      <c r="L142" s="74">
        <f t="shared" si="4"/>
        <v>-390977</v>
      </c>
    </row>
    <row r="143" ht="15.75" customHeight="1">
      <c r="A143" s="70" t="s">
        <v>155</v>
      </c>
      <c r="B143" s="71">
        <v>7.2300948E7</v>
      </c>
      <c r="C143" s="72">
        <f>IFERROR(VLOOKUP($B143,BaselineKILLS!$B:F,3,FALSE),"Not in Baseline Scan")</f>
        <v>697531</v>
      </c>
      <c r="D143" s="72">
        <f>IFERROR(VLOOKUP($B143,BaselineKILLS!$B:H,4,FALSE),"Not in Baseline Scan")</f>
        <v>273480</v>
      </c>
      <c r="E143" s="72">
        <f>IFERROR(VLOOKUP($B143,BaselineKILLS!$B:I,5,FALSE),"Not in Baseline Scan")</f>
        <v>1319065</v>
      </c>
      <c r="F143" s="73"/>
      <c r="G143" s="4">
        <f t="shared" si="1"/>
        <v>-697531</v>
      </c>
      <c r="H143" s="73"/>
      <c r="I143" s="4">
        <f t="shared" si="2"/>
        <v>-273480</v>
      </c>
      <c r="J143" s="73"/>
      <c r="K143" s="4">
        <f t="shared" si="3"/>
        <v>-1319065</v>
      </c>
      <c r="L143" s="74">
        <f t="shared" si="4"/>
        <v>-2290076</v>
      </c>
    </row>
    <row r="144" ht="15.75" customHeight="1">
      <c r="A144" s="70" t="s">
        <v>156</v>
      </c>
      <c r="B144" s="71">
        <v>2.8222515E7</v>
      </c>
      <c r="C144" s="72">
        <f>IFERROR(VLOOKUP($B144,BaselineKILLS!$B:F,3,FALSE),"Not in Baseline Scan")</f>
        <v>527885</v>
      </c>
      <c r="D144" s="72">
        <f>IFERROR(VLOOKUP($B144,BaselineKILLS!$B:H,4,FALSE),"Not in Baseline Scan")</f>
        <v>243078</v>
      </c>
      <c r="E144" s="72">
        <f>IFERROR(VLOOKUP($B144,BaselineKILLS!$B:I,5,FALSE),"Not in Baseline Scan")</f>
        <v>639536</v>
      </c>
      <c r="F144" s="73"/>
      <c r="G144" s="4">
        <f t="shared" si="1"/>
        <v>-527885</v>
      </c>
      <c r="H144" s="73"/>
      <c r="I144" s="4">
        <f t="shared" si="2"/>
        <v>-243078</v>
      </c>
      <c r="J144" s="73"/>
      <c r="K144" s="4">
        <f t="shared" si="3"/>
        <v>-639536</v>
      </c>
      <c r="L144" s="74">
        <f t="shared" si="4"/>
        <v>-1410499</v>
      </c>
    </row>
    <row r="145" ht="15.75" customHeight="1">
      <c r="A145" s="70" t="s">
        <v>157</v>
      </c>
      <c r="B145" s="71">
        <v>2812094.0</v>
      </c>
      <c r="C145" s="72">
        <f>IFERROR(VLOOKUP($B145,BaselineKILLS!$B:F,3,FALSE),"Not in Baseline Scan")</f>
        <v>1647961</v>
      </c>
      <c r="D145" s="72">
        <f>IFERROR(VLOOKUP($B145,BaselineKILLS!$B:H,4,FALSE),"Not in Baseline Scan")</f>
        <v>223452</v>
      </c>
      <c r="E145" s="72">
        <f>IFERROR(VLOOKUP($B145,BaselineKILLS!$B:I,5,FALSE),"Not in Baseline Scan")</f>
        <v>2702102</v>
      </c>
      <c r="F145" s="73"/>
      <c r="G145" s="4">
        <f t="shared" si="1"/>
        <v>-1647961</v>
      </c>
      <c r="H145" s="73"/>
      <c r="I145" s="4">
        <f t="shared" si="2"/>
        <v>-223452</v>
      </c>
      <c r="J145" s="73"/>
      <c r="K145" s="4">
        <f t="shared" si="3"/>
        <v>-2702102</v>
      </c>
      <c r="L145" s="74">
        <f t="shared" si="4"/>
        <v>-4573515</v>
      </c>
    </row>
    <row r="146" ht="15.75" customHeight="1">
      <c r="A146" s="70" t="s">
        <v>158</v>
      </c>
      <c r="B146" s="71">
        <v>8980788.0</v>
      </c>
      <c r="C146" s="72">
        <f>IFERROR(VLOOKUP($B146,BaselineKILLS!$B:F,3,FALSE),"Not in Baseline Scan")</f>
        <v>3319587</v>
      </c>
      <c r="D146" s="72">
        <f>IFERROR(VLOOKUP($B146,BaselineKILLS!$B:H,4,FALSE),"Not in Baseline Scan")</f>
        <v>1029039</v>
      </c>
      <c r="E146" s="72">
        <f>IFERROR(VLOOKUP($B146,BaselineKILLS!$B:I,5,FALSE),"Not in Baseline Scan")</f>
        <v>6956358</v>
      </c>
      <c r="F146" s="73"/>
      <c r="G146" s="4">
        <f t="shared" si="1"/>
        <v>-3319587</v>
      </c>
      <c r="H146" s="73"/>
      <c r="I146" s="4">
        <f t="shared" si="2"/>
        <v>-1029039</v>
      </c>
      <c r="J146" s="73"/>
      <c r="K146" s="4">
        <f t="shared" si="3"/>
        <v>-6956358</v>
      </c>
      <c r="L146" s="74">
        <f t="shared" si="4"/>
        <v>-11304984</v>
      </c>
    </row>
    <row r="147" ht="15.75" customHeight="1">
      <c r="A147" s="70" t="s">
        <v>159</v>
      </c>
      <c r="B147" s="71">
        <v>7.3150299E7</v>
      </c>
      <c r="C147" s="72">
        <f>IFERROR(VLOOKUP($B147,BaselineKILLS!$B:F,3,FALSE),"Not in Baseline Scan")</f>
        <v>4701211</v>
      </c>
      <c r="D147" s="72">
        <f>IFERROR(VLOOKUP($B147,BaselineKILLS!$B:H,4,FALSE),"Not in Baseline Scan")</f>
        <v>1647212</v>
      </c>
      <c r="E147" s="72">
        <f>IFERROR(VLOOKUP($B147,BaselineKILLS!$B:I,5,FALSE),"Not in Baseline Scan")</f>
        <v>6208259</v>
      </c>
      <c r="F147" s="73"/>
      <c r="G147" s="4">
        <f t="shared" si="1"/>
        <v>-4701211</v>
      </c>
      <c r="H147" s="73"/>
      <c r="I147" s="4">
        <f t="shared" si="2"/>
        <v>-1647212</v>
      </c>
      <c r="J147" s="73"/>
      <c r="K147" s="4">
        <f t="shared" si="3"/>
        <v>-6208259</v>
      </c>
      <c r="L147" s="74">
        <f t="shared" si="4"/>
        <v>-12556682</v>
      </c>
    </row>
    <row r="148" ht="15.75" customHeight="1">
      <c r="A148" s="70" t="s">
        <v>160</v>
      </c>
      <c r="B148" s="71">
        <v>5.0199618E7</v>
      </c>
      <c r="C148" s="72">
        <f>IFERROR(VLOOKUP($B148,BaselineKILLS!$B:F,3,FALSE),"Not in Baseline Scan")</f>
        <v>2462327</v>
      </c>
      <c r="D148" s="72">
        <f>IFERROR(VLOOKUP($B148,BaselineKILLS!$B:H,4,FALSE),"Not in Baseline Scan")</f>
        <v>2164312</v>
      </c>
      <c r="E148" s="72">
        <f>IFERROR(VLOOKUP($B148,BaselineKILLS!$B:I,5,FALSE),"Not in Baseline Scan")</f>
        <v>1781257</v>
      </c>
      <c r="F148" s="73"/>
      <c r="G148" s="4">
        <f t="shared" si="1"/>
        <v>-2462327</v>
      </c>
      <c r="H148" s="73"/>
      <c r="I148" s="4">
        <f t="shared" si="2"/>
        <v>-2164312</v>
      </c>
      <c r="J148" s="73"/>
      <c r="K148" s="4">
        <f t="shared" si="3"/>
        <v>-1781257</v>
      </c>
      <c r="L148" s="74">
        <f t="shared" si="4"/>
        <v>-6407896</v>
      </c>
    </row>
    <row r="149" ht="15.75" customHeight="1">
      <c r="A149" s="70" t="s">
        <v>161</v>
      </c>
      <c r="B149" s="71">
        <v>7.6486163E7</v>
      </c>
      <c r="C149" s="72">
        <f>IFERROR(VLOOKUP($B149,BaselineKILLS!$B:F,3,FALSE),"Not in Baseline Scan")</f>
        <v>5956723</v>
      </c>
      <c r="D149" s="72">
        <f>IFERROR(VLOOKUP($B149,BaselineKILLS!$B:H,4,FALSE),"Not in Baseline Scan")</f>
        <v>1744150</v>
      </c>
      <c r="E149" s="72">
        <f>IFERROR(VLOOKUP($B149,BaselineKILLS!$B:I,5,FALSE),"Not in Baseline Scan")</f>
        <v>5975966</v>
      </c>
      <c r="F149" s="73"/>
      <c r="G149" s="4">
        <f t="shared" si="1"/>
        <v>-5956723</v>
      </c>
      <c r="H149" s="73"/>
      <c r="I149" s="4">
        <f t="shared" si="2"/>
        <v>-1744150</v>
      </c>
      <c r="J149" s="73"/>
      <c r="K149" s="4">
        <f t="shared" si="3"/>
        <v>-5975966</v>
      </c>
      <c r="L149" s="74">
        <f t="shared" si="4"/>
        <v>-13676839</v>
      </c>
    </row>
    <row r="150" ht="15.75" customHeight="1">
      <c r="A150" s="70" t="s">
        <v>162</v>
      </c>
      <c r="B150" s="71">
        <v>1.9682247E7</v>
      </c>
      <c r="C150" s="72">
        <f>IFERROR(VLOOKUP($B150,BaselineKILLS!$B:F,3,FALSE),"Not in Baseline Scan")</f>
        <v>749515</v>
      </c>
      <c r="D150" s="72">
        <f>IFERROR(VLOOKUP($B150,BaselineKILLS!$B:H,4,FALSE),"Not in Baseline Scan")</f>
        <v>614597</v>
      </c>
      <c r="E150" s="72">
        <f>IFERROR(VLOOKUP($B150,BaselineKILLS!$B:I,5,FALSE),"Not in Baseline Scan")</f>
        <v>7615034</v>
      </c>
      <c r="F150" s="73"/>
      <c r="G150" s="4">
        <f t="shared" si="1"/>
        <v>-749515</v>
      </c>
      <c r="H150" s="73"/>
      <c r="I150" s="4">
        <f t="shared" si="2"/>
        <v>-614597</v>
      </c>
      <c r="J150" s="73"/>
      <c r="K150" s="4">
        <f t="shared" si="3"/>
        <v>-7615034</v>
      </c>
      <c r="L150" s="74">
        <f t="shared" si="4"/>
        <v>-8979146</v>
      </c>
    </row>
    <row r="151" ht="15.75" customHeight="1">
      <c r="A151" s="70" t="s">
        <v>163</v>
      </c>
      <c r="B151" s="71">
        <v>8.7009317E7</v>
      </c>
      <c r="C151" s="72">
        <f>IFERROR(VLOOKUP($B151,BaselineKILLS!$B:F,3,FALSE),"Not in Baseline Scan")</f>
        <v>893686</v>
      </c>
      <c r="D151" s="72">
        <f>IFERROR(VLOOKUP($B151,BaselineKILLS!$B:H,4,FALSE),"Not in Baseline Scan")</f>
        <v>1615479</v>
      </c>
      <c r="E151" s="72">
        <f>IFERROR(VLOOKUP($B151,BaselineKILLS!$B:I,5,FALSE),"Not in Baseline Scan")</f>
        <v>3796669</v>
      </c>
      <c r="F151" s="76"/>
      <c r="G151" s="4">
        <f t="shared" si="1"/>
        <v>-893686</v>
      </c>
      <c r="H151" s="73"/>
      <c r="I151" s="4">
        <f t="shared" si="2"/>
        <v>-1615479</v>
      </c>
      <c r="J151" s="73"/>
      <c r="K151" s="4">
        <f t="shared" si="3"/>
        <v>-3796669</v>
      </c>
      <c r="L151" s="74">
        <f t="shared" si="4"/>
        <v>-6305834</v>
      </c>
    </row>
    <row r="152" ht="15.75" customHeight="1">
      <c r="A152" s="70" t="s">
        <v>164</v>
      </c>
      <c r="B152" s="71">
        <v>5.1031877E7</v>
      </c>
      <c r="C152" s="72">
        <f>IFERROR(VLOOKUP($B152,BaselineKILLS!$B:F,3,FALSE),"Not in Baseline Scan")</f>
        <v>97623</v>
      </c>
      <c r="D152" s="72">
        <f>IFERROR(VLOOKUP($B152,BaselineKILLS!$B:H,4,FALSE),"Not in Baseline Scan")</f>
        <v>152005</v>
      </c>
      <c r="E152" s="72">
        <f>IFERROR(VLOOKUP($B152,BaselineKILLS!$B:I,5,FALSE),"Not in Baseline Scan")</f>
        <v>3332077</v>
      </c>
      <c r="F152" s="73"/>
      <c r="G152" s="4">
        <f t="shared" si="1"/>
        <v>-97623</v>
      </c>
      <c r="H152" s="73"/>
      <c r="I152" s="4">
        <f t="shared" si="2"/>
        <v>-152005</v>
      </c>
      <c r="J152" s="73"/>
      <c r="K152" s="4">
        <f t="shared" si="3"/>
        <v>-3332077</v>
      </c>
      <c r="L152" s="74">
        <f t="shared" si="4"/>
        <v>-3581705</v>
      </c>
    </row>
    <row r="153" ht="15.75" customHeight="1">
      <c r="A153" s="70" t="s">
        <v>165</v>
      </c>
      <c r="B153" s="71">
        <v>5.2771377E7</v>
      </c>
      <c r="C153" s="72">
        <f>IFERROR(VLOOKUP($B153,BaselineKILLS!$B:F,3,FALSE),"Not in Baseline Scan")</f>
        <v>229157</v>
      </c>
      <c r="D153" s="72">
        <f>IFERROR(VLOOKUP($B153,BaselineKILLS!$B:H,4,FALSE),"Not in Baseline Scan")</f>
        <v>6400</v>
      </c>
      <c r="E153" s="72">
        <f>IFERROR(VLOOKUP($B153,BaselineKILLS!$B:I,5,FALSE),"Not in Baseline Scan")</f>
        <v>15409</v>
      </c>
      <c r="F153" s="73"/>
      <c r="G153" s="4">
        <f t="shared" si="1"/>
        <v>-229157</v>
      </c>
      <c r="H153" s="73"/>
      <c r="I153" s="4">
        <f t="shared" si="2"/>
        <v>-6400</v>
      </c>
      <c r="J153" s="73"/>
      <c r="K153" s="4">
        <f t="shared" si="3"/>
        <v>-15409</v>
      </c>
      <c r="L153" s="74">
        <f t="shared" si="4"/>
        <v>-250966</v>
      </c>
    </row>
    <row r="154" ht="15.75" customHeight="1">
      <c r="A154" s="70" t="s">
        <v>166</v>
      </c>
      <c r="B154" s="71">
        <v>1.5145225E7</v>
      </c>
      <c r="C154" s="72">
        <f>IFERROR(VLOOKUP($B154,BaselineKILLS!$B:F,3,FALSE),"Not in Baseline Scan")</f>
        <v>240617</v>
      </c>
      <c r="D154" s="72">
        <f>IFERROR(VLOOKUP($B154,BaselineKILLS!$B:H,4,FALSE),"Not in Baseline Scan")</f>
        <v>759056</v>
      </c>
      <c r="E154" s="72">
        <f>IFERROR(VLOOKUP($B154,BaselineKILLS!$B:I,5,FALSE),"Not in Baseline Scan")</f>
        <v>1754153</v>
      </c>
      <c r="F154" s="73"/>
      <c r="G154" s="4">
        <f t="shared" si="1"/>
        <v>-240617</v>
      </c>
      <c r="H154" s="73"/>
      <c r="I154" s="4">
        <f t="shared" si="2"/>
        <v>-759056</v>
      </c>
      <c r="J154" s="73"/>
      <c r="K154" s="4">
        <f t="shared" si="3"/>
        <v>-1754153</v>
      </c>
      <c r="L154" s="74">
        <f t="shared" si="4"/>
        <v>-2753826</v>
      </c>
    </row>
    <row r="155" ht="15.75" customHeight="1">
      <c r="A155" s="70" t="s">
        <v>167</v>
      </c>
      <c r="B155" s="71">
        <v>1.272888E7</v>
      </c>
      <c r="C155" s="72">
        <f>IFERROR(VLOOKUP($B155,BaselineKILLS!$B:F,3,FALSE),"Not in Baseline Scan")</f>
        <v>125414</v>
      </c>
      <c r="D155" s="72">
        <f>IFERROR(VLOOKUP($B155,BaselineKILLS!$B:H,4,FALSE),"Not in Baseline Scan")</f>
        <v>238206</v>
      </c>
      <c r="E155" s="72">
        <f>IFERROR(VLOOKUP($B155,BaselineKILLS!$B:I,5,FALSE),"Not in Baseline Scan")</f>
        <v>4019999</v>
      </c>
      <c r="F155" s="73"/>
      <c r="G155" s="4">
        <f t="shared" si="1"/>
        <v>-125414</v>
      </c>
      <c r="H155" s="73"/>
      <c r="I155" s="4">
        <f t="shared" si="2"/>
        <v>-238206</v>
      </c>
      <c r="J155" s="73"/>
      <c r="K155" s="4">
        <f t="shared" si="3"/>
        <v>-4019999</v>
      </c>
      <c r="L155" s="74">
        <f t="shared" si="4"/>
        <v>-4383619</v>
      </c>
    </row>
    <row r="156" ht="15.75" customHeight="1">
      <c r="A156" s="70" t="s">
        <v>168</v>
      </c>
      <c r="B156" s="71">
        <v>7.6612049E7</v>
      </c>
      <c r="C156" s="72">
        <f>IFERROR(VLOOKUP($B156,BaselineKILLS!$B:F,3,FALSE),"Not in Baseline Scan")</f>
        <v>40966</v>
      </c>
      <c r="D156" s="72">
        <f>IFERROR(VLOOKUP($B156,BaselineKILLS!$B:H,4,FALSE),"Not in Baseline Scan")</f>
        <v>49720</v>
      </c>
      <c r="E156" s="72">
        <f>IFERROR(VLOOKUP($B156,BaselineKILLS!$B:I,5,FALSE),"Not in Baseline Scan")</f>
        <v>4938492</v>
      </c>
      <c r="F156" s="73"/>
      <c r="G156" s="4">
        <f t="shared" si="1"/>
        <v>-40966</v>
      </c>
      <c r="H156" s="73"/>
      <c r="I156" s="4">
        <f t="shared" si="2"/>
        <v>-49720</v>
      </c>
      <c r="J156" s="73"/>
      <c r="K156" s="4">
        <f t="shared" si="3"/>
        <v>-4938492</v>
      </c>
      <c r="L156" s="74">
        <f t="shared" si="4"/>
        <v>-5029178</v>
      </c>
    </row>
    <row r="157" ht="15.75" customHeight="1">
      <c r="A157" s="70" t="s">
        <v>169</v>
      </c>
      <c r="B157" s="71">
        <v>8.7102817E7</v>
      </c>
      <c r="C157" s="72">
        <f>IFERROR(VLOOKUP($B157,BaselineKILLS!$B:F,3,FALSE),"Not in Baseline Scan")</f>
        <v>1219187</v>
      </c>
      <c r="D157" s="72">
        <f>IFERROR(VLOOKUP($B157,BaselineKILLS!$B:H,4,FALSE),"Not in Baseline Scan")</f>
        <v>342932</v>
      </c>
      <c r="E157" s="72">
        <f>IFERROR(VLOOKUP($B157,BaselineKILLS!$B:I,5,FALSE),"Not in Baseline Scan")</f>
        <v>3742910</v>
      </c>
      <c r="F157" s="73"/>
      <c r="G157" s="4">
        <f t="shared" si="1"/>
        <v>-1219187</v>
      </c>
      <c r="H157" s="73"/>
      <c r="I157" s="4">
        <f t="shared" si="2"/>
        <v>-342932</v>
      </c>
      <c r="J157" s="73"/>
      <c r="K157" s="4">
        <f t="shared" si="3"/>
        <v>-3742910</v>
      </c>
      <c r="L157" s="74">
        <f t="shared" si="4"/>
        <v>-5305029</v>
      </c>
    </row>
    <row r="158" ht="15.75" customHeight="1">
      <c r="A158" s="70" t="s">
        <v>170</v>
      </c>
      <c r="B158" s="71">
        <v>5.1191759E7</v>
      </c>
      <c r="C158" s="72">
        <f>IFERROR(VLOOKUP($B158,BaselineKILLS!$B:F,3,FALSE),"Not in Baseline Scan")</f>
        <v>371976</v>
      </c>
      <c r="D158" s="72">
        <f>IFERROR(VLOOKUP($B158,BaselineKILLS!$B:H,4,FALSE),"Not in Baseline Scan")</f>
        <v>93264</v>
      </c>
      <c r="E158" s="72">
        <f>IFERROR(VLOOKUP($B158,BaselineKILLS!$B:I,5,FALSE),"Not in Baseline Scan")</f>
        <v>1709195</v>
      </c>
      <c r="F158" s="73"/>
      <c r="G158" s="4">
        <f t="shared" si="1"/>
        <v>-371976</v>
      </c>
      <c r="H158" s="73"/>
      <c r="I158" s="4">
        <f t="shared" si="2"/>
        <v>-93264</v>
      </c>
      <c r="J158" s="73"/>
      <c r="K158" s="4">
        <f t="shared" si="3"/>
        <v>-1709195</v>
      </c>
      <c r="L158" s="74">
        <f t="shared" si="4"/>
        <v>-2174435</v>
      </c>
    </row>
    <row r="159" ht="15.75" customHeight="1">
      <c r="A159" s="70" t="s">
        <v>171</v>
      </c>
      <c r="B159" s="71">
        <v>1.40983637E8</v>
      </c>
      <c r="C159" s="72">
        <f>IFERROR(VLOOKUP($B159,BaselineKILLS!$B:F,3,FALSE),"Not in Baseline Scan")</f>
        <v>1168562</v>
      </c>
      <c r="D159" s="72">
        <f>IFERROR(VLOOKUP($B159,BaselineKILLS!$B:H,4,FALSE),"Not in Baseline Scan")</f>
        <v>1277312</v>
      </c>
      <c r="E159" s="72">
        <f>IFERROR(VLOOKUP($B159,BaselineKILLS!$B:I,5,FALSE),"Not in Baseline Scan")</f>
        <v>2121746</v>
      </c>
      <c r="F159" s="73"/>
      <c r="G159" s="4">
        <f t="shared" si="1"/>
        <v>-1168562</v>
      </c>
      <c r="H159" s="73"/>
      <c r="I159" s="4">
        <f t="shared" si="2"/>
        <v>-1277312</v>
      </c>
      <c r="J159" s="73"/>
      <c r="K159" s="4">
        <f t="shared" si="3"/>
        <v>-2121746</v>
      </c>
      <c r="L159" s="74">
        <f t="shared" si="4"/>
        <v>-4567620</v>
      </c>
    </row>
    <row r="160" ht="15.75" customHeight="1">
      <c r="A160" s="70" t="s">
        <v>172</v>
      </c>
      <c r="B160" s="71">
        <v>2.1419556E7</v>
      </c>
      <c r="C160" s="72">
        <f>IFERROR(VLOOKUP($B160,BaselineKILLS!$B:F,3,FALSE),"Not in Baseline Scan")</f>
        <v>1208134</v>
      </c>
      <c r="D160" s="72">
        <f>IFERROR(VLOOKUP($B160,BaselineKILLS!$B:H,4,FALSE),"Not in Baseline Scan")</f>
        <v>508318</v>
      </c>
      <c r="E160" s="72">
        <f>IFERROR(VLOOKUP($B160,BaselineKILLS!$B:I,5,FALSE),"Not in Baseline Scan")</f>
        <v>7030471</v>
      </c>
      <c r="F160" s="73"/>
      <c r="G160" s="4">
        <f t="shared" si="1"/>
        <v>-1208134</v>
      </c>
      <c r="H160" s="73"/>
      <c r="I160" s="4">
        <f t="shared" si="2"/>
        <v>-508318</v>
      </c>
      <c r="J160" s="73"/>
      <c r="K160" s="4">
        <f t="shared" si="3"/>
        <v>-7030471</v>
      </c>
      <c r="L160" s="74">
        <f t="shared" si="4"/>
        <v>-8746923</v>
      </c>
    </row>
    <row r="161" ht="15.75" customHeight="1">
      <c r="A161" s="70" t="s">
        <v>173</v>
      </c>
      <c r="B161" s="71">
        <v>7.8291379E7</v>
      </c>
      <c r="C161" s="72">
        <f>IFERROR(VLOOKUP($B161,BaselineKILLS!$B:F,3,FALSE),"Not in Baseline Scan")</f>
        <v>161200</v>
      </c>
      <c r="D161" s="72">
        <f>IFERROR(VLOOKUP($B161,BaselineKILLS!$B:H,4,FALSE),"Not in Baseline Scan")</f>
        <v>123297</v>
      </c>
      <c r="E161" s="72">
        <f>IFERROR(VLOOKUP($B161,BaselineKILLS!$B:I,5,FALSE),"Not in Baseline Scan")</f>
        <v>638211</v>
      </c>
      <c r="F161" s="73"/>
      <c r="G161" s="4">
        <f t="shared" si="1"/>
        <v>-161200</v>
      </c>
      <c r="H161" s="73"/>
      <c r="I161" s="4">
        <f t="shared" si="2"/>
        <v>-123297</v>
      </c>
      <c r="J161" s="73"/>
      <c r="K161" s="4">
        <f t="shared" si="3"/>
        <v>-638211</v>
      </c>
      <c r="L161" s="74">
        <f t="shared" si="4"/>
        <v>-922708</v>
      </c>
    </row>
    <row r="162" ht="15.75" customHeight="1">
      <c r="A162" s="70" t="s">
        <v>174</v>
      </c>
      <c r="B162" s="71">
        <v>2.8598777E7</v>
      </c>
      <c r="C162" s="72">
        <f>IFERROR(VLOOKUP($B162,BaselineKILLS!$B:F,3,FALSE),"Not in Baseline Scan")</f>
        <v>507983</v>
      </c>
      <c r="D162" s="72">
        <f>IFERROR(VLOOKUP($B162,BaselineKILLS!$B:H,4,FALSE),"Not in Baseline Scan")</f>
        <v>329644</v>
      </c>
      <c r="E162" s="72">
        <f>IFERROR(VLOOKUP($B162,BaselineKILLS!$B:I,5,FALSE),"Not in Baseline Scan")</f>
        <v>2476640</v>
      </c>
      <c r="F162" s="73"/>
      <c r="G162" s="4">
        <f t="shared" si="1"/>
        <v>-507983</v>
      </c>
      <c r="H162" s="73"/>
      <c r="I162" s="4">
        <f t="shared" si="2"/>
        <v>-329644</v>
      </c>
      <c r="J162" s="73"/>
      <c r="K162" s="4">
        <f t="shared" si="3"/>
        <v>-2476640</v>
      </c>
      <c r="L162" s="74">
        <f t="shared" si="4"/>
        <v>-3314267</v>
      </c>
    </row>
    <row r="163" ht="15.75" customHeight="1">
      <c r="A163" s="70" t="s">
        <v>175</v>
      </c>
      <c r="B163" s="71">
        <v>8.0598582E7</v>
      </c>
      <c r="C163" s="72">
        <f>IFERROR(VLOOKUP($B163,BaselineKILLS!$B:F,3,FALSE),"Not in Baseline Scan")</f>
        <v>130393</v>
      </c>
      <c r="D163" s="72">
        <f>IFERROR(VLOOKUP($B163,BaselineKILLS!$B:H,4,FALSE),"Not in Baseline Scan")</f>
        <v>69935</v>
      </c>
      <c r="E163" s="72">
        <f>IFERROR(VLOOKUP($B163,BaselineKILLS!$B:I,5,FALSE),"Not in Baseline Scan")</f>
        <v>341381</v>
      </c>
      <c r="F163" s="73"/>
      <c r="G163" s="4">
        <f t="shared" si="1"/>
        <v>-130393</v>
      </c>
      <c r="H163" s="73"/>
      <c r="I163" s="4">
        <f t="shared" si="2"/>
        <v>-69935</v>
      </c>
      <c r="J163" s="73"/>
      <c r="K163" s="4">
        <f t="shared" si="3"/>
        <v>-341381</v>
      </c>
      <c r="L163" s="74">
        <f t="shared" si="4"/>
        <v>-541709</v>
      </c>
    </row>
    <row r="164" ht="15.75" customHeight="1">
      <c r="A164" s="70" t="s">
        <v>176</v>
      </c>
      <c r="B164" s="71">
        <v>2.6210673E7</v>
      </c>
      <c r="C164" s="72">
        <f>IFERROR(VLOOKUP($B164,BaselineKILLS!$B:F,3,FALSE),"Not in Baseline Scan")</f>
        <v>369247</v>
      </c>
      <c r="D164" s="72">
        <f>IFERROR(VLOOKUP($B164,BaselineKILLS!$B:H,4,FALSE),"Not in Baseline Scan")</f>
        <v>161608</v>
      </c>
      <c r="E164" s="72">
        <f>IFERROR(VLOOKUP($B164,BaselineKILLS!$B:I,5,FALSE),"Not in Baseline Scan")</f>
        <v>1428144</v>
      </c>
      <c r="F164" s="73"/>
      <c r="G164" s="4">
        <f t="shared" si="1"/>
        <v>-369247</v>
      </c>
      <c r="H164" s="73"/>
      <c r="I164" s="4">
        <f t="shared" si="2"/>
        <v>-161608</v>
      </c>
      <c r="J164" s="73"/>
      <c r="K164" s="4">
        <f t="shared" si="3"/>
        <v>-1428144</v>
      </c>
      <c r="L164" s="74">
        <f t="shared" si="4"/>
        <v>-1958999</v>
      </c>
    </row>
    <row r="165" ht="15.75" customHeight="1">
      <c r="A165" s="70" t="s">
        <v>177</v>
      </c>
      <c r="B165" s="71">
        <v>2.8467064E7</v>
      </c>
      <c r="C165" s="72">
        <f>IFERROR(VLOOKUP($B165,BaselineKILLS!$B:F,3,FALSE),"Not in Baseline Scan")</f>
        <v>268919</v>
      </c>
      <c r="D165" s="72">
        <f>IFERROR(VLOOKUP($B165,BaselineKILLS!$B:H,4,FALSE),"Not in Baseline Scan")</f>
        <v>453177</v>
      </c>
      <c r="E165" s="72">
        <f>IFERROR(VLOOKUP($B165,BaselineKILLS!$B:I,5,FALSE),"Not in Baseline Scan")</f>
        <v>3578714</v>
      </c>
      <c r="F165" s="73"/>
      <c r="G165" s="4">
        <f t="shared" si="1"/>
        <v>-268919</v>
      </c>
      <c r="H165" s="73"/>
      <c r="I165" s="4">
        <f t="shared" si="2"/>
        <v>-453177</v>
      </c>
      <c r="J165" s="73"/>
      <c r="K165" s="4">
        <f t="shared" si="3"/>
        <v>-3578714</v>
      </c>
      <c r="L165" s="74">
        <f t="shared" si="4"/>
        <v>-4300810</v>
      </c>
    </row>
    <row r="166" ht="15.75" customHeight="1">
      <c r="A166" s="70" t="s">
        <v>178</v>
      </c>
      <c r="B166" s="71">
        <v>9.4619696E7</v>
      </c>
      <c r="C166" s="72">
        <f>IFERROR(VLOOKUP($B166,BaselineKILLS!$B:F,3,FALSE),"Not in Baseline Scan")</f>
        <v>159463</v>
      </c>
      <c r="D166" s="72">
        <f>IFERROR(VLOOKUP($B166,BaselineKILLS!$B:H,4,FALSE),"Not in Baseline Scan")</f>
        <v>96509</v>
      </c>
      <c r="E166" s="72">
        <f>IFERROR(VLOOKUP($B166,BaselineKILLS!$B:I,5,FALSE),"Not in Baseline Scan")</f>
        <v>1652754</v>
      </c>
      <c r="F166" s="73"/>
      <c r="G166" s="4">
        <f t="shared" si="1"/>
        <v>-159463</v>
      </c>
      <c r="H166" s="73"/>
      <c r="I166" s="4">
        <f t="shared" si="2"/>
        <v>-96509</v>
      </c>
      <c r="J166" s="73"/>
      <c r="K166" s="4">
        <f t="shared" si="3"/>
        <v>-1652754</v>
      </c>
      <c r="L166" s="74">
        <f t="shared" si="4"/>
        <v>-1908726</v>
      </c>
    </row>
    <row r="167" ht="15.75" customHeight="1">
      <c r="A167" s="70" t="s">
        <v>179</v>
      </c>
      <c r="B167" s="71">
        <v>5.1686964E7</v>
      </c>
      <c r="C167" s="72">
        <f>IFERROR(VLOOKUP($B167,BaselineKILLS!$B:F,3,FALSE),"Not in Baseline Scan")</f>
        <v>2488</v>
      </c>
      <c r="D167" s="72">
        <f>IFERROR(VLOOKUP($B167,BaselineKILLS!$B:H,4,FALSE),"Not in Baseline Scan")</f>
        <v>23910</v>
      </c>
      <c r="E167" s="72">
        <f>IFERROR(VLOOKUP($B167,BaselineKILLS!$B:I,5,FALSE),"Not in Baseline Scan")</f>
        <v>16951</v>
      </c>
      <c r="F167" s="73"/>
      <c r="G167" s="4">
        <f t="shared" si="1"/>
        <v>-2488</v>
      </c>
      <c r="H167" s="73"/>
      <c r="I167" s="4">
        <f t="shared" si="2"/>
        <v>-23910</v>
      </c>
      <c r="J167" s="73"/>
      <c r="K167" s="4">
        <f t="shared" si="3"/>
        <v>-16951</v>
      </c>
      <c r="L167" s="74">
        <f t="shared" si="4"/>
        <v>-43349</v>
      </c>
    </row>
    <row r="168" ht="15.75" customHeight="1">
      <c r="A168" s="70" t="s">
        <v>180</v>
      </c>
      <c r="B168" s="71">
        <v>8.5608207E7</v>
      </c>
      <c r="C168" s="72">
        <f>IFERROR(VLOOKUP($B168,BaselineKILLS!$B:F,3,FALSE),"Not in Baseline Scan")</f>
        <v>3125233</v>
      </c>
      <c r="D168" s="72">
        <f>IFERROR(VLOOKUP($B168,BaselineKILLS!$B:H,4,FALSE),"Not in Baseline Scan")</f>
        <v>3976418</v>
      </c>
      <c r="E168" s="72">
        <f>IFERROR(VLOOKUP($B168,BaselineKILLS!$B:I,5,FALSE),"Not in Baseline Scan")</f>
        <v>3578651</v>
      </c>
      <c r="F168" s="73"/>
      <c r="G168" s="4">
        <f t="shared" si="1"/>
        <v>-3125233</v>
      </c>
      <c r="H168" s="73"/>
      <c r="I168" s="4">
        <f t="shared" si="2"/>
        <v>-3976418</v>
      </c>
      <c r="J168" s="73"/>
      <c r="K168" s="4">
        <f t="shared" si="3"/>
        <v>-3578651</v>
      </c>
      <c r="L168" s="74">
        <f t="shared" si="4"/>
        <v>-10680302</v>
      </c>
    </row>
    <row r="169" ht="15.75" customHeight="1">
      <c r="A169" s="70" t="s">
        <v>181</v>
      </c>
      <c r="B169" s="71">
        <v>5.09652E7</v>
      </c>
      <c r="C169" s="72">
        <f>IFERROR(VLOOKUP($B169,BaselineKILLS!$B:F,3,FALSE),"Not in Baseline Scan")</f>
        <v>314231</v>
      </c>
      <c r="D169" s="72">
        <f>IFERROR(VLOOKUP($B169,BaselineKILLS!$B:H,4,FALSE),"Not in Baseline Scan")</f>
        <v>135297</v>
      </c>
      <c r="E169" s="72">
        <f>IFERROR(VLOOKUP($B169,BaselineKILLS!$B:I,5,FALSE),"Not in Baseline Scan")</f>
        <v>6781597</v>
      </c>
      <c r="F169" s="73"/>
      <c r="G169" s="4">
        <f t="shared" si="1"/>
        <v>-314231</v>
      </c>
      <c r="H169" s="73"/>
      <c r="I169" s="4">
        <f t="shared" si="2"/>
        <v>-135297</v>
      </c>
      <c r="J169" s="73"/>
      <c r="K169" s="4">
        <f t="shared" si="3"/>
        <v>-6781597</v>
      </c>
      <c r="L169" s="74">
        <f t="shared" si="4"/>
        <v>-7231125</v>
      </c>
    </row>
    <row r="170" ht="15.75" customHeight="1">
      <c r="A170" s="70" t="s">
        <v>182</v>
      </c>
      <c r="B170" s="71">
        <v>5.8071322E7</v>
      </c>
      <c r="C170" s="72">
        <f>IFERROR(VLOOKUP($B170,BaselineKILLS!$B:F,3,FALSE),"Not in Baseline Scan")</f>
        <v>125274</v>
      </c>
      <c r="D170" s="72">
        <f>IFERROR(VLOOKUP($B170,BaselineKILLS!$B:H,4,FALSE),"Not in Baseline Scan")</f>
        <v>398187</v>
      </c>
      <c r="E170" s="72">
        <f>IFERROR(VLOOKUP($B170,BaselineKILLS!$B:I,5,FALSE),"Not in Baseline Scan")</f>
        <v>635476</v>
      </c>
      <c r="F170" s="73"/>
      <c r="G170" s="4">
        <f t="shared" si="1"/>
        <v>-125274</v>
      </c>
      <c r="H170" s="73"/>
      <c r="I170" s="4">
        <f t="shared" si="2"/>
        <v>-398187</v>
      </c>
      <c r="J170" s="73"/>
      <c r="K170" s="4">
        <f t="shared" si="3"/>
        <v>-635476</v>
      </c>
      <c r="L170" s="74">
        <f t="shared" si="4"/>
        <v>-1158937</v>
      </c>
    </row>
    <row r="171" ht="15.75" customHeight="1">
      <c r="A171" s="70" t="s">
        <v>183</v>
      </c>
      <c r="B171" s="71">
        <v>3.0820831E7</v>
      </c>
      <c r="C171" s="72">
        <f>IFERROR(VLOOKUP($B171,BaselineKILLS!$B:F,3,FALSE),"Not in Baseline Scan")</f>
        <v>1453943</v>
      </c>
      <c r="D171" s="72">
        <f>IFERROR(VLOOKUP($B171,BaselineKILLS!$B:H,4,FALSE),"Not in Baseline Scan")</f>
        <v>658196</v>
      </c>
      <c r="E171" s="72">
        <f>IFERROR(VLOOKUP($B171,BaselineKILLS!$B:I,5,FALSE),"Not in Baseline Scan")</f>
        <v>1791200</v>
      </c>
      <c r="F171" s="73"/>
      <c r="G171" s="4">
        <f t="shared" si="1"/>
        <v>-1453943</v>
      </c>
      <c r="H171" s="73"/>
      <c r="I171" s="4">
        <f t="shared" si="2"/>
        <v>-658196</v>
      </c>
      <c r="J171" s="73"/>
      <c r="K171" s="4">
        <f t="shared" si="3"/>
        <v>-1791200</v>
      </c>
      <c r="L171" s="74">
        <f t="shared" si="4"/>
        <v>-3903339</v>
      </c>
    </row>
    <row r="172" ht="15.75" customHeight="1">
      <c r="A172" s="70" t="s">
        <v>184</v>
      </c>
      <c r="B172" s="71">
        <v>1.9791924E7</v>
      </c>
      <c r="C172" s="72">
        <f>IFERROR(VLOOKUP($B172,BaselineKILLS!$B:F,3,FALSE),"Not in Baseline Scan")</f>
        <v>392648</v>
      </c>
      <c r="D172" s="72">
        <f>IFERROR(VLOOKUP($B172,BaselineKILLS!$B:H,4,FALSE),"Not in Baseline Scan")</f>
        <v>506326</v>
      </c>
      <c r="E172" s="72">
        <f>IFERROR(VLOOKUP($B172,BaselineKILLS!$B:I,5,FALSE),"Not in Baseline Scan")</f>
        <v>1438160</v>
      </c>
      <c r="F172" s="73"/>
      <c r="G172" s="4">
        <f t="shared" si="1"/>
        <v>-392648</v>
      </c>
      <c r="H172" s="73"/>
      <c r="I172" s="4">
        <f t="shared" si="2"/>
        <v>-506326</v>
      </c>
      <c r="J172" s="73"/>
      <c r="K172" s="4">
        <f t="shared" si="3"/>
        <v>-1438160</v>
      </c>
      <c r="L172" s="74">
        <f t="shared" si="4"/>
        <v>-2337134</v>
      </c>
    </row>
    <row r="173" ht="15.75" customHeight="1">
      <c r="A173" s="70" t="s">
        <v>185</v>
      </c>
      <c r="B173" s="71">
        <v>2.4524149E7</v>
      </c>
      <c r="C173" s="72">
        <f>IFERROR(VLOOKUP($B173,BaselineKILLS!$B:F,3,FALSE),"Not in Baseline Scan")</f>
        <v>15949</v>
      </c>
      <c r="D173" s="72">
        <f>IFERROR(VLOOKUP($B173,BaselineKILLS!$B:H,4,FALSE),"Not in Baseline Scan")</f>
        <v>8593</v>
      </c>
      <c r="E173" s="72">
        <f>IFERROR(VLOOKUP($B173,BaselineKILLS!$B:I,5,FALSE),"Not in Baseline Scan")</f>
        <v>381533</v>
      </c>
      <c r="F173" s="73"/>
      <c r="G173" s="4">
        <f t="shared" si="1"/>
        <v>-15949</v>
      </c>
      <c r="H173" s="73"/>
      <c r="I173" s="4">
        <f t="shared" si="2"/>
        <v>-8593</v>
      </c>
      <c r="J173" s="73"/>
      <c r="K173" s="4">
        <f t="shared" si="3"/>
        <v>-381533</v>
      </c>
      <c r="L173" s="74">
        <f t="shared" si="4"/>
        <v>-406075</v>
      </c>
    </row>
    <row r="174" ht="15.75" customHeight="1">
      <c r="A174" s="70" t="s">
        <v>186</v>
      </c>
      <c r="B174" s="71">
        <v>1.0627607E7</v>
      </c>
      <c r="C174" s="72">
        <f>IFERROR(VLOOKUP($B174,BaselineKILLS!$B:F,3,FALSE),"Not in Baseline Scan")</f>
        <v>713124</v>
      </c>
      <c r="D174" s="72">
        <f>IFERROR(VLOOKUP($B174,BaselineKILLS!$B:H,4,FALSE),"Not in Baseline Scan")</f>
        <v>90043</v>
      </c>
      <c r="E174" s="72">
        <f>IFERROR(VLOOKUP($B174,BaselineKILLS!$B:I,5,FALSE),"Not in Baseline Scan")</f>
        <v>2294686</v>
      </c>
      <c r="F174" s="73"/>
      <c r="G174" s="4">
        <f t="shared" si="1"/>
        <v>-713124</v>
      </c>
      <c r="H174" s="73"/>
      <c r="I174" s="4">
        <f t="shared" si="2"/>
        <v>-90043</v>
      </c>
      <c r="J174" s="73"/>
      <c r="K174" s="4">
        <f t="shared" si="3"/>
        <v>-2294686</v>
      </c>
      <c r="L174" s="74">
        <f t="shared" si="4"/>
        <v>-3097853</v>
      </c>
    </row>
    <row r="175" ht="15.75" customHeight="1">
      <c r="A175" s="70" t="s">
        <v>187</v>
      </c>
      <c r="B175" s="71">
        <v>1.85687072E8</v>
      </c>
      <c r="C175" s="72">
        <f>IFERROR(VLOOKUP($B175,BaselineKILLS!$B:F,3,FALSE),"Not in Baseline Scan")</f>
        <v>0</v>
      </c>
      <c r="D175" s="72">
        <f>IFERROR(VLOOKUP($B175,BaselineKILLS!$B:H,4,FALSE),"Not in Baseline Scan")</f>
        <v>0</v>
      </c>
      <c r="E175" s="72">
        <f>IFERROR(VLOOKUP($B175,BaselineKILLS!$B:I,5,FALSE),"Not in Baseline Scan")</f>
        <v>0</v>
      </c>
      <c r="F175" s="73"/>
      <c r="G175" s="4">
        <f t="shared" si="1"/>
        <v>0</v>
      </c>
      <c r="H175" s="73"/>
      <c r="I175" s="4">
        <f t="shared" si="2"/>
        <v>0</v>
      </c>
      <c r="J175" s="73"/>
      <c r="K175" s="4">
        <f t="shared" si="3"/>
        <v>0</v>
      </c>
      <c r="L175" s="74">
        <f t="shared" si="4"/>
        <v>0</v>
      </c>
    </row>
    <row r="176" ht="15.75" customHeight="1">
      <c r="A176" s="70" t="s">
        <v>188</v>
      </c>
      <c r="B176" s="71">
        <v>1.12582089E8</v>
      </c>
      <c r="C176" s="72">
        <f>IFERROR(VLOOKUP($B176,BaselineKILLS!$B:F,3,FALSE),"Not in Baseline Scan")</f>
        <v>37129</v>
      </c>
      <c r="D176" s="72">
        <f>IFERROR(VLOOKUP($B176,BaselineKILLS!$B:H,4,FALSE),"Not in Baseline Scan")</f>
        <v>32331</v>
      </c>
      <c r="E176" s="72">
        <f>IFERROR(VLOOKUP($B176,BaselineKILLS!$B:I,5,FALSE),"Not in Baseline Scan")</f>
        <v>3183555</v>
      </c>
      <c r="F176" s="73"/>
      <c r="G176" s="4">
        <f t="shared" si="1"/>
        <v>-37129</v>
      </c>
      <c r="H176" s="73"/>
      <c r="I176" s="4">
        <f t="shared" si="2"/>
        <v>-32331</v>
      </c>
      <c r="J176" s="73"/>
      <c r="K176" s="4">
        <f t="shared" si="3"/>
        <v>-3183555</v>
      </c>
      <c r="L176" s="74">
        <f t="shared" si="4"/>
        <v>-3253015</v>
      </c>
    </row>
    <row r="177" ht="15.75" customHeight="1">
      <c r="A177" s="70" t="s">
        <v>189</v>
      </c>
      <c r="B177" s="71">
        <v>9.6892995E7</v>
      </c>
      <c r="C177" s="72">
        <f>IFERROR(VLOOKUP($B177,BaselineKILLS!$B:F,3,FALSE),"Not in Baseline Scan")</f>
        <v>277677</v>
      </c>
      <c r="D177" s="72">
        <f>IFERROR(VLOOKUP($B177,BaselineKILLS!$B:H,4,FALSE),"Not in Baseline Scan")</f>
        <v>53702</v>
      </c>
      <c r="E177" s="72">
        <f>IFERROR(VLOOKUP($B177,BaselineKILLS!$B:I,5,FALSE),"Not in Baseline Scan")</f>
        <v>896537</v>
      </c>
      <c r="F177" s="73"/>
      <c r="G177" s="4">
        <f t="shared" si="1"/>
        <v>-277677</v>
      </c>
      <c r="H177" s="73"/>
      <c r="I177" s="4">
        <f t="shared" si="2"/>
        <v>-53702</v>
      </c>
      <c r="J177" s="73"/>
      <c r="K177" s="4">
        <f t="shared" si="3"/>
        <v>-896537</v>
      </c>
      <c r="L177" s="74">
        <f t="shared" si="4"/>
        <v>-1227916</v>
      </c>
    </row>
    <row r="178" ht="15.75" customHeight="1">
      <c r="A178" s="70" t="s">
        <v>190</v>
      </c>
      <c r="B178" s="71">
        <v>9.8708414E7</v>
      </c>
      <c r="C178" s="72">
        <f>IFERROR(VLOOKUP($B178,BaselineKILLS!$B:F,3,FALSE),"Not in Baseline Scan")</f>
        <v>138340</v>
      </c>
      <c r="D178" s="72">
        <f>IFERROR(VLOOKUP($B178,BaselineKILLS!$B:H,4,FALSE),"Not in Baseline Scan")</f>
        <v>287298</v>
      </c>
      <c r="E178" s="72">
        <f>IFERROR(VLOOKUP($B178,BaselineKILLS!$B:I,5,FALSE),"Not in Baseline Scan")</f>
        <v>1287853</v>
      </c>
      <c r="F178" s="73"/>
      <c r="G178" s="4">
        <f t="shared" si="1"/>
        <v>-138340</v>
      </c>
      <c r="H178" s="73"/>
      <c r="I178" s="4">
        <f t="shared" si="2"/>
        <v>-287298</v>
      </c>
      <c r="J178" s="73"/>
      <c r="K178" s="4">
        <f t="shared" si="3"/>
        <v>-1287853</v>
      </c>
      <c r="L178" s="74">
        <f t="shared" si="4"/>
        <v>-1713491</v>
      </c>
    </row>
    <row r="179" ht="15.75" customHeight="1">
      <c r="A179" s="70" t="s">
        <v>191</v>
      </c>
      <c r="B179" s="71">
        <v>1.30003883E8</v>
      </c>
      <c r="C179" s="72">
        <f>IFERROR(VLOOKUP($B179,BaselineKILLS!$B:F,3,FALSE),"Not in Baseline Scan")</f>
        <v>188148</v>
      </c>
      <c r="D179" s="72">
        <f>IFERROR(VLOOKUP($B179,BaselineKILLS!$B:H,4,FALSE),"Not in Baseline Scan")</f>
        <v>285703</v>
      </c>
      <c r="E179" s="72">
        <f>IFERROR(VLOOKUP($B179,BaselineKILLS!$B:I,5,FALSE),"Not in Baseline Scan")</f>
        <v>995597</v>
      </c>
      <c r="F179" s="73"/>
      <c r="G179" s="4">
        <f t="shared" si="1"/>
        <v>-188148</v>
      </c>
      <c r="H179" s="73"/>
      <c r="I179" s="4">
        <f t="shared" si="2"/>
        <v>-285703</v>
      </c>
      <c r="J179" s="73"/>
      <c r="K179" s="4">
        <f t="shared" si="3"/>
        <v>-995597</v>
      </c>
      <c r="L179" s="74">
        <f t="shared" si="4"/>
        <v>-1469448</v>
      </c>
    </row>
    <row r="180" ht="15.75" customHeight="1">
      <c r="A180" s="70" t="s">
        <v>192</v>
      </c>
      <c r="B180" s="71">
        <v>5.0907279E7</v>
      </c>
      <c r="C180" s="72">
        <f>IFERROR(VLOOKUP($B180,BaselineKILLS!$B:F,3,FALSE),"Not in Baseline Scan")</f>
        <v>55756</v>
      </c>
      <c r="D180" s="72">
        <f>IFERROR(VLOOKUP($B180,BaselineKILLS!$B:H,4,FALSE),"Not in Baseline Scan")</f>
        <v>174858</v>
      </c>
      <c r="E180" s="72">
        <f>IFERROR(VLOOKUP($B180,BaselineKILLS!$B:I,5,FALSE),"Not in Baseline Scan")</f>
        <v>3477461</v>
      </c>
      <c r="F180" s="73"/>
      <c r="G180" s="4">
        <f t="shared" si="1"/>
        <v>-55756</v>
      </c>
      <c r="H180" s="73"/>
      <c r="I180" s="4">
        <f t="shared" si="2"/>
        <v>-174858</v>
      </c>
      <c r="J180" s="73"/>
      <c r="K180" s="4">
        <f t="shared" si="3"/>
        <v>-3477461</v>
      </c>
      <c r="L180" s="74">
        <f t="shared" si="4"/>
        <v>-3708075</v>
      </c>
    </row>
    <row r="181" ht="15.75" customHeight="1">
      <c r="A181" s="70" t="s">
        <v>193</v>
      </c>
      <c r="B181" s="71">
        <v>1.5967682E7</v>
      </c>
      <c r="C181" s="72">
        <f>IFERROR(VLOOKUP($B181,BaselineKILLS!$B:F,3,FALSE),"Not in Baseline Scan")</f>
        <v>274238</v>
      </c>
      <c r="D181" s="72">
        <f>IFERROR(VLOOKUP($B181,BaselineKILLS!$B:H,4,FALSE),"Not in Baseline Scan")</f>
        <v>230589</v>
      </c>
      <c r="E181" s="72">
        <f>IFERROR(VLOOKUP($B181,BaselineKILLS!$B:I,5,FALSE),"Not in Baseline Scan")</f>
        <v>611315</v>
      </c>
      <c r="F181" s="73"/>
      <c r="G181" s="4">
        <f t="shared" si="1"/>
        <v>-274238</v>
      </c>
      <c r="H181" s="73"/>
      <c r="I181" s="4">
        <f t="shared" si="2"/>
        <v>-230589</v>
      </c>
      <c r="J181" s="73"/>
      <c r="K181" s="4">
        <f t="shared" si="3"/>
        <v>-611315</v>
      </c>
      <c r="L181" s="74">
        <f t="shared" si="4"/>
        <v>-1116142</v>
      </c>
    </row>
    <row r="182" ht="15.75" customHeight="1">
      <c r="A182" s="70" t="s">
        <v>194</v>
      </c>
      <c r="B182" s="71">
        <v>5.8557051E7</v>
      </c>
      <c r="C182" s="72">
        <f>IFERROR(VLOOKUP($B182,BaselineKILLS!$B:F,3,FALSE),"Not in Baseline Scan")</f>
        <v>2826598</v>
      </c>
      <c r="D182" s="72">
        <f>IFERROR(VLOOKUP($B182,BaselineKILLS!$B:H,4,FALSE),"Not in Baseline Scan")</f>
        <v>1942206</v>
      </c>
      <c r="E182" s="72">
        <f>IFERROR(VLOOKUP($B182,BaselineKILLS!$B:I,5,FALSE),"Not in Baseline Scan")</f>
        <v>5108556</v>
      </c>
      <c r="F182" s="73"/>
      <c r="G182" s="4">
        <f t="shared" si="1"/>
        <v>-2826598</v>
      </c>
      <c r="H182" s="73"/>
      <c r="I182" s="4">
        <f t="shared" si="2"/>
        <v>-1942206</v>
      </c>
      <c r="J182" s="73"/>
      <c r="K182" s="4">
        <f t="shared" si="3"/>
        <v>-5108556</v>
      </c>
      <c r="L182" s="74">
        <f t="shared" si="4"/>
        <v>-9877360</v>
      </c>
    </row>
    <row r="183" ht="15.75" customHeight="1">
      <c r="A183" s="70" t="s">
        <v>195</v>
      </c>
      <c r="B183" s="71">
        <v>1.30669833E8</v>
      </c>
      <c r="C183" s="72">
        <f>IFERROR(VLOOKUP($B183,BaselineKILLS!$B:F,3,FALSE),"Not in Baseline Scan")</f>
        <v>46794</v>
      </c>
      <c r="D183" s="72">
        <f>IFERROR(VLOOKUP($B183,BaselineKILLS!$B:H,4,FALSE),"Not in Baseline Scan")</f>
        <v>50327</v>
      </c>
      <c r="E183" s="72">
        <f>IFERROR(VLOOKUP($B183,BaselineKILLS!$B:I,5,FALSE),"Not in Baseline Scan")</f>
        <v>589893</v>
      </c>
      <c r="F183" s="73"/>
      <c r="G183" s="4">
        <f t="shared" si="1"/>
        <v>-46794</v>
      </c>
      <c r="H183" s="73"/>
      <c r="I183" s="4">
        <f t="shared" si="2"/>
        <v>-50327</v>
      </c>
      <c r="J183" s="73"/>
      <c r="K183" s="4">
        <f t="shared" si="3"/>
        <v>-589893</v>
      </c>
      <c r="L183" s="74">
        <f t="shared" si="4"/>
        <v>-687014</v>
      </c>
    </row>
    <row r="184" ht="15.75" customHeight="1">
      <c r="A184" s="70" t="s">
        <v>196</v>
      </c>
      <c r="B184" s="71">
        <v>5.090258E7</v>
      </c>
      <c r="C184" s="72">
        <f>IFERROR(VLOOKUP($B184,BaselineKILLS!$B:F,3,FALSE),"Not in Baseline Scan")</f>
        <v>11519</v>
      </c>
      <c r="D184" s="72">
        <f>IFERROR(VLOOKUP($B184,BaselineKILLS!$B:H,4,FALSE),"Not in Baseline Scan")</f>
        <v>27682</v>
      </c>
      <c r="E184" s="72">
        <f>IFERROR(VLOOKUP($B184,BaselineKILLS!$B:I,5,FALSE),"Not in Baseline Scan")</f>
        <v>1074401</v>
      </c>
      <c r="F184" s="73"/>
      <c r="G184" s="4">
        <f t="shared" si="1"/>
        <v>-11519</v>
      </c>
      <c r="H184" s="73"/>
      <c r="I184" s="4">
        <f t="shared" si="2"/>
        <v>-27682</v>
      </c>
      <c r="J184" s="73"/>
      <c r="K184" s="4">
        <f t="shared" si="3"/>
        <v>-1074401</v>
      </c>
      <c r="L184" s="74">
        <f t="shared" si="4"/>
        <v>-1113602</v>
      </c>
    </row>
    <row r="185" ht="15.75" customHeight="1">
      <c r="A185" s="70" t="s">
        <v>197</v>
      </c>
      <c r="B185" s="71">
        <v>8.9566501E7</v>
      </c>
      <c r="C185" s="72">
        <f>IFERROR(VLOOKUP($B185,BaselineKILLS!$B:F,3,FALSE),"Not in Baseline Scan")</f>
        <v>91001</v>
      </c>
      <c r="D185" s="72">
        <f>IFERROR(VLOOKUP($B185,BaselineKILLS!$B:H,4,FALSE),"Not in Baseline Scan")</f>
        <v>105170</v>
      </c>
      <c r="E185" s="72">
        <f>IFERROR(VLOOKUP($B185,BaselineKILLS!$B:I,5,FALSE),"Not in Baseline Scan")</f>
        <v>662882</v>
      </c>
      <c r="F185" s="73"/>
      <c r="G185" s="4">
        <f t="shared" si="1"/>
        <v>-91001</v>
      </c>
      <c r="H185" s="73"/>
      <c r="I185" s="4">
        <f t="shared" si="2"/>
        <v>-105170</v>
      </c>
      <c r="J185" s="73"/>
      <c r="K185" s="4">
        <f t="shared" si="3"/>
        <v>-662882</v>
      </c>
      <c r="L185" s="74">
        <f t="shared" si="4"/>
        <v>-859053</v>
      </c>
    </row>
    <row r="186" ht="15.75" customHeight="1">
      <c r="A186" s="70" t="s">
        <v>198</v>
      </c>
      <c r="B186" s="71">
        <v>9.2147066E7</v>
      </c>
      <c r="C186" s="72">
        <f>IFERROR(VLOOKUP($B186,BaselineKILLS!$B:F,3,FALSE),"Not in Baseline Scan")</f>
        <v>127910</v>
      </c>
      <c r="D186" s="72">
        <f>IFERROR(VLOOKUP($B186,BaselineKILLS!$B:H,4,FALSE),"Not in Baseline Scan")</f>
        <v>0</v>
      </c>
      <c r="E186" s="72">
        <f>IFERROR(VLOOKUP($B186,BaselineKILLS!$B:I,5,FALSE),"Not in Baseline Scan")</f>
        <v>857019</v>
      </c>
      <c r="F186" s="73"/>
      <c r="G186" s="4">
        <f t="shared" si="1"/>
        <v>-127910</v>
      </c>
      <c r="H186" s="73"/>
      <c r="I186" s="4">
        <f t="shared" si="2"/>
        <v>0</v>
      </c>
      <c r="J186" s="73"/>
      <c r="K186" s="4">
        <f t="shared" si="3"/>
        <v>-857019</v>
      </c>
      <c r="L186" s="74">
        <f t="shared" si="4"/>
        <v>-984929</v>
      </c>
    </row>
    <row r="187" ht="15.75" customHeight="1">
      <c r="A187" s="70" t="s">
        <v>199</v>
      </c>
      <c r="B187" s="71">
        <v>8.6530131E7</v>
      </c>
      <c r="C187" s="72">
        <f>IFERROR(VLOOKUP($B187,BaselineKILLS!$B:F,3,FALSE),"Not in Baseline Scan")</f>
        <v>97189</v>
      </c>
      <c r="D187" s="72">
        <f>IFERROR(VLOOKUP($B187,BaselineKILLS!$B:H,4,FALSE),"Not in Baseline Scan")</f>
        <v>8213</v>
      </c>
      <c r="E187" s="72">
        <f>IFERROR(VLOOKUP($B187,BaselineKILLS!$B:I,5,FALSE),"Not in Baseline Scan")</f>
        <v>4044289</v>
      </c>
      <c r="F187" s="73"/>
      <c r="G187" s="4">
        <f t="shared" si="1"/>
        <v>-97189</v>
      </c>
      <c r="H187" s="73"/>
      <c r="I187" s="4">
        <f t="shared" si="2"/>
        <v>-8213</v>
      </c>
      <c r="J187" s="73"/>
      <c r="K187" s="4">
        <f t="shared" si="3"/>
        <v>-4044289</v>
      </c>
      <c r="L187" s="74">
        <f t="shared" si="4"/>
        <v>-4149691</v>
      </c>
    </row>
    <row r="188" ht="15.75" customHeight="1">
      <c r="A188" s="70" t="s">
        <v>200</v>
      </c>
      <c r="B188" s="71">
        <v>1.21217453E8</v>
      </c>
      <c r="C188" s="72">
        <f>IFERROR(VLOOKUP($B188,BaselineKILLS!$B:F,3,FALSE),"Not in Baseline Scan")</f>
        <v>2762</v>
      </c>
      <c r="D188" s="72">
        <f>IFERROR(VLOOKUP($B188,BaselineKILLS!$B:H,4,FALSE),"Not in Baseline Scan")</f>
        <v>0</v>
      </c>
      <c r="E188" s="72">
        <f>IFERROR(VLOOKUP($B188,BaselineKILLS!$B:I,5,FALSE),"Not in Baseline Scan")</f>
        <v>113895</v>
      </c>
      <c r="F188" s="73"/>
      <c r="G188" s="4">
        <f t="shared" si="1"/>
        <v>-2762</v>
      </c>
      <c r="H188" s="73"/>
      <c r="I188" s="4">
        <f t="shared" si="2"/>
        <v>0</v>
      </c>
      <c r="J188" s="73"/>
      <c r="K188" s="4">
        <f t="shared" si="3"/>
        <v>-113895</v>
      </c>
      <c r="L188" s="74">
        <f t="shared" si="4"/>
        <v>-116657</v>
      </c>
    </row>
    <row r="189" ht="15.75" customHeight="1">
      <c r="A189" s="70" t="s">
        <v>201</v>
      </c>
      <c r="B189" s="71">
        <v>7632609.0</v>
      </c>
      <c r="C189" s="72">
        <f>IFERROR(VLOOKUP($B189,BaselineKILLS!$B:F,3,FALSE),"Not in Baseline Scan")</f>
        <v>261441</v>
      </c>
      <c r="D189" s="72">
        <f>IFERROR(VLOOKUP($B189,BaselineKILLS!$B:H,4,FALSE),"Not in Baseline Scan")</f>
        <v>2835819</v>
      </c>
      <c r="E189" s="72">
        <f>IFERROR(VLOOKUP($B189,BaselineKILLS!$B:I,5,FALSE),"Not in Baseline Scan")</f>
        <v>3108980</v>
      </c>
      <c r="F189" s="73"/>
      <c r="G189" s="4">
        <f t="shared" si="1"/>
        <v>-261441</v>
      </c>
      <c r="H189" s="73"/>
      <c r="I189" s="4">
        <f t="shared" si="2"/>
        <v>-2835819</v>
      </c>
      <c r="J189" s="73"/>
      <c r="K189" s="4">
        <f t="shared" si="3"/>
        <v>-3108980</v>
      </c>
      <c r="L189" s="74">
        <f t="shared" si="4"/>
        <v>-6206240</v>
      </c>
    </row>
    <row r="190" ht="15.75" customHeight="1">
      <c r="A190" s="70" t="s">
        <v>202</v>
      </c>
      <c r="B190" s="71">
        <v>8.5017037E7</v>
      </c>
      <c r="C190" s="72">
        <f>IFERROR(VLOOKUP($B190,BaselineKILLS!$B:F,3,FALSE),"Not in Baseline Scan")</f>
        <v>182384</v>
      </c>
      <c r="D190" s="72">
        <f>IFERROR(VLOOKUP($B190,BaselineKILLS!$B:H,4,FALSE),"Not in Baseline Scan")</f>
        <v>132384</v>
      </c>
      <c r="E190" s="72">
        <f>IFERROR(VLOOKUP($B190,BaselineKILLS!$B:I,5,FALSE),"Not in Baseline Scan")</f>
        <v>1074470</v>
      </c>
      <c r="F190" s="73"/>
      <c r="G190" s="4">
        <f t="shared" si="1"/>
        <v>-182384</v>
      </c>
      <c r="H190" s="73"/>
      <c r="I190" s="4">
        <f t="shared" si="2"/>
        <v>-132384</v>
      </c>
      <c r="J190" s="73"/>
      <c r="K190" s="4">
        <f t="shared" si="3"/>
        <v>-1074470</v>
      </c>
      <c r="L190" s="74">
        <f t="shared" si="4"/>
        <v>-1389238</v>
      </c>
    </row>
    <row r="191" ht="15.75" customHeight="1">
      <c r="A191" s="70" t="s">
        <v>203</v>
      </c>
      <c r="B191" s="71">
        <v>5.9952269E7</v>
      </c>
      <c r="C191" s="72">
        <f>IFERROR(VLOOKUP($B191,BaselineKILLS!$B:F,3,FALSE),"Not in Baseline Scan")</f>
        <v>206798</v>
      </c>
      <c r="D191" s="72">
        <f>IFERROR(VLOOKUP($B191,BaselineKILLS!$B:H,4,FALSE),"Not in Baseline Scan")</f>
        <v>13306</v>
      </c>
      <c r="E191" s="72">
        <f>IFERROR(VLOOKUP($B191,BaselineKILLS!$B:I,5,FALSE),"Not in Baseline Scan")</f>
        <v>567273</v>
      </c>
      <c r="F191" s="73"/>
      <c r="G191" s="4">
        <f t="shared" si="1"/>
        <v>-206798</v>
      </c>
      <c r="H191" s="73"/>
      <c r="I191" s="4">
        <f t="shared" si="2"/>
        <v>-13306</v>
      </c>
      <c r="J191" s="73"/>
      <c r="K191" s="4">
        <f t="shared" si="3"/>
        <v>-567273</v>
      </c>
      <c r="L191" s="74">
        <f t="shared" si="4"/>
        <v>-787377</v>
      </c>
    </row>
    <row r="192" ht="15.75" customHeight="1">
      <c r="A192" s="70" t="s">
        <v>204</v>
      </c>
      <c r="B192" s="71">
        <v>1.22396295E8</v>
      </c>
      <c r="C192" s="72">
        <f>IFERROR(VLOOKUP($B192,BaselineKILLS!$B:F,3,FALSE),"Not in Baseline Scan")</f>
        <v>268509</v>
      </c>
      <c r="D192" s="72">
        <f>IFERROR(VLOOKUP($B192,BaselineKILLS!$B:H,4,FALSE),"Not in Baseline Scan")</f>
        <v>16907</v>
      </c>
      <c r="E192" s="72">
        <f>IFERROR(VLOOKUP($B192,BaselineKILLS!$B:I,5,FALSE),"Not in Baseline Scan")</f>
        <v>557840</v>
      </c>
      <c r="F192" s="73"/>
      <c r="G192" s="4">
        <f t="shared" si="1"/>
        <v>-268509</v>
      </c>
      <c r="H192" s="73"/>
      <c r="I192" s="4">
        <f t="shared" si="2"/>
        <v>-16907</v>
      </c>
      <c r="J192" s="73"/>
      <c r="K192" s="4">
        <f t="shared" si="3"/>
        <v>-557840</v>
      </c>
      <c r="L192" s="74">
        <f t="shared" si="4"/>
        <v>-843256</v>
      </c>
    </row>
    <row r="193" ht="15.75" customHeight="1">
      <c r="A193" s="70" t="s">
        <v>205</v>
      </c>
      <c r="B193" s="71">
        <v>1.70625569E8</v>
      </c>
      <c r="C193" s="72">
        <f>IFERROR(VLOOKUP($B193,BaselineKILLS!$B:F,3,FALSE),"Not in Baseline Scan")</f>
        <v>0</v>
      </c>
      <c r="D193" s="72">
        <f>IFERROR(VLOOKUP($B193,BaselineKILLS!$B:H,4,FALSE),"Not in Baseline Scan")</f>
        <v>2413</v>
      </c>
      <c r="E193" s="72">
        <f>IFERROR(VLOOKUP($B193,BaselineKILLS!$B:I,5,FALSE),"Not in Baseline Scan")</f>
        <v>0</v>
      </c>
      <c r="F193" s="73"/>
      <c r="G193" s="4">
        <f t="shared" si="1"/>
        <v>0</v>
      </c>
      <c r="H193" s="73"/>
      <c r="I193" s="4">
        <f t="shared" si="2"/>
        <v>-2413</v>
      </c>
      <c r="J193" s="73"/>
      <c r="K193" s="4">
        <f t="shared" si="3"/>
        <v>0</v>
      </c>
      <c r="L193" s="74">
        <f t="shared" si="4"/>
        <v>-2413</v>
      </c>
    </row>
    <row r="194" ht="15.75" customHeight="1">
      <c r="A194" s="70" t="s">
        <v>206</v>
      </c>
      <c r="B194" s="71">
        <v>4.4375089E7</v>
      </c>
      <c r="C194" s="72">
        <f>IFERROR(VLOOKUP($B194,BaselineKILLS!$B:F,3,FALSE),"Not in Baseline Scan")</f>
        <v>216748</v>
      </c>
      <c r="D194" s="72">
        <f>IFERROR(VLOOKUP($B194,BaselineKILLS!$B:H,4,FALSE),"Not in Baseline Scan")</f>
        <v>169325</v>
      </c>
      <c r="E194" s="72">
        <f>IFERROR(VLOOKUP($B194,BaselineKILLS!$B:I,5,FALSE),"Not in Baseline Scan")</f>
        <v>396357</v>
      </c>
      <c r="F194" s="73"/>
      <c r="G194" s="4">
        <f t="shared" si="1"/>
        <v>-216748</v>
      </c>
      <c r="H194" s="73"/>
      <c r="I194" s="4">
        <f t="shared" si="2"/>
        <v>-169325</v>
      </c>
      <c r="J194" s="73"/>
      <c r="K194" s="4">
        <f t="shared" si="3"/>
        <v>-396357</v>
      </c>
      <c r="L194" s="74">
        <f t="shared" si="4"/>
        <v>-782430</v>
      </c>
    </row>
    <row r="195" ht="15.75" customHeight="1">
      <c r="A195" s="70" t="s">
        <v>207</v>
      </c>
      <c r="B195" s="71">
        <v>9.4147584E7</v>
      </c>
      <c r="C195" s="72">
        <f>IFERROR(VLOOKUP($B195,BaselineKILLS!$B:F,3,FALSE),"Not in Baseline Scan")</f>
        <v>519668</v>
      </c>
      <c r="D195" s="72">
        <f>IFERROR(VLOOKUP($B195,BaselineKILLS!$B:H,4,FALSE),"Not in Baseline Scan")</f>
        <v>102840</v>
      </c>
      <c r="E195" s="72">
        <f>IFERROR(VLOOKUP($B195,BaselineKILLS!$B:I,5,FALSE),"Not in Baseline Scan")</f>
        <v>2600064</v>
      </c>
      <c r="F195" s="73"/>
      <c r="G195" s="4">
        <f t="shared" si="1"/>
        <v>-519668</v>
      </c>
      <c r="H195" s="73"/>
      <c r="I195" s="4">
        <f t="shared" si="2"/>
        <v>-102840</v>
      </c>
      <c r="J195" s="73"/>
      <c r="K195" s="4">
        <f t="shared" si="3"/>
        <v>-2600064</v>
      </c>
      <c r="L195" s="74">
        <f t="shared" si="4"/>
        <v>-3222572</v>
      </c>
    </row>
    <row r="196" ht="15.75" customHeight="1">
      <c r="A196" s="70" t="s">
        <v>208</v>
      </c>
      <c r="B196" s="71">
        <v>5.1005711E7</v>
      </c>
      <c r="C196" s="72">
        <f>IFERROR(VLOOKUP($B196,BaselineKILLS!$B:F,3,FALSE),"Not in Baseline Scan")</f>
        <v>15202</v>
      </c>
      <c r="D196" s="72">
        <f>IFERROR(VLOOKUP($B196,BaselineKILLS!$B:H,4,FALSE),"Not in Baseline Scan")</f>
        <v>30504</v>
      </c>
      <c r="E196" s="72">
        <f>IFERROR(VLOOKUP($B196,BaselineKILLS!$B:I,5,FALSE),"Not in Baseline Scan")</f>
        <v>757192</v>
      </c>
      <c r="F196" s="73"/>
      <c r="G196" s="4">
        <f t="shared" si="1"/>
        <v>-15202</v>
      </c>
      <c r="H196" s="73"/>
      <c r="I196" s="4">
        <f t="shared" si="2"/>
        <v>-30504</v>
      </c>
      <c r="J196" s="73"/>
      <c r="K196" s="4">
        <f t="shared" si="3"/>
        <v>-757192</v>
      </c>
      <c r="L196" s="74">
        <f t="shared" si="4"/>
        <v>-802898</v>
      </c>
    </row>
    <row r="197" ht="15.75" customHeight="1">
      <c r="A197" s="70" t="s">
        <v>209</v>
      </c>
      <c r="B197" s="71">
        <v>8.7273687E7</v>
      </c>
      <c r="C197" s="72">
        <f>IFERROR(VLOOKUP($B197,BaselineKILLS!$B:F,3,FALSE),"Not in Baseline Scan")</f>
        <v>91725</v>
      </c>
      <c r="D197" s="72">
        <f>IFERROR(VLOOKUP($B197,BaselineKILLS!$B:H,4,FALSE),"Not in Baseline Scan")</f>
        <v>3459</v>
      </c>
      <c r="E197" s="72">
        <f>IFERROR(VLOOKUP($B197,BaselineKILLS!$B:I,5,FALSE),"Not in Baseline Scan")</f>
        <v>2662702</v>
      </c>
      <c r="F197" s="73"/>
      <c r="G197" s="4">
        <f t="shared" si="1"/>
        <v>-91725</v>
      </c>
      <c r="H197" s="73"/>
      <c r="I197" s="4">
        <f t="shared" si="2"/>
        <v>-3459</v>
      </c>
      <c r="J197" s="73"/>
      <c r="K197" s="4">
        <f t="shared" si="3"/>
        <v>-2662702</v>
      </c>
      <c r="L197" s="74">
        <f t="shared" si="4"/>
        <v>-2757886</v>
      </c>
    </row>
    <row r="198" ht="15.75" customHeight="1">
      <c r="A198" s="70" t="s">
        <v>210</v>
      </c>
      <c r="B198" s="71">
        <v>7.1182041E7</v>
      </c>
      <c r="C198" s="72">
        <f>IFERROR(VLOOKUP($B198,BaselineKILLS!$B:F,3,FALSE),"Not in Baseline Scan")</f>
        <v>395524</v>
      </c>
      <c r="D198" s="72">
        <f>IFERROR(VLOOKUP($B198,BaselineKILLS!$B:H,4,FALSE),"Not in Baseline Scan")</f>
        <v>291363</v>
      </c>
      <c r="E198" s="72">
        <f>IFERROR(VLOOKUP($B198,BaselineKILLS!$B:I,5,FALSE),"Not in Baseline Scan")</f>
        <v>4145039</v>
      </c>
      <c r="F198" s="73"/>
      <c r="G198" s="4">
        <f t="shared" si="1"/>
        <v>-395524</v>
      </c>
      <c r="H198" s="73"/>
      <c r="I198" s="4">
        <f t="shared" si="2"/>
        <v>-291363</v>
      </c>
      <c r="J198" s="73"/>
      <c r="K198" s="4">
        <f t="shared" si="3"/>
        <v>-4145039</v>
      </c>
      <c r="L198" s="74">
        <f t="shared" si="4"/>
        <v>-4831926</v>
      </c>
    </row>
    <row r="199" ht="15.75" customHeight="1">
      <c r="A199" s="70" t="s">
        <v>211</v>
      </c>
      <c r="B199" s="71">
        <v>1.71162935E8</v>
      </c>
      <c r="C199" s="72">
        <f>IFERROR(VLOOKUP($B199,BaselineKILLS!$B:F,3,FALSE),"Not in Baseline Scan")</f>
        <v>0</v>
      </c>
      <c r="D199" s="72">
        <f>IFERROR(VLOOKUP($B199,BaselineKILLS!$B:H,4,FALSE),"Not in Baseline Scan")</f>
        <v>534</v>
      </c>
      <c r="E199" s="72">
        <f>IFERROR(VLOOKUP($B199,BaselineKILLS!$B:I,5,FALSE),"Not in Baseline Scan")</f>
        <v>0</v>
      </c>
      <c r="F199" s="73"/>
      <c r="G199" s="4">
        <f t="shared" si="1"/>
        <v>0</v>
      </c>
      <c r="H199" s="73"/>
      <c r="I199" s="4">
        <f t="shared" si="2"/>
        <v>-534</v>
      </c>
      <c r="J199" s="73"/>
      <c r="K199" s="4">
        <f t="shared" si="3"/>
        <v>0</v>
      </c>
      <c r="L199" s="74">
        <f t="shared" si="4"/>
        <v>-534</v>
      </c>
    </row>
    <row r="200" ht="15.75" customHeight="1">
      <c r="A200" s="70" t="s">
        <v>212</v>
      </c>
      <c r="B200" s="71">
        <v>1.71162406E8</v>
      </c>
      <c r="C200" s="72">
        <f>IFERROR(VLOOKUP($B200,BaselineKILLS!$B:F,3,FALSE),"Not in Baseline Scan")</f>
        <v>23</v>
      </c>
      <c r="D200" s="72">
        <f>IFERROR(VLOOKUP($B200,BaselineKILLS!$B:H,4,FALSE),"Not in Baseline Scan")</f>
        <v>551</v>
      </c>
      <c r="E200" s="72">
        <f>IFERROR(VLOOKUP($B200,BaselineKILLS!$B:I,5,FALSE),"Not in Baseline Scan")</f>
        <v>10000</v>
      </c>
      <c r="F200" s="73"/>
      <c r="G200" s="4">
        <f t="shared" si="1"/>
        <v>-23</v>
      </c>
      <c r="H200" s="73"/>
      <c r="I200" s="4">
        <f t="shared" si="2"/>
        <v>-551</v>
      </c>
      <c r="J200" s="73"/>
      <c r="K200" s="4">
        <f t="shared" si="3"/>
        <v>-10000</v>
      </c>
      <c r="L200" s="74">
        <f t="shared" si="4"/>
        <v>-10574</v>
      </c>
    </row>
    <row r="201" ht="15.75" customHeight="1">
      <c r="A201" s="70" t="s">
        <v>213</v>
      </c>
      <c r="B201" s="71">
        <v>4.3145101E7</v>
      </c>
      <c r="C201" s="72">
        <f>IFERROR(VLOOKUP($B201,BaselineKILLS!$B:F,3,FALSE),"Not in Baseline Scan")</f>
        <v>712518</v>
      </c>
      <c r="D201" s="72">
        <f>IFERROR(VLOOKUP($B201,BaselineKILLS!$B:H,4,FALSE),"Not in Baseline Scan")</f>
        <v>78717</v>
      </c>
      <c r="E201" s="72">
        <f>IFERROR(VLOOKUP($B201,BaselineKILLS!$B:I,5,FALSE),"Not in Baseline Scan")</f>
        <v>734618</v>
      </c>
      <c r="F201" s="73"/>
      <c r="G201" s="4">
        <f t="shared" si="1"/>
        <v>-712518</v>
      </c>
      <c r="H201" s="73"/>
      <c r="I201" s="4">
        <f t="shared" si="2"/>
        <v>-78717</v>
      </c>
      <c r="J201" s="73"/>
      <c r="K201" s="4">
        <f t="shared" si="3"/>
        <v>-734618</v>
      </c>
      <c r="L201" s="74">
        <f t="shared" si="4"/>
        <v>-1525853</v>
      </c>
    </row>
    <row r="202" ht="15.75" customHeight="1">
      <c r="A202" s="70" t="s">
        <v>214</v>
      </c>
      <c r="B202" s="71">
        <v>5.0945675E7</v>
      </c>
      <c r="C202" s="72">
        <f>IFERROR(VLOOKUP($B202,BaselineKILLS!$B:F,3,FALSE),"Not in Baseline Scan")</f>
        <v>97326</v>
      </c>
      <c r="D202" s="72">
        <f>IFERROR(VLOOKUP($B202,BaselineKILLS!$B:H,4,FALSE),"Not in Baseline Scan")</f>
        <v>56494</v>
      </c>
      <c r="E202" s="72">
        <f>IFERROR(VLOOKUP($B202,BaselineKILLS!$B:I,5,FALSE),"Not in Baseline Scan")</f>
        <v>2157643</v>
      </c>
      <c r="F202" s="73"/>
      <c r="G202" s="4">
        <f t="shared" si="1"/>
        <v>-97326</v>
      </c>
      <c r="H202" s="73"/>
      <c r="I202" s="4">
        <f t="shared" si="2"/>
        <v>-56494</v>
      </c>
      <c r="J202" s="73"/>
      <c r="K202" s="4">
        <f t="shared" si="3"/>
        <v>-2157643</v>
      </c>
      <c r="L202" s="74">
        <f t="shared" si="4"/>
        <v>-2311463</v>
      </c>
    </row>
    <row r="203" ht="15.75" customHeight="1">
      <c r="A203" s="70" t="s">
        <v>215</v>
      </c>
      <c r="B203" s="71">
        <v>5.8557434E7</v>
      </c>
      <c r="C203" s="72">
        <f>IFERROR(VLOOKUP($B203,BaselineKILLS!$B:F,3,FALSE),"Not in Baseline Scan")</f>
        <v>2122440</v>
      </c>
      <c r="D203" s="72">
        <f>IFERROR(VLOOKUP($B203,BaselineKILLS!$B:H,4,FALSE),"Not in Baseline Scan")</f>
        <v>1599510</v>
      </c>
      <c r="E203" s="72">
        <f>IFERROR(VLOOKUP($B203,BaselineKILLS!$B:I,5,FALSE),"Not in Baseline Scan")</f>
        <v>2376707</v>
      </c>
      <c r="F203" s="73"/>
      <c r="G203" s="4">
        <f t="shared" si="1"/>
        <v>-2122440</v>
      </c>
      <c r="H203" s="73"/>
      <c r="I203" s="4">
        <f t="shared" si="2"/>
        <v>-1599510</v>
      </c>
      <c r="J203" s="73"/>
      <c r="K203" s="4">
        <f t="shared" si="3"/>
        <v>-2376707</v>
      </c>
      <c r="L203" s="74">
        <f t="shared" si="4"/>
        <v>-6098657</v>
      </c>
    </row>
    <row r="204" ht="15.75" customHeight="1">
      <c r="A204" s="70" t="s">
        <v>216</v>
      </c>
      <c r="B204" s="71">
        <v>6.6639234E7</v>
      </c>
      <c r="C204" s="72">
        <f>IFERROR(VLOOKUP($B204,BaselineKILLS!$B:F,3,FALSE),"Not in Baseline Scan")</f>
        <v>138315</v>
      </c>
      <c r="D204" s="72">
        <f>IFERROR(VLOOKUP($B204,BaselineKILLS!$B:H,4,FALSE),"Not in Baseline Scan")</f>
        <v>38815</v>
      </c>
      <c r="E204" s="72">
        <f>IFERROR(VLOOKUP($B204,BaselineKILLS!$B:I,5,FALSE),"Not in Baseline Scan")</f>
        <v>1908471</v>
      </c>
      <c r="F204" s="73"/>
      <c r="G204" s="4">
        <f t="shared" si="1"/>
        <v>-138315</v>
      </c>
      <c r="H204" s="73"/>
      <c r="I204" s="4">
        <f t="shared" si="2"/>
        <v>-38815</v>
      </c>
      <c r="J204" s="73"/>
      <c r="K204" s="4">
        <f t="shared" si="3"/>
        <v>-1908471</v>
      </c>
      <c r="L204" s="74">
        <f t="shared" si="4"/>
        <v>-2085601</v>
      </c>
    </row>
    <row r="205" ht="15.75" customHeight="1">
      <c r="A205" s="70" t="s">
        <v>217</v>
      </c>
      <c r="B205" s="71">
        <v>1.12277459E8</v>
      </c>
      <c r="C205" s="72">
        <f>IFERROR(VLOOKUP($B205,BaselineKILLS!$B:F,3,FALSE),"Not in Baseline Scan")</f>
        <v>630831</v>
      </c>
      <c r="D205" s="72">
        <f>IFERROR(VLOOKUP($B205,BaselineKILLS!$B:H,4,FALSE),"Not in Baseline Scan")</f>
        <v>279825</v>
      </c>
      <c r="E205" s="72">
        <f>IFERROR(VLOOKUP($B205,BaselineKILLS!$B:I,5,FALSE),"Not in Baseline Scan")</f>
        <v>1483145</v>
      </c>
      <c r="F205" s="73"/>
      <c r="G205" s="4">
        <f t="shared" si="1"/>
        <v>-630831</v>
      </c>
      <c r="H205" s="73"/>
      <c r="I205" s="4">
        <f t="shared" si="2"/>
        <v>-279825</v>
      </c>
      <c r="J205" s="73"/>
      <c r="K205" s="4">
        <f t="shared" si="3"/>
        <v>-1483145</v>
      </c>
      <c r="L205" s="74">
        <f t="shared" si="4"/>
        <v>-2393801</v>
      </c>
    </row>
    <row r="206" ht="15.75" customHeight="1">
      <c r="A206" s="70" t="s">
        <v>218</v>
      </c>
      <c r="B206" s="71">
        <v>8.95298E7</v>
      </c>
      <c r="C206" s="72">
        <f>IFERROR(VLOOKUP($B206,BaselineKILLS!$B:F,3,FALSE),"Not in Baseline Scan")</f>
        <v>119280</v>
      </c>
      <c r="D206" s="72">
        <f>IFERROR(VLOOKUP($B206,BaselineKILLS!$B:H,4,FALSE),"Not in Baseline Scan")</f>
        <v>165542</v>
      </c>
      <c r="E206" s="72">
        <f>IFERROR(VLOOKUP($B206,BaselineKILLS!$B:I,5,FALSE),"Not in Baseline Scan")</f>
        <v>2284289</v>
      </c>
      <c r="F206" s="73"/>
      <c r="G206" s="4">
        <f t="shared" si="1"/>
        <v>-119280</v>
      </c>
      <c r="H206" s="73"/>
      <c r="I206" s="4">
        <f t="shared" si="2"/>
        <v>-165542</v>
      </c>
      <c r="J206" s="73"/>
      <c r="K206" s="4">
        <f t="shared" si="3"/>
        <v>-2284289</v>
      </c>
      <c r="L206" s="74">
        <f t="shared" si="4"/>
        <v>-2569111</v>
      </c>
    </row>
    <row r="207" ht="15.75" customHeight="1">
      <c r="A207" s="70" t="s">
        <v>219</v>
      </c>
      <c r="B207" s="71">
        <v>6.7792586E7</v>
      </c>
      <c r="C207" s="72">
        <f>IFERROR(VLOOKUP($B207,BaselineKILLS!$B:F,3,FALSE),"Not in Baseline Scan")</f>
        <v>486</v>
      </c>
      <c r="D207" s="72">
        <f>IFERROR(VLOOKUP($B207,BaselineKILLS!$B:H,4,FALSE),"Not in Baseline Scan")</f>
        <v>16494</v>
      </c>
      <c r="E207" s="72">
        <f>IFERROR(VLOOKUP($B207,BaselineKILLS!$B:I,5,FALSE),"Not in Baseline Scan")</f>
        <v>953356</v>
      </c>
      <c r="F207" s="73"/>
      <c r="G207" s="4">
        <f t="shared" si="1"/>
        <v>-486</v>
      </c>
      <c r="H207" s="73"/>
      <c r="I207" s="4">
        <f t="shared" si="2"/>
        <v>-16494</v>
      </c>
      <c r="J207" s="73"/>
      <c r="K207" s="4">
        <f t="shared" si="3"/>
        <v>-953356</v>
      </c>
      <c r="L207" s="74">
        <f t="shared" si="4"/>
        <v>-970336</v>
      </c>
    </row>
    <row r="208" ht="15.75" customHeight="1">
      <c r="A208" s="70" t="s">
        <v>220</v>
      </c>
      <c r="B208" s="71">
        <v>1.06397133E8</v>
      </c>
      <c r="C208" s="72">
        <f>IFERROR(VLOOKUP($B208,BaselineKILLS!$B:F,3,FALSE),"Not in Baseline Scan")</f>
        <v>15255</v>
      </c>
      <c r="D208" s="72">
        <f>IFERROR(VLOOKUP($B208,BaselineKILLS!$B:H,4,FALSE),"Not in Baseline Scan")</f>
        <v>27079</v>
      </c>
      <c r="E208" s="72">
        <f>IFERROR(VLOOKUP($B208,BaselineKILLS!$B:I,5,FALSE),"Not in Baseline Scan")</f>
        <v>3421760</v>
      </c>
      <c r="F208" s="73"/>
      <c r="G208" s="4">
        <f t="shared" si="1"/>
        <v>-15255</v>
      </c>
      <c r="H208" s="73"/>
      <c r="I208" s="4">
        <f t="shared" si="2"/>
        <v>-27079</v>
      </c>
      <c r="J208" s="73"/>
      <c r="K208" s="4">
        <f t="shared" si="3"/>
        <v>-3421760</v>
      </c>
      <c r="L208" s="74">
        <f t="shared" si="4"/>
        <v>-3464094</v>
      </c>
    </row>
    <row r="209" ht="15.75" customHeight="1">
      <c r="A209" s="70" t="s">
        <v>221</v>
      </c>
      <c r="B209" s="71">
        <v>8.2578096E7</v>
      </c>
      <c r="C209" s="72">
        <f>IFERROR(VLOOKUP($B209,BaselineKILLS!$B:F,3,FALSE),"Not in Baseline Scan")</f>
        <v>126785</v>
      </c>
      <c r="D209" s="72">
        <f>IFERROR(VLOOKUP($B209,BaselineKILLS!$B:H,4,FALSE),"Not in Baseline Scan")</f>
        <v>38243</v>
      </c>
      <c r="E209" s="72">
        <f>IFERROR(VLOOKUP($B209,BaselineKILLS!$B:I,5,FALSE),"Not in Baseline Scan")</f>
        <v>286728</v>
      </c>
      <c r="F209" s="73"/>
      <c r="G209" s="4">
        <f t="shared" si="1"/>
        <v>-126785</v>
      </c>
      <c r="H209" s="73"/>
      <c r="I209" s="4">
        <f t="shared" si="2"/>
        <v>-38243</v>
      </c>
      <c r="J209" s="73"/>
      <c r="K209" s="4">
        <f t="shared" si="3"/>
        <v>-286728</v>
      </c>
      <c r="L209" s="74">
        <f t="shared" si="4"/>
        <v>-451756</v>
      </c>
    </row>
    <row r="210" ht="15.75" customHeight="1">
      <c r="A210" s="70" t="s">
        <v>222</v>
      </c>
      <c r="B210" s="71">
        <v>1.71179326E8</v>
      </c>
      <c r="C210" s="72">
        <f>IFERROR(VLOOKUP($B210,BaselineKILLS!$B:F,3,FALSE),"Not in Baseline Scan")</f>
        <v>0</v>
      </c>
      <c r="D210" s="72">
        <f>IFERROR(VLOOKUP($B210,BaselineKILLS!$B:H,4,FALSE),"Not in Baseline Scan")</f>
        <v>0</v>
      </c>
      <c r="E210" s="72">
        <f>IFERROR(VLOOKUP($B210,BaselineKILLS!$B:I,5,FALSE),"Not in Baseline Scan")</f>
        <v>0</v>
      </c>
      <c r="F210" s="73"/>
      <c r="G210" s="4">
        <f t="shared" si="1"/>
        <v>0</v>
      </c>
      <c r="H210" s="73"/>
      <c r="I210" s="4">
        <f t="shared" si="2"/>
        <v>0</v>
      </c>
      <c r="J210" s="73"/>
      <c r="K210" s="4">
        <f t="shared" si="3"/>
        <v>0</v>
      </c>
      <c r="L210" s="74">
        <f t="shared" si="4"/>
        <v>0</v>
      </c>
    </row>
    <row r="211" ht="15.75" customHeight="1">
      <c r="A211" s="70" t="s">
        <v>223</v>
      </c>
      <c r="B211" s="71">
        <v>1.09209916E8</v>
      </c>
      <c r="C211" s="72">
        <f>IFERROR(VLOOKUP($B211,BaselineKILLS!$B:F,3,FALSE),"Not in Baseline Scan")</f>
        <v>172503</v>
      </c>
      <c r="D211" s="72">
        <f>IFERROR(VLOOKUP($B211,BaselineKILLS!$B:H,4,FALSE),"Not in Baseline Scan")</f>
        <v>88390</v>
      </c>
      <c r="E211" s="72">
        <f>IFERROR(VLOOKUP($B211,BaselineKILLS!$B:I,5,FALSE),"Not in Baseline Scan")</f>
        <v>314149</v>
      </c>
      <c r="F211" s="73"/>
      <c r="G211" s="4">
        <f t="shared" si="1"/>
        <v>-172503</v>
      </c>
      <c r="H211" s="73"/>
      <c r="I211" s="4">
        <f t="shared" si="2"/>
        <v>-88390</v>
      </c>
      <c r="J211" s="73"/>
      <c r="K211" s="4">
        <f t="shared" si="3"/>
        <v>-314149</v>
      </c>
      <c r="L211" s="74">
        <f t="shared" si="4"/>
        <v>-575042</v>
      </c>
    </row>
    <row r="212" ht="15.75" customHeight="1">
      <c r="A212" s="70" t="s">
        <v>224</v>
      </c>
      <c r="B212" s="71">
        <v>8.5973793E7</v>
      </c>
      <c r="C212" s="72">
        <f>IFERROR(VLOOKUP($B212,BaselineKILLS!$B:F,3,FALSE),"Not in Baseline Scan")</f>
        <v>37430</v>
      </c>
      <c r="D212" s="72">
        <f>IFERROR(VLOOKUP($B212,BaselineKILLS!$B:H,4,FALSE),"Not in Baseline Scan")</f>
        <v>8819</v>
      </c>
      <c r="E212" s="72">
        <f>IFERROR(VLOOKUP($B212,BaselineKILLS!$B:I,5,FALSE),"Not in Baseline Scan")</f>
        <v>3437615</v>
      </c>
      <c r="F212" s="73"/>
      <c r="G212" s="4">
        <f t="shared" si="1"/>
        <v>-37430</v>
      </c>
      <c r="H212" s="73"/>
      <c r="I212" s="4">
        <f t="shared" si="2"/>
        <v>-8819</v>
      </c>
      <c r="J212" s="73"/>
      <c r="K212" s="4">
        <f t="shared" si="3"/>
        <v>-3437615</v>
      </c>
      <c r="L212" s="74">
        <f t="shared" si="4"/>
        <v>-3483864</v>
      </c>
    </row>
    <row r="213" ht="15.75" customHeight="1">
      <c r="A213" s="70" t="s">
        <v>225</v>
      </c>
      <c r="B213" s="71">
        <v>1.09209659E8</v>
      </c>
      <c r="C213" s="72">
        <f>IFERROR(VLOOKUP($B213,BaselineKILLS!$B:F,3,FALSE),"Not in Baseline Scan")</f>
        <v>120599</v>
      </c>
      <c r="D213" s="72">
        <f>IFERROR(VLOOKUP($B213,BaselineKILLS!$B:H,4,FALSE),"Not in Baseline Scan")</f>
        <v>23723</v>
      </c>
      <c r="E213" s="72">
        <f>IFERROR(VLOOKUP($B213,BaselineKILLS!$B:I,5,FALSE),"Not in Baseline Scan")</f>
        <v>286484</v>
      </c>
      <c r="F213" s="73"/>
      <c r="G213" s="4">
        <f t="shared" si="1"/>
        <v>-120599</v>
      </c>
      <c r="H213" s="73"/>
      <c r="I213" s="4">
        <f t="shared" si="2"/>
        <v>-23723</v>
      </c>
      <c r="J213" s="73"/>
      <c r="K213" s="4">
        <f t="shared" si="3"/>
        <v>-286484</v>
      </c>
      <c r="L213" s="74">
        <f t="shared" si="4"/>
        <v>-430806</v>
      </c>
    </row>
    <row r="214" ht="15.75" customHeight="1">
      <c r="A214" s="70" t="s">
        <v>226</v>
      </c>
      <c r="B214" s="71">
        <v>7.1912596E7</v>
      </c>
      <c r="C214" s="72">
        <f>IFERROR(VLOOKUP($B214,BaselineKILLS!$B:F,3,FALSE),"Not in Baseline Scan")</f>
        <v>1275623</v>
      </c>
      <c r="D214" s="72">
        <f>IFERROR(VLOOKUP($B214,BaselineKILLS!$B:H,4,FALSE),"Not in Baseline Scan")</f>
        <v>58809</v>
      </c>
      <c r="E214" s="72">
        <f>IFERROR(VLOOKUP($B214,BaselineKILLS!$B:I,5,FALSE),"Not in Baseline Scan")</f>
        <v>6255867</v>
      </c>
      <c r="F214" s="73"/>
      <c r="G214" s="4">
        <f t="shared" si="1"/>
        <v>-1275623</v>
      </c>
      <c r="H214" s="73"/>
      <c r="I214" s="4">
        <f t="shared" si="2"/>
        <v>-58809</v>
      </c>
      <c r="J214" s="73"/>
      <c r="K214" s="4">
        <f t="shared" si="3"/>
        <v>-6255867</v>
      </c>
      <c r="L214" s="74">
        <f t="shared" si="4"/>
        <v>-7590299</v>
      </c>
    </row>
    <row r="215" ht="15.75" customHeight="1">
      <c r="A215" s="70" t="s">
        <v>227</v>
      </c>
      <c r="B215" s="71">
        <v>7.7556179E7</v>
      </c>
      <c r="C215" s="72">
        <f>IFERROR(VLOOKUP($B215,BaselineKILLS!$B:F,3,FALSE),"Not in Baseline Scan")</f>
        <v>127030</v>
      </c>
      <c r="D215" s="72">
        <f>IFERROR(VLOOKUP($B215,BaselineKILLS!$B:H,4,FALSE),"Not in Baseline Scan")</f>
        <v>1722</v>
      </c>
      <c r="E215" s="72">
        <f>IFERROR(VLOOKUP($B215,BaselineKILLS!$B:I,5,FALSE),"Not in Baseline Scan")</f>
        <v>287076</v>
      </c>
      <c r="F215" s="73"/>
      <c r="G215" s="4">
        <f t="shared" si="1"/>
        <v>-127030</v>
      </c>
      <c r="H215" s="73"/>
      <c r="I215" s="4">
        <f t="shared" si="2"/>
        <v>-1722</v>
      </c>
      <c r="J215" s="73"/>
      <c r="K215" s="4">
        <f t="shared" si="3"/>
        <v>-287076</v>
      </c>
      <c r="L215" s="74">
        <f t="shared" si="4"/>
        <v>-415828</v>
      </c>
    </row>
    <row r="216" ht="15.75" customHeight="1">
      <c r="A216" s="70" t="s">
        <v>228</v>
      </c>
      <c r="B216" s="71">
        <v>6.1792648E7</v>
      </c>
      <c r="C216" s="72">
        <f>IFERROR(VLOOKUP($B216,BaselineKILLS!$B:F,3,FALSE),"Not in Baseline Scan")</f>
        <v>1077392</v>
      </c>
      <c r="D216" s="72">
        <f>IFERROR(VLOOKUP($B216,BaselineKILLS!$B:H,4,FALSE),"Not in Baseline Scan")</f>
        <v>587837</v>
      </c>
      <c r="E216" s="72">
        <f>IFERROR(VLOOKUP($B216,BaselineKILLS!$B:I,5,FALSE),"Not in Baseline Scan")</f>
        <v>1078578</v>
      </c>
      <c r="F216" s="73"/>
      <c r="G216" s="4">
        <f t="shared" si="1"/>
        <v>-1077392</v>
      </c>
      <c r="H216" s="73"/>
      <c r="I216" s="4">
        <f t="shared" si="2"/>
        <v>-587837</v>
      </c>
      <c r="J216" s="73"/>
      <c r="K216" s="4">
        <f t="shared" si="3"/>
        <v>-1078578</v>
      </c>
      <c r="L216" s="74">
        <f t="shared" si="4"/>
        <v>-2743807</v>
      </c>
    </row>
    <row r="217" ht="15.75" customHeight="1">
      <c r="A217" s="70" t="s">
        <v>229</v>
      </c>
      <c r="B217" s="71">
        <v>1.50821782E8</v>
      </c>
      <c r="C217" s="72">
        <f>IFERROR(VLOOKUP($B217,BaselineKILLS!$B:F,3,FALSE),"Not in Baseline Scan")</f>
        <v>126126</v>
      </c>
      <c r="D217" s="72">
        <f>IFERROR(VLOOKUP($B217,BaselineKILLS!$B:H,4,FALSE),"Not in Baseline Scan")</f>
        <v>6930</v>
      </c>
      <c r="E217" s="72">
        <f>IFERROR(VLOOKUP($B217,BaselineKILLS!$B:I,5,FALSE),"Not in Baseline Scan")</f>
        <v>299599</v>
      </c>
      <c r="F217" s="73"/>
      <c r="G217" s="4">
        <f t="shared" si="1"/>
        <v>-126126</v>
      </c>
      <c r="H217" s="73"/>
      <c r="I217" s="4">
        <f t="shared" si="2"/>
        <v>-6930</v>
      </c>
      <c r="J217" s="73"/>
      <c r="K217" s="4">
        <f t="shared" si="3"/>
        <v>-299599</v>
      </c>
      <c r="L217" s="74">
        <f t="shared" si="4"/>
        <v>-432655</v>
      </c>
    </row>
    <row r="218" ht="15.75" customHeight="1">
      <c r="A218" s="70" t="s">
        <v>230</v>
      </c>
      <c r="B218" s="71">
        <v>1.1074236E8</v>
      </c>
      <c r="C218" s="72">
        <f>IFERROR(VLOOKUP($B218,BaselineKILLS!$B:F,3,FALSE),"Not in Baseline Scan")</f>
        <v>72832</v>
      </c>
      <c r="D218" s="72">
        <f>IFERROR(VLOOKUP($B218,BaselineKILLS!$B:H,4,FALSE),"Not in Baseline Scan")</f>
        <v>1705</v>
      </c>
      <c r="E218" s="72">
        <f>IFERROR(VLOOKUP($B218,BaselineKILLS!$B:I,5,FALSE),"Not in Baseline Scan")</f>
        <v>284055</v>
      </c>
      <c r="F218" s="73"/>
      <c r="G218" s="4">
        <f t="shared" si="1"/>
        <v>-72832</v>
      </c>
      <c r="H218" s="73"/>
      <c r="I218" s="4">
        <f t="shared" si="2"/>
        <v>-1705</v>
      </c>
      <c r="J218" s="73"/>
      <c r="K218" s="4">
        <f t="shared" si="3"/>
        <v>-284055</v>
      </c>
      <c r="L218" s="74">
        <f t="shared" si="4"/>
        <v>-358592</v>
      </c>
    </row>
    <row r="219" ht="15.75" customHeight="1">
      <c r="A219" s="70" t="s">
        <v>231</v>
      </c>
      <c r="B219" s="71">
        <v>1.57995643E8</v>
      </c>
      <c r="C219" s="72">
        <f>IFERROR(VLOOKUP($B219,BaselineKILLS!$B:F,3,FALSE),"Not in Baseline Scan")</f>
        <v>68747</v>
      </c>
      <c r="D219" s="72">
        <f>IFERROR(VLOOKUP($B219,BaselineKILLS!$B:H,4,FALSE),"Not in Baseline Scan")</f>
        <v>210</v>
      </c>
      <c r="E219" s="72">
        <f>IFERROR(VLOOKUP($B219,BaselineKILLS!$B:I,5,FALSE),"Not in Baseline Scan")</f>
        <v>283828</v>
      </c>
      <c r="F219" s="73"/>
      <c r="G219" s="4">
        <f t="shared" si="1"/>
        <v>-68747</v>
      </c>
      <c r="H219" s="73"/>
      <c r="I219" s="4">
        <f t="shared" si="2"/>
        <v>-210</v>
      </c>
      <c r="J219" s="73"/>
      <c r="K219" s="4">
        <f t="shared" si="3"/>
        <v>-283828</v>
      </c>
      <c r="L219" s="74">
        <f t="shared" si="4"/>
        <v>-352785</v>
      </c>
    </row>
    <row r="220" ht="15.75" customHeight="1">
      <c r="A220" s="70" t="s">
        <v>232</v>
      </c>
      <c r="B220" s="71">
        <v>1.43228851E8</v>
      </c>
      <c r="C220" s="72">
        <f>IFERROR(VLOOKUP($B220,BaselineKILLS!$B:F,3,FALSE),"Not in Baseline Scan")</f>
        <v>152161</v>
      </c>
      <c r="D220" s="72">
        <f>IFERROR(VLOOKUP($B220,BaselineKILLS!$B:H,4,FALSE),"Not in Baseline Scan")</f>
        <v>100239</v>
      </c>
      <c r="E220" s="72">
        <f>IFERROR(VLOOKUP($B220,BaselineKILLS!$B:I,5,FALSE),"Not in Baseline Scan")</f>
        <v>329146</v>
      </c>
      <c r="F220" s="73"/>
      <c r="G220" s="4">
        <f t="shared" si="1"/>
        <v>-152161</v>
      </c>
      <c r="H220" s="73"/>
      <c r="I220" s="4">
        <f t="shared" si="2"/>
        <v>-100239</v>
      </c>
      <c r="J220" s="73"/>
      <c r="K220" s="4">
        <f t="shared" si="3"/>
        <v>-329146</v>
      </c>
      <c r="L220" s="74">
        <f t="shared" si="4"/>
        <v>-581546</v>
      </c>
    </row>
    <row r="221" ht="15.75" customHeight="1">
      <c r="A221" s="70" t="s">
        <v>233</v>
      </c>
      <c r="B221" s="71">
        <v>1.37498899E8</v>
      </c>
      <c r="C221" s="72">
        <f>IFERROR(VLOOKUP($B221,BaselineKILLS!$B:F,3,FALSE),"Not in Baseline Scan")</f>
        <v>259874</v>
      </c>
      <c r="D221" s="72">
        <f>IFERROR(VLOOKUP($B221,BaselineKILLS!$B:H,4,FALSE),"Not in Baseline Scan")</f>
        <v>326515</v>
      </c>
      <c r="E221" s="72">
        <f>IFERROR(VLOOKUP($B221,BaselineKILLS!$B:I,5,FALSE),"Not in Baseline Scan")</f>
        <v>269512</v>
      </c>
      <c r="F221" s="73"/>
      <c r="G221" s="4">
        <f t="shared" si="1"/>
        <v>-259874</v>
      </c>
      <c r="H221" s="73"/>
      <c r="I221" s="4">
        <f t="shared" si="2"/>
        <v>-326515</v>
      </c>
      <c r="J221" s="73"/>
      <c r="K221" s="4">
        <f t="shared" si="3"/>
        <v>-269512</v>
      </c>
      <c r="L221" s="74">
        <f t="shared" si="4"/>
        <v>-855901</v>
      </c>
    </row>
    <row r="222" ht="15.75" customHeight="1">
      <c r="A222" s="70" t="s">
        <v>234</v>
      </c>
      <c r="B222" s="71">
        <v>9.1471719E7</v>
      </c>
      <c r="C222" s="72">
        <f>IFERROR(VLOOKUP($B222,BaselineKILLS!$B:F,3,FALSE),"Not in Baseline Scan")</f>
        <v>157156</v>
      </c>
      <c r="D222" s="72">
        <f>IFERROR(VLOOKUP($B222,BaselineKILLS!$B:H,4,FALSE),"Not in Baseline Scan")</f>
        <v>3866</v>
      </c>
      <c r="E222" s="72">
        <f>IFERROR(VLOOKUP($B222,BaselineKILLS!$B:I,5,FALSE),"Not in Baseline Scan")</f>
        <v>3786006</v>
      </c>
      <c r="F222" s="73"/>
      <c r="G222" s="4">
        <f t="shared" si="1"/>
        <v>-157156</v>
      </c>
      <c r="H222" s="73"/>
      <c r="I222" s="4">
        <f t="shared" si="2"/>
        <v>-3866</v>
      </c>
      <c r="J222" s="73"/>
      <c r="K222" s="4">
        <f t="shared" si="3"/>
        <v>-3786006</v>
      </c>
      <c r="L222" s="74">
        <f t="shared" si="4"/>
        <v>-3947028</v>
      </c>
    </row>
    <row r="223" ht="15.75" customHeight="1">
      <c r="A223" s="70" t="s">
        <v>235</v>
      </c>
      <c r="B223" s="71">
        <v>9.93711E7</v>
      </c>
      <c r="C223" s="72">
        <f>IFERROR(VLOOKUP($B223,BaselineKILLS!$B:F,3,FALSE),"Not in Baseline Scan")</f>
        <v>1318</v>
      </c>
      <c r="D223" s="72">
        <f>IFERROR(VLOOKUP($B223,BaselineKILLS!$B:H,4,FALSE),"Not in Baseline Scan")</f>
        <v>2527</v>
      </c>
      <c r="E223" s="72">
        <f>IFERROR(VLOOKUP($B223,BaselineKILLS!$B:I,5,FALSE),"Not in Baseline Scan")</f>
        <v>0</v>
      </c>
      <c r="F223" s="73"/>
      <c r="G223" s="4">
        <f t="shared" si="1"/>
        <v>-1318</v>
      </c>
      <c r="H223" s="73"/>
      <c r="I223" s="4">
        <f t="shared" si="2"/>
        <v>-2527</v>
      </c>
      <c r="J223" s="73"/>
      <c r="K223" s="4">
        <f t="shared" si="3"/>
        <v>0</v>
      </c>
      <c r="L223" s="74">
        <f t="shared" si="4"/>
        <v>-3845</v>
      </c>
    </row>
    <row r="224" ht="15.75" customHeight="1">
      <c r="A224" s="70" t="s">
        <v>236</v>
      </c>
      <c r="B224" s="71">
        <v>1.50680957E8</v>
      </c>
      <c r="C224" s="72">
        <f>IFERROR(VLOOKUP($B224,BaselineKILLS!$B:F,3,FALSE),"Not in Baseline Scan")</f>
        <v>0</v>
      </c>
      <c r="D224" s="72">
        <f>IFERROR(VLOOKUP($B224,BaselineKILLS!$B:H,4,FALSE),"Not in Baseline Scan")</f>
        <v>0</v>
      </c>
      <c r="E224" s="72">
        <f>IFERROR(VLOOKUP($B224,BaselineKILLS!$B:I,5,FALSE),"Not in Baseline Scan")</f>
        <v>0</v>
      </c>
      <c r="F224" s="73"/>
      <c r="G224" s="4">
        <f t="shared" si="1"/>
        <v>0</v>
      </c>
      <c r="H224" s="73"/>
      <c r="I224" s="4">
        <f t="shared" si="2"/>
        <v>0</v>
      </c>
      <c r="J224" s="73"/>
      <c r="K224" s="4">
        <f t="shared" si="3"/>
        <v>0</v>
      </c>
      <c r="L224" s="74">
        <f t="shared" si="4"/>
        <v>0</v>
      </c>
    </row>
    <row r="225" ht="15.75" customHeight="1">
      <c r="A225" s="70" t="s">
        <v>237</v>
      </c>
      <c r="B225" s="71">
        <v>1.32152698E8</v>
      </c>
      <c r="C225" s="72">
        <f>IFERROR(VLOOKUP($B225,BaselineKILLS!$B:F,3,FALSE),"Not in Baseline Scan")</f>
        <v>304555</v>
      </c>
      <c r="D225" s="72">
        <f>IFERROR(VLOOKUP($B225,BaselineKILLS!$B:H,4,FALSE),"Not in Baseline Scan")</f>
        <v>8738</v>
      </c>
      <c r="E225" s="72">
        <f>IFERROR(VLOOKUP($B225,BaselineKILLS!$B:I,5,FALSE),"Not in Baseline Scan")</f>
        <v>1299260</v>
      </c>
      <c r="F225" s="73"/>
      <c r="G225" s="4">
        <f t="shared" si="1"/>
        <v>-304555</v>
      </c>
      <c r="H225" s="73"/>
      <c r="I225" s="4">
        <f t="shared" si="2"/>
        <v>-8738</v>
      </c>
      <c r="J225" s="73"/>
      <c r="K225" s="4">
        <f t="shared" si="3"/>
        <v>-1299260</v>
      </c>
      <c r="L225" s="74">
        <f t="shared" si="4"/>
        <v>-1612553</v>
      </c>
    </row>
    <row r="226" ht="15.75" customHeight="1">
      <c r="A226" s="70" t="s">
        <v>238</v>
      </c>
      <c r="B226" s="71">
        <v>2.2496548E7</v>
      </c>
      <c r="C226" s="72">
        <f>IFERROR(VLOOKUP($B226,BaselineKILLS!$B:F,3,FALSE),"Not in Baseline Scan")</f>
        <v>6190</v>
      </c>
      <c r="D226" s="72">
        <f>IFERROR(VLOOKUP($B226,BaselineKILLS!$B:H,4,FALSE),"Not in Baseline Scan")</f>
        <v>38142</v>
      </c>
      <c r="E226" s="72">
        <f>IFERROR(VLOOKUP($B226,BaselineKILLS!$B:I,5,FALSE),"Not in Baseline Scan")</f>
        <v>544048</v>
      </c>
      <c r="F226" s="73"/>
      <c r="G226" s="4">
        <f t="shared" si="1"/>
        <v>-6190</v>
      </c>
      <c r="H226" s="73"/>
      <c r="I226" s="4">
        <f t="shared" si="2"/>
        <v>-38142</v>
      </c>
      <c r="J226" s="73"/>
      <c r="K226" s="4">
        <f t="shared" si="3"/>
        <v>-544048</v>
      </c>
      <c r="L226" s="74">
        <f t="shared" si="4"/>
        <v>-588380</v>
      </c>
    </row>
    <row r="227" ht="15.75" customHeight="1">
      <c r="A227" s="70" t="s">
        <v>239</v>
      </c>
      <c r="B227" s="71">
        <v>1.17058016E8</v>
      </c>
      <c r="C227" s="72">
        <f>IFERROR(VLOOKUP($B227,BaselineKILLS!$B:F,3,FALSE),"Not in Baseline Scan")</f>
        <v>154630</v>
      </c>
      <c r="D227" s="72">
        <f>IFERROR(VLOOKUP($B227,BaselineKILLS!$B:H,4,FALSE),"Not in Baseline Scan")</f>
        <v>173777</v>
      </c>
      <c r="E227" s="72">
        <f>IFERROR(VLOOKUP($B227,BaselineKILLS!$B:I,5,FALSE),"Not in Baseline Scan")</f>
        <v>114981</v>
      </c>
      <c r="F227" s="73"/>
      <c r="G227" s="4">
        <f t="shared" si="1"/>
        <v>-154630</v>
      </c>
      <c r="H227" s="73"/>
      <c r="I227" s="4">
        <f t="shared" si="2"/>
        <v>-173777</v>
      </c>
      <c r="J227" s="73"/>
      <c r="K227" s="4">
        <f t="shared" si="3"/>
        <v>-114981</v>
      </c>
      <c r="L227" s="74">
        <f t="shared" si="4"/>
        <v>-443388</v>
      </c>
    </row>
    <row r="228" ht="15.75" customHeight="1">
      <c r="A228" s="70" t="s">
        <v>240</v>
      </c>
      <c r="B228" s="71">
        <v>2.2047812E7</v>
      </c>
      <c r="C228" s="72">
        <f>IFERROR(VLOOKUP($B228,BaselineKILLS!$B:F,3,FALSE),"Not in Baseline Scan")</f>
        <v>112125</v>
      </c>
      <c r="D228" s="72">
        <f>IFERROR(VLOOKUP($B228,BaselineKILLS!$B:H,4,FALSE),"Not in Baseline Scan")</f>
        <v>0</v>
      </c>
      <c r="E228" s="72">
        <f>IFERROR(VLOOKUP($B228,BaselineKILLS!$B:I,5,FALSE),"Not in Baseline Scan")</f>
        <v>492684</v>
      </c>
      <c r="F228" s="73"/>
      <c r="G228" s="4">
        <f t="shared" si="1"/>
        <v>-112125</v>
      </c>
      <c r="H228" s="73"/>
      <c r="I228" s="4">
        <f t="shared" si="2"/>
        <v>0</v>
      </c>
      <c r="J228" s="73"/>
      <c r="K228" s="4">
        <f t="shared" si="3"/>
        <v>-492684</v>
      </c>
      <c r="L228" s="74">
        <f t="shared" si="4"/>
        <v>-604809</v>
      </c>
    </row>
    <row r="229" ht="15.75" customHeight="1">
      <c r="A229" s="70" t="s">
        <v>241</v>
      </c>
      <c r="B229" s="71">
        <v>1.4577734E8</v>
      </c>
      <c r="C229" s="72">
        <f>IFERROR(VLOOKUP($B229,BaselineKILLS!$B:F,3,FALSE),"Not in Baseline Scan")</f>
        <v>5210</v>
      </c>
      <c r="D229" s="72">
        <f>IFERROR(VLOOKUP($B229,BaselineKILLS!$B:H,4,FALSE),"Not in Baseline Scan")</f>
        <v>1104</v>
      </c>
      <c r="E229" s="72">
        <f>IFERROR(VLOOKUP($B229,BaselineKILLS!$B:I,5,FALSE),"Not in Baseline Scan")</f>
        <v>43409</v>
      </c>
      <c r="F229" s="73"/>
      <c r="G229" s="4">
        <f t="shared" si="1"/>
        <v>-5210</v>
      </c>
      <c r="H229" s="73"/>
      <c r="I229" s="4">
        <f t="shared" si="2"/>
        <v>-1104</v>
      </c>
      <c r="J229" s="73"/>
      <c r="K229" s="4">
        <f t="shared" si="3"/>
        <v>-43409</v>
      </c>
      <c r="L229" s="74">
        <f t="shared" si="4"/>
        <v>-49723</v>
      </c>
    </row>
    <row r="230" ht="15.75" customHeight="1">
      <c r="A230" s="70" t="s">
        <v>242</v>
      </c>
      <c r="B230" s="71">
        <v>3.949986E7</v>
      </c>
      <c r="C230" s="72">
        <f>IFERROR(VLOOKUP($B230,BaselineKILLS!$B:F,3,FALSE),"Not in Baseline Scan")</f>
        <v>69229</v>
      </c>
      <c r="D230" s="72">
        <f>IFERROR(VLOOKUP($B230,BaselineKILLS!$B:H,4,FALSE),"Not in Baseline Scan")</f>
        <v>37697</v>
      </c>
      <c r="E230" s="72">
        <f>IFERROR(VLOOKUP($B230,BaselineKILLS!$B:I,5,FALSE),"Not in Baseline Scan")</f>
        <v>330232</v>
      </c>
      <c r="F230" s="73"/>
      <c r="G230" s="4">
        <f t="shared" si="1"/>
        <v>-69229</v>
      </c>
      <c r="H230" s="73"/>
      <c r="I230" s="4">
        <f t="shared" si="2"/>
        <v>-37697</v>
      </c>
      <c r="J230" s="73"/>
      <c r="K230" s="4">
        <f t="shared" si="3"/>
        <v>-330232</v>
      </c>
      <c r="L230" s="74">
        <f t="shared" si="4"/>
        <v>-437158</v>
      </c>
    </row>
    <row r="231" ht="15.75" customHeight="1">
      <c r="A231" s="70" t="s">
        <v>243</v>
      </c>
      <c r="B231" s="71">
        <v>5.4653005E7</v>
      </c>
      <c r="C231" s="72">
        <f>IFERROR(VLOOKUP($B231,BaselineKILLS!$B:F,3,FALSE),"Not in Baseline Scan")</f>
        <v>52678</v>
      </c>
      <c r="D231" s="72">
        <f>IFERROR(VLOOKUP($B231,BaselineKILLS!$B:H,4,FALSE),"Not in Baseline Scan")</f>
        <v>33913</v>
      </c>
      <c r="E231" s="72">
        <f>IFERROR(VLOOKUP($B231,BaselineKILLS!$B:I,5,FALSE),"Not in Baseline Scan")</f>
        <v>1582310</v>
      </c>
      <c r="F231" s="73"/>
      <c r="G231" s="4">
        <f t="shared" si="1"/>
        <v>-52678</v>
      </c>
      <c r="H231" s="73"/>
      <c r="I231" s="4">
        <f t="shared" si="2"/>
        <v>-33913</v>
      </c>
      <c r="J231" s="73"/>
      <c r="K231" s="4">
        <f t="shared" si="3"/>
        <v>-1582310</v>
      </c>
      <c r="L231" s="74">
        <f t="shared" si="4"/>
        <v>-1668901</v>
      </c>
    </row>
    <row r="232" ht="15.75" customHeight="1">
      <c r="A232" s="70" t="s">
        <v>244</v>
      </c>
      <c r="B232" s="71">
        <v>1.39713066E8</v>
      </c>
      <c r="C232" s="72">
        <f>IFERROR(VLOOKUP($B232,BaselineKILLS!$B:F,3,FALSE),"Not in Baseline Scan")</f>
        <v>1718</v>
      </c>
      <c r="D232" s="72">
        <f>IFERROR(VLOOKUP($B232,BaselineKILLS!$B:H,4,FALSE),"Not in Baseline Scan")</f>
        <v>1395</v>
      </c>
      <c r="E232" s="72">
        <f>IFERROR(VLOOKUP($B232,BaselineKILLS!$B:I,5,FALSE),"Not in Baseline Scan")</f>
        <v>31753</v>
      </c>
      <c r="F232" s="73"/>
      <c r="G232" s="4">
        <f t="shared" si="1"/>
        <v>-1718</v>
      </c>
      <c r="H232" s="73"/>
      <c r="I232" s="4">
        <f t="shared" si="2"/>
        <v>-1395</v>
      </c>
      <c r="J232" s="73"/>
      <c r="K232" s="4">
        <f t="shared" si="3"/>
        <v>-31753</v>
      </c>
      <c r="L232" s="74">
        <f t="shared" si="4"/>
        <v>-34866</v>
      </c>
    </row>
    <row r="233" ht="15.75" customHeight="1">
      <c r="A233" s="70" t="s">
        <v>245</v>
      </c>
      <c r="B233" s="71">
        <v>7.0902036E7</v>
      </c>
      <c r="C233" s="72">
        <f>IFERROR(VLOOKUP($B233,BaselineKILLS!$B:F,3,FALSE),"Not in Baseline Scan")</f>
        <v>0</v>
      </c>
      <c r="D233" s="72">
        <f>IFERROR(VLOOKUP($B233,BaselineKILLS!$B:H,4,FALSE),"Not in Baseline Scan")</f>
        <v>0</v>
      </c>
      <c r="E233" s="72">
        <f>IFERROR(VLOOKUP($B233,BaselineKILLS!$B:I,5,FALSE),"Not in Baseline Scan")</f>
        <v>0</v>
      </c>
      <c r="F233" s="73"/>
      <c r="G233" s="4">
        <f t="shared" si="1"/>
        <v>0</v>
      </c>
      <c r="H233" s="73"/>
      <c r="I233" s="4">
        <f t="shared" si="2"/>
        <v>0</v>
      </c>
      <c r="J233" s="73"/>
      <c r="K233" s="4">
        <f t="shared" si="3"/>
        <v>0</v>
      </c>
      <c r="L233" s="74">
        <f t="shared" si="4"/>
        <v>0</v>
      </c>
    </row>
    <row r="234" ht="15.75" customHeight="1">
      <c r="A234" s="70" t="s">
        <v>246</v>
      </c>
      <c r="B234" s="71">
        <v>1.9327076E7</v>
      </c>
      <c r="C234" s="72">
        <f>IFERROR(VLOOKUP($B234,BaselineKILLS!$B:F,3,FALSE),"Not in Baseline Scan")</f>
        <v>137065</v>
      </c>
      <c r="D234" s="72">
        <f>IFERROR(VLOOKUP($B234,BaselineKILLS!$B:H,4,FALSE),"Not in Baseline Scan")</f>
        <v>29294</v>
      </c>
      <c r="E234" s="72">
        <f>IFERROR(VLOOKUP($B234,BaselineKILLS!$B:I,5,FALSE),"Not in Baseline Scan")</f>
        <v>779441</v>
      </c>
      <c r="F234" s="73"/>
      <c r="G234" s="4">
        <f t="shared" si="1"/>
        <v>-137065</v>
      </c>
      <c r="H234" s="73"/>
      <c r="I234" s="4">
        <f t="shared" si="2"/>
        <v>-29294</v>
      </c>
      <c r="J234" s="73"/>
      <c r="K234" s="4">
        <f t="shared" si="3"/>
        <v>-779441</v>
      </c>
      <c r="L234" s="74">
        <f t="shared" si="4"/>
        <v>-945800</v>
      </c>
    </row>
    <row r="235" ht="15.75" customHeight="1">
      <c r="A235" s="70" t="s">
        <v>247</v>
      </c>
      <c r="B235" s="71">
        <v>5.1161064E7</v>
      </c>
      <c r="C235" s="72">
        <f>IFERROR(VLOOKUP($B235,BaselineKILLS!$B:F,3,FALSE),"Not in Baseline Scan")</f>
        <v>414142</v>
      </c>
      <c r="D235" s="72">
        <f>IFERROR(VLOOKUP($B235,BaselineKILLS!$B:H,4,FALSE),"Not in Baseline Scan")</f>
        <v>24260</v>
      </c>
      <c r="E235" s="72">
        <f>IFERROR(VLOOKUP($B235,BaselineKILLS!$B:I,5,FALSE),"Not in Baseline Scan")</f>
        <v>974033</v>
      </c>
      <c r="F235" s="73"/>
      <c r="G235" s="4">
        <f t="shared" si="1"/>
        <v>-414142</v>
      </c>
      <c r="H235" s="73"/>
      <c r="I235" s="4">
        <f t="shared" si="2"/>
        <v>-24260</v>
      </c>
      <c r="J235" s="73"/>
      <c r="K235" s="4">
        <f t="shared" si="3"/>
        <v>-974033</v>
      </c>
      <c r="L235" s="74">
        <f t="shared" si="4"/>
        <v>-1412435</v>
      </c>
    </row>
    <row r="236" ht="15.75" customHeight="1">
      <c r="A236" s="70" t="s">
        <v>248</v>
      </c>
      <c r="B236" s="71">
        <v>5.6075232E7</v>
      </c>
      <c r="C236" s="72">
        <f>IFERROR(VLOOKUP($B236,BaselineKILLS!$B:F,3,FALSE),"Not in Baseline Scan")</f>
        <v>62845</v>
      </c>
      <c r="D236" s="72">
        <f>IFERROR(VLOOKUP($B236,BaselineKILLS!$B:H,4,FALSE),"Not in Baseline Scan")</f>
        <v>50623</v>
      </c>
      <c r="E236" s="72">
        <f>IFERROR(VLOOKUP($B236,BaselineKILLS!$B:I,5,FALSE),"Not in Baseline Scan")</f>
        <v>830714</v>
      </c>
      <c r="F236" s="73"/>
      <c r="G236" s="4">
        <f t="shared" si="1"/>
        <v>-62845</v>
      </c>
      <c r="H236" s="73"/>
      <c r="I236" s="4">
        <f t="shared" si="2"/>
        <v>-50623</v>
      </c>
      <c r="J236" s="73"/>
      <c r="K236" s="4">
        <f t="shared" si="3"/>
        <v>-830714</v>
      </c>
      <c r="L236" s="74">
        <f t="shared" si="4"/>
        <v>-944182</v>
      </c>
    </row>
    <row r="237" ht="15.75" customHeight="1">
      <c r="A237" s="70" t="s">
        <v>249</v>
      </c>
      <c r="B237" s="71">
        <v>5.2535298E7</v>
      </c>
      <c r="C237" s="72">
        <f>IFERROR(VLOOKUP($B237,BaselineKILLS!$B:F,3,FALSE),"Not in Baseline Scan")</f>
        <v>30114</v>
      </c>
      <c r="D237" s="72">
        <f>IFERROR(VLOOKUP($B237,BaselineKILLS!$B:H,4,FALSE),"Not in Baseline Scan")</f>
        <v>16121</v>
      </c>
      <c r="E237" s="72">
        <f>IFERROR(VLOOKUP($B237,BaselineKILLS!$B:I,5,FALSE),"Not in Baseline Scan")</f>
        <v>558407</v>
      </c>
      <c r="F237" s="73"/>
      <c r="G237" s="4">
        <f t="shared" si="1"/>
        <v>-30114</v>
      </c>
      <c r="H237" s="73"/>
      <c r="I237" s="4">
        <f t="shared" si="2"/>
        <v>-16121</v>
      </c>
      <c r="J237" s="73"/>
      <c r="K237" s="4">
        <f t="shared" si="3"/>
        <v>-558407</v>
      </c>
      <c r="L237" s="74">
        <f t="shared" si="4"/>
        <v>-604642</v>
      </c>
    </row>
    <row r="238" ht="15.75" customHeight="1">
      <c r="A238" s="70" t="s">
        <v>250</v>
      </c>
      <c r="B238" s="71">
        <v>8.3401811E7</v>
      </c>
      <c r="C238" s="72">
        <f>IFERROR(VLOOKUP($B238,BaselineKILLS!$B:F,3,FALSE),"Not in Baseline Scan")</f>
        <v>50026</v>
      </c>
      <c r="D238" s="72">
        <f>IFERROR(VLOOKUP($B238,BaselineKILLS!$B:H,4,FALSE),"Not in Baseline Scan")</f>
        <v>13794</v>
      </c>
      <c r="E238" s="72">
        <f>IFERROR(VLOOKUP($B238,BaselineKILLS!$B:I,5,FALSE),"Not in Baseline Scan")</f>
        <v>609320</v>
      </c>
      <c r="F238" s="73"/>
      <c r="G238" s="4">
        <f t="shared" si="1"/>
        <v>-50026</v>
      </c>
      <c r="H238" s="73"/>
      <c r="I238" s="4">
        <f t="shared" si="2"/>
        <v>-13794</v>
      </c>
      <c r="J238" s="73"/>
      <c r="K238" s="4">
        <f t="shared" si="3"/>
        <v>-609320</v>
      </c>
      <c r="L238" s="74">
        <f t="shared" si="4"/>
        <v>-673140</v>
      </c>
    </row>
    <row r="239" ht="15.75" customHeight="1">
      <c r="A239" s="70" t="s">
        <v>251</v>
      </c>
      <c r="B239" s="71">
        <v>1.267791E7</v>
      </c>
      <c r="C239" s="72">
        <f>IFERROR(VLOOKUP($B239,BaselineKILLS!$B:F,3,FALSE),"Not in Baseline Scan")</f>
        <v>0</v>
      </c>
      <c r="D239" s="72">
        <f>IFERROR(VLOOKUP($B239,BaselineKILLS!$B:H,4,FALSE),"Not in Baseline Scan")</f>
        <v>0</v>
      </c>
      <c r="E239" s="72">
        <f>IFERROR(VLOOKUP($B239,BaselineKILLS!$B:I,5,FALSE),"Not in Baseline Scan")</f>
        <v>0</v>
      </c>
      <c r="F239" s="73"/>
      <c r="G239" s="4">
        <f t="shared" si="1"/>
        <v>0</v>
      </c>
      <c r="H239" s="73"/>
      <c r="I239" s="4">
        <f t="shared" si="2"/>
        <v>0</v>
      </c>
      <c r="J239" s="73"/>
      <c r="K239" s="4">
        <f t="shared" si="3"/>
        <v>0</v>
      </c>
      <c r="L239" s="74">
        <f t="shared" si="4"/>
        <v>0</v>
      </c>
    </row>
    <row r="240" ht="15.75" customHeight="1">
      <c r="A240" s="70" t="s">
        <v>252</v>
      </c>
      <c r="B240" s="71">
        <v>1.4299138E7</v>
      </c>
      <c r="C240" s="72">
        <f>IFERROR(VLOOKUP($B240,BaselineKILLS!$B:F,3,FALSE),"Not in Baseline Scan")</f>
        <v>48864</v>
      </c>
      <c r="D240" s="72">
        <f>IFERROR(VLOOKUP($B240,BaselineKILLS!$B:H,4,FALSE),"Not in Baseline Scan")</f>
        <v>686</v>
      </c>
      <c r="E240" s="72">
        <f>IFERROR(VLOOKUP($B240,BaselineKILLS!$B:I,5,FALSE),"Not in Baseline Scan")</f>
        <v>0</v>
      </c>
      <c r="F240" s="73"/>
      <c r="G240" s="4">
        <f t="shared" si="1"/>
        <v>-48864</v>
      </c>
      <c r="H240" s="73"/>
      <c r="I240" s="4">
        <f t="shared" si="2"/>
        <v>-686</v>
      </c>
      <c r="J240" s="73"/>
      <c r="K240" s="4">
        <f t="shared" si="3"/>
        <v>0</v>
      </c>
      <c r="L240" s="74">
        <f t="shared" si="4"/>
        <v>-49550</v>
      </c>
    </row>
    <row r="241" ht="15.75" customHeight="1">
      <c r="A241" s="70" t="s">
        <v>253</v>
      </c>
      <c r="B241" s="71">
        <v>9.4970561E7</v>
      </c>
      <c r="C241" s="72">
        <f>IFERROR(VLOOKUP($B241,BaselineKILLS!$B:F,3,FALSE),"Not in Baseline Scan")</f>
        <v>440038</v>
      </c>
      <c r="D241" s="72">
        <f>IFERROR(VLOOKUP($B241,BaselineKILLS!$B:H,4,FALSE),"Not in Baseline Scan")</f>
        <v>127164</v>
      </c>
      <c r="E241" s="72">
        <f>IFERROR(VLOOKUP($B241,BaselineKILLS!$B:I,5,FALSE),"Not in Baseline Scan")</f>
        <v>816696</v>
      </c>
      <c r="F241" s="73"/>
      <c r="G241" s="4">
        <f t="shared" si="1"/>
        <v>-440038</v>
      </c>
      <c r="H241" s="73"/>
      <c r="I241" s="4">
        <f t="shared" si="2"/>
        <v>-127164</v>
      </c>
      <c r="J241" s="73"/>
      <c r="K241" s="4">
        <f t="shared" si="3"/>
        <v>-816696</v>
      </c>
      <c r="L241" s="74">
        <f t="shared" si="4"/>
        <v>-1383898</v>
      </c>
    </row>
    <row r="242" ht="15.75" customHeight="1">
      <c r="A242" s="70" t="s">
        <v>254</v>
      </c>
      <c r="B242" s="71">
        <v>9.6892318E7</v>
      </c>
      <c r="C242" s="72">
        <f>IFERROR(VLOOKUP($B242,BaselineKILLS!$B:F,3,FALSE),"Not in Baseline Scan")</f>
        <v>3775</v>
      </c>
      <c r="D242" s="72">
        <f>IFERROR(VLOOKUP($B242,BaselineKILLS!$B:H,4,FALSE),"Not in Baseline Scan")</f>
        <v>0</v>
      </c>
      <c r="E242" s="72">
        <f>IFERROR(VLOOKUP($B242,BaselineKILLS!$B:I,5,FALSE),"Not in Baseline Scan")</f>
        <v>5671</v>
      </c>
      <c r="F242" s="73"/>
      <c r="G242" s="4">
        <f t="shared" si="1"/>
        <v>-3775</v>
      </c>
      <c r="H242" s="73"/>
      <c r="I242" s="4">
        <f t="shared" si="2"/>
        <v>0</v>
      </c>
      <c r="J242" s="73"/>
      <c r="K242" s="4">
        <f t="shared" si="3"/>
        <v>-5671</v>
      </c>
      <c r="L242" s="74">
        <f t="shared" si="4"/>
        <v>-9446</v>
      </c>
    </row>
    <row r="243" ht="15.75" customHeight="1">
      <c r="A243" s="70" t="s">
        <v>255</v>
      </c>
      <c r="B243" s="71">
        <v>9346851.0</v>
      </c>
      <c r="C243" s="72">
        <f>IFERROR(VLOOKUP($B243,BaselineKILLS!$B:F,3,FALSE),"Not in Baseline Scan")</f>
        <v>36342</v>
      </c>
      <c r="D243" s="72">
        <f>IFERROR(VLOOKUP($B243,BaselineKILLS!$B:H,4,FALSE),"Not in Baseline Scan")</f>
        <v>68268</v>
      </c>
      <c r="E243" s="72">
        <f>IFERROR(VLOOKUP($B243,BaselineKILLS!$B:I,5,FALSE),"Not in Baseline Scan")</f>
        <v>447202</v>
      </c>
      <c r="F243" s="73"/>
      <c r="G243" s="4">
        <f t="shared" si="1"/>
        <v>-36342</v>
      </c>
      <c r="H243" s="73"/>
      <c r="I243" s="4">
        <f t="shared" si="2"/>
        <v>-68268</v>
      </c>
      <c r="J243" s="73"/>
      <c r="K243" s="4">
        <f t="shared" si="3"/>
        <v>-447202</v>
      </c>
      <c r="L243" s="74">
        <f t="shared" si="4"/>
        <v>-551812</v>
      </c>
    </row>
    <row r="244" ht="15.75" customHeight="1">
      <c r="A244" s="70" t="s">
        <v>256</v>
      </c>
      <c r="B244" s="71">
        <v>4.0412839E7</v>
      </c>
      <c r="C244" s="72">
        <f>IFERROR(VLOOKUP($B244,BaselineKILLS!$B:F,3,FALSE),"Not in Baseline Scan")</f>
        <v>15217</v>
      </c>
      <c r="D244" s="72">
        <f>IFERROR(VLOOKUP($B244,BaselineKILLS!$B:H,4,FALSE),"Not in Baseline Scan")</f>
        <v>0</v>
      </c>
      <c r="E244" s="72">
        <f>IFERROR(VLOOKUP($B244,BaselineKILLS!$B:I,5,FALSE),"Not in Baseline Scan")</f>
        <v>204299</v>
      </c>
      <c r="F244" s="73"/>
      <c r="G244" s="4">
        <f t="shared" si="1"/>
        <v>-15217</v>
      </c>
      <c r="H244" s="73"/>
      <c r="I244" s="4">
        <f t="shared" si="2"/>
        <v>0</v>
      </c>
      <c r="J244" s="73"/>
      <c r="K244" s="4">
        <f t="shared" si="3"/>
        <v>-204299</v>
      </c>
      <c r="L244" s="74">
        <f t="shared" si="4"/>
        <v>-219516</v>
      </c>
    </row>
    <row r="245" ht="15.75" customHeight="1">
      <c r="A245" s="70" t="s">
        <v>257</v>
      </c>
      <c r="B245" s="71">
        <v>9.0938676E7</v>
      </c>
      <c r="C245" s="72">
        <f>IFERROR(VLOOKUP($B245,BaselineKILLS!$B:F,3,FALSE),"Not in Baseline Scan")</f>
        <v>1405</v>
      </c>
      <c r="D245" s="72">
        <f>IFERROR(VLOOKUP($B245,BaselineKILLS!$B:H,4,FALSE),"Not in Baseline Scan")</f>
        <v>0</v>
      </c>
      <c r="E245" s="72" t="str">
        <f>IFERROR(VLOOKUP($B245,BaselineKILLS!$B:I,5,FALSE),"Not in Baseline Scan")</f>
        <v/>
      </c>
      <c r="F245" s="73"/>
      <c r="G245" s="4">
        <f t="shared" si="1"/>
        <v>-1405</v>
      </c>
      <c r="H245" s="73"/>
      <c r="I245" s="4">
        <f t="shared" si="2"/>
        <v>0</v>
      </c>
      <c r="J245" s="73"/>
      <c r="K245" s="4">
        <f t="shared" si="3"/>
        <v>0</v>
      </c>
      <c r="L245" s="74">
        <f t="shared" si="4"/>
        <v>-1405</v>
      </c>
    </row>
    <row r="246" ht="15.75" customHeight="1">
      <c r="A246" s="70" t="s">
        <v>258</v>
      </c>
      <c r="B246" s="71">
        <v>1.58042918E8</v>
      </c>
      <c r="C246" s="72">
        <f>IFERROR(VLOOKUP($B246,BaselineKILLS!$B:F,3,FALSE),"Not in Baseline Scan")</f>
        <v>13594</v>
      </c>
      <c r="D246" s="72">
        <f>IFERROR(VLOOKUP($B246,BaselineKILLS!$B:H,4,FALSE),"Not in Baseline Scan")</f>
        <v>3452</v>
      </c>
      <c r="E246" s="72">
        <f>IFERROR(VLOOKUP($B246,BaselineKILLS!$B:I,5,FALSE),"Not in Baseline Scan")</f>
        <v>139999</v>
      </c>
      <c r="F246" s="73"/>
      <c r="G246" s="4">
        <f t="shared" si="1"/>
        <v>-13594</v>
      </c>
      <c r="H246" s="73"/>
      <c r="I246" s="4">
        <f t="shared" si="2"/>
        <v>-3452</v>
      </c>
      <c r="J246" s="73"/>
      <c r="K246" s="4">
        <f t="shared" si="3"/>
        <v>-139999</v>
      </c>
      <c r="L246" s="74">
        <f t="shared" si="4"/>
        <v>-157045</v>
      </c>
    </row>
    <row r="247" ht="15.75" customHeight="1">
      <c r="A247" s="70" t="s">
        <v>259</v>
      </c>
      <c r="B247" s="71">
        <v>6.119765E7</v>
      </c>
      <c r="C247" s="72">
        <f>IFERROR(VLOOKUP($B247,BaselineKILLS!$B:F,3,FALSE),"Not in Baseline Scan")</f>
        <v>7355</v>
      </c>
      <c r="D247" s="72">
        <f>IFERROR(VLOOKUP($B247,BaselineKILLS!$B:H,4,FALSE),"Not in Baseline Scan")</f>
        <v>0</v>
      </c>
      <c r="E247" s="72">
        <f>IFERROR(VLOOKUP($B247,BaselineKILLS!$B:I,5,FALSE),"Not in Baseline Scan")</f>
        <v>17424</v>
      </c>
      <c r="F247" s="73"/>
      <c r="G247" s="4">
        <f t="shared" si="1"/>
        <v>-7355</v>
      </c>
      <c r="H247" s="73"/>
      <c r="I247" s="4">
        <f t="shared" si="2"/>
        <v>0</v>
      </c>
      <c r="J247" s="73"/>
      <c r="K247" s="4">
        <f t="shared" si="3"/>
        <v>-17424</v>
      </c>
      <c r="L247" s="74">
        <f t="shared" si="4"/>
        <v>-24779</v>
      </c>
    </row>
    <row r="248" ht="15.75" customHeight="1">
      <c r="A248" s="70" t="s">
        <v>260</v>
      </c>
      <c r="B248" s="71">
        <v>1.43182907E8</v>
      </c>
      <c r="C248" s="72">
        <f>IFERROR(VLOOKUP($B248,BaselineKILLS!$B:F,3,FALSE),"Not in Baseline Scan")</f>
        <v>0</v>
      </c>
      <c r="D248" s="72">
        <f>IFERROR(VLOOKUP($B248,BaselineKILLS!$B:H,4,FALSE),"Not in Baseline Scan")</f>
        <v>98</v>
      </c>
      <c r="E248" s="72">
        <f>IFERROR(VLOOKUP($B248,BaselineKILLS!$B:I,5,FALSE),"Not in Baseline Scan")</f>
        <v>20852</v>
      </c>
      <c r="F248" s="73"/>
      <c r="G248" s="4">
        <f t="shared" si="1"/>
        <v>0</v>
      </c>
      <c r="H248" s="73"/>
      <c r="I248" s="4">
        <f t="shared" si="2"/>
        <v>-98</v>
      </c>
      <c r="J248" s="73"/>
      <c r="K248" s="4">
        <f t="shared" si="3"/>
        <v>-20852</v>
      </c>
      <c r="L248" s="74">
        <f t="shared" si="4"/>
        <v>-20950</v>
      </c>
    </row>
    <row r="249" ht="15.75" customHeight="1">
      <c r="A249" s="70" t="s">
        <v>261</v>
      </c>
      <c r="B249" s="71">
        <v>8.3688297E7</v>
      </c>
      <c r="C249" s="72">
        <f>IFERROR(VLOOKUP($B249,BaselineKILLS!$B:F,3,FALSE),"Not in Baseline Scan")</f>
        <v>7479</v>
      </c>
      <c r="D249" s="72">
        <f>IFERROR(VLOOKUP($B249,BaselineKILLS!$B:H,4,FALSE),"Not in Baseline Scan")</f>
        <v>9485</v>
      </c>
      <c r="E249" s="72">
        <f>IFERROR(VLOOKUP($B249,BaselineKILLS!$B:I,5,FALSE),"Not in Baseline Scan")</f>
        <v>685180</v>
      </c>
      <c r="F249" s="73"/>
      <c r="G249" s="4">
        <f t="shared" si="1"/>
        <v>-7479</v>
      </c>
      <c r="H249" s="73"/>
      <c r="I249" s="4">
        <f t="shared" si="2"/>
        <v>-9485</v>
      </c>
      <c r="J249" s="73"/>
      <c r="K249" s="4">
        <f t="shared" si="3"/>
        <v>-685180</v>
      </c>
      <c r="L249" s="74">
        <f t="shared" si="4"/>
        <v>-702144</v>
      </c>
    </row>
    <row r="250" ht="15.75" customHeight="1">
      <c r="A250" s="70" t="s">
        <v>262</v>
      </c>
      <c r="B250" s="71">
        <v>8.3688971E7</v>
      </c>
      <c r="C250" s="72">
        <f>IFERROR(VLOOKUP($B250,BaselineKILLS!$B:F,3,FALSE),"Not in Baseline Scan")</f>
        <v>78358</v>
      </c>
      <c r="D250" s="72">
        <f>IFERROR(VLOOKUP($B250,BaselineKILLS!$B:H,4,FALSE),"Not in Baseline Scan")</f>
        <v>636</v>
      </c>
      <c r="E250" s="72">
        <f>IFERROR(VLOOKUP($B250,BaselineKILLS!$B:I,5,FALSE),"Not in Baseline Scan")</f>
        <v>756810</v>
      </c>
      <c r="F250" s="73"/>
      <c r="G250" s="4">
        <f t="shared" si="1"/>
        <v>-78358</v>
      </c>
      <c r="H250" s="73"/>
      <c r="I250" s="4">
        <f t="shared" si="2"/>
        <v>-636</v>
      </c>
      <c r="J250" s="73"/>
      <c r="K250" s="4">
        <f t="shared" si="3"/>
        <v>-756810</v>
      </c>
      <c r="L250" s="74">
        <f t="shared" si="4"/>
        <v>-835804</v>
      </c>
    </row>
    <row r="251" ht="15.75" customHeight="1">
      <c r="A251" s="70" t="s">
        <v>263</v>
      </c>
      <c r="B251" s="71">
        <v>8.8280898E7</v>
      </c>
      <c r="C251" s="72">
        <f>IFERROR(VLOOKUP($B251,BaselineKILLS!$B:F,3,FALSE),"Not in Baseline Scan")</f>
        <v>64853</v>
      </c>
      <c r="D251" s="72">
        <f>IFERROR(VLOOKUP($B251,BaselineKILLS!$B:H,4,FALSE),"Not in Baseline Scan")</f>
        <v>54296</v>
      </c>
      <c r="E251" s="72">
        <f>IFERROR(VLOOKUP($B251,BaselineKILLS!$B:I,5,FALSE),"Not in Baseline Scan")</f>
        <v>948879</v>
      </c>
      <c r="F251" s="73"/>
      <c r="G251" s="4">
        <f t="shared" si="1"/>
        <v>-64853</v>
      </c>
      <c r="H251" s="73"/>
      <c r="I251" s="4">
        <f t="shared" si="2"/>
        <v>-54296</v>
      </c>
      <c r="J251" s="73"/>
      <c r="K251" s="4">
        <f t="shared" si="3"/>
        <v>-948879</v>
      </c>
      <c r="L251" s="74">
        <f t="shared" si="4"/>
        <v>-1068028</v>
      </c>
    </row>
    <row r="252" ht="15.75" customHeight="1">
      <c r="A252" s="70" t="s">
        <v>264</v>
      </c>
      <c r="B252" s="71">
        <v>3.1110161E7</v>
      </c>
      <c r="C252" s="72">
        <f>IFERROR(VLOOKUP($B252,BaselineKILLS!$B:F,3,FALSE),"Not in Baseline Scan")</f>
        <v>19775</v>
      </c>
      <c r="D252" s="72">
        <f>IFERROR(VLOOKUP($B252,BaselineKILLS!$B:H,4,FALSE),"Not in Baseline Scan")</f>
        <v>25278</v>
      </c>
      <c r="E252" s="72">
        <f>IFERROR(VLOOKUP($B252,BaselineKILLS!$B:I,5,FALSE),"Not in Baseline Scan")</f>
        <v>638957</v>
      </c>
      <c r="F252" s="73"/>
      <c r="G252" s="4">
        <f t="shared" si="1"/>
        <v>-19775</v>
      </c>
      <c r="H252" s="73"/>
      <c r="I252" s="4">
        <f t="shared" si="2"/>
        <v>-25278</v>
      </c>
      <c r="J252" s="73"/>
      <c r="K252" s="4">
        <f t="shared" si="3"/>
        <v>-638957</v>
      </c>
      <c r="L252" s="74">
        <f t="shared" si="4"/>
        <v>-684010</v>
      </c>
    </row>
    <row r="253" ht="15.75" customHeight="1">
      <c r="A253" s="70" t="s">
        <v>265</v>
      </c>
      <c r="B253" s="71">
        <v>5.1017364E7</v>
      </c>
      <c r="C253" s="72">
        <f>IFERROR(VLOOKUP($B253,BaselineKILLS!$B:F,3,FALSE),"Not in Baseline Scan")</f>
        <v>97623</v>
      </c>
      <c r="D253" s="72">
        <f>IFERROR(VLOOKUP($B253,BaselineKILLS!$B:H,4,FALSE),"Not in Baseline Scan")</f>
        <v>4235</v>
      </c>
      <c r="E253" s="72">
        <f>IFERROR(VLOOKUP($B253,BaselineKILLS!$B:I,5,FALSE),"Not in Baseline Scan")</f>
        <v>226585</v>
      </c>
      <c r="F253" s="73"/>
      <c r="G253" s="4">
        <f t="shared" si="1"/>
        <v>-97623</v>
      </c>
      <c r="H253" s="73"/>
      <c r="I253" s="4">
        <f t="shared" si="2"/>
        <v>-4235</v>
      </c>
      <c r="J253" s="73"/>
      <c r="K253" s="4">
        <f t="shared" si="3"/>
        <v>-226585</v>
      </c>
      <c r="L253" s="74">
        <f t="shared" si="4"/>
        <v>-328443</v>
      </c>
    </row>
    <row r="254" ht="15.75" customHeight="1">
      <c r="A254" s="70" t="s">
        <v>266</v>
      </c>
      <c r="B254" s="71">
        <v>1.0209428E7</v>
      </c>
      <c r="C254" s="72">
        <f>IFERROR(VLOOKUP($B254,BaselineKILLS!$B:F,3,FALSE),"Not in Baseline Scan")</f>
        <v>5980</v>
      </c>
      <c r="D254" s="72">
        <f>IFERROR(VLOOKUP($B254,BaselineKILLS!$B:H,4,FALSE),"Not in Baseline Scan")</f>
        <v>105252</v>
      </c>
      <c r="E254" s="72">
        <f>IFERROR(VLOOKUP($B254,BaselineKILLS!$B:I,5,FALSE),"Not in Baseline Scan")</f>
        <v>1082982</v>
      </c>
      <c r="F254" s="73"/>
      <c r="G254" s="4">
        <f t="shared" si="1"/>
        <v>-5980</v>
      </c>
      <c r="H254" s="73"/>
      <c r="I254" s="4">
        <f t="shared" si="2"/>
        <v>-105252</v>
      </c>
      <c r="J254" s="73"/>
      <c r="K254" s="4">
        <f t="shared" si="3"/>
        <v>-1082982</v>
      </c>
      <c r="L254" s="74">
        <f t="shared" si="4"/>
        <v>-1194214</v>
      </c>
    </row>
    <row r="255" ht="15.75" customHeight="1">
      <c r="A255" s="70" t="s">
        <v>267</v>
      </c>
      <c r="B255" s="71">
        <v>3.9262878E7</v>
      </c>
      <c r="C255" s="72">
        <f>IFERROR(VLOOKUP($B255,BaselineKILLS!$B:F,3,FALSE),"Not in Baseline Scan")</f>
        <v>110879</v>
      </c>
      <c r="D255" s="72">
        <f>IFERROR(VLOOKUP($B255,BaselineKILLS!$B:H,4,FALSE),"Not in Baseline Scan")</f>
        <v>2084</v>
      </c>
      <c r="E255" s="72">
        <f>IFERROR(VLOOKUP($B255,BaselineKILLS!$B:I,5,FALSE),"Not in Baseline Scan")</f>
        <v>878524</v>
      </c>
      <c r="F255" s="73"/>
      <c r="G255" s="4">
        <f t="shared" si="1"/>
        <v>-110879</v>
      </c>
      <c r="H255" s="73"/>
      <c r="I255" s="4">
        <f t="shared" si="2"/>
        <v>-2084</v>
      </c>
      <c r="J255" s="73"/>
      <c r="K255" s="4">
        <f t="shared" si="3"/>
        <v>-878524</v>
      </c>
      <c r="L255" s="74">
        <f t="shared" si="4"/>
        <v>-991487</v>
      </c>
    </row>
    <row r="256" ht="15.75" customHeight="1">
      <c r="A256" s="70" t="s">
        <v>268</v>
      </c>
      <c r="B256" s="71">
        <v>3.9145398E7</v>
      </c>
      <c r="C256" s="72">
        <f>IFERROR(VLOOKUP($B256,BaselineKILLS!$B:F,3,FALSE),"Not in Baseline Scan")</f>
        <v>6138</v>
      </c>
      <c r="D256" s="72">
        <f>IFERROR(VLOOKUP($B256,BaselineKILLS!$B:H,4,FALSE),"Not in Baseline Scan")</f>
        <v>173315</v>
      </c>
      <c r="E256" s="72">
        <f>IFERROR(VLOOKUP($B256,BaselineKILLS!$B:I,5,FALSE),"Not in Baseline Scan")</f>
        <v>1860216</v>
      </c>
      <c r="F256" s="73"/>
      <c r="G256" s="4">
        <f t="shared" si="1"/>
        <v>-6138</v>
      </c>
      <c r="H256" s="73"/>
      <c r="I256" s="4">
        <f t="shared" si="2"/>
        <v>-173315</v>
      </c>
      <c r="J256" s="73"/>
      <c r="K256" s="4">
        <f t="shared" si="3"/>
        <v>-1860216</v>
      </c>
      <c r="L256" s="74">
        <f t="shared" si="4"/>
        <v>-2039669</v>
      </c>
    </row>
    <row r="257" ht="15.75" customHeight="1">
      <c r="A257" s="70" t="s">
        <v>269</v>
      </c>
      <c r="B257" s="71">
        <v>1.60684174E8</v>
      </c>
      <c r="C257" s="72">
        <f>IFERROR(VLOOKUP($B257,BaselineKILLS!$B:F,3,FALSE),"Not in Baseline Scan")</f>
        <v>0</v>
      </c>
      <c r="D257" s="72">
        <f>IFERROR(VLOOKUP($B257,BaselineKILLS!$B:H,4,FALSE),"Not in Baseline Scan")</f>
        <v>0</v>
      </c>
      <c r="E257" s="72">
        <f>IFERROR(VLOOKUP($B257,BaselineKILLS!$B:I,5,FALSE),"Not in Baseline Scan")</f>
        <v>0</v>
      </c>
      <c r="F257" s="73"/>
      <c r="G257" s="4">
        <f t="shared" si="1"/>
        <v>0</v>
      </c>
      <c r="H257" s="73"/>
      <c r="I257" s="4">
        <f t="shared" si="2"/>
        <v>0</v>
      </c>
      <c r="J257" s="73"/>
      <c r="K257" s="4">
        <f t="shared" si="3"/>
        <v>0</v>
      </c>
      <c r="L257" s="74">
        <f t="shared" si="4"/>
        <v>0</v>
      </c>
    </row>
    <row r="258" ht="15.75" customHeight="1">
      <c r="A258" s="70" t="s">
        <v>270</v>
      </c>
      <c r="B258" s="71">
        <v>6.4393126E7</v>
      </c>
      <c r="C258" s="72">
        <f>IFERROR(VLOOKUP($B258,BaselineKILLS!$B:F,3,FALSE),"Not in Baseline Scan")</f>
        <v>388566</v>
      </c>
      <c r="D258" s="72">
        <f>IFERROR(VLOOKUP($B258,BaselineKILLS!$B:H,4,FALSE),"Not in Baseline Scan")</f>
        <v>16101</v>
      </c>
      <c r="E258" s="72">
        <f>IFERROR(VLOOKUP($B258,BaselineKILLS!$B:I,5,FALSE),"Not in Baseline Scan")</f>
        <v>836849</v>
      </c>
      <c r="F258" s="73"/>
      <c r="G258" s="4">
        <f t="shared" si="1"/>
        <v>-388566</v>
      </c>
      <c r="H258" s="73"/>
      <c r="I258" s="4">
        <f t="shared" si="2"/>
        <v>-16101</v>
      </c>
      <c r="J258" s="73"/>
      <c r="K258" s="4">
        <f t="shared" si="3"/>
        <v>-836849</v>
      </c>
      <c r="L258" s="74">
        <f t="shared" si="4"/>
        <v>-1241516</v>
      </c>
    </row>
    <row r="259" ht="15.75" customHeight="1">
      <c r="A259" s="70" t="s">
        <v>271</v>
      </c>
      <c r="B259" s="71">
        <v>8.9483572E7</v>
      </c>
      <c r="C259" s="72">
        <f>IFERROR(VLOOKUP($B259,BaselineKILLS!$B:F,3,FALSE),"Not in Baseline Scan")</f>
        <v>14884</v>
      </c>
      <c r="D259" s="72">
        <f>IFERROR(VLOOKUP($B259,BaselineKILLS!$B:H,4,FALSE),"Not in Baseline Scan")</f>
        <v>0</v>
      </c>
      <c r="E259" s="72">
        <f>IFERROR(VLOOKUP($B259,BaselineKILLS!$B:I,5,FALSE),"Not in Baseline Scan")</f>
        <v>387119</v>
      </c>
      <c r="F259" s="73"/>
      <c r="G259" s="4">
        <f t="shared" si="1"/>
        <v>-14884</v>
      </c>
      <c r="H259" s="73"/>
      <c r="I259" s="4">
        <f t="shared" si="2"/>
        <v>0</v>
      </c>
      <c r="J259" s="73"/>
      <c r="K259" s="4">
        <f t="shared" si="3"/>
        <v>-387119</v>
      </c>
      <c r="L259" s="74">
        <f t="shared" si="4"/>
        <v>-402003</v>
      </c>
    </row>
    <row r="260" ht="15.75" customHeight="1">
      <c r="A260" s="70" t="s">
        <v>272</v>
      </c>
      <c r="B260" s="71">
        <v>1.03034587E8</v>
      </c>
      <c r="C260" s="72">
        <f>IFERROR(VLOOKUP($B260,BaselineKILLS!$B:F,3,FALSE),"Not in Baseline Scan")</f>
        <v>11110</v>
      </c>
      <c r="D260" s="72">
        <f>IFERROR(VLOOKUP($B260,BaselineKILLS!$B:H,4,FALSE),"Not in Baseline Scan")</f>
        <v>10243</v>
      </c>
      <c r="E260" s="72">
        <f>IFERROR(VLOOKUP($B260,BaselineKILLS!$B:I,5,FALSE),"Not in Baseline Scan")</f>
        <v>17092</v>
      </c>
      <c r="F260" s="73"/>
      <c r="G260" s="4">
        <f t="shared" si="1"/>
        <v>-11110</v>
      </c>
      <c r="H260" s="73"/>
      <c r="I260" s="4">
        <f t="shared" si="2"/>
        <v>-10243</v>
      </c>
      <c r="J260" s="73"/>
      <c r="K260" s="4">
        <f t="shared" si="3"/>
        <v>-17092</v>
      </c>
      <c r="L260" s="74">
        <f t="shared" si="4"/>
        <v>-38445</v>
      </c>
    </row>
    <row r="261" ht="15.75" customHeight="1">
      <c r="A261" s="70" t="s">
        <v>273</v>
      </c>
      <c r="B261" s="71">
        <v>1.01430763E8</v>
      </c>
      <c r="C261" s="72">
        <f>IFERROR(VLOOKUP($B261,BaselineKILLS!$B:F,3,FALSE),"Not in Baseline Scan")</f>
        <v>0</v>
      </c>
      <c r="D261" s="72">
        <f>IFERROR(VLOOKUP($B261,BaselineKILLS!$B:H,4,FALSE),"Not in Baseline Scan")</f>
        <v>0</v>
      </c>
      <c r="E261" s="72">
        <f>IFERROR(VLOOKUP($B261,BaselineKILLS!$B:I,5,FALSE),"Not in Baseline Scan")</f>
        <v>0</v>
      </c>
      <c r="F261" s="73"/>
      <c r="G261" s="4">
        <f t="shared" si="1"/>
        <v>0</v>
      </c>
      <c r="H261" s="73"/>
      <c r="I261" s="4">
        <f t="shared" si="2"/>
        <v>0</v>
      </c>
      <c r="J261" s="73"/>
      <c r="K261" s="4">
        <f t="shared" si="3"/>
        <v>0</v>
      </c>
      <c r="L261" s="74">
        <f t="shared" si="4"/>
        <v>0</v>
      </c>
    </row>
    <row r="262" ht="15.75" customHeight="1">
      <c r="A262" s="70" t="s">
        <v>274</v>
      </c>
      <c r="B262" s="71">
        <v>1.5990938E7</v>
      </c>
      <c r="C262" s="72">
        <f>IFERROR(VLOOKUP($B262,BaselineKILLS!$B:F,3,FALSE),"Not in Baseline Scan")</f>
        <v>0</v>
      </c>
      <c r="D262" s="72">
        <f>IFERROR(VLOOKUP($B262,BaselineKILLS!$B:H,4,FALSE),"Not in Baseline Scan")</f>
        <v>10800</v>
      </c>
      <c r="E262" s="72">
        <f>IFERROR(VLOOKUP($B262,BaselineKILLS!$B:I,5,FALSE),"Not in Baseline Scan")</f>
        <v>872756</v>
      </c>
      <c r="F262" s="73"/>
      <c r="G262" s="4">
        <f t="shared" si="1"/>
        <v>0</v>
      </c>
      <c r="H262" s="73"/>
      <c r="I262" s="4">
        <f t="shared" si="2"/>
        <v>-10800</v>
      </c>
      <c r="J262" s="73"/>
      <c r="K262" s="4">
        <f t="shared" si="3"/>
        <v>-872756</v>
      </c>
      <c r="L262" s="74">
        <f t="shared" si="4"/>
        <v>-883556</v>
      </c>
    </row>
    <row r="263" ht="15.75" customHeight="1">
      <c r="A263" s="70" t="s">
        <v>275</v>
      </c>
      <c r="B263" s="71">
        <v>1.50622163E8</v>
      </c>
      <c r="C263" s="72">
        <f>IFERROR(VLOOKUP($B263,BaselineKILLS!$B:F,3,FALSE),"Not in Baseline Scan")</f>
        <v>0</v>
      </c>
      <c r="D263" s="72">
        <f>IFERROR(VLOOKUP($B263,BaselineKILLS!$B:H,4,FALSE),"Not in Baseline Scan")</f>
        <v>0</v>
      </c>
      <c r="E263" s="72">
        <f>IFERROR(VLOOKUP($B263,BaselineKILLS!$B:I,5,FALSE),"Not in Baseline Scan")</f>
        <v>0</v>
      </c>
      <c r="F263" s="73"/>
      <c r="G263" s="4">
        <f t="shared" si="1"/>
        <v>0</v>
      </c>
      <c r="H263" s="73"/>
      <c r="I263" s="4">
        <f t="shared" si="2"/>
        <v>0</v>
      </c>
      <c r="J263" s="73"/>
      <c r="K263" s="4">
        <f t="shared" si="3"/>
        <v>0</v>
      </c>
      <c r="L263" s="74">
        <f t="shared" si="4"/>
        <v>0</v>
      </c>
    </row>
    <row r="264" ht="15.75" customHeight="1">
      <c r="A264" s="70" t="s">
        <v>276</v>
      </c>
      <c r="B264" s="71">
        <v>7.1555942E7</v>
      </c>
      <c r="C264" s="72">
        <f>IFERROR(VLOOKUP($B264,BaselineKILLS!$B:F,3,FALSE),"Not in Baseline Scan")</f>
        <v>0</v>
      </c>
      <c r="D264" s="72">
        <f>IFERROR(VLOOKUP($B264,BaselineKILLS!$B:H,4,FALSE),"Not in Baseline Scan")</f>
        <v>2005</v>
      </c>
      <c r="E264" s="72">
        <f>IFERROR(VLOOKUP($B264,BaselineKILLS!$B:I,5,FALSE),"Not in Baseline Scan")</f>
        <v>48765</v>
      </c>
      <c r="F264" s="73"/>
      <c r="G264" s="4">
        <f t="shared" si="1"/>
        <v>0</v>
      </c>
      <c r="H264" s="73"/>
      <c r="I264" s="4">
        <f t="shared" si="2"/>
        <v>-2005</v>
      </c>
      <c r="J264" s="73"/>
      <c r="K264" s="4">
        <f t="shared" si="3"/>
        <v>-48765</v>
      </c>
      <c r="L264" s="74">
        <f t="shared" si="4"/>
        <v>-50770</v>
      </c>
    </row>
    <row r="265" ht="15.75" customHeight="1">
      <c r="A265" s="70" t="s">
        <v>277</v>
      </c>
      <c r="B265" s="71">
        <v>1.77627542E8</v>
      </c>
      <c r="C265" s="72">
        <f>IFERROR(VLOOKUP($B265,BaselineKILLS!$B:F,3,FALSE),"Not in Baseline Scan")</f>
        <v>0</v>
      </c>
      <c r="D265" s="72">
        <f>IFERROR(VLOOKUP($B265,BaselineKILLS!$B:H,4,FALSE),"Not in Baseline Scan")</f>
        <v>0</v>
      </c>
      <c r="E265" s="72">
        <f>IFERROR(VLOOKUP($B265,BaselineKILLS!$B:I,5,FALSE),"Not in Baseline Scan")</f>
        <v>0</v>
      </c>
      <c r="F265" s="73"/>
      <c r="G265" s="4">
        <f t="shared" si="1"/>
        <v>0</v>
      </c>
      <c r="H265" s="73"/>
      <c r="I265" s="4">
        <f t="shared" si="2"/>
        <v>0</v>
      </c>
      <c r="J265" s="73"/>
      <c r="K265" s="4">
        <f t="shared" si="3"/>
        <v>0</v>
      </c>
      <c r="L265" s="74">
        <f t="shared" si="4"/>
        <v>0</v>
      </c>
    </row>
    <row r="266" ht="15.75" customHeight="1">
      <c r="A266" s="70" t="s">
        <v>278</v>
      </c>
      <c r="B266" s="71">
        <v>1.01432865E8</v>
      </c>
      <c r="C266" s="72">
        <f>IFERROR(VLOOKUP($B266,BaselineKILLS!$B:F,3,FALSE),"Not in Baseline Scan")</f>
        <v>0</v>
      </c>
      <c r="D266" s="72">
        <f>IFERROR(VLOOKUP($B266,BaselineKILLS!$B:H,4,FALSE),"Not in Baseline Scan")</f>
        <v>1</v>
      </c>
      <c r="E266" s="72">
        <f>IFERROR(VLOOKUP($B266,BaselineKILLS!$B:I,5,FALSE),"Not in Baseline Scan")</f>
        <v>0</v>
      </c>
      <c r="F266" s="73"/>
      <c r="G266" s="4">
        <f t="shared" si="1"/>
        <v>0</v>
      </c>
      <c r="H266" s="73"/>
      <c r="I266" s="4">
        <f t="shared" si="2"/>
        <v>-1</v>
      </c>
      <c r="J266" s="73"/>
      <c r="K266" s="4">
        <f t="shared" si="3"/>
        <v>0</v>
      </c>
      <c r="L266" s="74">
        <f t="shared" si="4"/>
        <v>-1</v>
      </c>
    </row>
    <row r="267" ht="15.75" customHeight="1">
      <c r="A267" s="70" t="s">
        <v>279</v>
      </c>
      <c r="B267" s="71">
        <v>9.5944515E7</v>
      </c>
      <c r="C267" s="72">
        <f>IFERROR(VLOOKUP($B267,BaselineKILLS!$B:F,3,FALSE),"Not in Baseline Scan")</f>
        <v>0</v>
      </c>
      <c r="D267" s="72">
        <f>IFERROR(VLOOKUP($B267,BaselineKILLS!$B:H,4,FALSE),"Not in Baseline Scan")</f>
        <v>0</v>
      </c>
      <c r="E267" s="72">
        <f>IFERROR(VLOOKUP($B267,BaselineKILLS!$B:I,5,FALSE),"Not in Baseline Scan")</f>
        <v>0</v>
      </c>
      <c r="F267" s="73"/>
      <c r="G267" s="4">
        <f t="shared" si="1"/>
        <v>0</v>
      </c>
      <c r="H267" s="73"/>
      <c r="I267" s="4">
        <f t="shared" si="2"/>
        <v>0</v>
      </c>
      <c r="J267" s="73"/>
      <c r="K267" s="4">
        <f t="shared" si="3"/>
        <v>0</v>
      </c>
      <c r="L267" s="74">
        <f t="shared" si="4"/>
        <v>0</v>
      </c>
    </row>
    <row r="268" ht="15.75" customHeight="1">
      <c r="A268" s="70" t="s">
        <v>280</v>
      </c>
      <c r="B268" s="71">
        <v>7.1534388E7</v>
      </c>
      <c r="C268" s="72">
        <f>IFERROR(VLOOKUP($B268,BaselineKILLS!$B:F,3,FALSE),"Not in Baseline Scan")</f>
        <v>0</v>
      </c>
      <c r="D268" s="72">
        <f>IFERROR(VLOOKUP($B268,BaselineKILLS!$B:H,4,FALSE),"Not in Baseline Scan")</f>
        <v>0</v>
      </c>
      <c r="E268" s="72">
        <f>IFERROR(VLOOKUP($B268,BaselineKILLS!$B:I,5,FALSE),"Not in Baseline Scan")</f>
        <v>0</v>
      </c>
      <c r="F268" s="73"/>
      <c r="G268" s="4">
        <f t="shared" si="1"/>
        <v>0</v>
      </c>
      <c r="H268" s="73"/>
      <c r="I268" s="4">
        <f t="shared" si="2"/>
        <v>0</v>
      </c>
      <c r="J268" s="73"/>
      <c r="K268" s="4">
        <f t="shared" si="3"/>
        <v>0</v>
      </c>
      <c r="L268" s="74">
        <f t="shared" si="4"/>
        <v>0</v>
      </c>
    </row>
    <row r="269" ht="15.75" customHeight="1">
      <c r="A269" s="70" t="s">
        <v>281</v>
      </c>
      <c r="B269" s="71">
        <v>5.7943326E7</v>
      </c>
      <c r="C269" s="72">
        <f>IFERROR(VLOOKUP($B269,BaselineKILLS!$B:F,3,FALSE),"Not in Baseline Scan")</f>
        <v>12393</v>
      </c>
      <c r="D269" s="72">
        <f>IFERROR(VLOOKUP($B269,BaselineKILLS!$B:H,4,FALSE),"Not in Baseline Scan")</f>
        <v>47635</v>
      </c>
      <c r="E269" s="72">
        <f>IFERROR(VLOOKUP($B269,BaselineKILLS!$B:I,5,FALSE),"Not in Baseline Scan")</f>
        <v>2239475</v>
      </c>
      <c r="F269" s="73"/>
      <c r="G269" s="4">
        <f t="shared" si="1"/>
        <v>-12393</v>
      </c>
      <c r="H269" s="73"/>
      <c r="I269" s="4">
        <f t="shared" si="2"/>
        <v>-47635</v>
      </c>
      <c r="J269" s="73"/>
      <c r="K269" s="4">
        <f t="shared" si="3"/>
        <v>-2239475</v>
      </c>
      <c r="L269" s="74">
        <f t="shared" si="4"/>
        <v>-2299503</v>
      </c>
    </row>
    <row r="270" ht="15.75" customHeight="1">
      <c r="A270" s="70" t="s">
        <v>282</v>
      </c>
      <c r="B270" s="71">
        <v>2.8534955E7</v>
      </c>
      <c r="C270" s="72">
        <f>IFERROR(VLOOKUP($B270,BaselineKILLS!$B:F,3,FALSE),"Not in Baseline Scan")</f>
        <v>9991</v>
      </c>
      <c r="D270" s="72">
        <f>IFERROR(VLOOKUP($B270,BaselineKILLS!$B:H,4,FALSE),"Not in Baseline Scan")</f>
        <v>0</v>
      </c>
      <c r="E270" s="72">
        <f>IFERROR(VLOOKUP($B270,BaselineKILLS!$B:I,5,FALSE),"Not in Baseline Scan")</f>
        <v>538870</v>
      </c>
      <c r="F270" s="73"/>
      <c r="G270" s="4">
        <f t="shared" si="1"/>
        <v>-9991</v>
      </c>
      <c r="H270" s="73"/>
      <c r="I270" s="4">
        <f t="shared" si="2"/>
        <v>0</v>
      </c>
      <c r="J270" s="73"/>
      <c r="K270" s="4">
        <f t="shared" si="3"/>
        <v>-538870</v>
      </c>
      <c r="L270" s="74">
        <f t="shared" si="4"/>
        <v>-548861</v>
      </c>
    </row>
    <row r="271" ht="15.75" customHeight="1">
      <c r="A271" s="70" t="s">
        <v>283</v>
      </c>
      <c r="B271" s="71">
        <v>1.73496762E8</v>
      </c>
      <c r="C271" s="72">
        <f>IFERROR(VLOOKUP($B271,BaselineKILLS!$B:F,3,FALSE),"Not in Baseline Scan")</f>
        <v>0</v>
      </c>
      <c r="D271" s="72">
        <f>IFERROR(VLOOKUP($B271,BaselineKILLS!$B:H,4,FALSE),"Not in Baseline Scan")</f>
        <v>0</v>
      </c>
      <c r="E271" s="72">
        <f>IFERROR(VLOOKUP($B271,BaselineKILLS!$B:I,5,FALSE),"Not in Baseline Scan")</f>
        <v>0</v>
      </c>
      <c r="F271" s="73"/>
      <c r="G271" s="4">
        <f t="shared" si="1"/>
        <v>0</v>
      </c>
      <c r="H271" s="73"/>
      <c r="I271" s="4">
        <f t="shared" si="2"/>
        <v>0</v>
      </c>
      <c r="J271" s="73"/>
      <c r="K271" s="4">
        <f t="shared" si="3"/>
        <v>0</v>
      </c>
      <c r="L271" s="74">
        <f t="shared" si="4"/>
        <v>0</v>
      </c>
    </row>
    <row r="272" ht="15.75" customHeight="1">
      <c r="A272" s="70" t="s">
        <v>284</v>
      </c>
      <c r="B272" s="71">
        <v>2.8955669E7</v>
      </c>
      <c r="C272" s="72">
        <f>IFERROR(VLOOKUP($B272,BaselineKILLS!$B:F,3,FALSE),"Not in Baseline Scan")</f>
        <v>0</v>
      </c>
      <c r="D272" s="72">
        <f>IFERROR(VLOOKUP($B272,BaselineKILLS!$B:H,4,FALSE),"Not in Baseline Scan")</f>
        <v>0</v>
      </c>
      <c r="E272" s="72">
        <f>IFERROR(VLOOKUP($B272,BaselineKILLS!$B:I,5,FALSE),"Not in Baseline Scan")</f>
        <v>5423</v>
      </c>
      <c r="F272" s="73"/>
      <c r="G272" s="4">
        <f t="shared" si="1"/>
        <v>0</v>
      </c>
      <c r="H272" s="73"/>
      <c r="I272" s="4">
        <f t="shared" si="2"/>
        <v>0</v>
      </c>
      <c r="J272" s="73"/>
      <c r="K272" s="4">
        <f t="shared" si="3"/>
        <v>-5423</v>
      </c>
      <c r="L272" s="74">
        <f t="shared" si="4"/>
        <v>-5423</v>
      </c>
    </row>
    <row r="273" ht="15.75" customHeight="1">
      <c r="A273" s="77" t="s">
        <v>285</v>
      </c>
      <c r="B273" s="71">
        <v>6.2601603E7</v>
      </c>
      <c r="C273" s="72">
        <f>IFERROR(VLOOKUP($B273,BaselineKILLS!$B:F,3,FALSE),"Not in Baseline Scan")</f>
        <v>19553</v>
      </c>
      <c r="D273" s="72">
        <f>IFERROR(VLOOKUP($B273,BaselineKILLS!$B:H,4,FALSE),"Not in Baseline Scan")</f>
        <v>0</v>
      </c>
      <c r="E273" s="72">
        <f>IFERROR(VLOOKUP($B273,BaselineKILLS!$B:I,5,FALSE),"Not in Baseline Scan")</f>
        <v>178950</v>
      </c>
      <c r="F273" s="73"/>
      <c r="G273" s="4">
        <f t="shared" si="1"/>
        <v>-19553</v>
      </c>
      <c r="H273" s="73"/>
      <c r="I273" s="4">
        <f t="shared" si="2"/>
        <v>0</v>
      </c>
      <c r="J273" s="73"/>
      <c r="K273" s="4">
        <f t="shared" si="3"/>
        <v>-178950</v>
      </c>
      <c r="L273" s="74">
        <f t="shared" si="4"/>
        <v>-198503</v>
      </c>
    </row>
    <row r="274" ht="15.75" customHeight="1">
      <c r="A274" s="70" t="s">
        <v>286</v>
      </c>
      <c r="B274" s="71">
        <v>7.8592333E7</v>
      </c>
      <c r="C274" s="72">
        <f>IFERROR(VLOOKUP($B274,BaselineKILLS!$B:F,3,FALSE),"Not in Baseline Scan")</f>
        <v>46479</v>
      </c>
      <c r="D274" s="72">
        <f>IFERROR(VLOOKUP($B274,BaselineKILLS!$B:H,4,FALSE),"Not in Baseline Scan")</f>
        <v>17097</v>
      </c>
      <c r="E274" s="72">
        <f>IFERROR(VLOOKUP($B274,BaselineKILLS!$B:I,5,FALSE),"Not in Baseline Scan")</f>
        <v>571871</v>
      </c>
      <c r="F274" s="73"/>
      <c r="G274" s="4">
        <f t="shared" si="1"/>
        <v>-46479</v>
      </c>
      <c r="H274" s="73"/>
      <c r="I274" s="4">
        <f t="shared" si="2"/>
        <v>-17097</v>
      </c>
      <c r="J274" s="73"/>
      <c r="K274" s="4">
        <f t="shared" si="3"/>
        <v>-571871</v>
      </c>
      <c r="L274" s="74">
        <f t="shared" si="4"/>
        <v>-635447</v>
      </c>
    </row>
    <row r="275" ht="15.75" customHeight="1">
      <c r="A275" s="70" t="s">
        <v>287</v>
      </c>
      <c r="B275" s="71">
        <v>1.44754012E8</v>
      </c>
      <c r="C275" s="72">
        <f>IFERROR(VLOOKUP($B275,BaselineKILLS!$B:F,3,FALSE),"Not in Baseline Scan")</f>
        <v>0</v>
      </c>
      <c r="D275" s="72">
        <f>IFERROR(VLOOKUP($B275,BaselineKILLS!$B:H,4,FALSE),"Not in Baseline Scan")</f>
        <v>0</v>
      </c>
      <c r="E275" s="72" t="str">
        <f>IFERROR(VLOOKUP($B275,BaselineKILLS!$B:I,5,FALSE),"Not in Baseline Scan")</f>
        <v/>
      </c>
      <c r="F275" s="73"/>
      <c r="G275" s="4">
        <f t="shared" si="1"/>
        <v>0</v>
      </c>
      <c r="H275" s="73"/>
      <c r="I275" s="4">
        <f t="shared" si="2"/>
        <v>0</v>
      </c>
      <c r="J275" s="73"/>
      <c r="K275" s="4">
        <f t="shared" si="3"/>
        <v>0</v>
      </c>
      <c r="L275" s="74">
        <f t="shared" si="4"/>
        <v>0</v>
      </c>
    </row>
    <row r="276" ht="15.75" customHeight="1">
      <c r="A276" s="71" t="s">
        <v>288</v>
      </c>
      <c r="B276" s="71">
        <v>2.1312042E7</v>
      </c>
      <c r="C276" s="72">
        <f>IFERROR(VLOOKUP($B276,BaselineKILLS!$B:F,3,FALSE),"Not in Baseline Scan")</f>
        <v>45395794</v>
      </c>
      <c r="D276" s="72">
        <f>IFERROR(VLOOKUP($B276,BaselineKILLS!$B:H,4,FALSE),"Not in Baseline Scan")</f>
        <v>47325692</v>
      </c>
      <c r="E276" s="72">
        <f>IFERROR(VLOOKUP($B276,BaselineKILLS!$B:I,5,FALSE),"Not in Baseline Scan")</f>
        <v>15264282</v>
      </c>
      <c r="F276" s="73"/>
      <c r="G276" s="4">
        <f t="shared" si="1"/>
        <v>-45395794</v>
      </c>
      <c r="H276" s="73"/>
      <c r="I276" s="4">
        <f t="shared" si="2"/>
        <v>-47325692</v>
      </c>
      <c r="J276" s="73"/>
      <c r="K276" s="4">
        <f t="shared" si="3"/>
        <v>-15264282</v>
      </c>
      <c r="L276" s="74">
        <f t="shared" si="4"/>
        <v>-107985768</v>
      </c>
    </row>
    <row r="277" ht="15.75" customHeight="1">
      <c r="A277" s="70" t="s">
        <v>289</v>
      </c>
      <c r="B277" s="71">
        <v>6580060.0</v>
      </c>
      <c r="C277" s="72">
        <f>IFERROR(VLOOKUP($B277,BaselineKILLS!$B:F,3,FALSE),"Not in Baseline Scan")</f>
        <v>102013018</v>
      </c>
      <c r="D277" s="72">
        <f>IFERROR(VLOOKUP($B277,BaselineKILLS!$B:H,4,FALSE),"Not in Baseline Scan")</f>
        <v>114936790</v>
      </c>
      <c r="E277" s="72">
        <f>IFERROR(VLOOKUP($B277,BaselineKILLS!$B:I,5,FALSE),"Not in Baseline Scan")</f>
        <v>34537776</v>
      </c>
      <c r="F277" s="73"/>
      <c r="G277" s="4">
        <f t="shared" si="1"/>
        <v>-102013018</v>
      </c>
      <c r="H277" s="73"/>
      <c r="I277" s="4">
        <f t="shared" si="2"/>
        <v>-114936790</v>
      </c>
      <c r="J277" s="73"/>
      <c r="K277" s="4">
        <f t="shared" si="3"/>
        <v>-34537776</v>
      </c>
      <c r="L277" s="74">
        <f t="shared" si="4"/>
        <v>-251487584</v>
      </c>
    </row>
    <row r="278" ht="15.75" customHeight="1">
      <c r="A278" s="70" t="s">
        <v>290</v>
      </c>
      <c r="B278" s="71">
        <v>2649113.0</v>
      </c>
      <c r="C278" s="72">
        <f>IFERROR(VLOOKUP($B278,BaselineKILLS!$B:F,3,FALSE),"Not in Baseline Scan")</f>
        <v>43274508</v>
      </c>
      <c r="D278" s="72">
        <f>IFERROR(VLOOKUP($B278,BaselineKILLS!$B:H,4,FALSE),"Not in Baseline Scan")</f>
        <v>41170215</v>
      </c>
      <c r="E278" s="72">
        <f>IFERROR(VLOOKUP($B278,BaselineKILLS!$B:I,5,FALSE),"Not in Baseline Scan")</f>
        <v>16779186</v>
      </c>
      <c r="F278" s="73"/>
      <c r="G278" s="4">
        <f t="shared" si="1"/>
        <v>-43274508</v>
      </c>
      <c r="H278" s="73"/>
      <c r="I278" s="4">
        <f t="shared" si="2"/>
        <v>-41170215</v>
      </c>
      <c r="J278" s="73"/>
      <c r="K278" s="4">
        <f t="shared" si="3"/>
        <v>-16779186</v>
      </c>
      <c r="L278" s="74">
        <f t="shared" si="4"/>
        <v>-101223909</v>
      </c>
    </row>
    <row r="279" ht="15.75" customHeight="1">
      <c r="A279" s="70" t="s">
        <v>291</v>
      </c>
      <c r="B279" s="71">
        <v>1.7256609E7</v>
      </c>
      <c r="C279" s="72">
        <f>IFERROR(VLOOKUP($B279,BaselineKILLS!$B:F,3,FALSE),"Not in Baseline Scan")</f>
        <v>173572745</v>
      </c>
      <c r="D279" s="72">
        <f>IFERROR(VLOOKUP($B279,BaselineKILLS!$B:H,4,FALSE),"Not in Baseline Scan")</f>
        <v>192379616</v>
      </c>
      <c r="E279" s="72">
        <f>IFERROR(VLOOKUP($B279,BaselineKILLS!$B:I,5,FALSE),"Not in Baseline Scan")</f>
        <v>57453680</v>
      </c>
      <c r="F279" s="73"/>
      <c r="G279" s="4">
        <f t="shared" si="1"/>
        <v>-173572745</v>
      </c>
      <c r="H279" s="73"/>
      <c r="I279" s="4">
        <f t="shared" si="2"/>
        <v>-192379616</v>
      </c>
      <c r="J279" s="73"/>
      <c r="K279" s="4">
        <f t="shared" si="3"/>
        <v>-57453680</v>
      </c>
      <c r="L279" s="74">
        <f t="shared" si="4"/>
        <v>-423406041</v>
      </c>
    </row>
    <row r="280" ht="15.75" customHeight="1">
      <c r="A280" s="70" t="s">
        <v>292</v>
      </c>
      <c r="B280" s="71">
        <v>5.0969324E7</v>
      </c>
      <c r="C280" s="72">
        <f>IFERROR(VLOOKUP($B280,BaselineKILLS!$B:F,3,FALSE),"Not in Baseline Scan")</f>
        <v>5479005</v>
      </c>
      <c r="D280" s="72">
        <f>IFERROR(VLOOKUP($B280,BaselineKILLS!$B:H,4,FALSE),"Not in Baseline Scan")</f>
        <v>6022874</v>
      </c>
      <c r="E280" s="72">
        <f>IFERROR(VLOOKUP($B280,BaselineKILLS!$B:I,5,FALSE),"Not in Baseline Scan")</f>
        <v>9479212</v>
      </c>
      <c r="F280" s="73"/>
      <c r="G280" s="4">
        <f t="shared" si="1"/>
        <v>-5479005</v>
      </c>
      <c r="H280" s="73"/>
      <c r="I280" s="4">
        <f t="shared" si="2"/>
        <v>-6022874</v>
      </c>
      <c r="J280" s="73"/>
      <c r="K280" s="4">
        <f t="shared" si="3"/>
        <v>-9479212</v>
      </c>
      <c r="L280" s="74">
        <f t="shared" si="4"/>
        <v>-20981091</v>
      </c>
    </row>
    <row r="281" ht="15.75" customHeight="1">
      <c r="A281" s="70" t="s">
        <v>293</v>
      </c>
      <c r="B281" s="71">
        <v>7.7282394E7</v>
      </c>
      <c r="C281" s="72">
        <f>IFERROR(VLOOKUP($B281,BaselineKILLS!$B:F,3,FALSE),"Not in Baseline Scan")</f>
        <v>266114611</v>
      </c>
      <c r="D281" s="72">
        <f>IFERROR(VLOOKUP($B281,BaselineKILLS!$B:H,4,FALSE),"Not in Baseline Scan")</f>
        <v>386833714</v>
      </c>
      <c r="E281" s="72">
        <f>IFERROR(VLOOKUP($B281,BaselineKILLS!$B:I,5,FALSE),"Not in Baseline Scan")</f>
        <v>38490890</v>
      </c>
      <c r="F281" s="73"/>
      <c r="G281" s="4">
        <f t="shared" si="1"/>
        <v>-266114611</v>
      </c>
      <c r="H281" s="73"/>
      <c r="I281" s="4">
        <f t="shared" si="2"/>
        <v>-386833714</v>
      </c>
      <c r="J281" s="73"/>
      <c r="K281" s="4">
        <f t="shared" si="3"/>
        <v>-38490890</v>
      </c>
      <c r="L281" s="74">
        <f t="shared" si="4"/>
        <v>-691439215</v>
      </c>
    </row>
    <row r="282" ht="15.75" customHeight="1">
      <c r="A282" s="70" t="s">
        <v>294</v>
      </c>
      <c r="B282" s="71">
        <v>1.5434239E7</v>
      </c>
      <c r="C282" s="72">
        <f>IFERROR(VLOOKUP($B282,BaselineKILLS!$B:F,3,FALSE),"Not in Baseline Scan")</f>
        <v>69304257</v>
      </c>
      <c r="D282" s="72">
        <f>IFERROR(VLOOKUP($B282,BaselineKILLS!$B:H,4,FALSE),"Not in Baseline Scan")</f>
        <v>97859627</v>
      </c>
      <c r="E282" s="72">
        <f>IFERROR(VLOOKUP($B282,BaselineKILLS!$B:I,5,FALSE),"Not in Baseline Scan")</f>
        <v>35641291</v>
      </c>
      <c r="F282" s="73"/>
      <c r="G282" s="4">
        <f t="shared" si="1"/>
        <v>-69304257</v>
      </c>
      <c r="H282" s="73"/>
      <c r="I282" s="4">
        <f t="shared" si="2"/>
        <v>-97859627</v>
      </c>
      <c r="J282" s="73"/>
      <c r="K282" s="4">
        <f t="shared" si="3"/>
        <v>-35641291</v>
      </c>
      <c r="L282" s="74">
        <f t="shared" si="4"/>
        <v>-202805175</v>
      </c>
    </row>
    <row r="283" ht="15.75" customHeight="1">
      <c r="A283" s="70" t="s">
        <v>295</v>
      </c>
      <c r="B283" s="71">
        <v>1.04435446E8</v>
      </c>
      <c r="C283" s="72">
        <f>IFERROR(VLOOKUP($B283,BaselineKILLS!$B:F,3,FALSE),"Not in Baseline Scan")</f>
        <v>15806873</v>
      </c>
      <c r="D283" s="72">
        <f>IFERROR(VLOOKUP($B283,BaselineKILLS!$B:H,4,FALSE),"Not in Baseline Scan")</f>
        <v>28861150</v>
      </c>
      <c r="E283" s="72">
        <f>IFERROR(VLOOKUP($B283,BaselineKILLS!$B:I,5,FALSE),"Not in Baseline Scan")</f>
        <v>7750684</v>
      </c>
      <c r="F283" s="73"/>
      <c r="G283" s="4">
        <f t="shared" si="1"/>
        <v>-15806873</v>
      </c>
      <c r="H283" s="73"/>
      <c r="I283" s="4">
        <f t="shared" si="2"/>
        <v>-28861150</v>
      </c>
      <c r="J283" s="73"/>
      <c r="K283" s="4">
        <f t="shared" si="3"/>
        <v>-7750684</v>
      </c>
      <c r="L283" s="74">
        <f t="shared" si="4"/>
        <v>-52418707</v>
      </c>
    </row>
    <row r="284" ht="15.75" customHeight="1">
      <c r="A284" s="70" t="s">
        <v>296</v>
      </c>
      <c r="B284" s="71">
        <v>8636536.0</v>
      </c>
      <c r="C284" s="72">
        <f>IFERROR(VLOOKUP($B284,BaselineKILLS!$B:F,3,FALSE),"Not in Baseline Scan")</f>
        <v>2525021</v>
      </c>
      <c r="D284" s="72">
        <f>IFERROR(VLOOKUP($B284,BaselineKILLS!$B:H,4,FALSE),"Not in Baseline Scan")</f>
        <v>4605868</v>
      </c>
      <c r="E284" s="72">
        <f>IFERROR(VLOOKUP($B284,BaselineKILLS!$B:I,5,FALSE),"Not in Baseline Scan")</f>
        <v>7710065</v>
      </c>
      <c r="F284" s="73"/>
      <c r="G284" s="4">
        <f t="shared" si="1"/>
        <v>-2525021</v>
      </c>
      <c r="H284" s="73"/>
      <c r="I284" s="4">
        <f t="shared" si="2"/>
        <v>-4605868</v>
      </c>
      <c r="J284" s="73"/>
      <c r="K284" s="4">
        <f t="shared" si="3"/>
        <v>-7710065</v>
      </c>
      <c r="L284" s="74">
        <f t="shared" si="4"/>
        <v>-14840954</v>
      </c>
    </row>
    <row r="285" ht="15.75" customHeight="1">
      <c r="A285" s="70" t="s">
        <v>297</v>
      </c>
      <c r="B285" s="71">
        <v>7.3811823E7</v>
      </c>
      <c r="C285" s="72">
        <f>IFERROR(VLOOKUP($B285,BaselineKILLS!$B:F,3,FALSE),"Not in Baseline Scan")</f>
        <v>11619126</v>
      </c>
      <c r="D285" s="72">
        <f>IFERROR(VLOOKUP($B285,BaselineKILLS!$B:H,4,FALSE),"Not in Baseline Scan")</f>
        <v>5228967</v>
      </c>
      <c r="E285" s="72">
        <f>IFERROR(VLOOKUP($B285,BaselineKILLS!$B:I,5,FALSE),"Not in Baseline Scan")</f>
        <v>9222053</v>
      </c>
      <c r="F285" s="73"/>
      <c r="G285" s="4">
        <f t="shared" si="1"/>
        <v>-11619126</v>
      </c>
      <c r="H285" s="73"/>
      <c r="I285" s="4">
        <f t="shared" si="2"/>
        <v>-5228967</v>
      </c>
      <c r="J285" s="73"/>
      <c r="K285" s="4">
        <f t="shared" si="3"/>
        <v>-9222053</v>
      </c>
      <c r="L285" s="74">
        <f t="shared" si="4"/>
        <v>-26070146</v>
      </c>
    </row>
    <row r="286" ht="15.75" customHeight="1">
      <c r="A286" s="70" t="s">
        <v>298</v>
      </c>
      <c r="B286" s="71">
        <v>1.3375358E7</v>
      </c>
      <c r="C286" s="72">
        <f>IFERROR(VLOOKUP($B286,BaselineKILLS!$B:F,3,FALSE),"Not in Baseline Scan")</f>
        <v>2615701</v>
      </c>
      <c r="D286" s="72">
        <f>IFERROR(VLOOKUP($B286,BaselineKILLS!$B:H,4,FALSE),"Not in Baseline Scan")</f>
        <v>1025408</v>
      </c>
      <c r="E286" s="72">
        <f>IFERROR(VLOOKUP($B286,BaselineKILLS!$B:I,5,FALSE),"Not in Baseline Scan")</f>
        <v>6753120</v>
      </c>
      <c r="F286" s="73"/>
      <c r="G286" s="4">
        <f t="shared" si="1"/>
        <v>-2615701</v>
      </c>
      <c r="H286" s="73"/>
      <c r="I286" s="4">
        <f t="shared" si="2"/>
        <v>-1025408</v>
      </c>
      <c r="J286" s="73"/>
      <c r="K286" s="4">
        <f t="shared" si="3"/>
        <v>-6753120</v>
      </c>
      <c r="L286" s="74">
        <f t="shared" si="4"/>
        <v>-10394229</v>
      </c>
    </row>
    <row r="287" ht="15.75" customHeight="1">
      <c r="A287" s="70" t="s">
        <v>299</v>
      </c>
      <c r="B287" s="71">
        <v>3.7569477E7</v>
      </c>
      <c r="C287" s="72">
        <f>IFERROR(VLOOKUP($B287,BaselineKILLS!$B:F,3,FALSE),"Not in Baseline Scan")</f>
        <v>1513864</v>
      </c>
      <c r="D287" s="72">
        <f>IFERROR(VLOOKUP($B287,BaselineKILLS!$B:H,4,FALSE),"Not in Baseline Scan")</f>
        <v>494808</v>
      </c>
      <c r="E287" s="72">
        <f>IFERROR(VLOOKUP($B287,BaselineKILLS!$B:I,5,FALSE),"Not in Baseline Scan")</f>
        <v>6898363</v>
      </c>
      <c r="F287" s="73"/>
      <c r="G287" s="4">
        <f t="shared" si="1"/>
        <v>-1513864</v>
      </c>
      <c r="H287" s="73"/>
      <c r="I287" s="4">
        <f t="shared" si="2"/>
        <v>-494808</v>
      </c>
      <c r="J287" s="73"/>
      <c r="K287" s="4">
        <f t="shared" si="3"/>
        <v>-6898363</v>
      </c>
      <c r="L287" s="74">
        <f t="shared" si="4"/>
        <v>-8907035</v>
      </c>
    </row>
    <row r="288" ht="15.75" customHeight="1">
      <c r="A288" s="70" t="s">
        <v>300</v>
      </c>
      <c r="B288" s="71">
        <v>8.9204936E7</v>
      </c>
      <c r="C288" s="72">
        <f>IFERROR(VLOOKUP($B288,BaselineKILLS!$B:F,3,FALSE),"Not in Baseline Scan")</f>
        <v>2325890</v>
      </c>
      <c r="D288" s="72">
        <f>IFERROR(VLOOKUP($B288,BaselineKILLS!$B:H,4,FALSE),"Not in Baseline Scan")</f>
        <v>3153011</v>
      </c>
      <c r="E288" s="72">
        <f>IFERROR(VLOOKUP($B288,BaselineKILLS!$B:I,5,FALSE),"Not in Baseline Scan")</f>
        <v>6288256</v>
      </c>
      <c r="F288" s="73"/>
      <c r="G288" s="4">
        <f t="shared" si="1"/>
        <v>-2325890</v>
      </c>
      <c r="H288" s="73"/>
      <c r="I288" s="4">
        <f t="shared" si="2"/>
        <v>-3153011</v>
      </c>
      <c r="J288" s="73"/>
      <c r="K288" s="4">
        <f t="shared" si="3"/>
        <v>-6288256</v>
      </c>
      <c r="L288" s="74">
        <f t="shared" si="4"/>
        <v>-11767157</v>
      </c>
    </row>
    <row r="289" ht="15.75" customHeight="1">
      <c r="A289" s="70" t="s">
        <v>301</v>
      </c>
      <c r="B289" s="71">
        <v>5.1071226E7</v>
      </c>
      <c r="C289" s="72">
        <f>IFERROR(VLOOKUP($B289,BaselineKILLS!$B:F,3,FALSE),"Not in Baseline Scan")</f>
        <v>924698</v>
      </c>
      <c r="D289" s="72">
        <f>IFERROR(VLOOKUP($B289,BaselineKILLS!$B:H,4,FALSE),"Not in Baseline Scan")</f>
        <v>121129</v>
      </c>
      <c r="E289" s="72">
        <f>IFERROR(VLOOKUP($B289,BaselineKILLS!$B:I,5,FALSE),"Not in Baseline Scan")</f>
        <v>1116318</v>
      </c>
      <c r="F289" s="73"/>
      <c r="G289" s="4">
        <f t="shared" si="1"/>
        <v>-924698</v>
      </c>
      <c r="H289" s="73"/>
      <c r="I289" s="4">
        <f t="shared" si="2"/>
        <v>-121129</v>
      </c>
      <c r="J289" s="73"/>
      <c r="K289" s="4">
        <f t="shared" si="3"/>
        <v>-1116318</v>
      </c>
      <c r="L289" s="74">
        <f t="shared" si="4"/>
        <v>-2162145</v>
      </c>
    </row>
    <row r="290" ht="15.75" customHeight="1">
      <c r="A290" s="70" t="s">
        <v>302</v>
      </c>
      <c r="B290" s="71">
        <v>5.0925693E7</v>
      </c>
      <c r="C290" s="72">
        <f>IFERROR(VLOOKUP($B290,BaselineKILLS!$B:F,3,FALSE),"Not in Baseline Scan")</f>
        <v>263867</v>
      </c>
      <c r="D290" s="72">
        <f>IFERROR(VLOOKUP($B290,BaselineKILLS!$B:H,4,FALSE),"Not in Baseline Scan")</f>
        <v>29288</v>
      </c>
      <c r="E290" s="72">
        <f>IFERROR(VLOOKUP($B290,BaselineKILLS!$B:I,5,FALSE),"Not in Baseline Scan")</f>
        <v>447121</v>
      </c>
      <c r="F290" s="73"/>
      <c r="G290" s="4">
        <f t="shared" si="1"/>
        <v>-263867</v>
      </c>
      <c r="H290" s="73"/>
      <c r="I290" s="4">
        <f t="shared" si="2"/>
        <v>-29288</v>
      </c>
      <c r="J290" s="73"/>
      <c r="K290" s="4">
        <f t="shared" si="3"/>
        <v>-447121</v>
      </c>
      <c r="L290" s="74">
        <f t="shared" si="4"/>
        <v>-740276</v>
      </c>
    </row>
    <row r="291" ht="15.75" customHeight="1">
      <c r="A291" s="70" t="s">
        <v>303</v>
      </c>
      <c r="B291" s="71">
        <v>5.6936467E7</v>
      </c>
      <c r="C291" s="72">
        <f>IFERROR(VLOOKUP($B291,BaselineKILLS!$B:F,3,FALSE),"Not in Baseline Scan")</f>
        <v>170384</v>
      </c>
      <c r="D291" s="72">
        <f>IFERROR(VLOOKUP($B291,BaselineKILLS!$B:H,4,FALSE),"Not in Baseline Scan")</f>
        <v>33586</v>
      </c>
      <c r="E291" s="72">
        <f>IFERROR(VLOOKUP($B291,BaselineKILLS!$B:I,5,FALSE),"Not in Baseline Scan")</f>
        <v>1128446</v>
      </c>
      <c r="F291" s="73"/>
      <c r="G291" s="4">
        <f t="shared" si="1"/>
        <v>-170384</v>
      </c>
      <c r="H291" s="73"/>
      <c r="I291" s="4">
        <f t="shared" si="2"/>
        <v>-33586</v>
      </c>
      <c r="J291" s="73"/>
      <c r="K291" s="4">
        <f t="shared" si="3"/>
        <v>-1128446</v>
      </c>
      <c r="L291" s="74">
        <f t="shared" si="4"/>
        <v>-1332416</v>
      </c>
    </row>
    <row r="292" ht="15.75" customHeight="1">
      <c r="A292" s="70" t="s">
        <v>304</v>
      </c>
      <c r="B292" s="71">
        <v>5.1923774E7</v>
      </c>
      <c r="C292" s="72">
        <f>IFERROR(VLOOKUP($B292,BaselineKILLS!$B:F,3,FALSE),"Not in Baseline Scan")</f>
        <v>375041</v>
      </c>
      <c r="D292" s="72">
        <f>IFERROR(VLOOKUP($B292,BaselineKILLS!$B:H,4,FALSE),"Not in Baseline Scan")</f>
        <v>181367</v>
      </c>
      <c r="E292" s="72">
        <f>IFERROR(VLOOKUP($B292,BaselineKILLS!$B:I,5,FALSE),"Not in Baseline Scan")</f>
        <v>390206</v>
      </c>
      <c r="F292" s="73"/>
      <c r="G292" s="4">
        <f t="shared" si="1"/>
        <v>-375041</v>
      </c>
      <c r="H292" s="73"/>
      <c r="I292" s="4">
        <f t="shared" si="2"/>
        <v>-181367</v>
      </c>
      <c r="J292" s="73"/>
      <c r="K292" s="4">
        <f t="shared" si="3"/>
        <v>-390206</v>
      </c>
      <c r="L292" s="74">
        <f t="shared" si="4"/>
        <v>-946614</v>
      </c>
    </row>
    <row r="293" ht="15.75" customHeight="1">
      <c r="A293" s="70" t="s">
        <v>305</v>
      </c>
      <c r="B293" s="71">
        <v>5.0711754E7</v>
      </c>
      <c r="C293" s="72">
        <f>IFERROR(VLOOKUP($B293,BaselineKILLS!$B:F,3,FALSE),"Not in Baseline Scan")</f>
        <v>62956</v>
      </c>
      <c r="D293" s="72">
        <f>IFERROR(VLOOKUP($B293,BaselineKILLS!$B:H,4,FALSE),"Not in Baseline Scan")</f>
        <v>0</v>
      </c>
      <c r="E293" s="72">
        <f>IFERROR(VLOOKUP($B293,BaselineKILLS!$B:I,5,FALSE),"Not in Baseline Scan")</f>
        <v>185879</v>
      </c>
      <c r="F293" s="73"/>
      <c r="G293" s="4">
        <f t="shared" si="1"/>
        <v>-62956</v>
      </c>
      <c r="H293" s="73"/>
      <c r="I293" s="4">
        <f t="shared" si="2"/>
        <v>0</v>
      </c>
      <c r="J293" s="73"/>
      <c r="K293" s="4">
        <f t="shared" si="3"/>
        <v>-185879</v>
      </c>
      <c r="L293" s="74">
        <f t="shared" si="4"/>
        <v>-248835</v>
      </c>
    </row>
    <row r="294" ht="15.75" customHeight="1">
      <c r="A294" s="70" t="s">
        <v>306</v>
      </c>
      <c r="B294" s="71">
        <v>5.1373871E7</v>
      </c>
      <c r="C294" s="72">
        <f>IFERROR(VLOOKUP($B294,BaselineKILLS!$B:F,3,FALSE),"Not in Baseline Scan")</f>
        <v>1738321</v>
      </c>
      <c r="D294" s="72">
        <f>IFERROR(VLOOKUP($B294,BaselineKILLS!$B:H,4,FALSE),"Not in Baseline Scan")</f>
        <v>90843</v>
      </c>
      <c r="E294" s="72">
        <f>IFERROR(VLOOKUP($B294,BaselineKILLS!$B:I,5,FALSE),"Not in Baseline Scan")</f>
        <v>1310165</v>
      </c>
      <c r="F294" s="73"/>
      <c r="G294" s="4">
        <f t="shared" si="1"/>
        <v>-1738321</v>
      </c>
      <c r="H294" s="73"/>
      <c r="I294" s="4">
        <f t="shared" si="2"/>
        <v>-90843</v>
      </c>
      <c r="J294" s="73"/>
      <c r="K294" s="4">
        <f t="shared" si="3"/>
        <v>-1310165</v>
      </c>
      <c r="L294" s="74">
        <f t="shared" si="4"/>
        <v>-3139329</v>
      </c>
    </row>
    <row r="295" ht="15.75" customHeight="1">
      <c r="A295" s="70" t="s">
        <v>307</v>
      </c>
      <c r="B295" s="71">
        <v>7.2102163E7</v>
      </c>
      <c r="C295" s="72">
        <f>IFERROR(VLOOKUP($B295,BaselineKILLS!$B:F,3,FALSE),"Not in Baseline Scan")</f>
        <v>23812</v>
      </c>
      <c r="D295" s="72">
        <f>IFERROR(VLOOKUP($B295,BaselineKILLS!$B:H,4,FALSE),"Not in Baseline Scan")</f>
        <v>105163</v>
      </c>
      <c r="E295" s="72">
        <f>IFERROR(VLOOKUP($B295,BaselineKILLS!$B:I,5,FALSE),"Not in Baseline Scan")</f>
        <v>1818736</v>
      </c>
      <c r="F295" s="73"/>
      <c r="G295" s="4">
        <f t="shared" si="1"/>
        <v>-23812</v>
      </c>
      <c r="H295" s="73"/>
      <c r="I295" s="4">
        <f t="shared" si="2"/>
        <v>-105163</v>
      </c>
      <c r="J295" s="73"/>
      <c r="K295" s="4">
        <f t="shared" si="3"/>
        <v>-1818736</v>
      </c>
      <c r="L295" s="74">
        <f t="shared" si="4"/>
        <v>-1947711</v>
      </c>
    </row>
    <row r="296" ht="15.75" customHeight="1">
      <c r="A296" s="75" t="s">
        <v>308</v>
      </c>
      <c r="B296" s="71">
        <v>5.5932046E7</v>
      </c>
      <c r="C296" s="72">
        <f>IFERROR(VLOOKUP($B296,BaselineKILLS!$B:F,3,FALSE),"Not in Baseline Scan")</f>
        <v>110950</v>
      </c>
      <c r="D296" s="72">
        <f>IFERROR(VLOOKUP($B296,BaselineKILLS!$B:H,4,FALSE),"Not in Baseline Scan")</f>
        <v>38865</v>
      </c>
      <c r="E296" s="72">
        <f>IFERROR(VLOOKUP($B296,BaselineKILLS!$B:I,5,FALSE),"Not in Baseline Scan")</f>
        <v>1984453</v>
      </c>
      <c r="F296" s="73"/>
      <c r="G296" s="4">
        <f t="shared" si="1"/>
        <v>-110950</v>
      </c>
      <c r="H296" s="73"/>
      <c r="I296" s="4">
        <f t="shared" si="2"/>
        <v>-38865</v>
      </c>
      <c r="J296" s="73"/>
      <c r="K296" s="4">
        <f t="shared" si="3"/>
        <v>-1984453</v>
      </c>
      <c r="L296" s="74">
        <f t="shared" si="4"/>
        <v>-2134268</v>
      </c>
    </row>
    <row r="297" ht="15.75" customHeight="1">
      <c r="A297" s="70" t="s">
        <v>309</v>
      </c>
      <c r="B297" s="71">
        <v>8.8467752E7</v>
      </c>
      <c r="C297" s="72">
        <f>IFERROR(VLOOKUP($B297,BaselineKILLS!$B:F,3,FALSE),"Not in Baseline Scan")</f>
        <v>8970</v>
      </c>
      <c r="D297" s="72">
        <f>IFERROR(VLOOKUP($B297,BaselineKILLS!$B:H,4,FALSE),"Not in Baseline Scan")</f>
        <v>0</v>
      </c>
      <c r="E297" s="72">
        <f>IFERROR(VLOOKUP($B297,BaselineKILLS!$B:I,5,FALSE),"Not in Baseline Scan")</f>
        <v>7998</v>
      </c>
      <c r="F297" s="73"/>
      <c r="G297" s="4">
        <f t="shared" si="1"/>
        <v>-8970</v>
      </c>
      <c r="H297" s="73"/>
      <c r="I297" s="4">
        <f t="shared" si="2"/>
        <v>0</v>
      </c>
      <c r="J297" s="73"/>
      <c r="K297" s="4">
        <f t="shared" si="3"/>
        <v>-7998</v>
      </c>
      <c r="L297" s="74">
        <f t="shared" si="4"/>
        <v>-16968</v>
      </c>
    </row>
    <row r="298" ht="15.75" customHeight="1">
      <c r="A298" s="70" t="s">
        <v>310</v>
      </c>
      <c r="B298" s="71">
        <v>2.2020602E7</v>
      </c>
      <c r="C298" s="72">
        <f>IFERROR(VLOOKUP($B298,BaselineKILLS!$B:F,3,FALSE),"Not in Baseline Scan")</f>
        <v>21844</v>
      </c>
      <c r="D298" s="72">
        <f>IFERROR(VLOOKUP($B298,BaselineKILLS!$B:H,4,FALSE),"Not in Baseline Scan")</f>
        <v>0</v>
      </c>
      <c r="E298" s="72">
        <f>IFERROR(VLOOKUP($B298,BaselineKILLS!$B:I,5,FALSE),"Not in Baseline Scan")</f>
        <v>265270</v>
      </c>
      <c r="F298" s="73"/>
      <c r="G298" s="4">
        <f t="shared" si="1"/>
        <v>-21844</v>
      </c>
      <c r="H298" s="73"/>
      <c r="I298" s="4">
        <f t="shared" si="2"/>
        <v>0</v>
      </c>
      <c r="J298" s="73"/>
      <c r="K298" s="4">
        <f t="shared" si="3"/>
        <v>-265270</v>
      </c>
      <c r="L298" s="74">
        <f t="shared" si="4"/>
        <v>-287114</v>
      </c>
    </row>
    <row r="299" ht="15.75" customHeight="1">
      <c r="A299" s="70" t="s">
        <v>311</v>
      </c>
      <c r="B299" s="71">
        <v>1.7574045E7</v>
      </c>
      <c r="C299" s="72">
        <f>IFERROR(VLOOKUP($B299,BaselineKILLS!$B:F,3,FALSE),"Not in Baseline Scan")</f>
        <v>35392</v>
      </c>
      <c r="D299" s="72">
        <f>IFERROR(VLOOKUP($B299,BaselineKILLS!$B:H,4,FALSE),"Not in Baseline Scan")</f>
        <v>0</v>
      </c>
      <c r="E299" s="72">
        <f>IFERROR(VLOOKUP($B299,BaselineKILLS!$B:I,5,FALSE),"Not in Baseline Scan")</f>
        <v>395492</v>
      </c>
      <c r="F299" s="73"/>
      <c r="G299" s="4">
        <f t="shared" si="1"/>
        <v>-35392</v>
      </c>
      <c r="H299" s="73"/>
      <c r="I299" s="4">
        <f t="shared" si="2"/>
        <v>0</v>
      </c>
      <c r="J299" s="73"/>
      <c r="K299" s="4">
        <f t="shared" si="3"/>
        <v>-395492</v>
      </c>
      <c r="L299" s="74">
        <f t="shared" si="4"/>
        <v>-430884</v>
      </c>
    </row>
    <row r="300" ht="15.75" customHeight="1">
      <c r="A300" s="70" t="s">
        <v>312</v>
      </c>
      <c r="B300" s="71">
        <v>3.5950437E7</v>
      </c>
      <c r="C300" s="72">
        <f>IFERROR(VLOOKUP($B300,BaselineKILLS!$B:F,3,FALSE),"Not in Baseline Scan")</f>
        <v>62998</v>
      </c>
      <c r="D300" s="72">
        <f>IFERROR(VLOOKUP($B300,BaselineKILLS!$B:H,4,FALSE),"Not in Baseline Scan")</f>
        <v>134456</v>
      </c>
      <c r="E300" s="72">
        <f>IFERROR(VLOOKUP($B300,BaselineKILLS!$B:I,5,FALSE),"Not in Baseline Scan")</f>
        <v>1011497</v>
      </c>
      <c r="F300" s="73"/>
      <c r="G300" s="4">
        <f t="shared" si="1"/>
        <v>-62998</v>
      </c>
      <c r="H300" s="73"/>
      <c r="I300" s="4">
        <f t="shared" si="2"/>
        <v>-134456</v>
      </c>
      <c r="J300" s="73"/>
      <c r="K300" s="4">
        <f t="shared" si="3"/>
        <v>-1011497</v>
      </c>
      <c r="L300" s="74">
        <f t="shared" si="4"/>
        <v>-1208951</v>
      </c>
    </row>
    <row r="301" ht="15.75" customHeight="1">
      <c r="A301" s="70" t="s">
        <v>313</v>
      </c>
      <c r="B301" s="71">
        <v>7.5934378E7</v>
      </c>
      <c r="C301" s="72">
        <f>IFERROR(VLOOKUP($B301,BaselineKILLS!$B:F,3,FALSE),"Not in Baseline Scan")</f>
        <v>27974</v>
      </c>
      <c r="D301" s="72">
        <f>IFERROR(VLOOKUP($B301,BaselineKILLS!$B:H,4,FALSE),"Not in Baseline Scan")</f>
        <v>29940</v>
      </c>
      <c r="E301" s="72">
        <f>IFERROR(VLOOKUP($B301,BaselineKILLS!$B:I,5,FALSE),"Not in Baseline Scan")</f>
        <v>601513</v>
      </c>
      <c r="F301" s="73"/>
      <c r="G301" s="4">
        <f t="shared" si="1"/>
        <v>-27974</v>
      </c>
      <c r="H301" s="73"/>
      <c r="I301" s="4">
        <f t="shared" si="2"/>
        <v>-29940</v>
      </c>
      <c r="J301" s="73"/>
      <c r="K301" s="4">
        <f t="shared" si="3"/>
        <v>-601513</v>
      </c>
      <c r="L301" s="74">
        <f t="shared" si="4"/>
        <v>-659427</v>
      </c>
    </row>
    <row r="302" ht="15.75" customHeight="1">
      <c r="A302" s="78"/>
      <c r="B302" s="79"/>
      <c r="C302" s="80"/>
      <c r="D302" s="80"/>
      <c r="E302" s="80"/>
      <c r="F302" s="16"/>
      <c r="G302" s="16"/>
      <c r="H302" s="16"/>
      <c r="I302" s="16"/>
      <c r="J302" s="16"/>
      <c r="K302" s="16"/>
      <c r="L302" s="81"/>
    </row>
    <row r="303" ht="15.75" customHeight="1">
      <c r="A303" s="78"/>
      <c r="B303" s="79"/>
      <c r="C303" s="80"/>
      <c r="D303" s="80"/>
      <c r="E303" s="80"/>
      <c r="F303" s="16"/>
      <c r="G303" s="16"/>
      <c r="H303" s="16"/>
      <c r="I303" s="16"/>
      <c r="J303" s="16"/>
      <c r="K303" s="16"/>
      <c r="L303" s="81"/>
    </row>
    <row r="304" ht="15.75" customHeight="1">
      <c r="A304" s="78"/>
      <c r="B304" s="79"/>
      <c r="C304" s="80"/>
      <c r="D304" s="80"/>
      <c r="E304" s="80"/>
      <c r="F304" s="16"/>
      <c r="G304" s="16"/>
      <c r="H304" s="16"/>
      <c r="I304" s="16"/>
      <c r="J304" s="16"/>
      <c r="K304" s="16"/>
      <c r="L304" s="81"/>
    </row>
    <row r="305" ht="15.75" customHeight="1">
      <c r="A305" s="78"/>
      <c r="B305" s="79"/>
      <c r="C305" s="80"/>
      <c r="D305" s="80"/>
      <c r="E305" s="80"/>
      <c r="F305" s="16"/>
      <c r="G305" s="16"/>
      <c r="H305" s="16"/>
      <c r="I305" s="16"/>
      <c r="J305" s="16"/>
      <c r="K305" s="16"/>
      <c r="L305" s="81"/>
    </row>
    <row r="306" ht="15.75" customHeight="1">
      <c r="A306" s="78"/>
      <c r="B306" s="79"/>
      <c r="C306" s="80"/>
      <c r="D306" s="80"/>
      <c r="E306" s="80"/>
      <c r="F306" s="16"/>
      <c r="G306" s="16"/>
      <c r="H306" s="16"/>
      <c r="I306" s="16"/>
      <c r="J306" s="16"/>
      <c r="K306" s="16"/>
      <c r="L306" s="81"/>
    </row>
    <row r="307" ht="15.75" customHeight="1">
      <c r="A307" s="78"/>
      <c r="B307" s="79"/>
      <c r="C307" s="80"/>
      <c r="D307" s="80"/>
      <c r="E307" s="80"/>
      <c r="F307" s="16"/>
      <c r="G307" s="16"/>
      <c r="H307" s="16"/>
      <c r="I307" s="16"/>
      <c r="J307" s="16"/>
      <c r="K307" s="16"/>
      <c r="L307" s="81"/>
    </row>
    <row r="308" ht="15.75" customHeight="1">
      <c r="A308" s="78"/>
      <c r="B308" s="79"/>
      <c r="C308" s="80"/>
      <c r="D308" s="80"/>
      <c r="E308" s="80"/>
      <c r="F308" s="16"/>
      <c r="G308" s="16"/>
      <c r="H308" s="16"/>
      <c r="I308" s="16"/>
      <c r="J308" s="16"/>
      <c r="K308" s="16"/>
      <c r="L308" s="81"/>
    </row>
    <row r="309" ht="15.75" customHeight="1">
      <c r="A309" s="78"/>
      <c r="B309" s="79"/>
      <c r="C309" s="80"/>
      <c r="D309" s="80"/>
      <c r="E309" s="80"/>
      <c r="F309" s="16"/>
      <c r="G309" s="16"/>
      <c r="H309" s="16"/>
      <c r="I309" s="16"/>
      <c r="J309" s="16"/>
      <c r="K309" s="16"/>
      <c r="L309" s="81"/>
    </row>
    <row r="310" ht="15.75" customHeight="1">
      <c r="A310" s="78"/>
      <c r="B310" s="79"/>
      <c r="C310" s="80"/>
      <c r="D310" s="80"/>
      <c r="E310" s="80"/>
      <c r="F310" s="16"/>
      <c r="G310" s="16"/>
      <c r="H310" s="16"/>
      <c r="I310" s="16"/>
      <c r="J310" s="16"/>
      <c r="K310" s="16"/>
      <c r="L310" s="81"/>
    </row>
    <row r="311" ht="15.75" customHeight="1">
      <c r="A311" s="78"/>
      <c r="B311" s="79"/>
      <c r="C311" s="80"/>
      <c r="D311" s="80"/>
      <c r="E311" s="80"/>
      <c r="F311" s="16"/>
      <c r="G311" s="16"/>
      <c r="H311" s="16"/>
      <c r="I311" s="16"/>
      <c r="J311" s="16"/>
      <c r="K311" s="16"/>
      <c r="L311" s="81"/>
    </row>
    <row r="312" ht="15.75" customHeight="1">
      <c r="A312" s="78"/>
      <c r="B312" s="79"/>
      <c r="C312" s="80"/>
      <c r="D312" s="80"/>
      <c r="E312" s="80"/>
      <c r="F312" s="16"/>
      <c r="G312" s="16"/>
      <c r="H312" s="16"/>
      <c r="I312" s="16"/>
      <c r="J312" s="16"/>
      <c r="K312" s="16"/>
      <c r="L312" s="81"/>
    </row>
    <row r="313" ht="15.75" customHeight="1">
      <c r="A313" s="78"/>
      <c r="B313" s="79"/>
      <c r="C313" s="80"/>
      <c r="D313" s="80"/>
      <c r="E313" s="80"/>
      <c r="F313" s="16"/>
      <c r="G313" s="16"/>
      <c r="H313" s="16"/>
      <c r="I313" s="16"/>
      <c r="J313" s="16"/>
      <c r="K313" s="16"/>
      <c r="L313" s="81"/>
    </row>
    <row r="314" ht="15.75" customHeight="1">
      <c r="A314" s="78"/>
      <c r="B314" s="79"/>
      <c r="C314" s="80"/>
      <c r="D314" s="80"/>
      <c r="E314" s="80"/>
      <c r="F314" s="16"/>
      <c r="G314" s="16"/>
      <c r="H314" s="16"/>
      <c r="I314" s="16"/>
      <c r="J314" s="16"/>
      <c r="K314" s="16"/>
      <c r="L314" s="81"/>
    </row>
    <row r="315" ht="15.75" customHeight="1">
      <c r="A315" s="78"/>
      <c r="B315" s="79"/>
      <c r="C315" s="80"/>
      <c r="D315" s="80"/>
      <c r="E315" s="80"/>
      <c r="F315" s="16"/>
      <c r="G315" s="16"/>
      <c r="H315" s="16"/>
      <c r="I315" s="16"/>
      <c r="J315" s="16"/>
      <c r="K315" s="16"/>
      <c r="L315" s="81"/>
    </row>
    <row r="316" ht="15.75" customHeight="1">
      <c r="A316" s="78"/>
      <c r="B316" s="79"/>
      <c r="C316" s="80"/>
      <c r="D316" s="80"/>
      <c r="E316" s="80"/>
      <c r="F316" s="16"/>
      <c r="G316" s="16"/>
      <c r="H316" s="16"/>
      <c r="I316" s="16"/>
      <c r="J316" s="16"/>
      <c r="K316" s="16"/>
      <c r="L316" s="81"/>
    </row>
    <row r="317" ht="15.75" customHeight="1">
      <c r="A317" s="78"/>
      <c r="B317" s="79"/>
      <c r="C317" s="80"/>
      <c r="D317" s="80"/>
      <c r="E317" s="80"/>
      <c r="F317" s="16"/>
      <c r="G317" s="16"/>
      <c r="H317" s="16"/>
      <c r="I317" s="16"/>
      <c r="J317" s="16"/>
      <c r="K317" s="16"/>
      <c r="L317" s="81"/>
    </row>
    <row r="318" ht="15.75" customHeight="1">
      <c r="A318" s="78"/>
      <c r="B318" s="79"/>
      <c r="C318" s="80"/>
      <c r="D318" s="80"/>
      <c r="E318" s="80"/>
      <c r="F318" s="16"/>
      <c r="G318" s="16"/>
      <c r="H318" s="16"/>
      <c r="I318" s="16"/>
      <c r="J318" s="16"/>
      <c r="K318" s="16"/>
      <c r="L318" s="81"/>
    </row>
    <row r="319" ht="15.75" customHeight="1">
      <c r="A319" s="78"/>
      <c r="B319" s="79"/>
      <c r="C319" s="80"/>
      <c r="D319" s="80"/>
      <c r="E319" s="80"/>
      <c r="F319" s="16"/>
      <c r="G319" s="16"/>
      <c r="H319" s="16"/>
      <c r="I319" s="16"/>
      <c r="J319" s="16"/>
      <c r="K319" s="16"/>
      <c r="L319" s="81"/>
    </row>
    <row r="320" ht="15.75" customHeight="1">
      <c r="A320" s="78"/>
      <c r="B320" s="79"/>
      <c r="C320" s="80"/>
      <c r="D320" s="80"/>
      <c r="E320" s="80"/>
      <c r="F320" s="16"/>
      <c r="G320" s="16"/>
      <c r="H320" s="16"/>
      <c r="I320" s="16"/>
      <c r="J320" s="16"/>
      <c r="K320" s="16"/>
      <c r="L320" s="81"/>
    </row>
    <row r="321" ht="15.75" customHeight="1">
      <c r="A321" s="78"/>
      <c r="B321" s="79"/>
      <c r="C321" s="80"/>
      <c r="D321" s="80"/>
      <c r="E321" s="80"/>
      <c r="F321" s="16"/>
      <c r="G321" s="16"/>
      <c r="H321" s="16"/>
      <c r="I321" s="16"/>
      <c r="J321" s="16"/>
      <c r="K321" s="16"/>
      <c r="L321" s="81"/>
    </row>
    <row r="322" ht="15.75" customHeight="1">
      <c r="A322" s="78"/>
      <c r="B322" s="79"/>
      <c r="C322" s="80"/>
      <c r="D322" s="80"/>
      <c r="E322" s="80"/>
      <c r="F322" s="16"/>
      <c r="G322" s="16"/>
      <c r="H322" s="16"/>
      <c r="I322" s="16"/>
      <c r="J322" s="16"/>
      <c r="K322" s="16"/>
      <c r="L322" s="81"/>
    </row>
    <row r="323" ht="15.75" customHeight="1">
      <c r="A323" s="78"/>
      <c r="B323" s="79"/>
      <c r="C323" s="80"/>
      <c r="D323" s="80"/>
      <c r="E323" s="80"/>
      <c r="F323" s="16"/>
      <c r="G323" s="16"/>
      <c r="H323" s="16"/>
      <c r="I323" s="16"/>
      <c r="J323" s="16"/>
      <c r="K323" s="16"/>
      <c r="L323" s="81"/>
    </row>
    <row r="324" ht="15.75" customHeight="1">
      <c r="A324" s="78"/>
      <c r="B324" s="79"/>
      <c r="C324" s="80"/>
      <c r="D324" s="80"/>
      <c r="E324" s="80"/>
      <c r="F324" s="16"/>
      <c r="G324" s="16"/>
      <c r="H324" s="16"/>
      <c r="I324" s="16"/>
      <c r="J324" s="16"/>
      <c r="K324" s="16"/>
      <c r="L324" s="81"/>
    </row>
    <row r="325" ht="15.75" customHeight="1">
      <c r="A325" s="78"/>
      <c r="B325" s="79"/>
      <c r="C325" s="80"/>
      <c r="D325" s="80"/>
      <c r="E325" s="80"/>
      <c r="F325" s="16"/>
      <c r="G325" s="16"/>
      <c r="H325" s="16"/>
      <c r="I325" s="16"/>
      <c r="J325" s="16"/>
      <c r="K325" s="16"/>
      <c r="L325" s="81"/>
    </row>
    <row r="326" ht="15.75" customHeight="1">
      <c r="A326" s="78"/>
      <c r="B326" s="79"/>
      <c r="C326" s="80"/>
      <c r="D326" s="80"/>
      <c r="E326" s="80"/>
      <c r="F326" s="16"/>
      <c r="G326" s="16"/>
      <c r="H326" s="16"/>
      <c r="I326" s="16"/>
      <c r="J326" s="16"/>
      <c r="K326" s="16"/>
      <c r="L326" s="81"/>
    </row>
    <row r="327" ht="15.75" customHeight="1">
      <c r="A327" s="78"/>
      <c r="B327" s="79"/>
      <c r="C327" s="80"/>
      <c r="D327" s="80"/>
      <c r="E327" s="80"/>
      <c r="F327" s="16"/>
      <c r="G327" s="16"/>
      <c r="H327" s="16"/>
      <c r="I327" s="16"/>
      <c r="J327" s="16"/>
      <c r="K327" s="16"/>
      <c r="L327" s="81"/>
    </row>
    <row r="328" ht="15.75" customHeight="1">
      <c r="A328" s="78"/>
      <c r="B328" s="79"/>
      <c r="C328" s="80"/>
      <c r="D328" s="80"/>
      <c r="E328" s="80"/>
      <c r="F328" s="16"/>
      <c r="G328" s="16"/>
      <c r="H328" s="16"/>
      <c r="I328" s="16"/>
      <c r="J328" s="16"/>
      <c r="K328" s="16"/>
      <c r="L328" s="81"/>
    </row>
    <row r="329" ht="15.75" customHeight="1">
      <c r="A329" s="78"/>
      <c r="B329" s="79"/>
      <c r="C329" s="80"/>
      <c r="D329" s="80"/>
      <c r="E329" s="80"/>
      <c r="F329" s="16"/>
      <c r="G329" s="16"/>
      <c r="H329" s="16"/>
      <c r="I329" s="16"/>
      <c r="J329" s="16"/>
      <c r="K329" s="16"/>
      <c r="L329" s="81"/>
    </row>
    <row r="330" ht="15.75" customHeight="1">
      <c r="A330" s="78"/>
      <c r="B330" s="79"/>
      <c r="C330" s="80"/>
      <c r="D330" s="80"/>
      <c r="E330" s="80"/>
      <c r="F330" s="16"/>
      <c r="G330" s="16"/>
      <c r="H330" s="16"/>
      <c r="I330" s="16"/>
      <c r="J330" s="16"/>
      <c r="K330" s="16"/>
      <c r="L330" s="81"/>
    </row>
    <row r="331" ht="15.75" customHeight="1">
      <c r="A331" s="78"/>
      <c r="B331" s="79"/>
      <c r="C331" s="80"/>
      <c r="D331" s="80"/>
      <c r="E331" s="80"/>
      <c r="F331" s="16"/>
      <c r="G331" s="16"/>
      <c r="H331" s="16"/>
      <c r="I331" s="16"/>
      <c r="J331" s="16"/>
      <c r="K331" s="16"/>
      <c r="L331" s="81"/>
    </row>
    <row r="332" ht="15.75" customHeight="1">
      <c r="A332" s="78"/>
      <c r="B332" s="79"/>
      <c r="C332" s="80"/>
      <c r="D332" s="80"/>
      <c r="E332" s="80"/>
      <c r="F332" s="16"/>
      <c r="G332" s="16"/>
      <c r="H332" s="16"/>
      <c r="I332" s="16"/>
      <c r="J332" s="16"/>
      <c r="K332" s="16"/>
      <c r="L332" s="81"/>
    </row>
    <row r="333" ht="15.75" customHeight="1">
      <c r="A333" s="78"/>
      <c r="B333" s="79"/>
      <c r="C333" s="80"/>
      <c r="D333" s="80"/>
      <c r="E333" s="80"/>
      <c r="F333" s="16"/>
      <c r="G333" s="16"/>
      <c r="H333" s="16"/>
      <c r="I333" s="16"/>
      <c r="J333" s="16"/>
      <c r="K333" s="16"/>
      <c r="L333" s="81"/>
    </row>
    <row r="334" ht="15.75" customHeight="1">
      <c r="A334" s="78"/>
      <c r="B334" s="79"/>
      <c r="C334" s="80"/>
      <c r="D334" s="80"/>
      <c r="E334" s="80"/>
      <c r="F334" s="16"/>
      <c r="G334" s="16"/>
      <c r="H334" s="16"/>
      <c r="I334" s="16"/>
      <c r="J334" s="16"/>
      <c r="K334" s="16"/>
      <c r="L334" s="81"/>
    </row>
    <row r="335" ht="15.75" customHeight="1">
      <c r="A335" s="78"/>
      <c r="B335" s="79"/>
      <c r="C335" s="80"/>
      <c r="D335" s="80"/>
      <c r="E335" s="80"/>
      <c r="F335" s="16"/>
      <c r="G335" s="16"/>
      <c r="H335" s="16"/>
      <c r="I335" s="16"/>
      <c r="J335" s="16"/>
      <c r="K335" s="16"/>
      <c r="L335" s="81"/>
    </row>
    <row r="336" ht="15.75" customHeight="1">
      <c r="A336" s="78"/>
      <c r="B336" s="79"/>
      <c r="C336" s="80"/>
      <c r="D336" s="80"/>
      <c r="E336" s="80"/>
      <c r="F336" s="16"/>
      <c r="G336" s="16"/>
      <c r="H336" s="16"/>
      <c r="I336" s="16"/>
      <c r="J336" s="16"/>
      <c r="K336" s="16"/>
      <c r="L336" s="81"/>
    </row>
    <row r="337" ht="15.75" customHeight="1">
      <c r="A337" s="78"/>
      <c r="B337" s="79"/>
      <c r="C337" s="80"/>
      <c r="D337" s="80"/>
      <c r="E337" s="80"/>
      <c r="F337" s="16"/>
      <c r="G337" s="16"/>
      <c r="H337" s="16"/>
      <c r="I337" s="16"/>
      <c r="J337" s="16"/>
      <c r="K337" s="16"/>
      <c r="L337" s="81"/>
    </row>
    <row r="338" ht="15.75" customHeight="1">
      <c r="A338" s="78"/>
      <c r="B338" s="79"/>
      <c r="C338" s="80"/>
      <c r="D338" s="80"/>
      <c r="E338" s="80"/>
      <c r="F338" s="16"/>
      <c r="G338" s="16"/>
      <c r="H338" s="16"/>
      <c r="I338" s="16"/>
      <c r="J338" s="16"/>
      <c r="K338" s="16"/>
      <c r="L338" s="81"/>
    </row>
    <row r="339" ht="15.75" customHeight="1">
      <c r="A339" s="78"/>
      <c r="B339" s="79"/>
      <c r="C339" s="80"/>
      <c r="D339" s="80"/>
      <c r="E339" s="80"/>
      <c r="F339" s="16"/>
      <c r="G339" s="16"/>
      <c r="H339" s="16"/>
      <c r="I339" s="16"/>
      <c r="J339" s="16"/>
      <c r="K339" s="16"/>
      <c r="L339" s="81"/>
    </row>
    <row r="340" ht="15.75" customHeight="1">
      <c r="A340" s="78"/>
      <c r="B340" s="79"/>
      <c r="C340" s="80"/>
      <c r="D340" s="80"/>
      <c r="E340" s="80"/>
      <c r="F340" s="16"/>
      <c r="G340" s="16"/>
      <c r="H340" s="16"/>
      <c r="I340" s="16"/>
      <c r="J340" s="16"/>
      <c r="K340" s="16"/>
      <c r="L340" s="81"/>
    </row>
    <row r="341" ht="15.75" customHeight="1">
      <c r="A341" s="78"/>
      <c r="B341" s="79"/>
      <c r="C341" s="80"/>
      <c r="D341" s="80"/>
      <c r="E341" s="80"/>
      <c r="F341" s="16"/>
      <c r="G341" s="16"/>
      <c r="H341" s="16"/>
      <c r="I341" s="16"/>
      <c r="J341" s="16"/>
      <c r="K341" s="16"/>
      <c r="L341" s="81"/>
    </row>
    <row r="342" ht="15.75" customHeight="1">
      <c r="A342" s="78"/>
      <c r="B342" s="79"/>
      <c r="C342" s="80"/>
      <c r="D342" s="80"/>
      <c r="E342" s="80"/>
      <c r="F342" s="16"/>
      <c r="G342" s="16"/>
      <c r="H342" s="16"/>
      <c r="I342" s="16"/>
      <c r="J342" s="16"/>
      <c r="K342" s="16"/>
      <c r="L342" s="81"/>
    </row>
    <row r="343" ht="15.75" customHeight="1">
      <c r="A343" s="78"/>
      <c r="B343" s="79"/>
      <c r="C343" s="80"/>
      <c r="D343" s="80"/>
      <c r="E343" s="80"/>
      <c r="F343" s="16"/>
      <c r="G343" s="16"/>
      <c r="H343" s="16"/>
      <c r="I343" s="16"/>
      <c r="J343" s="16"/>
      <c r="K343" s="16"/>
      <c r="L343" s="81"/>
    </row>
    <row r="344" ht="15.75" customHeight="1">
      <c r="A344" s="78"/>
      <c r="B344" s="79"/>
      <c r="C344" s="80"/>
      <c r="D344" s="80"/>
      <c r="E344" s="80"/>
      <c r="F344" s="16"/>
      <c r="G344" s="16"/>
      <c r="H344" s="16"/>
      <c r="I344" s="16"/>
      <c r="J344" s="16"/>
      <c r="K344" s="16"/>
      <c r="L344" s="81"/>
    </row>
    <row r="345" ht="15.75" customHeight="1">
      <c r="A345" s="78"/>
      <c r="B345" s="79"/>
      <c r="C345" s="80"/>
      <c r="D345" s="80"/>
      <c r="E345" s="80"/>
      <c r="F345" s="16"/>
      <c r="G345" s="16"/>
      <c r="H345" s="16"/>
      <c r="I345" s="16"/>
      <c r="J345" s="16"/>
      <c r="K345" s="16"/>
      <c r="L345" s="81"/>
    </row>
    <row r="346" ht="15.75" customHeight="1">
      <c r="A346" s="78"/>
      <c r="B346" s="79"/>
      <c r="C346" s="80"/>
      <c r="D346" s="80"/>
      <c r="E346" s="80"/>
      <c r="F346" s="16"/>
      <c r="G346" s="16"/>
      <c r="H346" s="16"/>
      <c r="I346" s="16"/>
      <c r="J346" s="16"/>
      <c r="K346" s="16"/>
      <c r="L346" s="81"/>
    </row>
    <row r="347" ht="15.75" customHeight="1">
      <c r="A347" s="78"/>
      <c r="B347" s="79"/>
      <c r="C347" s="80"/>
      <c r="D347" s="80"/>
      <c r="E347" s="80"/>
      <c r="F347" s="16"/>
      <c r="G347" s="16"/>
      <c r="H347" s="16"/>
      <c r="I347" s="16"/>
      <c r="J347" s="16"/>
      <c r="K347" s="16"/>
      <c r="L347" s="81"/>
    </row>
    <row r="348" ht="15.75" customHeight="1">
      <c r="A348" s="78"/>
      <c r="B348" s="79"/>
      <c r="C348" s="80"/>
      <c r="D348" s="80"/>
      <c r="E348" s="80"/>
      <c r="F348" s="16"/>
      <c r="G348" s="16"/>
      <c r="H348" s="16"/>
      <c r="I348" s="16"/>
      <c r="J348" s="16"/>
      <c r="K348" s="16"/>
      <c r="L348" s="81"/>
    </row>
    <row r="349" ht="15.75" customHeight="1">
      <c r="A349" s="78"/>
      <c r="B349" s="79"/>
      <c r="C349" s="80"/>
      <c r="D349" s="80"/>
      <c r="E349" s="80"/>
      <c r="F349" s="16"/>
      <c r="G349" s="16"/>
      <c r="H349" s="16"/>
      <c r="I349" s="16"/>
      <c r="J349" s="16"/>
      <c r="K349" s="16"/>
      <c r="L349" s="81"/>
    </row>
    <row r="350" ht="15.75" customHeight="1">
      <c r="A350" s="78"/>
      <c r="B350" s="79"/>
      <c r="C350" s="80"/>
      <c r="D350" s="80"/>
      <c r="E350" s="80"/>
      <c r="F350" s="16"/>
      <c r="G350" s="16"/>
      <c r="H350" s="16"/>
      <c r="I350" s="16"/>
      <c r="J350" s="16"/>
      <c r="K350" s="16"/>
      <c r="L350" s="81"/>
    </row>
    <row r="351" ht="15.75" customHeight="1">
      <c r="A351" s="78"/>
      <c r="B351" s="79"/>
      <c r="C351" s="80"/>
      <c r="D351" s="80"/>
      <c r="E351" s="80"/>
      <c r="F351" s="16"/>
      <c r="G351" s="16"/>
      <c r="H351" s="16"/>
      <c r="I351" s="16"/>
      <c r="J351" s="16"/>
      <c r="K351" s="16"/>
      <c r="L351" s="81"/>
    </row>
    <row r="352" ht="15.75" customHeight="1">
      <c r="A352" s="78"/>
      <c r="B352" s="79"/>
      <c r="C352" s="80"/>
      <c r="D352" s="80"/>
      <c r="E352" s="80"/>
      <c r="F352" s="16"/>
      <c r="G352" s="16"/>
      <c r="H352" s="16"/>
      <c r="I352" s="16"/>
      <c r="J352" s="16"/>
      <c r="K352" s="16"/>
      <c r="L352" s="81"/>
    </row>
    <row r="353" ht="15.75" customHeight="1">
      <c r="A353" s="78"/>
      <c r="B353" s="79"/>
      <c r="C353" s="80"/>
      <c r="D353" s="80"/>
      <c r="E353" s="80"/>
      <c r="F353" s="16"/>
      <c r="G353" s="16"/>
      <c r="H353" s="16"/>
      <c r="I353" s="16"/>
      <c r="J353" s="16"/>
      <c r="K353" s="16"/>
      <c r="L353" s="81"/>
    </row>
    <row r="354" ht="15.75" customHeight="1">
      <c r="A354" s="78"/>
      <c r="B354" s="79"/>
      <c r="C354" s="80"/>
      <c r="D354" s="80"/>
      <c r="E354" s="80"/>
      <c r="F354" s="16"/>
      <c r="G354" s="16"/>
      <c r="H354" s="16"/>
      <c r="I354" s="16"/>
      <c r="J354" s="16"/>
      <c r="K354" s="16"/>
      <c r="L354" s="81"/>
    </row>
    <row r="355" ht="15.75" customHeight="1">
      <c r="A355" s="78"/>
      <c r="B355" s="79"/>
      <c r="C355" s="80"/>
      <c r="D355" s="80"/>
      <c r="E355" s="80"/>
      <c r="F355" s="16"/>
      <c r="G355" s="16"/>
      <c r="H355" s="16"/>
      <c r="I355" s="16"/>
      <c r="J355" s="16"/>
      <c r="K355" s="16"/>
      <c r="L355" s="81"/>
    </row>
    <row r="356" ht="15.75" customHeight="1">
      <c r="A356" s="78"/>
      <c r="B356" s="79"/>
      <c r="C356" s="80"/>
      <c r="D356" s="80"/>
      <c r="E356" s="80"/>
      <c r="F356" s="16"/>
      <c r="G356" s="16"/>
      <c r="H356" s="16"/>
      <c r="I356" s="16"/>
      <c r="J356" s="16"/>
      <c r="K356" s="16"/>
      <c r="L356" s="81"/>
    </row>
    <row r="357" ht="15.75" customHeight="1">
      <c r="A357" s="78"/>
      <c r="B357" s="79"/>
      <c r="C357" s="80"/>
      <c r="D357" s="80"/>
      <c r="E357" s="80"/>
      <c r="F357" s="16"/>
      <c r="G357" s="16"/>
      <c r="H357" s="16"/>
      <c r="I357" s="16"/>
      <c r="J357" s="16"/>
      <c r="K357" s="16"/>
      <c r="L357" s="81"/>
    </row>
    <row r="358" ht="15.75" customHeight="1">
      <c r="A358" s="78"/>
      <c r="B358" s="79"/>
      <c r="C358" s="80"/>
      <c r="D358" s="80"/>
      <c r="E358" s="80"/>
      <c r="F358" s="16"/>
      <c r="G358" s="16"/>
      <c r="H358" s="16"/>
      <c r="I358" s="16"/>
      <c r="J358" s="16"/>
      <c r="K358" s="16"/>
      <c r="L358" s="81"/>
    </row>
    <row r="359" ht="15.75" customHeight="1">
      <c r="A359" s="78"/>
      <c r="B359" s="79"/>
      <c r="C359" s="80"/>
      <c r="D359" s="80"/>
      <c r="E359" s="80"/>
      <c r="F359" s="16"/>
      <c r="G359" s="16"/>
      <c r="H359" s="16"/>
      <c r="I359" s="16"/>
      <c r="J359" s="16"/>
      <c r="K359" s="16"/>
      <c r="L359" s="81"/>
    </row>
    <row r="360" ht="15.75" customHeight="1">
      <c r="A360" s="78"/>
      <c r="B360" s="79"/>
      <c r="C360" s="80"/>
      <c r="D360" s="80"/>
      <c r="E360" s="80"/>
      <c r="F360" s="16"/>
      <c r="G360" s="16"/>
      <c r="H360" s="16"/>
      <c r="I360" s="16"/>
      <c r="J360" s="16"/>
      <c r="K360" s="16"/>
      <c r="L360" s="81"/>
    </row>
    <row r="361" ht="15.75" customHeight="1">
      <c r="A361" s="78"/>
      <c r="B361" s="79"/>
      <c r="C361" s="80"/>
      <c r="D361" s="80"/>
      <c r="E361" s="80"/>
      <c r="F361" s="16"/>
      <c r="G361" s="16"/>
      <c r="H361" s="16"/>
      <c r="I361" s="16"/>
      <c r="J361" s="16"/>
      <c r="K361" s="16"/>
      <c r="L361" s="81"/>
    </row>
    <row r="362" ht="15.75" customHeight="1">
      <c r="A362" s="78"/>
      <c r="B362" s="79"/>
      <c r="C362" s="80"/>
      <c r="D362" s="80"/>
      <c r="E362" s="80"/>
      <c r="F362" s="16"/>
      <c r="G362" s="16"/>
      <c r="H362" s="16"/>
      <c r="I362" s="16"/>
      <c r="J362" s="16"/>
      <c r="K362" s="16"/>
      <c r="L362" s="81"/>
    </row>
    <row r="363" ht="15.75" customHeight="1">
      <c r="A363" s="78"/>
      <c r="B363" s="79"/>
      <c r="C363" s="80"/>
      <c r="D363" s="80"/>
      <c r="E363" s="80"/>
      <c r="F363" s="16"/>
      <c r="G363" s="16"/>
      <c r="H363" s="16"/>
      <c r="I363" s="16"/>
      <c r="J363" s="16"/>
      <c r="K363" s="16"/>
      <c r="L363" s="81"/>
    </row>
    <row r="364" ht="15.75" customHeight="1">
      <c r="A364" s="78"/>
      <c r="B364" s="79"/>
      <c r="C364" s="80"/>
      <c r="D364" s="80"/>
      <c r="E364" s="80"/>
      <c r="F364" s="16"/>
      <c r="G364" s="16"/>
      <c r="H364" s="16"/>
      <c r="I364" s="16"/>
      <c r="J364" s="16"/>
      <c r="K364" s="16"/>
      <c r="L364" s="81"/>
    </row>
    <row r="365" ht="15.75" customHeight="1">
      <c r="A365" s="78"/>
      <c r="B365" s="79"/>
      <c r="C365" s="80"/>
      <c r="D365" s="80"/>
      <c r="E365" s="80"/>
      <c r="F365" s="16"/>
      <c r="G365" s="16"/>
      <c r="H365" s="16"/>
      <c r="I365" s="16"/>
      <c r="J365" s="16"/>
      <c r="K365" s="16"/>
      <c r="L365" s="81"/>
    </row>
    <row r="366" ht="15.75" customHeight="1">
      <c r="A366" s="78"/>
      <c r="B366" s="79"/>
      <c r="C366" s="80"/>
      <c r="D366" s="80"/>
      <c r="E366" s="80"/>
      <c r="F366" s="16"/>
      <c r="G366" s="16"/>
      <c r="H366" s="16"/>
      <c r="I366" s="16"/>
      <c r="J366" s="16"/>
      <c r="K366" s="16"/>
      <c r="L366" s="81"/>
    </row>
    <row r="367" ht="15.75" customHeight="1">
      <c r="A367" s="78"/>
      <c r="B367" s="79"/>
      <c r="C367" s="80"/>
      <c r="D367" s="80"/>
      <c r="E367" s="80"/>
      <c r="F367" s="16"/>
      <c r="G367" s="16"/>
      <c r="H367" s="16"/>
      <c r="I367" s="16"/>
      <c r="J367" s="16"/>
      <c r="K367" s="16"/>
      <c r="L367" s="81"/>
    </row>
    <row r="368" ht="15.75" customHeight="1">
      <c r="A368" s="78"/>
      <c r="B368" s="79"/>
      <c r="C368" s="80"/>
      <c r="D368" s="80"/>
      <c r="E368" s="80"/>
      <c r="F368" s="16"/>
      <c r="G368" s="16"/>
      <c r="H368" s="16"/>
      <c r="I368" s="16"/>
      <c r="J368" s="16"/>
      <c r="K368" s="16"/>
      <c r="L368" s="81"/>
    </row>
    <row r="369" ht="15.75" customHeight="1">
      <c r="A369" s="78"/>
      <c r="B369" s="79"/>
      <c r="C369" s="80"/>
      <c r="D369" s="80"/>
      <c r="E369" s="80"/>
      <c r="F369" s="16"/>
      <c r="G369" s="16"/>
      <c r="H369" s="16"/>
      <c r="I369" s="16"/>
      <c r="J369" s="16"/>
      <c r="K369" s="16"/>
      <c r="L369" s="81"/>
    </row>
    <row r="370" ht="15.75" customHeight="1">
      <c r="A370" s="78"/>
      <c r="B370" s="79"/>
      <c r="C370" s="80"/>
      <c r="D370" s="80"/>
      <c r="E370" s="80"/>
      <c r="F370" s="16"/>
      <c r="G370" s="16"/>
      <c r="H370" s="16"/>
      <c r="I370" s="16"/>
      <c r="J370" s="16"/>
      <c r="K370" s="16"/>
      <c r="L370" s="81"/>
    </row>
    <row r="371" ht="15.75" customHeight="1">
      <c r="A371" s="78"/>
      <c r="B371" s="79"/>
      <c r="C371" s="80"/>
      <c r="D371" s="80"/>
      <c r="E371" s="80"/>
      <c r="F371" s="16"/>
      <c r="G371" s="16"/>
      <c r="H371" s="16"/>
      <c r="I371" s="16"/>
      <c r="J371" s="16"/>
      <c r="K371" s="16"/>
      <c r="L371" s="81"/>
    </row>
    <row r="372" ht="15.75" customHeight="1">
      <c r="A372" s="78"/>
      <c r="B372" s="79"/>
      <c r="C372" s="80"/>
      <c r="D372" s="80"/>
      <c r="E372" s="80"/>
      <c r="F372" s="16"/>
      <c r="G372" s="16"/>
      <c r="H372" s="16"/>
      <c r="I372" s="16"/>
      <c r="J372" s="16"/>
      <c r="K372" s="16"/>
      <c r="L372" s="81"/>
    </row>
    <row r="373" ht="15.75" customHeight="1">
      <c r="A373" s="78"/>
      <c r="B373" s="79"/>
      <c r="C373" s="80"/>
      <c r="D373" s="80"/>
      <c r="E373" s="80"/>
      <c r="F373" s="16"/>
      <c r="G373" s="16"/>
      <c r="H373" s="16"/>
      <c r="I373" s="16"/>
      <c r="J373" s="16"/>
      <c r="K373" s="16"/>
      <c r="L373" s="81"/>
    </row>
    <row r="374" ht="15.75" customHeight="1">
      <c r="A374" s="78"/>
      <c r="B374" s="79"/>
      <c r="C374" s="80"/>
      <c r="D374" s="80"/>
      <c r="E374" s="80"/>
      <c r="F374" s="16"/>
      <c r="G374" s="16"/>
      <c r="H374" s="16"/>
      <c r="I374" s="16"/>
      <c r="J374" s="16"/>
      <c r="K374" s="16"/>
      <c r="L374" s="81"/>
    </row>
    <row r="375" ht="15.75" customHeight="1">
      <c r="A375" s="78"/>
      <c r="B375" s="79"/>
      <c r="C375" s="80"/>
      <c r="D375" s="80"/>
      <c r="E375" s="80"/>
      <c r="F375" s="16"/>
      <c r="G375" s="16"/>
      <c r="H375" s="16"/>
      <c r="I375" s="16"/>
      <c r="J375" s="16"/>
      <c r="K375" s="16"/>
      <c r="L375" s="81"/>
    </row>
    <row r="376" ht="15.75" customHeight="1">
      <c r="A376" s="78"/>
      <c r="B376" s="79"/>
      <c r="C376" s="80"/>
      <c r="D376" s="80"/>
      <c r="E376" s="80"/>
      <c r="F376" s="16"/>
      <c r="G376" s="16"/>
      <c r="H376" s="16"/>
      <c r="I376" s="16"/>
      <c r="J376" s="16"/>
      <c r="K376" s="16"/>
      <c r="L376" s="81"/>
    </row>
    <row r="377" ht="15.75" customHeight="1">
      <c r="A377" s="78"/>
      <c r="B377" s="79"/>
      <c r="C377" s="80"/>
      <c r="D377" s="80"/>
      <c r="E377" s="80"/>
      <c r="F377" s="16"/>
      <c r="G377" s="16"/>
      <c r="H377" s="16"/>
      <c r="I377" s="16"/>
      <c r="J377" s="16"/>
      <c r="K377" s="16"/>
      <c r="L377" s="81"/>
    </row>
    <row r="378" ht="15.75" customHeight="1">
      <c r="A378" s="78"/>
      <c r="B378" s="79"/>
      <c r="C378" s="80"/>
      <c r="D378" s="80"/>
      <c r="E378" s="80"/>
      <c r="F378" s="16"/>
      <c r="G378" s="16"/>
      <c r="H378" s="16"/>
      <c r="I378" s="16"/>
      <c r="J378" s="16"/>
      <c r="K378" s="16"/>
      <c r="L378" s="81"/>
    </row>
    <row r="379" ht="15.75" customHeight="1">
      <c r="A379" s="78"/>
      <c r="B379" s="79"/>
      <c r="C379" s="80"/>
      <c r="D379" s="80"/>
      <c r="E379" s="80"/>
      <c r="F379" s="16"/>
      <c r="G379" s="16"/>
      <c r="H379" s="16"/>
      <c r="I379" s="16"/>
      <c r="J379" s="16"/>
      <c r="K379" s="16"/>
      <c r="L379" s="81"/>
    </row>
    <row r="380" ht="15.75" customHeight="1">
      <c r="A380" s="78"/>
      <c r="B380" s="79"/>
      <c r="C380" s="80"/>
      <c r="D380" s="80"/>
      <c r="E380" s="80"/>
      <c r="F380" s="16"/>
      <c r="G380" s="16"/>
      <c r="H380" s="16"/>
      <c r="I380" s="16"/>
      <c r="J380" s="16"/>
      <c r="K380" s="16"/>
      <c r="L380" s="81"/>
    </row>
    <row r="381" ht="15.75" customHeight="1">
      <c r="A381" s="78"/>
      <c r="B381" s="79"/>
      <c r="C381" s="80"/>
      <c r="D381" s="80"/>
      <c r="E381" s="80"/>
      <c r="F381" s="16"/>
      <c r="G381" s="16"/>
      <c r="H381" s="16"/>
      <c r="I381" s="16"/>
      <c r="J381" s="16"/>
      <c r="K381" s="16"/>
      <c r="L381" s="81"/>
    </row>
    <row r="382" ht="15.75" customHeight="1">
      <c r="A382" s="78"/>
      <c r="B382" s="79"/>
      <c r="C382" s="80"/>
      <c r="D382" s="80"/>
      <c r="E382" s="80"/>
      <c r="F382" s="16"/>
      <c r="G382" s="16"/>
      <c r="H382" s="16"/>
      <c r="I382" s="16"/>
      <c r="J382" s="16"/>
      <c r="K382" s="16"/>
      <c r="L382" s="81"/>
    </row>
    <row r="383" ht="15.75" customHeight="1">
      <c r="A383" s="78"/>
      <c r="B383" s="79"/>
      <c r="C383" s="80"/>
      <c r="D383" s="80"/>
      <c r="E383" s="80"/>
      <c r="F383" s="16"/>
      <c r="G383" s="16"/>
      <c r="H383" s="16"/>
      <c r="I383" s="16"/>
      <c r="J383" s="16"/>
      <c r="K383" s="16"/>
      <c r="L383" s="81"/>
    </row>
    <row r="384" ht="15.75" customHeight="1">
      <c r="A384" s="78"/>
      <c r="B384" s="79"/>
      <c r="C384" s="80"/>
      <c r="D384" s="80"/>
      <c r="E384" s="80"/>
      <c r="F384" s="16"/>
      <c r="G384" s="16"/>
      <c r="H384" s="16"/>
      <c r="I384" s="16"/>
      <c r="J384" s="16"/>
      <c r="K384" s="16"/>
      <c r="L384" s="81"/>
    </row>
    <row r="385" ht="15.75" customHeight="1">
      <c r="A385" s="78"/>
      <c r="B385" s="79"/>
      <c r="C385" s="80"/>
      <c r="D385" s="80"/>
      <c r="E385" s="80"/>
      <c r="F385" s="16"/>
      <c r="G385" s="16"/>
      <c r="H385" s="16"/>
      <c r="I385" s="16"/>
      <c r="J385" s="16"/>
      <c r="K385" s="16"/>
      <c r="L385" s="81"/>
    </row>
    <row r="386" ht="15.75" customHeight="1">
      <c r="A386" s="78"/>
      <c r="B386" s="79"/>
      <c r="C386" s="80"/>
      <c r="D386" s="80"/>
      <c r="E386" s="80"/>
      <c r="F386" s="16"/>
      <c r="G386" s="16"/>
      <c r="H386" s="16"/>
      <c r="I386" s="16"/>
      <c r="J386" s="16"/>
      <c r="K386" s="16"/>
      <c r="L386" s="81"/>
    </row>
    <row r="387" ht="15.75" customHeight="1">
      <c r="A387" s="78"/>
      <c r="B387" s="79"/>
      <c r="C387" s="80"/>
      <c r="D387" s="80"/>
      <c r="E387" s="80"/>
      <c r="F387" s="16"/>
      <c r="G387" s="16"/>
      <c r="H387" s="16"/>
      <c r="I387" s="16"/>
      <c r="J387" s="16"/>
      <c r="K387" s="16"/>
      <c r="L387" s="81"/>
    </row>
    <row r="388" ht="15.75" customHeight="1">
      <c r="A388" s="78"/>
      <c r="B388" s="79"/>
      <c r="C388" s="80"/>
      <c r="D388" s="80"/>
      <c r="E388" s="80"/>
      <c r="F388" s="16"/>
      <c r="G388" s="16"/>
      <c r="H388" s="16"/>
      <c r="I388" s="16"/>
      <c r="J388" s="16"/>
      <c r="K388" s="16"/>
      <c r="L388" s="81"/>
    </row>
    <row r="389" ht="15.75" customHeight="1">
      <c r="A389" s="78"/>
      <c r="B389" s="79"/>
      <c r="C389" s="80"/>
      <c r="D389" s="80"/>
      <c r="E389" s="80"/>
      <c r="F389" s="16"/>
      <c r="G389" s="16"/>
      <c r="H389" s="16"/>
      <c r="I389" s="16"/>
      <c r="J389" s="16"/>
      <c r="K389" s="16"/>
      <c r="L389" s="81"/>
    </row>
    <row r="390" ht="15.75" customHeight="1">
      <c r="A390" s="78"/>
      <c r="B390" s="79"/>
      <c r="C390" s="80"/>
      <c r="D390" s="80"/>
      <c r="E390" s="80"/>
      <c r="F390" s="16"/>
      <c r="G390" s="16"/>
      <c r="H390" s="16"/>
      <c r="I390" s="16"/>
      <c r="J390" s="16"/>
      <c r="K390" s="16"/>
      <c r="L390" s="81"/>
    </row>
    <row r="391" ht="15.75" customHeight="1">
      <c r="A391" s="78"/>
      <c r="B391" s="79"/>
      <c r="C391" s="80"/>
      <c r="D391" s="80"/>
      <c r="E391" s="80"/>
      <c r="F391" s="16"/>
      <c r="G391" s="16"/>
      <c r="H391" s="16"/>
      <c r="I391" s="16"/>
      <c r="J391" s="16"/>
      <c r="K391" s="16"/>
      <c r="L391" s="81"/>
    </row>
    <row r="392" ht="15.75" customHeight="1">
      <c r="A392" s="78"/>
      <c r="B392" s="79"/>
      <c r="C392" s="80"/>
      <c r="D392" s="80"/>
      <c r="E392" s="80"/>
      <c r="F392" s="16"/>
      <c r="G392" s="16"/>
      <c r="H392" s="16"/>
      <c r="I392" s="16"/>
      <c r="J392" s="16"/>
      <c r="K392" s="16"/>
      <c r="L392" s="81"/>
    </row>
    <row r="393" ht="15.75" customHeight="1">
      <c r="A393" s="78"/>
      <c r="B393" s="79"/>
      <c r="C393" s="80"/>
      <c r="D393" s="80"/>
      <c r="E393" s="80"/>
      <c r="F393" s="16"/>
      <c r="G393" s="16"/>
      <c r="H393" s="16"/>
      <c r="I393" s="16"/>
      <c r="J393" s="16"/>
      <c r="K393" s="16"/>
      <c r="L393" s="81"/>
    </row>
    <row r="394" ht="15.75" customHeight="1">
      <c r="A394" s="78"/>
      <c r="B394" s="79"/>
      <c r="C394" s="80"/>
      <c r="D394" s="80"/>
      <c r="E394" s="80"/>
      <c r="F394" s="16"/>
      <c r="G394" s="16"/>
      <c r="H394" s="16"/>
      <c r="I394" s="16"/>
      <c r="J394" s="16"/>
      <c r="K394" s="16"/>
      <c r="L394" s="81"/>
    </row>
    <row r="395" ht="15.75" customHeight="1">
      <c r="A395" s="78"/>
      <c r="B395" s="79"/>
      <c r="C395" s="80"/>
      <c r="D395" s="80"/>
      <c r="E395" s="80"/>
      <c r="F395" s="16"/>
      <c r="G395" s="16"/>
      <c r="H395" s="16"/>
      <c r="I395" s="16"/>
      <c r="J395" s="16"/>
      <c r="K395" s="16"/>
      <c r="L395" s="81"/>
    </row>
    <row r="396" ht="15.75" customHeight="1">
      <c r="A396" s="78"/>
      <c r="B396" s="79"/>
      <c r="C396" s="80"/>
      <c r="D396" s="80"/>
      <c r="E396" s="80"/>
      <c r="F396" s="16"/>
      <c r="G396" s="16"/>
      <c r="H396" s="16"/>
      <c r="I396" s="16"/>
      <c r="J396" s="16"/>
      <c r="K396" s="16"/>
      <c r="L396" s="81"/>
    </row>
    <row r="397" ht="15.75" customHeight="1">
      <c r="A397" s="78"/>
      <c r="B397" s="79"/>
      <c r="C397" s="80"/>
      <c r="D397" s="80"/>
      <c r="E397" s="80"/>
      <c r="F397" s="16"/>
      <c r="G397" s="16"/>
      <c r="H397" s="16"/>
      <c r="I397" s="16"/>
      <c r="J397" s="16"/>
      <c r="K397" s="16"/>
      <c r="L397" s="81"/>
    </row>
    <row r="398" ht="15.75" customHeight="1">
      <c r="A398" s="78"/>
      <c r="B398" s="79"/>
      <c r="C398" s="80"/>
      <c r="D398" s="80"/>
      <c r="E398" s="80"/>
      <c r="F398" s="16"/>
      <c r="G398" s="16"/>
      <c r="H398" s="16"/>
      <c r="I398" s="16"/>
      <c r="J398" s="16"/>
      <c r="K398" s="16"/>
      <c r="L398" s="81"/>
    </row>
    <row r="399" ht="15.75" customHeight="1">
      <c r="A399" s="78"/>
      <c r="B399" s="79"/>
      <c r="C399" s="80"/>
      <c r="D399" s="80"/>
      <c r="E399" s="80"/>
      <c r="F399" s="16"/>
      <c r="G399" s="16"/>
      <c r="H399" s="16"/>
      <c r="I399" s="16"/>
      <c r="J399" s="16"/>
      <c r="K399" s="16"/>
      <c r="L399" s="81"/>
    </row>
    <row r="400" ht="15.75" customHeight="1">
      <c r="A400" s="78"/>
      <c r="B400" s="79"/>
      <c r="C400" s="80"/>
      <c r="D400" s="80"/>
      <c r="E400" s="80"/>
      <c r="F400" s="16"/>
      <c r="G400" s="16"/>
      <c r="H400" s="16"/>
      <c r="I400" s="16"/>
      <c r="J400" s="16"/>
      <c r="K400" s="16"/>
      <c r="L400" s="81"/>
    </row>
    <row r="401" ht="15.75" customHeight="1">
      <c r="A401" s="78"/>
      <c r="B401" s="79"/>
      <c r="C401" s="80"/>
      <c r="D401" s="80"/>
      <c r="E401" s="80"/>
      <c r="F401" s="16"/>
      <c r="G401" s="16"/>
      <c r="H401" s="16"/>
      <c r="I401" s="16"/>
      <c r="J401" s="16"/>
      <c r="K401" s="16"/>
      <c r="L401" s="81"/>
    </row>
    <row r="402" ht="15.75" customHeight="1">
      <c r="A402" s="78"/>
      <c r="B402" s="79"/>
      <c r="C402" s="80"/>
      <c r="D402" s="80"/>
      <c r="E402" s="80"/>
      <c r="F402" s="16"/>
      <c r="G402" s="16"/>
      <c r="H402" s="16"/>
      <c r="I402" s="16"/>
      <c r="J402" s="16"/>
      <c r="K402" s="16"/>
      <c r="L402" s="81"/>
    </row>
    <row r="403" ht="15.75" customHeight="1">
      <c r="A403" s="78"/>
      <c r="B403" s="79"/>
      <c r="C403" s="80"/>
      <c r="D403" s="80"/>
      <c r="E403" s="80"/>
      <c r="F403" s="16"/>
      <c r="G403" s="16"/>
      <c r="H403" s="16"/>
      <c r="I403" s="16"/>
      <c r="J403" s="16"/>
      <c r="K403" s="16"/>
      <c r="L403" s="81"/>
    </row>
    <row r="404" ht="15.75" customHeight="1">
      <c r="A404" s="78"/>
      <c r="B404" s="79"/>
      <c r="C404" s="80"/>
      <c r="D404" s="80"/>
      <c r="E404" s="80"/>
      <c r="F404" s="16"/>
      <c r="G404" s="16"/>
      <c r="H404" s="16"/>
      <c r="I404" s="16"/>
      <c r="J404" s="16"/>
      <c r="K404" s="16"/>
      <c r="L404" s="81"/>
    </row>
    <row r="405" ht="15.75" customHeight="1">
      <c r="A405" s="78"/>
      <c r="B405" s="79"/>
      <c r="C405" s="80"/>
      <c r="D405" s="80"/>
      <c r="E405" s="80"/>
      <c r="F405" s="16"/>
      <c r="G405" s="16"/>
      <c r="H405" s="16"/>
      <c r="I405" s="16"/>
      <c r="J405" s="16"/>
      <c r="K405" s="16"/>
      <c r="L405" s="81"/>
    </row>
    <row r="406" ht="15.75" customHeight="1">
      <c r="A406" s="78"/>
      <c r="B406" s="79"/>
      <c r="C406" s="80"/>
      <c r="D406" s="80"/>
      <c r="E406" s="80"/>
      <c r="F406" s="16"/>
      <c r="G406" s="16"/>
      <c r="H406" s="16"/>
      <c r="I406" s="16"/>
      <c r="J406" s="16"/>
      <c r="K406" s="16"/>
      <c r="L406" s="81"/>
    </row>
    <row r="407" ht="15.75" customHeight="1">
      <c r="A407" s="78"/>
      <c r="B407" s="79"/>
      <c r="C407" s="80"/>
      <c r="D407" s="80"/>
      <c r="E407" s="80"/>
      <c r="F407" s="16"/>
      <c r="G407" s="16"/>
      <c r="H407" s="16"/>
      <c r="I407" s="16"/>
      <c r="J407" s="16"/>
      <c r="K407" s="16"/>
      <c r="L407" s="81"/>
    </row>
    <row r="408" ht="15.75" customHeight="1">
      <c r="A408" s="78"/>
      <c r="B408" s="79"/>
      <c r="C408" s="80"/>
      <c r="D408" s="80"/>
      <c r="E408" s="80"/>
      <c r="F408" s="16"/>
      <c r="G408" s="16"/>
      <c r="H408" s="16"/>
      <c r="I408" s="16"/>
      <c r="J408" s="16"/>
      <c r="K408" s="16"/>
      <c r="L408" s="81"/>
    </row>
    <row r="409" ht="15.75" customHeight="1">
      <c r="A409" s="78"/>
      <c r="B409" s="79"/>
      <c r="C409" s="80"/>
      <c r="D409" s="80"/>
      <c r="E409" s="80"/>
      <c r="F409" s="16"/>
      <c r="G409" s="16"/>
      <c r="H409" s="16"/>
      <c r="I409" s="16"/>
      <c r="J409" s="16"/>
      <c r="K409" s="16"/>
      <c r="L409" s="81"/>
    </row>
    <row r="410" ht="15.75" customHeight="1">
      <c r="A410" s="78"/>
      <c r="B410" s="79"/>
      <c r="C410" s="80"/>
      <c r="D410" s="80"/>
      <c r="E410" s="80"/>
      <c r="F410" s="16"/>
      <c r="G410" s="16"/>
      <c r="H410" s="16"/>
      <c r="I410" s="16"/>
      <c r="J410" s="16"/>
      <c r="K410" s="16"/>
      <c r="L410" s="81"/>
    </row>
    <row r="411" ht="15.75" customHeight="1">
      <c r="A411" s="78"/>
      <c r="B411" s="79"/>
      <c r="C411" s="80"/>
      <c r="D411" s="80"/>
      <c r="E411" s="80"/>
      <c r="F411" s="16"/>
      <c r="G411" s="16"/>
      <c r="H411" s="16"/>
      <c r="I411" s="16"/>
      <c r="J411" s="16"/>
      <c r="K411" s="16"/>
      <c r="L411" s="81"/>
    </row>
    <row r="412" ht="15.75" customHeight="1">
      <c r="A412" s="78"/>
      <c r="B412" s="79"/>
      <c r="C412" s="80"/>
      <c r="D412" s="80"/>
      <c r="E412" s="80"/>
      <c r="F412" s="16"/>
      <c r="G412" s="16"/>
      <c r="H412" s="16"/>
      <c r="I412" s="16"/>
      <c r="J412" s="16"/>
      <c r="K412" s="16"/>
      <c r="L412" s="81"/>
    </row>
    <row r="413" ht="15.75" customHeight="1">
      <c r="A413" s="78"/>
      <c r="B413" s="79"/>
      <c r="C413" s="80"/>
      <c r="D413" s="80"/>
      <c r="E413" s="80"/>
      <c r="F413" s="16"/>
      <c r="G413" s="16"/>
      <c r="H413" s="16"/>
      <c r="I413" s="16"/>
      <c r="J413" s="16"/>
      <c r="K413" s="16"/>
      <c r="L413" s="81"/>
    </row>
    <row r="414" ht="15.75" customHeight="1">
      <c r="A414" s="78"/>
      <c r="B414" s="79"/>
      <c r="C414" s="80"/>
      <c r="D414" s="80"/>
      <c r="E414" s="80"/>
      <c r="F414" s="16"/>
      <c r="G414" s="16"/>
      <c r="H414" s="16"/>
      <c r="I414" s="16"/>
      <c r="J414" s="16"/>
      <c r="K414" s="16"/>
      <c r="L414" s="81"/>
    </row>
    <row r="415" ht="15.75" customHeight="1">
      <c r="A415" s="78"/>
      <c r="B415" s="79"/>
      <c r="C415" s="80"/>
      <c r="D415" s="80"/>
      <c r="E415" s="80"/>
      <c r="F415" s="16"/>
      <c r="G415" s="16"/>
      <c r="H415" s="16"/>
      <c r="I415" s="16"/>
      <c r="J415" s="16"/>
      <c r="K415" s="16"/>
      <c r="L415" s="81"/>
    </row>
    <row r="416" ht="15.75" customHeight="1">
      <c r="A416" s="78"/>
      <c r="B416" s="79"/>
      <c r="C416" s="80"/>
      <c r="D416" s="80"/>
      <c r="E416" s="80"/>
      <c r="F416" s="16"/>
      <c r="G416" s="16"/>
      <c r="H416" s="16"/>
      <c r="I416" s="16"/>
      <c r="J416" s="16"/>
      <c r="K416" s="16"/>
      <c r="L416" s="81"/>
    </row>
    <row r="417" ht="15.75" customHeight="1">
      <c r="A417" s="78"/>
      <c r="B417" s="79"/>
      <c r="C417" s="80"/>
      <c r="D417" s="80"/>
      <c r="E417" s="80"/>
      <c r="F417" s="16"/>
      <c r="G417" s="16"/>
      <c r="H417" s="16"/>
      <c r="I417" s="16"/>
      <c r="J417" s="16"/>
      <c r="K417" s="16"/>
      <c r="L417" s="81"/>
    </row>
    <row r="418" ht="15.75" customHeight="1">
      <c r="A418" s="78"/>
      <c r="B418" s="79"/>
      <c r="C418" s="80"/>
      <c r="D418" s="80"/>
      <c r="E418" s="80"/>
      <c r="F418" s="16"/>
      <c r="G418" s="16"/>
      <c r="H418" s="16"/>
      <c r="I418" s="16"/>
      <c r="J418" s="16"/>
      <c r="K418" s="16"/>
      <c r="L418" s="81"/>
    </row>
    <row r="419" ht="15.75" customHeight="1">
      <c r="A419" s="78"/>
      <c r="B419" s="79"/>
      <c r="C419" s="80"/>
      <c r="D419" s="80"/>
      <c r="E419" s="80"/>
      <c r="F419" s="16"/>
      <c r="G419" s="16"/>
      <c r="H419" s="16"/>
      <c r="I419" s="16"/>
      <c r="J419" s="16"/>
      <c r="K419" s="16"/>
      <c r="L419" s="81"/>
    </row>
    <row r="420" ht="15.75" customHeight="1">
      <c r="A420" s="78"/>
      <c r="B420" s="79"/>
      <c r="C420" s="80"/>
      <c r="D420" s="80"/>
      <c r="E420" s="80"/>
      <c r="F420" s="16"/>
      <c r="G420" s="16"/>
      <c r="H420" s="16"/>
      <c r="I420" s="16"/>
      <c r="J420" s="16"/>
      <c r="K420" s="16"/>
      <c r="L420" s="81"/>
    </row>
    <row r="421" ht="15.75" customHeight="1">
      <c r="A421" s="78"/>
      <c r="B421" s="79"/>
      <c r="C421" s="80"/>
      <c r="D421" s="80"/>
      <c r="E421" s="80"/>
      <c r="F421" s="16"/>
      <c r="G421" s="16"/>
      <c r="H421" s="16"/>
      <c r="I421" s="16"/>
      <c r="J421" s="16"/>
      <c r="K421" s="16"/>
      <c r="L421" s="81"/>
    </row>
    <row r="422" ht="15.75" customHeight="1">
      <c r="A422" s="78"/>
      <c r="B422" s="79"/>
      <c r="C422" s="80"/>
      <c r="D422" s="80"/>
      <c r="E422" s="80"/>
      <c r="F422" s="16"/>
      <c r="G422" s="16"/>
      <c r="H422" s="16"/>
      <c r="I422" s="16"/>
      <c r="J422" s="16"/>
      <c r="K422" s="16"/>
      <c r="L422" s="81"/>
    </row>
    <row r="423" ht="15.75" customHeight="1">
      <c r="A423" s="78"/>
      <c r="B423" s="79"/>
      <c r="C423" s="80"/>
      <c r="D423" s="80"/>
      <c r="E423" s="80"/>
      <c r="F423" s="16"/>
      <c r="G423" s="16"/>
      <c r="H423" s="16"/>
      <c r="I423" s="16"/>
      <c r="J423" s="16"/>
      <c r="K423" s="16"/>
      <c r="L423" s="81"/>
    </row>
    <row r="424" ht="15.75" customHeight="1">
      <c r="A424" s="78"/>
      <c r="B424" s="79"/>
      <c r="C424" s="80"/>
      <c r="D424" s="80"/>
      <c r="E424" s="80"/>
      <c r="F424" s="16"/>
      <c r="G424" s="16"/>
      <c r="H424" s="16"/>
      <c r="I424" s="16"/>
      <c r="J424" s="16"/>
      <c r="K424" s="16"/>
      <c r="L424" s="81"/>
    </row>
    <row r="425" ht="15.75" customHeight="1">
      <c r="A425" s="78"/>
      <c r="B425" s="79"/>
      <c r="C425" s="80"/>
      <c r="D425" s="80"/>
      <c r="E425" s="80"/>
      <c r="F425" s="16"/>
      <c r="G425" s="16"/>
      <c r="H425" s="16"/>
      <c r="I425" s="16"/>
      <c r="J425" s="16"/>
      <c r="K425" s="16"/>
      <c r="L425" s="81"/>
    </row>
    <row r="426" ht="15.75" customHeight="1">
      <c r="A426" s="79"/>
      <c r="B426" s="79"/>
      <c r="C426" s="80"/>
      <c r="D426" s="80"/>
      <c r="E426" s="80"/>
      <c r="F426" s="16"/>
      <c r="G426" s="16"/>
      <c r="H426" s="16"/>
      <c r="I426" s="16"/>
      <c r="J426" s="16"/>
      <c r="K426" s="16"/>
      <c r="L426" s="81"/>
    </row>
    <row r="427" ht="15.75" customHeight="1">
      <c r="A427" s="78"/>
      <c r="B427" s="79"/>
      <c r="C427" s="80"/>
      <c r="D427" s="80"/>
      <c r="E427" s="80"/>
      <c r="F427" s="16"/>
      <c r="G427" s="16"/>
      <c r="H427" s="16"/>
      <c r="I427" s="16"/>
      <c r="J427" s="16"/>
      <c r="K427" s="16"/>
      <c r="L427" s="81"/>
    </row>
    <row r="428" ht="15.75" customHeight="1">
      <c r="A428" s="78"/>
      <c r="B428" s="79"/>
      <c r="C428" s="80"/>
      <c r="D428" s="80"/>
      <c r="E428" s="80"/>
      <c r="F428" s="16"/>
      <c r="G428" s="16"/>
      <c r="H428" s="16"/>
      <c r="I428" s="16"/>
      <c r="J428" s="16"/>
      <c r="K428" s="16"/>
      <c r="L428" s="81"/>
    </row>
    <row r="429" ht="15.75" customHeight="1">
      <c r="A429" s="78"/>
      <c r="B429" s="79"/>
      <c r="C429" s="80"/>
      <c r="D429" s="80"/>
      <c r="E429" s="80"/>
      <c r="F429" s="16"/>
      <c r="G429" s="16"/>
      <c r="H429" s="16"/>
      <c r="I429" s="16"/>
      <c r="J429" s="16"/>
      <c r="K429" s="16"/>
      <c r="L429" s="81"/>
    </row>
    <row r="430" ht="15.75" customHeight="1">
      <c r="A430" s="78"/>
      <c r="B430" s="79"/>
      <c r="C430" s="80"/>
      <c r="D430" s="80"/>
      <c r="E430" s="80"/>
      <c r="F430" s="16"/>
      <c r="G430" s="16"/>
      <c r="H430" s="16"/>
      <c r="I430" s="16"/>
      <c r="J430" s="16"/>
      <c r="K430" s="16"/>
      <c r="L430" s="81"/>
    </row>
    <row r="431" ht="15.75" customHeight="1">
      <c r="A431" s="78"/>
      <c r="B431" s="79"/>
      <c r="C431" s="80"/>
      <c r="D431" s="80"/>
      <c r="E431" s="80"/>
      <c r="F431" s="16"/>
      <c r="G431" s="16"/>
      <c r="H431" s="16"/>
      <c r="I431" s="16"/>
      <c r="J431" s="16"/>
      <c r="K431" s="16"/>
      <c r="L431" s="81"/>
    </row>
    <row r="432" ht="15.75" customHeight="1">
      <c r="A432" s="78"/>
      <c r="B432" s="79"/>
      <c r="C432" s="80"/>
      <c r="D432" s="80"/>
      <c r="E432" s="80"/>
      <c r="F432" s="16"/>
      <c r="G432" s="16"/>
      <c r="H432" s="16"/>
      <c r="I432" s="16"/>
      <c r="J432" s="16"/>
      <c r="K432" s="16"/>
      <c r="L432" s="81"/>
    </row>
    <row r="433" ht="15.75" customHeight="1">
      <c r="A433" s="78"/>
      <c r="B433" s="79"/>
      <c r="C433" s="80"/>
      <c r="D433" s="80"/>
      <c r="E433" s="80"/>
      <c r="F433" s="16"/>
      <c r="G433" s="16"/>
      <c r="H433" s="16"/>
      <c r="I433" s="16"/>
      <c r="J433" s="16"/>
      <c r="K433" s="16"/>
      <c r="L433" s="81"/>
    </row>
    <row r="434" ht="15.75" customHeight="1">
      <c r="A434" s="78"/>
      <c r="B434" s="79"/>
      <c r="C434" s="80"/>
      <c r="D434" s="80"/>
      <c r="E434" s="80"/>
      <c r="F434" s="16"/>
      <c r="G434" s="16"/>
      <c r="H434" s="16"/>
      <c r="I434" s="16"/>
      <c r="J434" s="16"/>
      <c r="K434" s="16"/>
      <c r="L434" s="81"/>
    </row>
    <row r="435" ht="15.75" customHeight="1">
      <c r="A435" s="78"/>
      <c r="B435" s="79"/>
      <c r="C435" s="80"/>
      <c r="D435" s="80"/>
      <c r="E435" s="80"/>
      <c r="F435" s="16"/>
      <c r="G435" s="16"/>
      <c r="H435" s="16"/>
      <c r="I435" s="16"/>
      <c r="J435" s="16"/>
      <c r="K435" s="16"/>
      <c r="L435" s="81"/>
    </row>
    <row r="436" ht="15.75" customHeight="1">
      <c r="A436" s="78"/>
      <c r="B436" s="79"/>
      <c r="C436" s="80"/>
      <c r="D436" s="80"/>
      <c r="E436" s="80"/>
      <c r="F436" s="16"/>
      <c r="G436" s="16"/>
      <c r="H436" s="16"/>
      <c r="I436" s="16"/>
      <c r="J436" s="16"/>
      <c r="K436" s="16"/>
      <c r="L436" s="81"/>
    </row>
    <row r="437" ht="15.75" customHeight="1">
      <c r="A437" s="78"/>
      <c r="B437" s="79"/>
      <c r="C437" s="80"/>
      <c r="D437" s="80"/>
      <c r="E437" s="80"/>
      <c r="F437" s="16"/>
      <c r="G437" s="16"/>
      <c r="H437" s="16"/>
      <c r="I437" s="16"/>
      <c r="J437" s="16"/>
      <c r="K437" s="16"/>
      <c r="L437" s="81"/>
    </row>
    <row r="438" ht="15.75" customHeight="1">
      <c r="A438" s="78"/>
      <c r="B438" s="79"/>
      <c r="C438" s="80"/>
      <c r="D438" s="80"/>
      <c r="E438" s="80"/>
      <c r="F438" s="16"/>
      <c r="G438" s="16"/>
      <c r="H438" s="16"/>
      <c r="I438" s="16"/>
      <c r="J438" s="16"/>
      <c r="K438" s="16"/>
      <c r="L438" s="81"/>
    </row>
    <row r="439" ht="15.75" customHeight="1">
      <c r="A439" s="78"/>
      <c r="B439" s="79"/>
      <c r="C439" s="80"/>
      <c r="D439" s="80"/>
      <c r="E439" s="80"/>
      <c r="F439" s="16"/>
      <c r="G439" s="16"/>
      <c r="H439" s="16"/>
      <c r="I439" s="16"/>
      <c r="J439" s="16"/>
      <c r="K439" s="16"/>
      <c r="L439" s="81"/>
    </row>
    <row r="440" ht="15.75" customHeight="1">
      <c r="A440" s="78"/>
      <c r="B440" s="79"/>
      <c r="C440" s="80"/>
      <c r="D440" s="80"/>
      <c r="E440" s="80"/>
      <c r="F440" s="16"/>
      <c r="G440" s="16"/>
      <c r="H440" s="16"/>
      <c r="I440" s="16"/>
      <c r="J440" s="16"/>
      <c r="K440" s="16"/>
      <c r="L440" s="81"/>
    </row>
    <row r="441" ht="15.75" customHeight="1">
      <c r="A441" s="78"/>
      <c r="B441" s="79"/>
      <c r="C441" s="80"/>
      <c r="D441" s="80"/>
      <c r="E441" s="80"/>
      <c r="F441" s="16"/>
      <c r="G441" s="16"/>
      <c r="H441" s="16"/>
      <c r="I441" s="16"/>
      <c r="J441" s="16"/>
      <c r="K441" s="16"/>
      <c r="L441" s="81"/>
    </row>
    <row r="442" ht="15.75" customHeight="1">
      <c r="A442" s="78"/>
      <c r="B442" s="79"/>
      <c r="C442" s="80"/>
      <c r="D442" s="80"/>
      <c r="E442" s="80"/>
      <c r="F442" s="16"/>
      <c r="G442" s="16"/>
      <c r="H442" s="16"/>
      <c r="I442" s="16"/>
      <c r="J442" s="16"/>
      <c r="K442" s="16"/>
      <c r="L442" s="81"/>
    </row>
    <row r="443" ht="15.75" customHeight="1">
      <c r="A443" s="78"/>
      <c r="B443" s="79"/>
      <c r="C443" s="80"/>
      <c r="D443" s="80"/>
      <c r="E443" s="80"/>
      <c r="F443" s="16"/>
      <c r="G443" s="16"/>
      <c r="H443" s="16"/>
      <c r="I443" s="16"/>
      <c r="J443" s="16"/>
      <c r="K443" s="16"/>
      <c r="L443" s="81"/>
    </row>
    <row r="444" ht="15.75" customHeight="1">
      <c r="A444" s="78"/>
      <c r="B444" s="79"/>
      <c r="C444" s="80"/>
      <c r="D444" s="80"/>
      <c r="E444" s="80"/>
      <c r="F444" s="16"/>
      <c r="G444" s="16"/>
      <c r="H444" s="16"/>
      <c r="I444" s="16"/>
      <c r="J444" s="16"/>
      <c r="K444" s="16"/>
      <c r="L444" s="81"/>
    </row>
    <row r="445" ht="15.75" customHeight="1">
      <c r="A445" s="78"/>
      <c r="B445" s="79"/>
      <c r="C445" s="80"/>
      <c r="D445" s="80"/>
      <c r="E445" s="80"/>
      <c r="F445" s="16"/>
      <c r="G445" s="16"/>
      <c r="H445" s="16"/>
      <c r="I445" s="16"/>
      <c r="J445" s="16"/>
      <c r="K445" s="16"/>
      <c r="L445" s="81"/>
    </row>
    <row r="446" ht="15.75" customHeight="1">
      <c r="A446" s="78"/>
      <c r="B446" s="79"/>
      <c r="C446" s="80"/>
      <c r="D446" s="80"/>
      <c r="E446" s="80"/>
      <c r="F446" s="16"/>
      <c r="G446" s="16"/>
      <c r="H446" s="16"/>
      <c r="I446" s="16"/>
      <c r="J446" s="16"/>
      <c r="K446" s="16"/>
      <c r="L446" s="81"/>
    </row>
    <row r="447" ht="15.75" customHeight="1">
      <c r="A447" s="78"/>
      <c r="B447" s="79"/>
      <c r="C447" s="80"/>
      <c r="D447" s="80"/>
      <c r="E447" s="80"/>
      <c r="F447" s="16"/>
      <c r="G447" s="16"/>
      <c r="H447" s="16"/>
      <c r="I447" s="16"/>
      <c r="J447" s="16"/>
      <c r="K447" s="16"/>
      <c r="L447" s="81"/>
    </row>
    <row r="448" ht="15.75" customHeight="1">
      <c r="A448" s="78"/>
      <c r="B448" s="79"/>
      <c r="C448" s="80"/>
      <c r="D448" s="80"/>
      <c r="E448" s="80"/>
      <c r="F448" s="16"/>
      <c r="G448" s="16"/>
      <c r="H448" s="16"/>
      <c r="I448" s="16"/>
      <c r="J448" s="16"/>
      <c r="K448" s="16"/>
      <c r="L448" s="81"/>
    </row>
    <row r="449" ht="15.75" customHeight="1">
      <c r="A449" s="78"/>
      <c r="B449" s="79"/>
      <c r="C449" s="80"/>
      <c r="D449" s="80"/>
      <c r="E449" s="80"/>
      <c r="F449" s="16"/>
      <c r="G449" s="16"/>
      <c r="H449" s="16"/>
      <c r="I449" s="16"/>
      <c r="J449" s="16"/>
      <c r="K449" s="16"/>
      <c r="L449" s="81"/>
    </row>
    <row r="450" ht="15.75" customHeight="1">
      <c r="A450" s="78"/>
      <c r="B450" s="79"/>
      <c r="C450" s="80"/>
      <c r="D450" s="80"/>
      <c r="E450" s="80"/>
      <c r="F450" s="16"/>
      <c r="G450" s="16"/>
      <c r="H450" s="16"/>
      <c r="I450" s="16"/>
      <c r="J450" s="16"/>
      <c r="K450" s="16"/>
      <c r="L450" s="81"/>
    </row>
    <row r="451" ht="15.75" customHeight="1">
      <c r="A451" s="78"/>
      <c r="B451" s="79"/>
      <c r="C451" s="80"/>
      <c r="D451" s="80"/>
      <c r="E451" s="80"/>
      <c r="F451" s="16"/>
      <c r="G451" s="16"/>
      <c r="H451" s="16"/>
      <c r="I451" s="16"/>
      <c r="J451" s="16"/>
      <c r="K451" s="16"/>
      <c r="L451" s="81"/>
    </row>
    <row r="452" ht="15.75" customHeight="1">
      <c r="A452" s="78"/>
      <c r="B452" s="79"/>
      <c r="C452" s="80"/>
      <c r="D452" s="80"/>
      <c r="E452" s="80"/>
      <c r="F452" s="16"/>
      <c r="G452" s="16"/>
      <c r="H452" s="16"/>
      <c r="I452" s="16"/>
      <c r="J452" s="16"/>
      <c r="K452" s="16"/>
      <c r="L452" s="81"/>
    </row>
    <row r="453" ht="15.75" customHeight="1">
      <c r="A453" s="78"/>
      <c r="B453" s="79"/>
      <c r="C453" s="80"/>
      <c r="D453" s="80"/>
      <c r="E453" s="80"/>
      <c r="F453" s="16"/>
      <c r="G453" s="16"/>
      <c r="H453" s="16"/>
      <c r="I453" s="16"/>
      <c r="J453" s="16"/>
      <c r="K453" s="16"/>
      <c r="L453" s="81"/>
    </row>
    <row r="454" ht="15.75" customHeight="1">
      <c r="A454" s="78"/>
      <c r="B454" s="79"/>
      <c r="C454" s="80"/>
      <c r="D454" s="80"/>
      <c r="E454" s="80"/>
      <c r="F454" s="16"/>
      <c r="G454" s="16"/>
      <c r="H454" s="16"/>
      <c r="I454" s="16"/>
      <c r="J454" s="16"/>
      <c r="K454" s="16"/>
      <c r="L454" s="81"/>
    </row>
    <row r="455" ht="15.75" customHeight="1">
      <c r="A455" s="78"/>
      <c r="B455" s="79"/>
      <c r="C455" s="80"/>
      <c r="D455" s="80"/>
      <c r="E455" s="80"/>
      <c r="F455" s="16"/>
      <c r="G455" s="16"/>
      <c r="H455" s="16"/>
      <c r="I455" s="16"/>
      <c r="J455" s="16"/>
      <c r="K455" s="16"/>
      <c r="L455" s="81"/>
    </row>
    <row r="456" ht="15.75" customHeight="1">
      <c r="A456" s="78"/>
      <c r="B456" s="79"/>
      <c r="C456" s="80"/>
      <c r="D456" s="80"/>
      <c r="E456" s="80"/>
      <c r="F456" s="16"/>
      <c r="G456" s="16"/>
      <c r="H456" s="16"/>
      <c r="I456" s="16"/>
      <c r="J456" s="16"/>
      <c r="K456" s="16"/>
      <c r="L456" s="81"/>
    </row>
    <row r="457" ht="15.75" customHeight="1">
      <c r="A457" s="78"/>
      <c r="B457" s="79"/>
      <c r="C457" s="80"/>
      <c r="D457" s="80"/>
      <c r="E457" s="80"/>
      <c r="F457" s="16"/>
      <c r="G457" s="16"/>
      <c r="H457" s="16"/>
      <c r="I457" s="16"/>
      <c r="J457" s="16"/>
      <c r="K457" s="16"/>
      <c r="L457" s="81"/>
    </row>
    <row r="458" ht="15.75" customHeight="1">
      <c r="A458" s="78"/>
      <c r="B458" s="79"/>
      <c r="C458" s="80"/>
      <c r="D458" s="80"/>
      <c r="E458" s="80"/>
      <c r="F458" s="16"/>
      <c r="G458" s="16"/>
      <c r="H458" s="16"/>
      <c r="I458" s="16"/>
      <c r="J458" s="16"/>
      <c r="K458" s="16"/>
      <c r="L458" s="81"/>
    </row>
    <row r="459" ht="15.75" customHeight="1">
      <c r="A459" s="78"/>
      <c r="B459" s="79"/>
      <c r="C459" s="80"/>
      <c r="D459" s="80"/>
      <c r="E459" s="80"/>
      <c r="F459" s="16"/>
      <c r="G459" s="16"/>
      <c r="H459" s="16"/>
      <c r="I459" s="16"/>
      <c r="J459" s="16"/>
      <c r="K459" s="16"/>
      <c r="L459" s="81"/>
    </row>
    <row r="460" ht="15.75" customHeight="1">
      <c r="A460" s="78"/>
      <c r="B460" s="79"/>
      <c r="C460" s="80"/>
      <c r="D460" s="80"/>
      <c r="E460" s="80"/>
      <c r="F460" s="16"/>
      <c r="G460" s="16"/>
      <c r="H460" s="16"/>
      <c r="I460" s="16"/>
      <c r="J460" s="16"/>
      <c r="K460" s="16"/>
      <c r="L460" s="81"/>
    </row>
    <row r="461" ht="15.75" customHeight="1">
      <c r="A461" s="78"/>
      <c r="B461" s="79"/>
      <c r="C461" s="80"/>
      <c r="D461" s="80"/>
      <c r="E461" s="80"/>
      <c r="F461" s="16"/>
      <c r="G461" s="16"/>
      <c r="H461" s="16"/>
      <c r="I461" s="16"/>
      <c r="J461" s="16"/>
      <c r="K461" s="16"/>
      <c r="L461" s="81"/>
    </row>
    <row r="462" ht="15.75" customHeight="1">
      <c r="A462" s="78"/>
      <c r="B462" s="79"/>
      <c r="C462" s="80"/>
      <c r="D462" s="80"/>
      <c r="E462" s="80"/>
      <c r="F462" s="16"/>
      <c r="G462" s="16"/>
      <c r="H462" s="16"/>
      <c r="I462" s="16"/>
      <c r="J462" s="16"/>
      <c r="K462" s="16"/>
      <c r="L462" s="81"/>
    </row>
    <row r="463" ht="15.75" customHeight="1">
      <c r="A463" s="78"/>
      <c r="B463" s="79"/>
      <c r="C463" s="80"/>
      <c r="D463" s="80"/>
      <c r="E463" s="80"/>
      <c r="F463" s="16"/>
      <c r="G463" s="16"/>
      <c r="H463" s="16"/>
      <c r="I463" s="16"/>
      <c r="J463" s="16"/>
      <c r="K463" s="16"/>
      <c r="L463" s="81"/>
    </row>
    <row r="464" ht="15.75" customHeight="1">
      <c r="A464" s="78"/>
      <c r="B464" s="79"/>
      <c r="C464" s="80"/>
      <c r="D464" s="80"/>
      <c r="E464" s="80"/>
      <c r="F464" s="16"/>
      <c r="G464" s="16"/>
      <c r="H464" s="16"/>
      <c r="I464" s="16"/>
      <c r="J464" s="16"/>
      <c r="K464" s="16"/>
      <c r="L464" s="81"/>
    </row>
    <row r="465" ht="15.75" customHeight="1">
      <c r="A465" s="78"/>
      <c r="B465" s="79"/>
      <c r="C465" s="80"/>
      <c r="D465" s="80"/>
      <c r="E465" s="80"/>
      <c r="F465" s="16"/>
      <c r="G465" s="16"/>
      <c r="H465" s="16"/>
      <c r="I465" s="16"/>
      <c r="J465" s="16"/>
      <c r="K465" s="16"/>
      <c r="L465" s="81"/>
    </row>
    <row r="466" ht="15.75" customHeight="1">
      <c r="A466" s="78"/>
      <c r="B466" s="79"/>
      <c r="C466" s="80"/>
      <c r="D466" s="80"/>
      <c r="E466" s="80"/>
      <c r="F466" s="16"/>
      <c r="G466" s="16"/>
      <c r="H466" s="16"/>
      <c r="I466" s="16"/>
      <c r="J466" s="16"/>
      <c r="K466" s="16"/>
      <c r="L466" s="81"/>
    </row>
    <row r="467" ht="15.75" customHeight="1">
      <c r="A467" s="78"/>
      <c r="B467" s="79"/>
      <c r="C467" s="80"/>
      <c r="D467" s="80"/>
      <c r="E467" s="80"/>
      <c r="F467" s="16"/>
      <c r="G467" s="16"/>
      <c r="H467" s="16"/>
      <c r="I467" s="16"/>
      <c r="J467" s="16"/>
      <c r="K467" s="16"/>
      <c r="L467" s="81"/>
    </row>
    <row r="468" ht="15.75" customHeight="1">
      <c r="A468" s="78"/>
      <c r="B468" s="79"/>
      <c r="C468" s="80"/>
      <c r="D468" s="80"/>
      <c r="E468" s="80"/>
      <c r="F468" s="16"/>
      <c r="G468" s="16"/>
      <c r="H468" s="16"/>
      <c r="I468" s="16"/>
      <c r="J468" s="16"/>
      <c r="K468" s="16"/>
      <c r="L468" s="81"/>
    </row>
    <row r="469" ht="15.75" customHeight="1">
      <c r="A469" s="78"/>
      <c r="B469" s="79"/>
      <c r="C469" s="80"/>
      <c r="D469" s="80"/>
      <c r="E469" s="80"/>
      <c r="F469" s="16"/>
      <c r="G469" s="16"/>
      <c r="H469" s="16"/>
      <c r="I469" s="16"/>
      <c r="J469" s="16"/>
      <c r="K469" s="16"/>
      <c r="L469" s="81"/>
    </row>
    <row r="470" ht="15.75" customHeight="1">
      <c r="A470" s="78"/>
      <c r="B470" s="79"/>
      <c r="C470" s="80"/>
      <c r="D470" s="80"/>
      <c r="E470" s="80"/>
      <c r="F470" s="16"/>
      <c r="G470" s="16"/>
      <c r="H470" s="16"/>
      <c r="I470" s="16"/>
      <c r="J470" s="16"/>
      <c r="K470" s="16"/>
      <c r="L470" s="81"/>
    </row>
    <row r="471" ht="15.75" customHeight="1">
      <c r="A471" s="78"/>
      <c r="B471" s="79"/>
      <c r="C471" s="80"/>
      <c r="D471" s="80"/>
      <c r="E471" s="80"/>
      <c r="F471" s="16"/>
      <c r="G471" s="16"/>
      <c r="H471" s="16"/>
      <c r="I471" s="16"/>
      <c r="J471" s="16"/>
      <c r="K471" s="16"/>
      <c r="L471" s="81"/>
    </row>
    <row r="472" ht="15.75" customHeight="1">
      <c r="A472" s="78"/>
      <c r="B472" s="79"/>
      <c r="C472" s="80"/>
      <c r="D472" s="80"/>
      <c r="E472" s="80"/>
      <c r="F472" s="16"/>
      <c r="G472" s="16"/>
      <c r="H472" s="16"/>
      <c r="I472" s="16"/>
      <c r="J472" s="16"/>
      <c r="K472" s="16"/>
      <c r="L472" s="81"/>
    </row>
    <row r="473" ht="15.75" customHeight="1">
      <c r="A473" s="78"/>
      <c r="B473" s="79"/>
      <c r="C473" s="80"/>
      <c r="D473" s="80"/>
      <c r="E473" s="80"/>
      <c r="F473" s="16"/>
      <c r="G473" s="16"/>
      <c r="H473" s="16"/>
      <c r="I473" s="16"/>
      <c r="J473" s="16"/>
      <c r="K473" s="16"/>
      <c r="L473" s="81"/>
    </row>
    <row r="474" ht="15.75" customHeight="1">
      <c r="A474" s="78"/>
      <c r="B474" s="79"/>
      <c r="C474" s="80"/>
      <c r="D474" s="80"/>
      <c r="E474" s="80"/>
      <c r="F474" s="16"/>
      <c r="G474" s="16"/>
      <c r="H474" s="16"/>
      <c r="I474" s="16"/>
      <c r="J474" s="16"/>
      <c r="K474" s="16"/>
      <c r="L474" s="81"/>
    </row>
    <row r="475" ht="15.75" customHeight="1">
      <c r="A475" s="78"/>
      <c r="B475" s="79"/>
      <c r="C475" s="80"/>
      <c r="D475" s="80"/>
      <c r="E475" s="80"/>
      <c r="F475" s="16"/>
      <c r="G475" s="16"/>
      <c r="H475" s="16"/>
      <c r="I475" s="16"/>
      <c r="J475" s="16"/>
      <c r="K475" s="16"/>
      <c r="L475" s="81"/>
    </row>
    <row r="476" ht="15.75" customHeight="1">
      <c r="A476" s="78"/>
      <c r="B476" s="79"/>
      <c r="C476" s="80"/>
      <c r="D476" s="80"/>
      <c r="E476" s="80"/>
      <c r="F476" s="16"/>
      <c r="G476" s="16"/>
      <c r="H476" s="16"/>
      <c r="I476" s="16"/>
      <c r="J476" s="16"/>
      <c r="K476" s="16"/>
      <c r="L476" s="81"/>
    </row>
    <row r="477" ht="15.75" customHeight="1">
      <c r="A477" s="78"/>
      <c r="B477" s="79"/>
      <c r="C477" s="80"/>
      <c r="D477" s="80"/>
      <c r="E477" s="80"/>
      <c r="F477" s="16"/>
      <c r="G477" s="16"/>
      <c r="H477" s="16"/>
      <c r="I477" s="16"/>
      <c r="J477" s="16"/>
      <c r="K477" s="16"/>
      <c r="L477" s="81"/>
    </row>
    <row r="478" ht="15.75" customHeight="1">
      <c r="A478" s="78"/>
      <c r="B478" s="79"/>
      <c r="C478" s="80"/>
      <c r="D478" s="80"/>
      <c r="E478" s="80"/>
      <c r="F478" s="16"/>
      <c r="G478" s="16"/>
      <c r="H478" s="16"/>
      <c r="I478" s="16"/>
      <c r="J478" s="16"/>
      <c r="K478" s="16"/>
      <c r="L478" s="81"/>
    </row>
    <row r="479" ht="15.75" customHeight="1">
      <c r="A479" s="78"/>
      <c r="B479" s="79"/>
      <c r="C479" s="80"/>
      <c r="D479" s="80"/>
      <c r="E479" s="80"/>
      <c r="F479" s="16"/>
      <c r="G479" s="16"/>
      <c r="H479" s="16"/>
      <c r="I479" s="16"/>
      <c r="J479" s="16"/>
      <c r="K479" s="16"/>
      <c r="L479" s="81"/>
    </row>
    <row r="480" ht="15.75" customHeight="1">
      <c r="A480" s="78"/>
      <c r="B480" s="79"/>
      <c r="C480" s="80"/>
      <c r="D480" s="80"/>
      <c r="E480" s="80"/>
      <c r="F480" s="16"/>
      <c r="G480" s="16"/>
      <c r="H480" s="16"/>
      <c r="I480" s="16"/>
      <c r="J480" s="16"/>
      <c r="K480" s="16"/>
      <c r="L480" s="81"/>
    </row>
    <row r="481" ht="15.75" customHeight="1">
      <c r="A481" s="78"/>
      <c r="B481" s="79"/>
      <c r="C481" s="80"/>
      <c r="D481" s="80"/>
      <c r="E481" s="80"/>
      <c r="F481" s="16"/>
      <c r="G481" s="16"/>
      <c r="H481" s="16"/>
      <c r="I481" s="16"/>
      <c r="J481" s="16"/>
      <c r="K481" s="16"/>
      <c r="L481" s="81"/>
    </row>
    <row r="482" ht="15.75" customHeight="1">
      <c r="A482" s="78"/>
      <c r="B482" s="79"/>
      <c r="C482" s="80"/>
      <c r="D482" s="80"/>
      <c r="E482" s="80"/>
      <c r="F482" s="16"/>
      <c r="G482" s="16"/>
      <c r="H482" s="16"/>
      <c r="I482" s="16"/>
      <c r="J482" s="16"/>
      <c r="K482" s="16"/>
      <c r="L482" s="81"/>
    </row>
    <row r="483" ht="15.75" customHeight="1">
      <c r="A483" s="78"/>
      <c r="B483" s="79"/>
      <c r="C483" s="80"/>
      <c r="D483" s="80"/>
      <c r="E483" s="80"/>
      <c r="F483" s="16"/>
      <c r="G483" s="16"/>
      <c r="H483" s="16"/>
      <c r="I483" s="16"/>
      <c r="J483" s="16"/>
      <c r="K483" s="16"/>
      <c r="L483" s="81"/>
    </row>
    <row r="484" ht="15.75" customHeight="1">
      <c r="A484" s="78"/>
      <c r="B484" s="79"/>
      <c r="C484" s="80"/>
      <c r="D484" s="80"/>
      <c r="E484" s="80"/>
      <c r="F484" s="16"/>
      <c r="G484" s="16"/>
      <c r="H484" s="16"/>
      <c r="I484" s="16"/>
      <c r="J484" s="16"/>
      <c r="K484" s="16"/>
      <c r="L484" s="81"/>
    </row>
    <row r="485" ht="15.75" customHeight="1">
      <c r="A485" s="78"/>
      <c r="B485" s="79"/>
      <c r="C485" s="80"/>
      <c r="D485" s="80"/>
      <c r="E485" s="80"/>
      <c r="F485" s="16"/>
      <c r="G485" s="16"/>
      <c r="H485" s="16"/>
      <c r="I485" s="16"/>
      <c r="J485" s="16"/>
      <c r="K485" s="16"/>
      <c r="L485" s="81"/>
    </row>
    <row r="486" ht="15.75" customHeight="1">
      <c r="A486" s="78"/>
      <c r="B486" s="79"/>
      <c r="C486" s="80"/>
      <c r="D486" s="80"/>
      <c r="E486" s="80"/>
      <c r="F486" s="16"/>
      <c r="G486" s="16"/>
      <c r="H486" s="16"/>
      <c r="I486" s="16"/>
      <c r="J486" s="16"/>
      <c r="K486" s="16"/>
      <c r="L486" s="81"/>
    </row>
    <row r="487" ht="15.75" customHeight="1">
      <c r="A487" s="78"/>
      <c r="B487" s="79"/>
      <c r="C487" s="80"/>
      <c r="D487" s="80"/>
      <c r="E487" s="80"/>
      <c r="F487" s="16"/>
      <c r="G487" s="16"/>
      <c r="H487" s="16"/>
      <c r="I487" s="16"/>
      <c r="J487" s="16"/>
      <c r="K487" s="16"/>
      <c r="L487" s="81"/>
    </row>
    <row r="488" ht="15.75" customHeight="1">
      <c r="A488" s="78"/>
      <c r="B488" s="79"/>
      <c r="C488" s="80"/>
      <c r="D488" s="80"/>
      <c r="E488" s="80"/>
      <c r="F488" s="16"/>
      <c r="G488" s="16"/>
      <c r="H488" s="16"/>
      <c r="I488" s="16"/>
      <c r="J488" s="16"/>
      <c r="K488" s="16"/>
      <c r="L488" s="81"/>
    </row>
    <row r="489" ht="15.75" customHeight="1">
      <c r="A489" s="78"/>
      <c r="B489" s="79"/>
      <c r="C489" s="80"/>
      <c r="D489" s="80"/>
      <c r="E489" s="80"/>
      <c r="F489" s="16"/>
      <c r="G489" s="16"/>
      <c r="H489" s="16"/>
      <c r="I489" s="16"/>
      <c r="J489" s="16"/>
      <c r="K489" s="16"/>
      <c r="L489" s="81"/>
    </row>
    <row r="490" ht="15.75" customHeight="1">
      <c r="A490" s="78"/>
      <c r="B490" s="79"/>
      <c r="C490" s="80"/>
      <c r="D490" s="80"/>
      <c r="E490" s="80"/>
      <c r="F490" s="16"/>
      <c r="G490" s="16"/>
      <c r="H490" s="16"/>
      <c r="I490" s="16"/>
      <c r="J490" s="16"/>
      <c r="K490" s="16"/>
      <c r="L490" s="81"/>
    </row>
    <row r="491" ht="15.75" customHeight="1">
      <c r="A491" s="78"/>
      <c r="B491" s="79"/>
      <c r="C491" s="80"/>
      <c r="D491" s="80"/>
      <c r="E491" s="80"/>
      <c r="F491" s="16"/>
      <c r="G491" s="16"/>
      <c r="H491" s="16"/>
      <c r="I491" s="16"/>
      <c r="J491" s="16"/>
      <c r="K491" s="16"/>
      <c r="L491" s="81"/>
    </row>
    <row r="492" ht="15.75" customHeight="1">
      <c r="A492" s="78"/>
      <c r="B492" s="79"/>
      <c r="C492" s="80"/>
      <c r="D492" s="80"/>
      <c r="E492" s="80"/>
      <c r="F492" s="16"/>
      <c r="G492" s="16"/>
      <c r="H492" s="16"/>
      <c r="I492" s="16"/>
      <c r="J492" s="16"/>
      <c r="K492" s="16"/>
      <c r="L492" s="81"/>
    </row>
    <row r="493" ht="15.75" customHeight="1">
      <c r="A493" s="78"/>
      <c r="B493" s="79"/>
      <c r="C493" s="80"/>
      <c r="D493" s="80"/>
      <c r="E493" s="80"/>
      <c r="F493" s="16"/>
      <c r="G493" s="16"/>
      <c r="H493" s="16"/>
      <c r="I493" s="16"/>
      <c r="J493" s="16"/>
      <c r="K493" s="16"/>
      <c r="L493" s="81"/>
    </row>
    <row r="494" ht="15.75" customHeight="1">
      <c r="A494" s="78"/>
      <c r="B494" s="79"/>
      <c r="C494" s="80"/>
      <c r="D494" s="80"/>
      <c r="E494" s="80"/>
      <c r="F494" s="16"/>
      <c r="G494" s="16"/>
      <c r="H494" s="16"/>
      <c r="I494" s="16"/>
      <c r="J494" s="16"/>
      <c r="K494" s="16"/>
      <c r="L494" s="81"/>
    </row>
    <row r="495" ht="15.75" customHeight="1">
      <c r="A495" s="78"/>
      <c r="B495" s="79"/>
      <c r="C495" s="80"/>
      <c r="D495" s="80"/>
      <c r="E495" s="80"/>
      <c r="F495" s="16"/>
      <c r="G495" s="16"/>
      <c r="H495" s="16"/>
      <c r="I495" s="16"/>
      <c r="J495" s="16"/>
      <c r="K495" s="16"/>
      <c r="L495" s="81"/>
    </row>
    <row r="496" ht="15.75" customHeight="1">
      <c r="A496" s="78"/>
      <c r="B496" s="79"/>
      <c r="C496" s="80"/>
      <c r="D496" s="80"/>
      <c r="E496" s="80"/>
      <c r="F496" s="16"/>
      <c r="G496" s="16"/>
      <c r="H496" s="16"/>
      <c r="I496" s="16"/>
      <c r="J496" s="16"/>
      <c r="K496" s="16"/>
      <c r="L496" s="81"/>
    </row>
    <row r="497" ht="15.75" customHeight="1">
      <c r="A497" s="78"/>
      <c r="B497" s="79"/>
      <c r="C497" s="80"/>
      <c r="D497" s="80"/>
      <c r="E497" s="80"/>
      <c r="F497" s="16"/>
      <c r="G497" s="16"/>
      <c r="H497" s="16"/>
      <c r="I497" s="16"/>
      <c r="J497" s="16"/>
      <c r="K497" s="16"/>
      <c r="L497" s="81"/>
    </row>
    <row r="498" ht="15.75" customHeight="1">
      <c r="A498" s="78"/>
      <c r="B498" s="79"/>
      <c r="C498" s="80"/>
      <c r="D498" s="80"/>
      <c r="E498" s="80"/>
      <c r="F498" s="16"/>
      <c r="G498" s="16"/>
      <c r="H498" s="16"/>
      <c r="I498" s="16"/>
      <c r="J498" s="16"/>
      <c r="K498" s="16"/>
      <c r="L498" s="81"/>
    </row>
    <row r="499" ht="15.75" customHeight="1">
      <c r="A499" s="78"/>
      <c r="B499" s="79"/>
      <c r="C499" s="80"/>
      <c r="D499" s="80"/>
      <c r="E499" s="80"/>
      <c r="F499" s="16"/>
      <c r="G499" s="16"/>
      <c r="H499" s="16"/>
      <c r="I499" s="16"/>
      <c r="J499" s="16"/>
      <c r="K499" s="16"/>
      <c r="L499" s="81"/>
    </row>
    <row r="500" ht="15.75" customHeight="1">
      <c r="A500" s="78"/>
      <c r="B500" s="79"/>
      <c r="C500" s="80"/>
      <c r="D500" s="80"/>
      <c r="E500" s="80"/>
      <c r="F500" s="16"/>
      <c r="G500" s="16"/>
      <c r="H500" s="16"/>
      <c r="I500" s="16"/>
      <c r="J500" s="16"/>
      <c r="K500" s="16"/>
      <c r="L500" s="81"/>
    </row>
    <row r="501" ht="15.75" customHeight="1">
      <c r="A501" s="78"/>
      <c r="B501" s="79"/>
      <c r="C501" s="80"/>
      <c r="D501" s="80"/>
      <c r="E501" s="80"/>
      <c r="F501" s="16"/>
      <c r="G501" s="16"/>
      <c r="H501" s="16"/>
      <c r="I501" s="16"/>
      <c r="J501" s="16"/>
      <c r="K501" s="16"/>
      <c r="L501" s="81"/>
    </row>
    <row r="502" ht="15.75" customHeight="1">
      <c r="A502" s="78"/>
      <c r="B502" s="79"/>
      <c r="C502" s="80"/>
      <c r="D502" s="80"/>
      <c r="E502" s="80"/>
      <c r="F502" s="16"/>
      <c r="G502" s="16"/>
      <c r="H502" s="16"/>
      <c r="I502" s="16"/>
      <c r="J502" s="16"/>
      <c r="K502" s="16"/>
      <c r="L502" s="81"/>
    </row>
    <row r="503" ht="15.75" customHeight="1">
      <c r="A503" s="78"/>
      <c r="B503" s="79"/>
      <c r="C503" s="80"/>
      <c r="D503" s="80"/>
      <c r="E503" s="80"/>
      <c r="F503" s="16"/>
      <c r="G503" s="16"/>
      <c r="H503" s="16"/>
      <c r="I503" s="16"/>
      <c r="J503" s="16"/>
      <c r="K503" s="16"/>
      <c r="L503" s="81"/>
    </row>
    <row r="504" ht="15.75" customHeight="1">
      <c r="A504" s="78"/>
      <c r="B504" s="79"/>
      <c r="C504" s="80"/>
      <c r="D504" s="80"/>
      <c r="E504" s="80"/>
      <c r="F504" s="16"/>
      <c r="G504" s="16"/>
      <c r="H504" s="16"/>
      <c r="I504" s="16"/>
      <c r="J504" s="16"/>
      <c r="K504" s="16"/>
      <c r="L504" s="81"/>
    </row>
    <row r="505" ht="15.75" customHeight="1">
      <c r="A505" s="78"/>
      <c r="B505" s="79"/>
      <c r="C505" s="80"/>
      <c r="D505" s="80"/>
      <c r="E505" s="80"/>
      <c r="F505" s="16"/>
      <c r="G505" s="16"/>
      <c r="H505" s="16"/>
      <c r="I505" s="16"/>
      <c r="J505" s="16"/>
      <c r="K505" s="16"/>
      <c r="L505" s="81"/>
    </row>
    <row r="506" ht="15.75" customHeight="1">
      <c r="A506" s="78"/>
      <c r="B506" s="79"/>
      <c r="C506" s="80"/>
      <c r="D506" s="80"/>
      <c r="E506" s="80"/>
      <c r="F506" s="16"/>
      <c r="G506" s="16"/>
      <c r="H506" s="16"/>
      <c r="I506" s="16"/>
      <c r="J506" s="16"/>
      <c r="K506" s="16"/>
      <c r="L506" s="81"/>
    </row>
    <row r="507" ht="15.75" customHeight="1">
      <c r="A507" s="78"/>
      <c r="B507" s="79"/>
      <c r="C507" s="80"/>
      <c r="D507" s="80"/>
      <c r="E507" s="80"/>
      <c r="F507" s="16"/>
      <c r="G507" s="16"/>
      <c r="H507" s="16"/>
      <c r="I507" s="16"/>
      <c r="J507" s="16"/>
      <c r="K507" s="16"/>
      <c r="L507" s="81"/>
    </row>
    <row r="508" ht="15.75" customHeight="1">
      <c r="A508" s="78"/>
      <c r="B508" s="79"/>
      <c r="C508" s="80"/>
      <c r="D508" s="80"/>
      <c r="E508" s="80"/>
      <c r="F508" s="16"/>
      <c r="G508" s="16"/>
      <c r="H508" s="16"/>
      <c r="I508" s="16"/>
      <c r="J508" s="16"/>
      <c r="K508" s="16"/>
      <c r="L508" s="81"/>
    </row>
    <row r="509" ht="15.75" customHeight="1">
      <c r="A509" s="78"/>
      <c r="B509" s="79"/>
      <c r="C509" s="80"/>
      <c r="D509" s="80"/>
      <c r="E509" s="80"/>
      <c r="F509" s="16"/>
      <c r="G509" s="16"/>
      <c r="H509" s="16"/>
      <c r="I509" s="16"/>
      <c r="J509" s="16"/>
      <c r="K509" s="16"/>
      <c r="L509" s="81"/>
    </row>
    <row r="510" ht="15.75" customHeight="1">
      <c r="A510" s="78"/>
      <c r="B510" s="79"/>
      <c r="C510" s="80"/>
      <c r="D510" s="80"/>
      <c r="E510" s="80"/>
      <c r="F510" s="16"/>
      <c r="G510" s="16"/>
      <c r="H510" s="16"/>
      <c r="I510" s="16"/>
      <c r="J510" s="16"/>
      <c r="K510" s="16"/>
      <c r="L510" s="81"/>
    </row>
    <row r="511" ht="15.75" customHeight="1">
      <c r="A511" s="78"/>
      <c r="B511" s="79"/>
      <c r="C511" s="80"/>
      <c r="D511" s="80"/>
      <c r="E511" s="80"/>
      <c r="F511" s="16"/>
      <c r="G511" s="16"/>
      <c r="H511" s="16"/>
      <c r="I511" s="16"/>
      <c r="J511" s="16"/>
      <c r="K511" s="16"/>
      <c r="L511" s="81"/>
    </row>
    <row r="512" ht="15.75" customHeight="1">
      <c r="A512" s="78"/>
      <c r="B512" s="79"/>
      <c r="C512" s="80"/>
      <c r="D512" s="80"/>
      <c r="E512" s="80"/>
      <c r="F512" s="16"/>
      <c r="G512" s="16"/>
      <c r="H512" s="16"/>
      <c r="I512" s="16"/>
      <c r="J512" s="16"/>
      <c r="K512" s="16"/>
      <c r="L512" s="81"/>
    </row>
    <row r="513" ht="15.75" customHeight="1">
      <c r="A513" s="78"/>
      <c r="B513" s="79"/>
      <c r="C513" s="80"/>
      <c r="D513" s="80"/>
      <c r="E513" s="80"/>
      <c r="F513" s="16"/>
      <c r="G513" s="16"/>
      <c r="H513" s="16"/>
      <c r="I513" s="16"/>
      <c r="J513" s="16"/>
      <c r="K513" s="16"/>
      <c r="L513" s="81"/>
    </row>
    <row r="514" ht="15.75" customHeight="1">
      <c r="A514" s="78"/>
      <c r="B514" s="79"/>
      <c r="C514" s="80"/>
      <c r="D514" s="80"/>
      <c r="E514" s="80"/>
      <c r="F514" s="16"/>
      <c r="G514" s="16"/>
      <c r="H514" s="16"/>
      <c r="I514" s="16"/>
      <c r="J514" s="16"/>
      <c r="K514" s="16"/>
      <c r="L514" s="81"/>
    </row>
    <row r="515" ht="15.75" customHeight="1">
      <c r="A515" s="78"/>
      <c r="B515" s="79"/>
      <c r="C515" s="80"/>
      <c r="D515" s="80"/>
      <c r="E515" s="80"/>
      <c r="F515" s="16"/>
      <c r="G515" s="16"/>
      <c r="H515" s="16"/>
      <c r="I515" s="16"/>
      <c r="J515" s="16"/>
      <c r="K515" s="16"/>
      <c r="L515" s="81"/>
    </row>
    <row r="516" ht="15.75" customHeight="1">
      <c r="A516" s="78"/>
      <c r="B516" s="79"/>
      <c r="C516" s="80"/>
      <c r="D516" s="80"/>
      <c r="E516" s="80"/>
      <c r="F516" s="16"/>
      <c r="G516" s="16"/>
      <c r="H516" s="16"/>
      <c r="I516" s="16"/>
      <c r="J516" s="16"/>
      <c r="K516" s="16"/>
      <c r="L516" s="81"/>
    </row>
    <row r="517" ht="15.75" customHeight="1">
      <c r="A517" s="78"/>
      <c r="B517" s="79"/>
      <c r="C517" s="80"/>
      <c r="D517" s="80"/>
      <c r="E517" s="80"/>
      <c r="F517" s="16"/>
      <c r="G517" s="16"/>
      <c r="H517" s="16"/>
      <c r="I517" s="16"/>
      <c r="J517" s="16"/>
      <c r="K517" s="16"/>
      <c r="L517" s="81"/>
    </row>
    <row r="518" ht="15.75" customHeight="1">
      <c r="A518" s="78"/>
      <c r="B518" s="79"/>
      <c r="C518" s="80"/>
      <c r="D518" s="80"/>
      <c r="E518" s="80"/>
      <c r="F518" s="16"/>
      <c r="G518" s="16"/>
      <c r="H518" s="16"/>
      <c r="I518" s="16"/>
      <c r="J518" s="16"/>
      <c r="K518" s="16"/>
      <c r="L518" s="81"/>
    </row>
    <row r="519" ht="15.75" customHeight="1">
      <c r="A519" s="78"/>
      <c r="B519" s="79"/>
      <c r="C519" s="80"/>
      <c r="D519" s="80"/>
      <c r="E519" s="80"/>
      <c r="F519" s="16"/>
      <c r="G519" s="16"/>
      <c r="H519" s="16"/>
      <c r="I519" s="16"/>
      <c r="J519" s="16"/>
      <c r="K519" s="16"/>
      <c r="L519" s="81"/>
    </row>
    <row r="520" ht="15.75" customHeight="1">
      <c r="A520" s="78"/>
      <c r="B520" s="79"/>
      <c r="C520" s="80"/>
      <c r="D520" s="80"/>
      <c r="E520" s="80"/>
      <c r="F520" s="16"/>
      <c r="G520" s="16"/>
      <c r="H520" s="16"/>
      <c r="I520" s="16"/>
      <c r="J520" s="16"/>
      <c r="K520" s="16"/>
      <c r="L520" s="81"/>
    </row>
    <row r="521" ht="15.75" customHeight="1">
      <c r="A521" s="78"/>
      <c r="B521" s="79"/>
      <c r="C521" s="80"/>
      <c r="D521" s="80"/>
      <c r="E521" s="80"/>
      <c r="F521" s="16"/>
      <c r="G521" s="16"/>
      <c r="H521" s="16"/>
      <c r="I521" s="16"/>
      <c r="J521" s="16"/>
      <c r="K521" s="16"/>
      <c r="L521" s="81"/>
    </row>
    <row r="522" ht="15.75" customHeight="1">
      <c r="A522" s="78"/>
      <c r="B522" s="79"/>
      <c r="C522" s="80"/>
      <c r="D522" s="80"/>
      <c r="E522" s="80"/>
      <c r="F522" s="16"/>
      <c r="G522" s="16"/>
      <c r="H522" s="16"/>
      <c r="I522" s="16"/>
      <c r="J522" s="16"/>
      <c r="K522" s="16"/>
      <c r="L522" s="81"/>
    </row>
    <row r="523" ht="15.75" customHeight="1">
      <c r="A523" s="78"/>
      <c r="B523" s="79"/>
      <c r="C523" s="80"/>
      <c r="D523" s="80"/>
      <c r="E523" s="80"/>
      <c r="F523" s="16"/>
      <c r="G523" s="16"/>
      <c r="H523" s="16"/>
      <c r="I523" s="16"/>
      <c r="J523" s="16"/>
      <c r="K523" s="16"/>
      <c r="L523" s="81"/>
    </row>
    <row r="524" ht="15.75" customHeight="1">
      <c r="A524" s="78"/>
      <c r="B524" s="79"/>
      <c r="C524" s="80"/>
      <c r="D524" s="80"/>
      <c r="E524" s="80"/>
      <c r="F524" s="16"/>
      <c r="G524" s="16"/>
      <c r="H524" s="16"/>
      <c r="I524" s="16"/>
      <c r="J524" s="16"/>
      <c r="K524" s="16"/>
      <c r="L524" s="81"/>
    </row>
    <row r="525" ht="15.75" customHeight="1">
      <c r="A525" s="78"/>
      <c r="B525" s="79"/>
      <c r="C525" s="80"/>
      <c r="D525" s="80"/>
      <c r="E525" s="80"/>
      <c r="F525" s="16"/>
      <c r="G525" s="16"/>
      <c r="H525" s="16"/>
      <c r="I525" s="16"/>
      <c r="J525" s="16"/>
      <c r="K525" s="16"/>
      <c r="L525" s="81"/>
    </row>
    <row r="526" ht="15.75" customHeight="1">
      <c r="A526" s="78"/>
      <c r="B526" s="79"/>
      <c r="C526" s="80"/>
      <c r="D526" s="80"/>
      <c r="E526" s="80"/>
      <c r="F526" s="16"/>
      <c r="G526" s="16"/>
      <c r="H526" s="16"/>
      <c r="I526" s="16"/>
      <c r="J526" s="16"/>
      <c r="K526" s="16"/>
      <c r="L526" s="81"/>
    </row>
    <row r="527" ht="15.75" customHeight="1">
      <c r="A527" s="78"/>
      <c r="B527" s="79"/>
      <c r="C527" s="80"/>
      <c r="D527" s="80"/>
      <c r="E527" s="80"/>
      <c r="F527" s="16"/>
      <c r="G527" s="16"/>
      <c r="H527" s="16"/>
      <c r="I527" s="16"/>
      <c r="J527" s="16"/>
      <c r="K527" s="16"/>
      <c r="L527" s="81"/>
    </row>
    <row r="528" ht="15.75" customHeight="1">
      <c r="A528" s="78"/>
      <c r="B528" s="79"/>
      <c r="C528" s="80"/>
      <c r="D528" s="80"/>
      <c r="E528" s="80"/>
      <c r="F528" s="16"/>
      <c r="G528" s="16"/>
      <c r="H528" s="16"/>
      <c r="I528" s="16"/>
      <c r="J528" s="16"/>
      <c r="K528" s="16"/>
      <c r="L528" s="81"/>
    </row>
    <row r="529" ht="15.75" customHeight="1">
      <c r="A529" s="78"/>
      <c r="B529" s="79"/>
      <c r="C529" s="80"/>
      <c r="D529" s="80"/>
      <c r="E529" s="80"/>
      <c r="F529" s="16"/>
      <c r="G529" s="16"/>
      <c r="H529" s="16"/>
      <c r="I529" s="16"/>
      <c r="J529" s="16"/>
      <c r="K529" s="16"/>
      <c r="L529" s="81"/>
    </row>
    <row r="530" ht="15.75" customHeight="1">
      <c r="A530" s="78"/>
      <c r="B530" s="79"/>
      <c r="C530" s="80"/>
      <c r="D530" s="80"/>
      <c r="E530" s="80"/>
      <c r="F530" s="16"/>
      <c r="G530" s="16"/>
      <c r="H530" s="16"/>
      <c r="I530" s="16"/>
      <c r="J530" s="16"/>
      <c r="K530" s="16"/>
      <c r="L530" s="81"/>
    </row>
    <row r="531" ht="15.75" customHeight="1">
      <c r="A531" s="78"/>
      <c r="B531" s="79"/>
      <c r="C531" s="80"/>
      <c r="D531" s="80"/>
      <c r="E531" s="80"/>
      <c r="F531" s="16"/>
      <c r="G531" s="16"/>
      <c r="H531" s="16"/>
      <c r="I531" s="16"/>
      <c r="J531" s="16"/>
      <c r="K531" s="16"/>
      <c r="L531" s="81"/>
    </row>
    <row r="532" ht="15.75" customHeight="1">
      <c r="A532" s="78"/>
      <c r="B532" s="79"/>
      <c r="C532" s="80"/>
      <c r="D532" s="80"/>
      <c r="E532" s="80"/>
      <c r="F532" s="16"/>
      <c r="G532" s="16"/>
      <c r="H532" s="16"/>
      <c r="I532" s="16"/>
      <c r="J532" s="16"/>
      <c r="K532" s="16"/>
      <c r="L532" s="81"/>
    </row>
    <row r="533" ht="15.75" customHeight="1">
      <c r="A533" s="78"/>
      <c r="B533" s="79"/>
      <c r="C533" s="80"/>
      <c r="D533" s="80"/>
      <c r="E533" s="80"/>
      <c r="F533" s="16"/>
      <c r="G533" s="16"/>
      <c r="H533" s="16"/>
      <c r="I533" s="16"/>
      <c r="J533" s="16"/>
      <c r="K533" s="16"/>
      <c r="L533" s="81"/>
    </row>
    <row r="534" ht="15.75" customHeight="1">
      <c r="A534" s="78"/>
      <c r="B534" s="79"/>
      <c r="C534" s="80"/>
      <c r="D534" s="80"/>
      <c r="E534" s="80"/>
      <c r="F534" s="16"/>
      <c r="G534" s="16"/>
      <c r="H534" s="16"/>
      <c r="I534" s="16"/>
      <c r="J534" s="16"/>
      <c r="K534" s="16"/>
      <c r="L534" s="81"/>
    </row>
    <row r="535" ht="15.75" customHeight="1">
      <c r="A535" s="78"/>
      <c r="B535" s="79"/>
      <c r="C535" s="80"/>
      <c r="D535" s="80"/>
      <c r="E535" s="80"/>
      <c r="F535" s="16"/>
      <c r="G535" s="16"/>
      <c r="H535" s="16"/>
      <c r="I535" s="16"/>
      <c r="J535" s="16"/>
      <c r="K535" s="16"/>
      <c r="L535" s="81"/>
    </row>
    <row r="536" ht="15.75" customHeight="1">
      <c r="A536" s="78"/>
      <c r="B536" s="79"/>
      <c r="C536" s="80"/>
      <c r="D536" s="80"/>
      <c r="E536" s="80"/>
      <c r="F536" s="16"/>
      <c r="G536" s="16"/>
      <c r="H536" s="16"/>
      <c r="I536" s="16"/>
      <c r="J536" s="16"/>
      <c r="K536" s="16"/>
      <c r="L536" s="81"/>
    </row>
    <row r="537" ht="15.75" customHeight="1">
      <c r="A537" s="78"/>
      <c r="B537" s="79"/>
      <c r="C537" s="80"/>
      <c r="D537" s="80"/>
      <c r="E537" s="80"/>
      <c r="F537" s="16"/>
      <c r="G537" s="16"/>
      <c r="H537" s="16"/>
      <c r="I537" s="16"/>
      <c r="J537" s="16"/>
      <c r="K537" s="16"/>
      <c r="L537" s="81"/>
    </row>
    <row r="538" ht="15.75" customHeight="1">
      <c r="A538" s="78"/>
      <c r="B538" s="79"/>
      <c r="C538" s="80"/>
      <c r="D538" s="80"/>
      <c r="E538" s="80"/>
      <c r="F538" s="16"/>
      <c r="G538" s="16"/>
      <c r="H538" s="16"/>
      <c r="I538" s="16"/>
      <c r="J538" s="16"/>
      <c r="K538" s="16"/>
      <c r="L538" s="81"/>
    </row>
    <row r="539" ht="15.75" customHeight="1">
      <c r="A539" s="78"/>
      <c r="B539" s="79"/>
      <c r="C539" s="80"/>
      <c r="D539" s="80"/>
      <c r="E539" s="80"/>
      <c r="F539" s="16"/>
      <c r="G539" s="16"/>
      <c r="H539" s="16"/>
      <c r="I539" s="16"/>
      <c r="J539" s="16"/>
      <c r="K539" s="16"/>
      <c r="L539" s="81"/>
    </row>
    <row r="540" ht="15.75" customHeight="1">
      <c r="A540" s="78"/>
      <c r="B540" s="79"/>
      <c r="C540" s="80"/>
      <c r="D540" s="80"/>
      <c r="E540" s="80"/>
      <c r="F540" s="16"/>
      <c r="G540" s="16"/>
      <c r="H540" s="16"/>
      <c r="I540" s="16"/>
      <c r="J540" s="16"/>
      <c r="K540" s="16"/>
      <c r="L540" s="81"/>
    </row>
    <row r="541" ht="15.75" customHeight="1">
      <c r="A541" s="78"/>
      <c r="B541" s="79"/>
      <c r="C541" s="80"/>
      <c r="D541" s="80"/>
      <c r="E541" s="80"/>
      <c r="F541" s="16"/>
      <c r="G541" s="16"/>
      <c r="H541" s="16"/>
      <c r="I541" s="16"/>
      <c r="J541" s="16"/>
      <c r="K541" s="16"/>
      <c r="L541" s="81"/>
    </row>
    <row r="542" ht="15.75" customHeight="1">
      <c r="A542" s="78"/>
      <c r="B542" s="79"/>
      <c r="C542" s="80"/>
      <c r="D542" s="80"/>
      <c r="E542" s="80"/>
      <c r="F542" s="16"/>
      <c r="G542" s="16"/>
      <c r="H542" s="16"/>
      <c r="I542" s="16"/>
      <c r="J542" s="16"/>
      <c r="K542" s="16"/>
      <c r="L542" s="81"/>
    </row>
    <row r="543" ht="15.75" customHeight="1">
      <c r="A543" s="78"/>
      <c r="B543" s="79"/>
      <c r="C543" s="80"/>
      <c r="D543" s="80"/>
      <c r="E543" s="80"/>
      <c r="F543" s="16"/>
      <c r="G543" s="16"/>
      <c r="H543" s="16"/>
      <c r="I543" s="16"/>
      <c r="J543" s="16"/>
      <c r="K543" s="16"/>
      <c r="L543" s="81"/>
    </row>
    <row r="544" ht="15.75" customHeight="1">
      <c r="A544" s="78"/>
      <c r="B544" s="79"/>
      <c r="C544" s="80"/>
      <c r="D544" s="80"/>
      <c r="E544" s="80"/>
      <c r="F544" s="16"/>
      <c r="G544" s="16"/>
      <c r="H544" s="16"/>
      <c r="I544" s="16"/>
      <c r="J544" s="16"/>
      <c r="K544" s="16"/>
      <c r="L544" s="81"/>
    </row>
    <row r="545" ht="15.75" customHeight="1">
      <c r="A545" s="78"/>
      <c r="B545" s="79"/>
      <c r="C545" s="80"/>
      <c r="D545" s="80"/>
      <c r="E545" s="80"/>
      <c r="F545" s="16"/>
      <c r="G545" s="16"/>
      <c r="H545" s="16"/>
      <c r="I545" s="16"/>
      <c r="J545" s="16"/>
      <c r="K545" s="16"/>
      <c r="L545" s="81"/>
    </row>
    <row r="546" ht="15.75" customHeight="1">
      <c r="A546" s="78"/>
      <c r="B546" s="79"/>
      <c r="C546" s="80"/>
      <c r="D546" s="80"/>
      <c r="E546" s="80"/>
      <c r="F546" s="16"/>
      <c r="G546" s="16"/>
      <c r="H546" s="16"/>
      <c r="I546" s="16"/>
      <c r="J546" s="16"/>
      <c r="K546" s="16"/>
      <c r="L546" s="81"/>
    </row>
    <row r="547" ht="15.75" customHeight="1">
      <c r="A547" s="78"/>
      <c r="B547" s="79"/>
      <c r="C547" s="80"/>
      <c r="D547" s="80"/>
      <c r="E547" s="80"/>
      <c r="F547" s="16"/>
      <c r="G547" s="16"/>
      <c r="H547" s="16"/>
      <c r="I547" s="16"/>
      <c r="J547" s="16"/>
      <c r="K547" s="16"/>
      <c r="L547" s="81"/>
    </row>
    <row r="548" ht="15.75" customHeight="1">
      <c r="A548" s="78"/>
      <c r="B548" s="79"/>
      <c r="C548" s="80"/>
      <c r="D548" s="80"/>
      <c r="E548" s="80"/>
      <c r="F548" s="16"/>
      <c r="G548" s="16"/>
      <c r="H548" s="16"/>
      <c r="I548" s="16"/>
      <c r="J548" s="16"/>
      <c r="K548" s="16"/>
      <c r="L548" s="81"/>
    </row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onditionalFormatting sqref="G2:G301">
    <cfRule type="cellIs" dxfId="5" priority="1" operator="lessThanOrEqual">
      <formula>0</formula>
    </cfRule>
  </conditionalFormatting>
  <conditionalFormatting sqref="G2:G301">
    <cfRule type="cellIs" dxfId="0" priority="2" operator="greaterThan">
      <formula>0</formula>
    </cfRule>
  </conditionalFormatting>
  <conditionalFormatting sqref="I2:I301">
    <cfRule type="cellIs" dxfId="5" priority="3" operator="lessThanOrEqual">
      <formula>0</formula>
    </cfRule>
  </conditionalFormatting>
  <conditionalFormatting sqref="I2:I301">
    <cfRule type="cellIs" dxfId="0" priority="4" operator="greaterThan">
      <formula>0</formula>
    </cfRule>
  </conditionalFormatting>
  <conditionalFormatting sqref="K2:L301">
    <cfRule type="cellIs" dxfId="5" priority="5" operator="lessThanOrEqual">
      <formula>0</formula>
    </cfRule>
  </conditionalFormatting>
  <conditionalFormatting sqref="K2:L301">
    <cfRule type="cellIs" dxfId="0" priority="6" operator="greaterThan">
      <formula>0</formula>
    </cfRule>
  </conditionalFormatting>
  <printOptions/>
  <pageMargins bottom="0.75" footer="0.0" header="0.0" left="0.7" right="0.7" top="0.75"/>
  <pageSetup orientation="landscape"/>
  <drawing r:id="rId1"/>
</worksheet>
</file>