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55" windowHeight="7950" activeTab="2"/>
  </bookViews>
  <sheets>
    <sheet name="FW Oily" sheetId="1" r:id="rId1"/>
    <sheet name="FW Normal" sheetId="2" r:id="rId2"/>
    <sheet name="Acne Toner" sheetId="3" r:id="rId3"/>
    <sheet name="Nutri Cream" sheetId="4" r:id="rId4"/>
  </sheets>
  <calcPr calcId="124519"/>
</workbook>
</file>

<file path=xl/calcChain.xml><?xml version="1.0" encoding="utf-8"?>
<calcChain xmlns="http://schemas.openxmlformats.org/spreadsheetml/2006/main">
  <c r="F51" i="4"/>
  <c r="F50"/>
  <c r="F49"/>
  <c r="F48"/>
  <c r="F47"/>
  <c r="F46"/>
  <c r="F44"/>
  <c r="F43"/>
  <c r="F42"/>
  <c r="F41"/>
  <c r="F38"/>
  <c r="F37"/>
  <c r="F34"/>
  <c r="F33"/>
  <c r="F32"/>
  <c r="F31"/>
  <c r="F30"/>
  <c r="F29"/>
  <c r="F28"/>
  <c r="F22" s="1"/>
  <c r="F52" s="1"/>
  <c r="F38" i="3" l="1"/>
  <c r="F37"/>
  <c r="F36"/>
  <c r="F35"/>
  <c r="F34"/>
  <c r="F22"/>
  <c r="F31" i="2"/>
  <c r="F30"/>
  <c r="F29"/>
  <c r="F28"/>
  <c r="F27"/>
  <c r="F26"/>
  <c r="F22"/>
  <c r="F40" s="1"/>
  <c r="F38" i="1"/>
  <c r="F37"/>
  <c r="F36"/>
  <c r="F31"/>
  <c r="F30"/>
  <c r="F29"/>
  <c r="F28"/>
  <c r="F27"/>
  <c r="F26"/>
  <c r="F42" s="1"/>
</calcChain>
</file>

<file path=xl/sharedStrings.xml><?xml version="1.0" encoding="utf-8"?>
<sst xmlns="http://schemas.openxmlformats.org/spreadsheetml/2006/main" count="656" uniqueCount="290">
  <si>
    <r>
      <t>PT. L’ESSENTIAL</t>
    </r>
    <r>
      <rPr>
        <sz val="11"/>
        <color theme="1"/>
        <rFont val="Times New Roman"/>
        <family val="1"/>
      </rPr>
      <t xml:space="preserve"> </t>
    </r>
    <r>
      <rPr>
        <sz val="10"/>
        <color theme="1"/>
        <rFont val="Times New Roman"/>
        <family val="1"/>
      </rPr>
      <t xml:space="preserve"> </t>
    </r>
  </si>
  <si>
    <t xml:space="preserve">Halaman </t>
  </si>
  <si>
    <t>: 1 dari 2</t>
  </si>
  <si>
    <t xml:space="preserve">No. Formulir </t>
  </si>
  <si>
    <t>: RNDK-F-029</t>
  </si>
  <si>
    <t>Revisi</t>
  </si>
  <si>
    <t>: 01</t>
  </si>
  <si>
    <t xml:space="preserve">Tanggal Berlaku </t>
  </si>
  <si>
    <t>: 12 Mei 2020</t>
  </si>
  <si>
    <t>FORMULA NOTIFIKASI PRODUK</t>
  </si>
  <si>
    <t>Merek</t>
  </si>
  <si>
    <t>No. Formula</t>
  </si>
  <si>
    <t>Nama Produk</t>
  </si>
  <si>
    <t>No. Revisi</t>
  </si>
  <si>
    <t>: 00</t>
  </si>
  <si>
    <t>Bentuk Sediaan</t>
  </si>
  <si>
    <t>: Cairan Kental</t>
  </si>
  <si>
    <t>Tgl. Berlaku</t>
  </si>
  <si>
    <t>Warna Sediaan</t>
  </si>
  <si>
    <t>: Putih Pearlise</t>
  </si>
  <si>
    <t>Formula Khusus</t>
  </si>
  <si>
    <t>: -</t>
  </si>
  <si>
    <t>Bentuk Kemasan
1. Kemasan Primer
2. Kemasan Sekunder</t>
  </si>
  <si>
    <t xml:space="preserve">
: Botol
: -</t>
  </si>
  <si>
    <t>Persamaan Produk</t>
  </si>
  <si>
    <t xml:space="preserve">: Theraskin Facial Wash Oily Skin 
</t>
  </si>
  <si>
    <t>Ukuran Kemasan</t>
  </si>
  <si>
    <t>: 100 mL</t>
  </si>
  <si>
    <t>Kategori*</t>
  </si>
  <si>
    <t>:</t>
  </si>
  <si>
    <t>Sub Kategori*</t>
  </si>
  <si>
    <t>Dibuat  oleh,</t>
  </si>
  <si>
    <t>Disetujui oleh,</t>
  </si>
  <si>
    <t>Diterima oleh,</t>
  </si>
  <si>
    <t>Diketahui oleh,</t>
  </si>
  <si>
    <t>Regulatory Affairs Dept.</t>
  </si>
  <si>
    <t>Regulatory Affairs Manager</t>
  </si>
  <si>
    <t>1. Komposisi</t>
  </si>
  <si>
    <t>No.</t>
  </si>
  <si>
    <t xml:space="preserve">Nama Dagang </t>
  </si>
  <si>
    <t>INCI Name</t>
  </si>
  <si>
    <t>Fungsi</t>
  </si>
  <si>
    <t>No. CAS</t>
  </si>
  <si>
    <t>Konsentrasi (%)</t>
  </si>
  <si>
    <t>Aquadem</t>
  </si>
  <si>
    <t>Aqua</t>
  </si>
  <si>
    <t>Solvent</t>
  </si>
  <si>
    <t>7732-18-5</t>
  </si>
  <si>
    <r>
      <t>Runmild</t>
    </r>
    <r>
      <rPr>
        <vertAlign val="superscript"/>
        <sz val="11"/>
        <color theme="1"/>
        <rFont val="Times New Roman"/>
        <family val="1"/>
      </rPr>
      <t xml:space="preserve">TM </t>
    </r>
    <r>
      <rPr>
        <sz val="11"/>
        <color theme="1"/>
        <rFont val="Times New Roman"/>
        <family val="1"/>
      </rPr>
      <t>COP</t>
    </r>
  </si>
  <si>
    <t>Potassium cocoyl hydrolyzed oat protein</t>
  </si>
  <si>
    <t>Surfactant</t>
  </si>
  <si>
    <t>176429-87-1</t>
  </si>
  <si>
    <t>SP Crodasinic LS30MIT-MBAL-LQ-(RB) atau Lenocare SLS atau Coswealth LS 30</t>
  </si>
  <si>
    <t>Sodium lauroyl sarcosinate</t>
  </si>
  <si>
    <t>137-16-6</t>
  </si>
  <si>
    <t>Tego Betain L 7 atau Genagen CAB</t>
  </si>
  <si>
    <t>Cocamidopropyl betaine</t>
  </si>
  <si>
    <t>61789-40-0</t>
  </si>
  <si>
    <t>Euperlan PK 771 Benz ID</t>
  </si>
  <si>
    <t>Glycol distearate</t>
  </si>
  <si>
    <t>Opacyfing agent</t>
  </si>
  <si>
    <t>627-83-8</t>
  </si>
  <si>
    <t>Sodium laureth sulfate</t>
  </si>
  <si>
    <t>9004-82-4</t>
  </si>
  <si>
    <t>Cocamide MEA</t>
  </si>
  <si>
    <t>68140-00-1</t>
  </si>
  <si>
    <t>Benzoic acid</t>
  </si>
  <si>
    <t>Preservative</t>
  </si>
  <si>
    <t>65-85-0</t>
  </si>
  <si>
    <t>Laureth-10</t>
  </si>
  <si>
    <t>9002-92-0/6540-99-4</t>
  </si>
  <si>
    <t>Aculyn™ 22 Polymer</t>
  </si>
  <si>
    <t>Acrylate/steareth-20 methacrylate copolymer</t>
  </si>
  <si>
    <t>Thickener</t>
  </si>
  <si>
    <t>D-Panthenol</t>
  </si>
  <si>
    <t>Panthenol</t>
  </si>
  <si>
    <t>Moisturizing</t>
  </si>
  <si>
    <t>81-13-0/16485-10-2</t>
  </si>
  <si>
    <t>Allantoin</t>
  </si>
  <si>
    <t>Anti irritant</t>
  </si>
  <si>
    <t>97-59-6</t>
  </si>
  <si>
    <t>Nipaguard DMDMH</t>
  </si>
  <si>
    <t>DMDM hydantoin</t>
  </si>
  <si>
    <t>6440-58-0</t>
  </si>
  <si>
    <t>Herbaliquid Camomile Special NA 20034</t>
  </si>
  <si>
    <t xml:space="preserve">Aqua </t>
  </si>
  <si>
    <t>Propylene glycol</t>
  </si>
  <si>
    <t>Humectant</t>
  </si>
  <si>
    <t>57-55-6</t>
  </si>
  <si>
    <t>Chamomilla recutita (Matricaria) flower extract</t>
  </si>
  <si>
    <t>Skin conditioning</t>
  </si>
  <si>
    <t>84082-60-0</t>
  </si>
  <si>
    <t>Purasal S/HQ 60 atau Galaflow SL Cosmetic 60</t>
  </si>
  <si>
    <t>Sodium lactate</t>
  </si>
  <si>
    <t>72-17-3/867-56-1</t>
  </si>
  <si>
    <t>Citric Acid Monohydrate</t>
  </si>
  <si>
    <t>Citric acid monohydrate</t>
  </si>
  <si>
    <t>pH adjuster</t>
  </si>
  <si>
    <t>77-92-9/5949-29-1</t>
  </si>
  <si>
    <t>Daily Clean R0408482</t>
  </si>
  <si>
    <t>Fragrance</t>
  </si>
  <si>
    <t>-</t>
  </si>
  <si>
    <t>Total</t>
  </si>
  <si>
    <r>
      <t>PT. L’ESSENTIAL</t>
    </r>
    <r>
      <rPr>
        <sz val="11"/>
        <color theme="1"/>
        <rFont val="Times New Roman"/>
        <family val="1"/>
      </rPr>
      <t xml:space="preserve">  </t>
    </r>
  </si>
  <si>
    <t>: 2 dari 2</t>
  </si>
  <si>
    <t>2. Prosedur Pembuatan</t>
  </si>
  <si>
    <t>Prosedur Pembuatan</t>
  </si>
  <si>
    <t>I</t>
  </si>
  <si>
    <t>Masukkan ke dalam wadah bersih no. (1 s/d 5). Aduk sampai dengan homogen</t>
  </si>
  <si>
    <t>II</t>
  </si>
  <si>
    <t>Larutkan (6) dengan Aqua, kemudian masukkan ke dalam (I) sambil lakukan pengadukan hingga homogen.</t>
  </si>
  <si>
    <t>III</t>
  </si>
  <si>
    <t xml:space="preserve">Dispersikan (7 dan 8) dengan Aqua kemudian panaskan 65°C - 75°C hingga larut, lalu masukkan ke dalam campuran (I). </t>
  </si>
  <si>
    <t>IV</t>
  </si>
  <si>
    <t>Larutkan (9 dan 10) dengan Aqua. Masukkan ke dalam campuran (I) Aduk sampai dengan homogen.</t>
  </si>
  <si>
    <t>V</t>
  </si>
  <si>
    <t>Masukkan (11) ke dalam campuran (I) Aduk sampai dengan homogen.</t>
  </si>
  <si>
    <t>VI</t>
  </si>
  <si>
    <t>Larutkan (12) dengan Aqua. Masukkan ke dalam campuran (I) Aduk sampai dengan homogen</t>
  </si>
  <si>
    <t>VII</t>
  </si>
  <si>
    <t>Masukkan (13) ke dalam campuran (I). Aduk sampai dengan homogen</t>
  </si>
  <si>
    <t>VIII</t>
  </si>
  <si>
    <t>Lakukan pengujian terhadap produk, apabila memenuhi syarat lakukan tahap pengemasan.</t>
  </si>
  <si>
    <r>
      <t xml:space="preserve">3. Klaim Produk
</t>
    </r>
    <r>
      <rPr>
        <sz val="11"/>
        <color theme="1"/>
        <rFont val="Times New Roman"/>
        <family val="1"/>
      </rPr>
      <t>Digunakan untuk membersihkan kotoran, debu, dan sisa minyak pada kulit wajah.</t>
    </r>
  </si>
  <si>
    <r>
      <t xml:space="preserve">5. Perhatian / Peringatan*
</t>
    </r>
    <r>
      <rPr>
        <sz val="11"/>
        <color theme="1"/>
        <rFont val="Times New Roman"/>
        <family val="1"/>
      </rPr>
      <t>Hentikan pemakaian bila timbul rasa pedih, panas, gatal dan kemerahan di kulit.</t>
    </r>
  </si>
  <si>
    <t xml:space="preserve">Ket :
(*) : Diisi manual oleh Tim Regulatory Affairs
</t>
  </si>
  <si>
    <t xml:space="preserve">: Cairan Kental </t>
  </si>
  <si>
    <t xml:space="preserve">
: Botol 
: -</t>
  </si>
  <si>
    <t>: Theraskin Facial Wash For Normal Skin</t>
  </si>
  <si>
    <r>
      <t>Runmild</t>
    </r>
    <r>
      <rPr>
        <vertAlign val="superscript"/>
        <sz val="11"/>
        <color theme="1"/>
        <rFont val="Times New Roman"/>
        <family val="1"/>
      </rPr>
      <t>TM</t>
    </r>
    <r>
      <rPr>
        <sz val="11"/>
        <color theme="1"/>
        <rFont val="Times New Roman"/>
        <family val="1"/>
      </rPr>
      <t xml:space="preserve"> COP</t>
    </r>
  </si>
  <si>
    <t xml:space="preserve">Tego Betain L 7 atau Genagen CAB </t>
  </si>
  <si>
    <t>Moisturizer</t>
  </si>
  <si>
    <t>Aloe Vera Leaf Gel Spray Dried Powder 100 X</t>
  </si>
  <si>
    <t>Aloe barbadensis leaf</t>
  </si>
  <si>
    <t xml:space="preserve">85507-69-3 </t>
  </si>
  <si>
    <t>Citric Acid monohydrate</t>
  </si>
  <si>
    <t xml:space="preserve">Panaskan (7 dan 8) dengan Aqua kemudian panaskan pada suhu 65°C - 75°C hingga larut sempurna. </t>
  </si>
  <si>
    <t>Kemudian masukkan ke dalam campuran larutan (I). Aduk sampai homogen.</t>
  </si>
  <si>
    <t>Masukkan (9) ke dalam campuran (I) Aduk sampai dengan homogen.</t>
  </si>
  <si>
    <t>Larutkan (10) dengan Aqua. Masukkan ke dalam campuran (I) Aduk sampai dengan homogen.</t>
  </si>
  <si>
    <t>IX</t>
  </si>
  <si>
    <t>X</t>
  </si>
  <si>
    <r>
      <t xml:space="preserve">3. Klaim Produk
</t>
    </r>
    <r>
      <rPr>
        <sz val="11"/>
        <color theme="1"/>
        <rFont val="Times New Roman"/>
        <family val="1"/>
      </rPr>
      <t>Digunakan untuk membersihkan kotoran, debu, dan sisa minyak yang menempel pada kulit wajah.</t>
    </r>
  </si>
  <si>
    <r>
      <t>5. Perhatian / Peringatan*</t>
    </r>
    <r>
      <rPr>
        <sz val="11"/>
        <color theme="1"/>
        <rFont val="Times New Roman"/>
        <family val="1"/>
      </rPr>
      <t xml:space="preserve">
Hentikan pemakaian bila timbul rasa pedih, panas, gatal dan kemerahan di kulit.</t>
    </r>
  </si>
  <si>
    <t>: Cairan</t>
  </si>
  <si>
    <t>: Hijau</t>
  </si>
  <si>
    <t xml:space="preserve">
: Botol</t>
  </si>
  <si>
    <t>: Theraskin Acne Toner</t>
  </si>
  <si>
    <t>Croduret ™50-SS-(SG)</t>
  </si>
  <si>
    <t>PEG-40 hydrogenated castor oil</t>
  </si>
  <si>
    <t>Solubilizing</t>
  </si>
  <si>
    <t>61788-85-0</t>
  </si>
  <si>
    <t>Oil of Tea Tree</t>
  </si>
  <si>
    <t>Tea tree (Melaleuca alternifolia) oil</t>
  </si>
  <si>
    <t>Anti Acne</t>
  </si>
  <si>
    <t>68647-73-4</t>
  </si>
  <si>
    <t>Camphor Synthetic DAB 8</t>
  </si>
  <si>
    <t>Camphor</t>
  </si>
  <si>
    <t>Aromatic</t>
  </si>
  <si>
    <t>76-22-2</t>
  </si>
  <si>
    <t>Ethanol Prima</t>
  </si>
  <si>
    <t>Alcohol denat</t>
  </si>
  <si>
    <t>64-17-5</t>
  </si>
  <si>
    <t>Propylene Glycol USP (PGUSP)</t>
  </si>
  <si>
    <t>Purasal ® S/HQ 60 atau Galaflow SL Cosmetic 60</t>
  </si>
  <si>
    <t>867-56-1</t>
  </si>
  <si>
    <t>Purac®BF  P/41</t>
  </si>
  <si>
    <t>Lactic Acid</t>
  </si>
  <si>
    <t>50-21-5</t>
  </si>
  <si>
    <t>Anti Irritant</t>
  </si>
  <si>
    <t>81-13-0</t>
  </si>
  <si>
    <t>Galicol Tartrazine</t>
  </si>
  <si>
    <t>CI 19140</t>
  </si>
  <si>
    <t>Colorant</t>
  </si>
  <si>
    <t>Brilliant Blue</t>
  </si>
  <si>
    <t>CI 42090</t>
  </si>
  <si>
    <t xml:space="preserve">Colorant </t>
  </si>
  <si>
    <r>
      <t xml:space="preserve">Microcare </t>
    </r>
    <r>
      <rPr>
        <vertAlign val="superscript"/>
        <sz val="11"/>
        <color theme="1"/>
        <rFont val="Times New Roman"/>
        <family val="1"/>
      </rPr>
      <t>®</t>
    </r>
    <r>
      <rPr>
        <sz val="11"/>
        <color theme="1"/>
        <rFont val="Times New Roman"/>
        <family val="1"/>
      </rPr>
      <t xml:space="preserve"> PHC</t>
    </r>
  </si>
  <si>
    <t>Chlorphenesin</t>
  </si>
  <si>
    <t>104-29-0</t>
  </si>
  <si>
    <t>Phenoxyethanol</t>
  </si>
  <si>
    <t xml:space="preserve">122-99-6 </t>
  </si>
  <si>
    <t>Glycerine</t>
  </si>
  <si>
    <t xml:space="preserve">56-81-5 </t>
  </si>
  <si>
    <t>Siapkan Aqua dalam wadah bersih.</t>
  </si>
  <si>
    <t>Larutkan (2 dan 3) sampai jernih. Kemudian masukkan ke dalam (I). Aduk sampai homogen.</t>
  </si>
  <si>
    <t>Larutkan (4 dan 5) sampai jernih. Kemudian masukkan ke dalam (I). Aduk sampai homogen.</t>
  </si>
  <si>
    <t>Masukkan (6 s/d 8) ke dalam campuran (II), diaduk hingga homogen</t>
  </si>
  <si>
    <t>Dispersikan (9 dan 10) kemudian panaskan hingga suhu 50-60°C. Masukkan ke dalam campuran di atas. Aduk sampai homogen.</t>
  </si>
  <si>
    <t>Larutkan (11 dan 12) dengan Aqua, kemudian masukkan ke dalam campuran (I), aduk sampai dengan homogen</t>
  </si>
  <si>
    <t>Masukkan (13) ke dalam (I) aduk sampai homogen.</t>
  </si>
  <si>
    <r>
      <t xml:space="preserve">3. Klaim Produk
</t>
    </r>
    <r>
      <rPr>
        <sz val="11"/>
        <color theme="1"/>
        <rFont val="Times New Roman"/>
        <family val="1"/>
      </rPr>
      <t>Digunakan untuk menyegarkan kulit wajah yang berjerawat.</t>
    </r>
  </si>
  <si>
    <r>
      <t xml:space="preserve">6. Catatan
</t>
    </r>
    <r>
      <rPr>
        <sz val="11"/>
        <color theme="1"/>
        <rFont val="Times New Roman"/>
        <family val="1"/>
      </rPr>
      <t>Perubahan preservative Dowicil ™ 200 Preservative menjadi Microcare®PHC.</t>
    </r>
  </si>
  <si>
    <t>: Krim</t>
  </si>
  <si>
    <t>: Putih</t>
  </si>
  <si>
    <t xml:space="preserve">
: Pot
: -</t>
  </si>
  <si>
    <t>Carbopol®ETD 2020 Polymer</t>
  </si>
  <si>
    <t>Acrylates/C10-30 alkyl acrylate crosspolymer</t>
  </si>
  <si>
    <t>Trilon B Powder</t>
  </si>
  <si>
    <t>Tetrasodium EDTA</t>
  </si>
  <si>
    <t>Chelating agent</t>
  </si>
  <si>
    <t>64-02-8</t>
  </si>
  <si>
    <t>Triethanolamine 99%</t>
  </si>
  <si>
    <t>Triethanolamine</t>
  </si>
  <si>
    <t>102-71-6</t>
  </si>
  <si>
    <t>Pristerene 4940-FL-(SG) atau Evyap Oleo S-1845</t>
  </si>
  <si>
    <t>Stearic acid</t>
  </si>
  <si>
    <t>Emulsifying</t>
  </si>
  <si>
    <t>57-11-4</t>
  </si>
  <si>
    <t xml:space="preserve">Crodacol CS 90-PA-(SG) atauPalmerol 6830 Pastille (FAL 6830) </t>
  </si>
  <si>
    <t>Cetearyl alcohol</t>
  </si>
  <si>
    <t>67762-27-0</t>
  </si>
  <si>
    <t>Emulgade®SE - PF</t>
  </si>
  <si>
    <t>Glyceryl stearate</t>
  </si>
  <si>
    <t>67701-33-1</t>
  </si>
  <si>
    <t>Ceteareth-20</t>
  </si>
  <si>
    <t>Solubilizing agent</t>
  </si>
  <si>
    <t>68439-49-6</t>
  </si>
  <si>
    <t>Ceteareth-12</t>
  </si>
  <si>
    <t>Emulsion stabilizer</t>
  </si>
  <si>
    <t>Cetyl Palmitate</t>
  </si>
  <si>
    <t>Skin conditioning agent</t>
  </si>
  <si>
    <t>95912-87-1</t>
  </si>
  <si>
    <t>SP Arlacel 170 MBAL-PA-(SG)</t>
  </si>
  <si>
    <t>Glyceryl Stearate</t>
  </si>
  <si>
    <t>31566-31-1</t>
  </si>
  <si>
    <t>PEG-100 Stearate</t>
  </si>
  <si>
    <t>9004-99-3</t>
  </si>
  <si>
    <t>Mirasil DM 100</t>
  </si>
  <si>
    <t>Dimethicone</t>
  </si>
  <si>
    <t>Emollient</t>
  </si>
  <si>
    <t>9006-65-9</t>
  </si>
  <si>
    <t>CrodamolTMAB-LQ-(RB)
atau Tegosoft TN</t>
  </si>
  <si>
    <t>C12-15 Alkyl Benzoate</t>
  </si>
  <si>
    <t>68411-27-8</t>
  </si>
  <si>
    <t>Florasun®90</t>
  </si>
  <si>
    <t>Sunflower (Helianthus annuus) seed oil</t>
  </si>
  <si>
    <t>8001-21-6</t>
  </si>
  <si>
    <t>Tocopherol</t>
  </si>
  <si>
    <t>Antioxidant</t>
  </si>
  <si>
    <t>1406-18-4</t>
  </si>
  <si>
    <t>H-BHT</t>
  </si>
  <si>
    <t>BHT</t>
  </si>
  <si>
    <t>128-37-0</t>
  </si>
  <si>
    <t>Microcare®HDI</t>
  </si>
  <si>
    <t>Hexamidine diisethionate</t>
  </si>
  <si>
    <t>659-40-5</t>
  </si>
  <si>
    <t>Microcare®PHC</t>
  </si>
  <si>
    <t>Glycerin</t>
  </si>
  <si>
    <t>Lightening</t>
  </si>
  <si>
    <t xml:space="preserve">Ovicoll ™ 95 </t>
  </si>
  <si>
    <t>Solubel Collagen</t>
  </si>
  <si>
    <t>Rheosol AV91</t>
  </si>
  <si>
    <t>Sodium acrylates copolymer</t>
  </si>
  <si>
    <t>Film forming</t>
  </si>
  <si>
    <t>9033-79-8</t>
  </si>
  <si>
    <t>Paraffinum liquidum</t>
  </si>
  <si>
    <t>8012-95-1 /8042-47-5</t>
  </si>
  <si>
    <t>PPG-1 trideceth-6</t>
  </si>
  <si>
    <t>68551-13-3</t>
  </si>
  <si>
    <t>Larutkan (2) dengan Aqua. Aduk dengan mixer sampai terbentuk slurry.</t>
  </si>
  <si>
    <t>Larutkan (3 dan 4) dengan Aqua. Panaskan hingga suhu 70-80°C.</t>
  </si>
  <si>
    <t>Dispersikan (5 s/d 12) kemudian panaskan hingga suhu 70-80°C.</t>
  </si>
  <si>
    <t>Emulsifikasi : Masukkan campuran (III) ke dalam (II) pada suhu 70-80°C. Aduk sampai terbentuk emulsi.</t>
  </si>
  <si>
    <t>Masukkan (I) ke dalam (II) pada suhu 70-80°C. Aduk sampai tebentuk krim.</t>
  </si>
  <si>
    <t>Larutkan (13) dengan Aqua, masukkan ke dalam campuran di atas. Aduk sampai homogen.</t>
  </si>
  <si>
    <t>Masukkan (14 s/d 17) satu per satu ke dalam campuran di atas. Aduk sampai homogen.</t>
  </si>
  <si>
    <r>
      <t xml:space="preserve">3. Klaim Produk
</t>
    </r>
    <r>
      <rPr>
        <sz val="11"/>
        <color theme="1"/>
        <rFont val="Times New Roman"/>
        <family val="1"/>
      </rPr>
      <t>Digunakan untuk memberi nutrisi dan membantu menjaga kelembaban kulit wajah setelah peeling.</t>
    </r>
  </si>
  <si>
    <r>
      <t xml:space="preserve">5. Perhatian / Peringatan*
</t>
    </r>
    <r>
      <rPr>
        <sz val="11"/>
        <color theme="1"/>
        <rFont val="Times New Roman"/>
        <family val="1"/>
      </rPr>
      <t xml:space="preserve">Produk ini mengandung Alpha Hydroxy Acid (AHA) 5 % yang dapat meningkatkan sensitivitas kulit terhadap sinar matahari dan khususnya kemungkinan kulit terbakar. Gunakan tabir surya, pakaian yang melindungi dari sinar matahari dan batasi paparan sinar matahari selama penggunaan dan seminggu sesudah menggunakan produk ini. Jika terjadi reaksi hipersensitif (rasa terbakar, kemerahan atau tanda iritasi lain) di kulit, hentikan pemakaian dan segera datang ke dokter. Selama penggunaan hindari kontak langsung dengan sinar matahari. Jangan digunakan di sekitar mata, mulut dan membran mukosa lain. </t>
    </r>
  </si>
  <si>
    <t>Cosmetic Product Development Spv.</t>
  </si>
  <si>
    <t>R&amp;D Cosmetic Manager</t>
  </si>
  <si>
    <t>: DENHADE</t>
  </si>
  <si>
    <t>: DHE-F-001</t>
  </si>
  <si>
    <t>: 24-08-2020</t>
  </si>
  <si>
    <t>: Sabun Oily</t>
  </si>
  <si>
    <r>
      <t xml:space="preserve">4. Cara Pakai
</t>
    </r>
    <r>
      <rPr>
        <sz val="11"/>
        <color theme="1"/>
        <rFont val="Times New Roman"/>
        <family val="1"/>
      </rPr>
      <t>Tuangkan sedikit Sabun Oily ke telapak tangan, tambahkan air gosok hingga berbusa, usapkan ke wajah, lakukan pemijatan ringan kemudian basuh dengan air hingga bersih.</t>
    </r>
  </si>
  <si>
    <r>
      <t>6. Catatan
-</t>
    </r>
    <r>
      <rPr>
        <sz val="11"/>
        <color theme="1"/>
        <rFont val="Times New Roman"/>
        <family val="1"/>
      </rPr>
      <t>Perubahan base.</t>
    </r>
  </si>
  <si>
    <t>: Sabun Normal</t>
  </si>
  <si>
    <t>: DHE-F-002</t>
  </si>
  <si>
    <r>
      <t xml:space="preserve">4. Cara Pakai
</t>
    </r>
    <r>
      <rPr>
        <sz val="11"/>
        <color theme="1"/>
        <rFont val="Times New Roman"/>
        <family val="1"/>
      </rPr>
      <t>Tuangkan sedikit Sabun Normal ke telapak tangan, usapkan ke wajah, lakukan pemijatan ringan kemudian basuh dengan air hingga bersih.</t>
    </r>
  </si>
  <si>
    <r>
      <t>6. Catatan
-</t>
    </r>
    <r>
      <rPr>
        <sz val="11"/>
        <color theme="1"/>
        <rFont val="Times New Roman"/>
        <family val="1"/>
      </rPr>
      <t xml:space="preserve">Perubahan base.
</t>
    </r>
  </si>
  <si>
    <t>: DHE-F-003</t>
  </si>
  <si>
    <t>: Acne Toner</t>
  </si>
  <si>
    <r>
      <t xml:space="preserve">4. Cara Pakai
</t>
    </r>
    <r>
      <rPr>
        <sz val="11"/>
        <color theme="1"/>
        <rFont val="Times New Roman"/>
        <family val="1"/>
      </rPr>
      <t>Tuangkan sedikit Acne Toner pada kapas, kemudian usapkan atau tepuk-tepuk kulit wajah setelah terlebih dahulu dibersihkan.</t>
    </r>
  </si>
  <si>
    <t>: Theraskin Nutri Cream</t>
  </si>
  <si>
    <t>: 10 g</t>
  </si>
  <si>
    <t>: Moisturizer Cream</t>
  </si>
  <si>
    <t>: DHE-F-004</t>
  </si>
  <si>
    <r>
      <t xml:space="preserve">4. Cara Pakai
</t>
    </r>
    <r>
      <rPr>
        <sz val="11"/>
        <color theme="1"/>
        <rFont val="Times New Roman"/>
        <family val="1"/>
      </rPr>
      <t>Oleskan Moisturizer Cream ke seluruh wajah yang telah di peeling.</t>
    </r>
  </si>
  <si>
    <r>
      <t>6. Catatan</t>
    </r>
    <r>
      <rPr>
        <sz val="11"/>
        <color theme="1"/>
        <rFont val="Times New Roman"/>
        <family val="1"/>
      </rPr>
      <t xml:space="preserve">
-Perubahan preservative dari Dowicil ™ 200 Preservative menjadi Microcare®PHC + Microcare® HDI.
-Perubahan breakdown composition Trilon B Powder dari manufacturer.</t>
    </r>
  </si>
</sst>
</file>

<file path=xl/styles.xml><?xml version="1.0" encoding="utf-8"?>
<styleSheet xmlns="http://schemas.openxmlformats.org/spreadsheetml/2006/main">
  <numFmts count="4">
    <numFmt numFmtId="164" formatCode="0.0000"/>
    <numFmt numFmtId="165" formatCode="_(* #,##0.00_);_(* \(#,##0.00\);_(* &quot;-&quot;??_);_(@_)"/>
    <numFmt numFmtId="166" formatCode="_(* #,##0.0000_);_(* \(#,##0.0000\);_(* &quot;-&quot;??_);_(@_)"/>
    <numFmt numFmtId="167" formatCode="_(* #,##0.00000_);_(* \(#,##0.00000\);_(* &quot;-&quot;??_);_(@_)"/>
  </numFmts>
  <fonts count="12">
    <font>
      <sz val="11"/>
      <color theme="1"/>
      <name val="Calibri"/>
      <family val="2"/>
      <scheme val="minor"/>
    </font>
    <font>
      <sz val="11"/>
      <color theme="1"/>
      <name val="Calibri"/>
      <family val="2"/>
      <scheme val="minor"/>
    </font>
    <font>
      <b/>
      <sz val="10"/>
      <color theme="1"/>
      <name val="Times New Roman"/>
      <family val="1"/>
    </font>
    <font>
      <b/>
      <sz val="12"/>
      <color theme="1"/>
      <name val="Times New Roman"/>
      <family val="1"/>
    </font>
    <font>
      <sz val="11"/>
      <color theme="1"/>
      <name val="Times New Roman"/>
      <family val="1"/>
    </font>
    <font>
      <sz val="10"/>
      <color theme="1"/>
      <name val="Times New Roman"/>
      <family val="1"/>
    </font>
    <font>
      <b/>
      <sz val="14"/>
      <color theme="1"/>
      <name val="Times New Roman"/>
      <family val="1"/>
    </font>
    <font>
      <b/>
      <sz val="11"/>
      <color theme="1"/>
      <name val="Times New Roman"/>
      <family val="1"/>
    </font>
    <font>
      <vertAlign val="superscript"/>
      <sz val="11"/>
      <color theme="1"/>
      <name val="Times New Roman"/>
      <family val="1"/>
    </font>
    <font>
      <sz val="11"/>
      <color rgb="FF000000"/>
      <name val="Times New Roman"/>
      <family val="1"/>
    </font>
    <font>
      <sz val="11"/>
      <name val="Times New Roman"/>
      <family val="1"/>
    </font>
    <font>
      <sz val="10"/>
      <name val="Arial"/>
      <family val="2"/>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style="thin">
        <color theme="0"/>
      </bottom>
      <diagonal/>
    </border>
    <border>
      <left style="thin">
        <color auto="1"/>
      </left>
      <right/>
      <top/>
      <bottom/>
      <diagonal/>
    </border>
    <border>
      <left/>
      <right style="thin">
        <color indexed="64"/>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theme="0"/>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0"/>
      </left>
      <right style="thin">
        <color theme="0"/>
      </right>
      <top/>
      <bottom style="thin">
        <color theme="0"/>
      </bottom>
      <diagonal/>
    </border>
  </borders>
  <cellStyleXfs count="7">
    <xf numFmtId="0" fontId="0" fillId="0" borderId="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1" fillId="0" borderId="0"/>
    <xf numFmtId="0" fontId="11" fillId="0" borderId="0"/>
  </cellStyleXfs>
  <cellXfs count="131">
    <xf numFmtId="0" fontId="0" fillId="0" borderId="0" xfId="0"/>
    <xf numFmtId="0" fontId="2" fillId="0" borderId="0" xfId="0"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center" vertical="top"/>
    </xf>
    <xf numFmtId="0" fontId="2" fillId="0" borderId="1" xfId="0" applyFont="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4" fillId="0" borderId="4" xfId="0" applyFont="1" applyBorder="1" applyAlignment="1">
      <alignment vertical="center" wrapText="1"/>
    </xf>
    <xf numFmtId="0" fontId="4" fillId="0" borderId="6" xfId="0" applyFont="1" applyBorder="1" applyAlignment="1">
      <alignment vertical="top"/>
    </xf>
    <xf numFmtId="0" fontId="4" fillId="0" borderId="7" xfId="0" applyFont="1" applyBorder="1" applyAlignment="1">
      <alignment vertical="center" wrapText="1"/>
    </xf>
    <xf numFmtId="0" fontId="4" fillId="0" borderId="8" xfId="0" applyFont="1" applyBorder="1" applyAlignment="1">
      <alignment vertical="top"/>
    </xf>
    <xf numFmtId="0" fontId="4" fillId="0" borderId="9" xfId="0" applyFont="1" applyBorder="1" applyAlignment="1">
      <alignment vertical="center" wrapText="1"/>
    </xf>
    <xf numFmtId="0" fontId="4" fillId="0" borderId="11" xfId="0" applyFont="1" applyBorder="1" applyAlignment="1">
      <alignment vertical="top"/>
    </xf>
    <xf numFmtId="0" fontId="7" fillId="0" borderId="15" xfId="0" applyFont="1" applyBorder="1" applyAlignment="1">
      <alignment horizontal="left" vertical="center" wrapText="1"/>
    </xf>
    <xf numFmtId="0" fontId="7" fillId="0" borderId="15" xfId="0" applyFont="1" applyFill="1" applyBorder="1" applyAlignment="1">
      <alignment vertical="center"/>
    </xf>
    <xf numFmtId="0" fontId="7" fillId="0" borderId="15" xfId="0" applyFont="1" applyBorder="1" applyAlignment="1">
      <alignment horizontal="center" vertical="center" wrapText="1"/>
    </xf>
    <xf numFmtId="0" fontId="2" fillId="0" borderId="2" xfId="0" applyFont="1" applyBorder="1" applyAlignment="1">
      <alignment horizontal="center" vertical="top"/>
    </xf>
    <xf numFmtId="0" fontId="2" fillId="0" borderId="3" xfId="0" applyFont="1" applyBorder="1" applyAlignment="1">
      <alignment horizontal="center" vertical="top"/>
    </xf>
    <xf numFmtId="0" fontId="7" fillId="0" borderId="15" xfId="0" applyFont="1" applyBorder="1" applyAlignment="1">
      <alignment vertical="center" wrapText="1"/>
    </xf>
    <xf numFmtId="0" fontId="7" fillId="0" borderId="15"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7" fillId="0" borderId="15" xfId="0" applyFont="1" applyBorder="1" applyAlignment="1">
      <alignment horizontal="center" vertical="center"/>
    </xf>
    <xf numFmtId="0" fontId="7" fillId="0" borderId="3" xfId="0" applyFont="1" applyBorder="1" applyAlignment="1">
      <alignment horizontal="center" vertical="center"/>
    </xf>
    <xf numFmtId="0" fontId="2" fillId="0" borderId="3" xfId="0" applyFont="1" applyBorder="1" applyAlignment="1">
      <alignment horizontal="center" vertical="center"/>
    </xf>
    <xf numFmtId="0" fontId="4" fillId="0" borderId="15" xfId="0" applyFont="1" applyBorder="1" applyAlignment="1">
      <alignment horizontal="center" vertical="top"/>
    </xf>
    <xf numFmtId="0" fontId="4" fillId="0" borderId="15" xfId="0" applyFont="1" applyBorder="1" applyAlignment="1">
      <alignment vertical="top" wrapText="1"/>
    </xf>
    <xf numFmtId="0" fontId="4" fillId="0" borderId="15" xfId="0" applyFont="1" applyBorder="1" applyAlignment="1">
      <alignment vertical="top"/>
    </xf>
    <xf numFmtId="164" fontId="4" fillId="0" borderId="15" xfId="0" applyNumberFormat="1" applyFont="1" applyBorder="1" applyAlignment="1">
      <alignment horizontal="right" vertical="top" wrapText="1"/>
    </xf>
    <xf numFmtId="0" fontId="4" fillId="0" borderId="15" xfId="0" applyFont="1" applyFill="1" applyBorder="1" applyAlignment="1">
      <alignment vertical="top" wrapText="1"/>
    </xf>
    <xf numFmtId="0" fontId="4" fillId="0" borderId="15" xfId="0" quotePrefix="1" applyFont="1" applyBorder="1" applyAlignment="1">
      <alignment horizontal="center" vertical="top"/>
    </xf>
    <xf numFmtId="164" fontId="4" fillId="0" borderId="15" xfId="0" applyNumberFormat="1" applyFont="1" applyFill="1" applyBorder="1" applyAlignment="1">
      <alignment horizontal="right" vertical="top" wrapText="1"/>
    </xf>
    <xf numFmtId="164" fontId="4" fillId="0" borderId="15" xfId="0" applyNumberFormat="1" applyFont="1" applyBorder="1" applyAlignment="1">
      <alignment horizontal="right" vertical="top"/>
    </xf>
    <xf numFmtId="0" fontId="4" fillId="0" borderId="16" xfId="0" applyFont="1" applyBorder="1" applyAlignment="1">
      <alignment horizontal="center" vertical="top"/>
    </xf>
    <xf numFmtId="0" fontId="4" fillId="0" borderId="16" xfId="0" applyFont="1" applyBorder="1" applyAlignment="1">
      <alignment vertical="top" wrapText="1"/>
    </xf>
    <xf numFmtId="0" fontId="4" fillId="0" borderId="18" xfId="0" applyFont="1" applyBorder="1" applyAlignment="1">
      <alignment horizontal="center" vertical="top"/>
    </xf>
    <xf numFmtId="0" fontId="4" fillId="0" borderId="18" xfId="0" applyFont="1" applyBorder="1" applyAlignment="1">
      <alignment vertical="top" wrapText="1"/>
    </xf>
    <xf numFmtId="0" fontId="4" fillId="0" borderId="15" xfId="0" applyFont="1" applyBorder="1" applyAlignment="1">
      <alignment horizontal="left" vertical="top" wrapText="1"/>
    </xf>
    <xf numFmtId="0" fontId="4" fillId="0" borderId="15" xfId="0" applyFont="1" applyBorder="1" applyAlignment="1">
      <alignment horizontal="center" vertical="top" wrapText="1"/>
    </xf>
    <xf numFmtId="0" fontId="9" fillId="0" borderId="15" xfId="0" applyFont="1" applyFill="1" applyBorder="1" applyAlignment="1">
      <alignment vertical="top" wrapText="1"/>
    </xf>
    <xf numFmtId="0" fontId="4" fillId="0" borderId="17" xfId="0" applyFont="1" applyBorder="1" applyAlignment="1">
      <alignment horizontal="center" vertical="top"/>
    </xf>
    <xf numFmtId="0" fontId="4" fillId="0" borderId="17" xfId="0" applyFont="1" applyBorder="1" applyAlignment="1">
      <alignment vertical="top" wrapText="1"/>
    </xf>
    <xf numFmtId="0" fontId="10" fillId="0" borderId="15" xfId="0" applyFont="1" applyBorder="1" applyAlignment="1">
      <alignment vertical="top" wrapText="1"/>
    </xf>
    <xf numFmtId="164" fontId="4" fillId="0" borderId="15" xfId="1" applyNumberFormat="1" applyFont="1" applyBorder="1" applyAlignment="1">
      <alignment horizontal="right" vertical="top" wrapText="1"/>
    </xf>
    <xf numFmtId="0" fontId="9" fillId="0" borderId="15" xfId="0" applyFont="1" applyBorder="1" applyAlignment="1">
      <alignment vertical="top" wrapText="1"/>
    </xf>
    <xf numFmtId="164" fontId="4" fillId="0" borderId="15" xfId="1" applyNumberFormat="1" applyFont="1" applyBorder="1" applyAlignment="1">
      <alignment horizontal="right" vertical="top"/>
    </xf>
    <xf numFmtId="166" fontId="7" fillId="0" borderId="15" xfId="0" applyNumberFormat="1" applyFont="1" applyBorder="1" applyAlignment="1">
      <alignment vertical="top"/>
    </xf>
    <xf numFmtId="0" fontId="4" fillId="0" borderId="0" xfId="0" applyFon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horizontal="left" vertical="top" wrapText="1"/>
    </xf>
    <xf numFmtId="0" fontId="4" fillId="0" borderId="0" xfId="0" applyFont="1" applyBorder="1" applyAlignment="1">
      <alignment horizontal="center" vertical="top" wrapText="1"/>
    </xf>
    <xf numFmtId="164" fontId="4" fillId="0" borderId="0" xfId="1" applyNumberFormat="1" applyFont="1" applyBorder="1" applyAlignment="1">
      <alignment horizontal="right" vertical="top"/>
    </xf>
    <xf numFmtId="0" fontId="9" fillId="0" borderId="0" xfId="0" applyFont="1" applyFill="1" applyBorder="1" applyAlignment="1">
      <alignment vertical="top" wrapText="1"/>
    </xf>
    <xf numFmtId="164" fontId="4" fillId="0" borderId="0" xfId="0" applyNumberFormat="1" applyFont="1" applyBorder="1" applyAlignment="1">
      <alignment horizontal="right" vertical="top"/>
    </xf>
    <xf numFmtId="164" fontId="9"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0" xfId="0" applyFont="1" applyBorder="1" applyAlignment="1">
      <alignment horizontal="left" vertical="top"/>
    </xf>
    <xf numFmtId="0" fontId="4" fillId="0" borderId="0" xfId="0" applyFont="1" applyBorder="1" applyAlignment="1">
      <alignment horizontal="center" vertical="center"/>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0" xfId="0" applyFont="1" applyBorder="1" applyAlignment="1">
      <alignment vertical="center"/>
    </xf>
    <xf numFmtId="0" fontId="4" fillId="0" borderId="0" xfId="0" applyFont="1" applyBorder="1" applyAlignment="1">
      <alignment horizontal="center" vertical="center" wrapText="1"/>
    </xf>
    <xf numFmtId="166" fontId="4" fillId="0" borderId="0" xfId="1" applyNumberFormat="1" applyFont="1" applyBorder="1" applyAlignment="1">
      <alignment horizontal="center" vertical="center"/>
    </xf>
    <xf numFmtId="0" fontId="7" fillId="0" borderId="15" xfId="0" applyFont="1" applyBorder="1" applyAlignment="1">
      <alignment horizontal="center" vertical="top"/>
    </xf>
    <xf numFmtId="0" fontId="4" fillId="0" borderId="12" xfId="0" applyFont="1" applyBorder="1" applyAlignment="1">
      <alignment vertical="top"/>
    </xf>
    <xf numFmtId="0" fontId="4" fillId="0" borderId="13" xfId="0" applyFont="1" applyBorder="1" applyAlignment="1">
      <alignment vertical="top"/>
    </xf>
    <xf numFmtId="0" fontId="4" fillId="0" borderId="14" xfId="0" applyFont="1" applyBorder="1" applyAlignment="1">
      <alignmen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19" xfId="0" applyFont="1" applyBorder="1" applyAlignment="1">
      <alignment vertical="top"/>
    </xf>
    <xf numFmtId="0" fontId="2" fillId="0" borderId="19" xfId="0" applyFont="1" applyBorder="1" applyAlignment="1">
      <alignment vertical="top" wrapText="1"/>
    </xf>
    <xf numFmtId="0" fontId="2" fillId="0" borderId="19" xfId="0" applyFont="1" applyBorder="1" applyAlignment="1">
      <alignment horizontal="center" vertical="top"/>
    </xf>
    <xf numFmtId="0" fontId="2" fillId="0" borderId="3" xfId="0" applyFont="1" applyBorder="1" applyAlignment="1">
      <alignment vertical="top" wrapText="1"/>
    </xf>
    <xf numFmtId="0" fontId="7" fillId="0" borderId="0" xfId="0" applyFont="1" applyBorder="1" applyAlignment="1">
      <alignment vertical="top"/>
    </xf>
    <xf numFmtId="166" fontId="7" fillId="0" borderId="0" xfId="0" applyNumberFormat="1" applyFont="1" applyBorder="1" applyAlignment="1">
      <alignment vertical="top"/>
    </xf>
    <xf numFmtId="0" fontId="9" fillId="0" borderId="18" xfId="0" applyFont="1" applyFill="1" applyBorder="1" applyAlignment="1">
      <alignment vertical="top" wrapText="1"/>
    </xf>
    <xf numFmtId="0" fontId="9" fillId="0" borderId="17" xfId="0" applyFont="1" applyFill="1" applyBorder="1" applyAlignment="1">
      <alignment vertical="top" wrapText="1"/>
    </xf>
    <xf numFmtId="0" fontId="9" fillId="0" borderId="0" xfId="0" applyFont="1" applyBorder="1" applyAlignment="1">
      <alignment vertical="top" wrapText="1"/>
    </xf>
    <xf numFmtId="164" fontId="4" fillId="0" borderId="0" xfId="0" applyNumberFormat="1" applyFont="1" applyBorder="1" applyAlignment="1">
      <alignment horizontal="right" vertical="top" wrapText="1"/>
    </xf>
    <xf numFmtId="167" fontId="4" fillId="0" borderId="15" xfId="1" applyNumberFormat="1" applyFont="1" applyBorder="1" applyAlignment="1">
      <alignment horizontal="right" vertical="top"/>
    </xf>
    <xf numFmtId="164" fontId="9" fillId="0" borderId="15" xfId="1" applyNumberFormat="1" applyFont="1" applyFill="1" applyBorder="1" applyAlignment="1">
      <alignment horizontal="right" vertical="top" wrapText="1"/>
    </xf>
    <xf numFmtId="0" fontId="4" fillId="0" borderId="15" xfId="0" applyFont="1" applyFill="1" applyBorder="1" applyAlignment="1">
      <alignment vertical="top"/>
    </xf>
    <xf numFmtId="0" fontId="9" fillId="0" borderId="16" xfId="0" applyFont="1" applyFill="1" applyBorder="1" applyAlignment="1">
      <alignment vertical="top" wrapText="1"/>
    </xf>
    <xf numFmtId="164" fontId="10" fillId="0" borderId="15" xfId="1" applyNumberFormat="1" applyFont="1" applyBorder="1" applyAlignment="1">
      <alignment horizontal="right" vertical="top" wrapText="1"/>
    </xf>
    <xf numFmtId="0" fontId="7" fillId="0" borderId="12"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7" fillId="0" borderId="15" xfId="0" applyFont="1" applyBorder="1" applyAlignment="1">
      <alignment horizontal="left" vertical="top"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7" xfId="0" applyFont="1" applyBorder="1" applyAlignment="1">
      <alignment horizontal="left" vertical="center"/>
    </xf>
    <xf numFmtId="0" fontId="7" fillId="0" borderId="15" xfId="0" applyFont="1" applyBorder="1" applyAlignment="1">
      <alignment horizontal="left" vertical="top"/>
    </xf>
    <xf numFmtId="0" fontId="7" fillId="0" borderId="15" xfId="0" applyFont="1" applyBorder="1" applyAlignment="1">
      <alignment horizontal="center" vertical="center" wrapText="1"/>
    </xf>
    <xf numFmtId="0" fontId="7" fillId="2" borderId="15" xfId="0" applyFont="1" applyFill="1" applyBorder="1" applyAlignment="1">
      <alignment horizontal="center" vertical="top"/>
    </xf>
    <xf numFmtId="0" fontId="7" fillId="0" borderId="15" xfId="0" applyFont="1" applyBorder="1" applyAlignment="1">
      <alignment horizontal="left" vertical="center"/>
    </xf>
    <xf numFmtId="0" fontId="7" fillId="0" borderId="15" xfId="0" applyFont="1" applyBorder="1" applyAlignment="1">
      <alignment horizontal="center" vertical="top"/>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7" xfId="0" applyFont="1" applyBorder="1" applyAlignment="1">
      <alignment horizontal="left" vertical="top" wrapText="1"/>
    </xf>
    <xf numFmtId="0" fontId="7" fillId="0" borderId="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2" borderId="15" xfId="0" applyFont="1" applyFill="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16" xfId="0" applyFont="1" applyFill="1" applyBorder="1" applyAlignment="1">
      <alignment horizontal="left" vertical="center" wrapText="1"/>
    </xf>
    <xf numFmtId="0" fontId="7" fillId="0" borderId="17" xfId="0" applyFont="1" applyFill="1" applyBorder="1" applyAlignment="1">
      <alignment horizontal="left" vertical="center" wrapText="1"/>
    </xf>
    <xf numFmtId="0" fontId="7" fillId="0" borderId="12" xfId="0" applyFont="1" applyBorder="1" applyAlignment="1">
      <alignment horizontal="left" vertical="center"/>
    </xf>
    <xf numFmtId="0" fontId="7" fillId="0" borderId="14" xfId="0" applyFont="1" applyBorder="1" applyAlignment="1">
      <alignment horizontal="left" vertical="center"/>
    </xf>
    <xf numFmtId="0" fontId="7" fillId="0" borderId="15" xfId="0" applyFont="1" applyFill="1" applyBorder="1" applyAlignment="1">
      <alignment horizontal="left" vertical="center"/>
    </xf>
    <xf numFmtId="0" fontId="7" fillId="0" borderId="13" xfId="0" applyFont="1" applyBorder="1" applyAlignment="1">
      <alignment horizontal="left" vertical="center"/>
    </xf>
    <xf numFmtId="0" fontId="7" fillId="0" borderId="12" xfId="0" applyFont="1" applyBorder="1" applyAlignment="1">
      <alignment horizontal="left" vertical="center" wrapText="1"/>
    </xf>
    <xf numFmtId="0" fontId="7" fillId="0" borderId="14" xfId="0" applyFont="1" applyBorder="1" applyAlignment="1">
      <alignment horizontal="left" vertical="center" wrapText="1"/>
    </xf>
    <xf numFmtId="0" fontId="7" fillId="0" borderId="15" xfId="0" applyFont="1" applyFill="1" applyBorder="1" applyAlignment="1">
      <alignment horizontal="left" vertical="center"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0"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7" fillId="0" borderId="15" xfId="0" applyFont="1" applyFill="1" applyBorder="1" applyAlignment="1">
      <alignment horizontal="left" vertical="top" wrapText="1"/>
    </xf>
    <xf numFmtId="0" fontId="7" fillId="0" borderId="15" xfId="0" applyFont="1" applyFill="1" applyBorder="1" applyAlignment="1">
      <alignment horizontal="left" vertical="top"/>
    </xf>
    <xf numFmtId="0" fontId="7" fillId="0" borderId="0" xfId="0" applyFont="1" applyBorder="1" applyAlignment="1">
      <alignment horizontal="center" vertical="top"/>
    </xf>
    <xf numFmtId="0" fontId="7" fillId="0" borderId="12" xfId="0" applyFont="1" applyFill="1" applyBorder="1" applyAlignment="1">
      <alignment horizontal="left" vertical="center"/>
    </xf>
    <xf numFmtId="0" fontId="7" fillId="0" borderId="14" xfId="0" applyFont="1" applyFill="1" applyBorder="1" applyAlignment="1">
      <alignment horizontal="left" vertical="center"/>
    </xf>
    <xf numFmtId="0" fontId="7" fillId="0" borderId="12" xfId="0" applyFont="1" applyFill="1" applyBorder="1" applyAlignment="1">
      <alignment horizontal="left" vertical="center" wrapText="1"/>
    </xf>
    <xf numFmtId="0" fontId="7" fillId="0" borderId="14" xfId="0" applyFont="1" applyFill="1" applyBorder="1" applyAlignment="1">
      <alignment horizontal="left" vertical="center" wrapText="1"/>
    </xf>
  </cellXfs>
  <cellStyles count="7">
    <cellStyle name="Comma" xfId="1" builtinId="3"/>
    <cellStyle name="Comma 2" xfId="2"/>
    <cellStyle name="Comma 3" xfId="3"/>
    <cellStyle name="Comma 4" xfId="4"/>
    <cellStyle name="Normal" xfId="0" builtinId="0"/>
    <cellStyle name="Normal 2" xfId="5"/>
    <cellStyle name="Normal 2 5"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74"/>
  <sheetViews>
    <sheetView zoomScale="85" zoomScaleNormal="85" zoomScalePageLayoutView="85" workbookViewId="0">
      <selection activeCell="F7" sqref="F7:F10"/>
    </sheetView>
  </sheetViews>
  <sheetFormatPr defaultColWidth="8.85546875" defaultRowHeight="12.75"/>
  <cols>
    <col min="1" max="1" width="6.140625" style="6" customWidth="1"/>
    <col min="2" max="2" width="30.7109375" style="6" customWidth="1"/>
    <col min="3" max="3" width="35.5703125" style="72" customWidth="1"/>
    <col min="4" max="4" width="27.42578125" style="6" customWidth="1"/>
    <col min="5" max="5" width="22.85546875" style="17" customWidth="1"/>
    <col min="6" max="6" width="22.5703125" style="6" customWidth="1"/>
    <col min="7" max="16384" width="8.85546875" style="6"/>
  </cols>
  <sheetData>
    <row r="1" spans="1:7" ht="20.100000000000001" customHeight="1">
      <c r="A1" s="1"/>
      <c r="B1" s="1"/>
      <c r="C1" s="2"/>
      <c r="D1" s="1"/>
      <c r="E1" s="3"/>
      <c r="F1" s="4"/>
      <c r="G1" s="5"/>
    </row>
    <row r="2" spans="1:7" ht="18.95" customHeight="1">
      <c r="A2" s="118" t="s">
        <v>0</v>
      </c>
      <c r="B2" s="119"/>
      <c r="C2" s="119"/>
      <c r="D2" s="119"/>
      <c r="E2" s="7" t="s">
        <v>1</v>
      </c>
      <c r="F2" s="8" t="s">
        <v>2</v>
      </c>
      <c r="G2" s="5"/>
    </row>
    <row r="3" spans="1:7" ht="18.95" customHeight="1">
      <c r="A3" s="120"/>
      <c r="B3" s="121"/>
      <c r="C3" s="121"/>
      <c r="D3" s="121"/>
      <c r="E3" s="9" t="s">
        <v>3</v>
      </c>
      <c r="F3" s="10" t="s">
        <v>4</v>
      </c>
      <c r="G3" s="5"/>
    </row>
    <row r="4" spans="1:7" ht="18.95" customHeight="1">
      <c r="A4" s="120"/>
      <c r="B4" s="121"/>
      <c r="C4" s="121"/>
      <c r="D4" s="121"/>
      <c r="E4" s="9" t="s">
        <v>5</v>
      </c>
      <c r="F4" s="10" t="s">
        <v>6</v>
      </c>
      <c r="G4" s="5"/>
    </row>
    <row r="5" spans="1:7" ht="18.95" customHeight="1">
      <c r="A5" s="122"/>
      <c r="B5" s="123"/>
      <c r="C5" s="123"/>
      <c r="D5" s="123"/>
      <c r="E5" s="11" t="s">
        <v>7</v>
      </c>
      <c r="F5" s="12" t="s">
        <v>8</v>
      </c>
      <c r="G5" s="5"/>
    </row>
    <row r="6" spans="1:7" ht="30" customHeight="1">
      <c r="A6" s="88" t="s">
        <v>9</v>
      </c>
      <c r="B6" s="89"/>
      <c r="C6" s="89"/>
      <c r="D6" s="89"/>
      <c r="E6" s="89"/>
      <c r="F6" s="90"/>
      <c r="G6" s="5"/>
    </row>
    <row r="7" spans="1:7" ht="19.5" customHeight="1">
      <c r="A7" s="95" t="s">
        <v>10</v>
      </c>
      <c r="B7" s="95"/>
      <c r="C7" s="95" t="s">
        <v>271</v>
      </c>
      <c r="D7" s="95"/>
      <c r="E7" s="13" t="s">
        <v>11</v>
      </c>
      <c r="F7" s="14" t="s">
        <v>272</v>
      </c>
      <c r="G7" s="5"/>
    </row>
    <row r="8" spans="1:7" ht="19.5" customHeight="1">
      <c r="A8" s="95" t="s">
        <v>12</v>
      </c>
      <c r="B8" s="95"/>
      <c r="C8" s="95" t="s">
        <v>274</v>
      </c>
      <c r="D8" s="95"/>
      <c r="E8" s="13" t="s">
        <v>13</v>
      </c>
      <c r="F8" s="14" t="s">
        <v>14</v>
      </c>
      <c r="G8" s="5"/>
    </row>
    <row r="9" spans="1:7" ht="19.5" customHeight="1">
      <c r="A9" s="95" t="s">
        <v>15</v>
      </c>
      <c r="B9" s="95"/>
      <c r="C9" s="115" t="s">
        <v>16</v>
      </c>
      <c r="D9" s="116"/>
      <c r="E9" s="13" t="s">
        <v>17</v>
      </c>
      <c r="F9" s="14" t="s">
        <v>273</v>
      </c>
      <c r="G9" s="5"/>
    </row>
    <row r="10" spans="1:7" ht="19.5" customHeight="1">
      <c r="A10" s="95" t="s">
        <v>18</v>
      </c>
      <c r="B10" s="95"/>
      <c r="C10" s="111" t="s">
        <v>19</v>
      </c>
      <c r="D10" s="112"/>
      <c r="E10" s="13" t="s">
        <v>20</v>
      </c>
      <c r="F10" s="14" t="s">
        <v>21</v>
      </c>
      <c r="G10" s="5"/>
    </row>
    <row r="11" spans="1:7" ht="52.5" customHeight="1">
      <c r="A11" s="115" t="s">
        <v>22</v>
      </c>
      <c r="B11" s="112"/>
      <c r="C11" s="117" t="s">
        <v>23</v>
      </c>
      <c r="D11" s="113"/>
      <c r="E11" s="107" t="s">
        <v>24</v>
      </c>
      <c r="F11" s="109" t="s">
        <v>25</v>
      </c>
      <c r="G11" s="5"/>
    </row>
    <row r="12" spans="1:7" ht="19.5" customHeight="1">
      <c r="A12" s="111" t="s">
        <v>26</v>
      </c>
      <c r="B12" s="112"/>
      <c r="C12" s="113" t="s">
        <v>27</v>
      </c>
      <c r="D12" s="113"/>
      <c r="E12" s="108"/>
      <c r="F12" s="110"/>
      <c r="G12" s="5"/>
    </row>
    <row r="13" spans="1:7" ht="19.5" customHeight="1">
      <c r="A13" s="95" t="s">
        <v>28</v>
      </c>
      <c r="B13" s="95"/>
      <c r="C13" s="111" t="s">
        <v>29</v>
      </c>
      <c r="D13" s="114"/>
      <c r="E13" s="114"/>
      <c r="F13" s="112"/>
      <c r="G13" s="5"/>
    </row>
    <row r="14" spans="1:7" ht="19.5" customHeight="1">
      <c r="A14" s="95" t="s">
        <v>30</v>
      </c>
      <c r="B14" s="95"/>
      <c r="C14" s="95" t="s">
        <v>29</v>
      </c>
      <c r="D14" s="95"/>
      <c r="E14" s="95"/>
      <c r="F14" s="95"/>
      <c r="G14" s="5"/>
    </row>
    <row r="15" spans="1:7" ht="14.25">
      <c r="A15" s="103"/>
      <c r="B15" s="103"/>
      <c r="C15" s="103"/>
      <c r="D15" s="103"/>
      <c r="E15" s="103"/>
      <c r="F15" s="103"/>
      <c r="G15" s="5"/>
    </row>
    <row r="16" spans="1:7" s="17" customFormat="1" ht="24.75" customHeight="1">
      <c r="A16" s="104" t="s">
        <v>31</v>
      </c>
      <c r="B16" s="105"/>
      <c r="C16" s="15" t="s">
        <v>32</v>
      </c>
      <c r="D16" s="15" t="s">
        <v>33</v>
      </c>
      <c r="E16" s="93" t="s">
        <v>34</v>
      </c>
      <c r="F16" s="93"/>
      <c r="G16" s="16"/>
    </row>
    <row r="17" spans="1:7" ht="66.75" customHeight="1">
      <c r="A17" s="104"/>
      <c r="B17" s="105"/>
      <c r="C17" s="18"/>
      <c r="D17" s="19"/>
      <c r="E17" s="106"/>
      <c r="F17" s="106"/>
      <c r="G17" s="5"/>
    </row>
    <row r="18" spans="1:7" ht="42" customHeight="1">
      <c r="A18" s="93" t="s">
        <v>269</v>
      </c>
      <c r="B18" s="93"/>
      <c r="C18" s="15" t="s">
        <v>270</v>
      </c>
      <c r="D18" s="15" t="s">
        <v>35</v>
      </c>
      <c r="E18" s="93" t="s">
        <v>36</v>
      </c>
      <c r="F18" s="93"/>
      <c r="G18" s="5"/>
    </row>
    <row r="19" spans="1:7" ht="14.25">
      <c r="A19" s="94"/>
      <c r="B19" s="94"/>
      <c r="C19" s="94"/>
      <c r="D19" s="94"/>
      <c r="E19" s="94"/>
      <c r="F19" s="94"/>
      <c r="G19" s="5"/>
    </row>
    <row r="20" spans="1:7" s="21" customFormat="1" ht="24.95" customHeight="1">
      <c r="A20" s="95" t="s">
        <v>37</v>
      </c>
      <c r="B20" s="95"/>
      <c r="C20" s="95"/>
      <c r="D20" s="95"/>
      <c r="E20" s="95"/>
      <c r="F20" s="95"/>
      <c r="G20" s="20"/>
    </row>
    <row r="21" spans="1:7" s="24" customFormat="1" ht="20.100000000000001" customHeight="1">
      <c r="A21" s="22" t="s">
        <v>38</v>
      </c>
      <c r="B21" s="22" t="s">
        <v>39</v>
      </c>
      <c r="C21" s="15" t="s">
        <v>40</v>
      </c>
      <c r="D21" s="23" t="s">
        <v>41</v>
      </c>
      <c r="E21" s="22" t="s">
        <v>42</v>
      </c>
      <c r="F21" s="22" t="s">
        <v>43</v>
      </c>
    </row>
    <row r="22" spans="1:7" ht="20.100000000000001" customHeight="1">
      <c r="A22" s="25">
        <v>1</v>
      </c>
      <c r="B22" s="26" t="s">
        <v>44</v>
      </c>
      <c r="C22" s="26" t="s">
        <v>45</v>
      </c>
      <c r="D22" s="27" t="s">
        <v>46</v>
      </c>
      <c r="E22" s="25" t="s">
        <v>47</v>
      </c>
      <c r="F22" s="28">
        <v>51.75</v>
      </c>
      <c r="G22" s="5"/>
    </row>
    <row r="23" spans="1:7" ht="18">
      <c r="A23" s="25">
        <v>2</v>
      </c>
      <c r="B23" s="26" t="s">
        <v>48</v>
      </c>
      <c r="C23" s="26" t="s">
        <v>49</v>
      </c>
      <c r="D23" s="29" t="s">
        <v>50</v>
      </c>
      <c r="E23" s="30" t="s">
        <v>51</v>
      </c>
      <c r="F23" s="28">
        <v>20</v>
      </c>
      <c r="G23" s="5"/>
    </row>
    <row r="24" spans="1:7" ht="45">
      <c r="A24" s="25">
        <v>3</v>
      </c>
      <c r="B24" s="26" t="s">
        <v>52</v>
      </c>
      <c r="C24" s="26" t="s">
        <v>53</v>
      </c>
      <c r="D24" s="29" t="s">
        <v>50</v>
      </c>
      <c r="E24" s="25" t="s">
        <v>54</v>
      </c>
      <c r="F24" s="31">
        <v>10</v>
      </c>
      <c r="G24" s="5"/>
    </row>
    <row r="25" spans="1:7" ht="30">
      <c r="A25" s="25">
        <v>4</v>
      </c>
      <c r="B25" s="26" t="s">
        <v>55</v>
      </c>
      <c r="C25" s="26" t="s">
        <v>56</v>
      </c>
      <c r="D25" s="26" t="s">
        <v>50</v>
      </c>
      <c r="E25" s="25" t="s">
        <v>57</v>
      </c>
      <c r="F25" s="32">
        <v>10</v>
      </c>
      <c r="G25" s="5"/>
    </row>
    <row r="26" spans="1:7" ht="20.100000000000001" customHeight="1">
      <c r="A26" s="33">
        <v>5</v>
      </c>
      <c r="B26" s="34" t="s">
        <v>58</v>
      </c>
      <c r="C26" s="26" t="s">
        <v>45</v>
      </c>
      <c r="D26" s="27" t="s">
        <v>46</v>
      </c>
      <c r="E26" s="25" t="s">
        <v>47</v>
      </c>
      <c r="F26" s="28">
        <f>54.5/100*3</f>
        <v>1.6350000000000002</v>
      </c>
      <c r="G26" s="5"/>
    </row>
    <row r="27" spans="1:7" ht="20.100000000000001" customHeight="1">
      <c r="A27" s="35"/>
      <c r="B27" s="36"/>
      <c r="C27" s="26" t="s">
        <v>59</v>
      </c>
      <c r="D27" s="27" t="s">
        <v>60</v>
      </c>
      <c r="E27" s="25" t="s">
        <v>61</v>
      </c>
      <c r="F27" s="28">
        <f>20/100*3</f>
        <v>0.60000000000000009</v>
      </c>
      <c r="G27" s="5"/>
    </row>
    <row r="28" spans="1:7" ht="20.100000000000001" customHeight="1">
      <c r="A28" s="35"/>
      <c r="B28" s="36"/>
      <c r="C28" s="26" t="s">
        <v>62</v>
      </c>
      <c r="D28" s="37" t="s">
        <v>50</v>
      </c>
      <c r="E28" s="38" t="s">
        <v>63</v>
      </c>
      <c r="F28" s="28">
        <f>20/100*3</f>
        <v>0.60000000000000009</v>
      </c>
      <c r="G28" s="5"/>
    </row>
    <row r="29" spans="1:7" ht="20.100000000000001" customHeight="1">
      <c r="A29" s="35"/>
      <c r="B29" s="36"/>
      <c r="C29" s="26" t="s">
        <v>64</v>
      </c>
      <c r="D29" s="37" t="s">
        <v>50</v>
      </c>
      <c r="E29" s="38" t="s">
        <v>65</v>
      </c>
      <c r="F29" s="28">
        <f>3/100*3</f>
        <v>0.09</v>
      </c>
      <c r="G29" s="5"/>
    </row>
    <row r="30" spans="1:7" ht="20.100000000000001" customHeight="1">
      <c r="A30" s="35"/>
      <c r="B30" s="36"/>
      <c r="C30" s="39" t="s">
        <v>66</v>
      </c>
      <c r="D30" s="37" t="s">
        <v>67</v>
      </c>
      <c r="E30" s="38" t="s">
        <v>68</v>
      </c>
      <c r="F30" s="28">
        <f>0.5/100*3</f>
        <v>1.4999999999999999E-2</v>
      </c>
      <c r="G30" s="5"/>
    </row>
    <row r="31" spans="1:7" ht="20.100000000000001" customHeight="1">
      <c r="A31" s="40"/>
      <c r="B31" s="41"/>
      <c r="C31" s="26" t="s">
        <v>69</v>
      </c>
      <c r="D31" s="37" t="s">
        <v>50</v>
      </c>
      <c r="E31" s="38" t="s">
        <v>70</v>
      </c>
      <c r="F31" s="28">
        <f>2/100*3</f>
        <v>0.06</v>
      </c>
      <c r="G31" s="5"/>
    </row>
    <row r="32" spans="1:7" ht="30">
      <c r="A32" s="25">
        <v>6</v>
      </c>
      <c r="B32" s="39" t="s">
        <v>71</v>
      </c>
      <c r="C32" s="42" t="s">
        <v>72</v>
      </c>
      <c r="D32" s="37" t="s">
        <v>73</v>
      </c>
      <c r="E32" s="38" t="s">
        <v>51</v>
      </c>
      <c r="F32" s="28">
        <v>3</v>
      </c>
      <c r="G32" s="5"/>
    </row>
    <row r="33" spans="1:7" ht="20.100000000000001" customHeight="1">
      <c r="A33" s="25">
        <v>7</v>
      </c>
      <c r="B33" s="39" t="s">
        <v>74</v>
      </c>
      <c r="C33" s="42" t="s">
        <v>75</v>
      </c>
      <c r="D33" s="29" t="s">
        <v>76</v>
      </c>
      <c r="E33" s="38" t="s">
        <v>77</v>
      </c>
      <c r="F33" s="28">
        <v>0.45</v>
      </c>
      <c r="G33" s="5"/>
    </row>
    <row r="34" spans="1:7" ht="20.100000000000001" customHeight="1">
      <c r="A34" s="25">
        <v>8</v>
      </c>
      <c r="B34" s="39" t="s">
        <v>78</v>
      </c>
      <c r="C34" s="42" t="s">
        <v>78</v>
      </c>
      <c r="D34" s="29" t="s">
        <v>79</v>
      </c>
      <c r="E34" s="38" t="s">
        <v>80</v>
      </c>
      <c r="F34" s="28">
        <v>0.1</v>
      </c>
      <c r="G34" s="5"/>
    </row>
    <row r="35" spans="1:7" ht="15">
      <c r="A35" s="25">
        <v>9</v>
      </c>
      <c r="B35" s="26" t="s">
        <v>81</v>
      </c>
      <c r="C35" s="26" t="s">
        <v>82</v>
      </c>
      <c r="D35" s="26" t="s">
        <v>67</v>
      </c>
      <c r="E35" s="38" t="s">
        <v>83</v>
      </c>
      <c r="F35" s="43">
        <v>0.6</v>
      </c>
      <c r="G35" s="5"/>
    </row>
    <row r="36" spans="1:7" ht="30">
      <c r="A36" s="33">
        <v>10</v>
      </c>
      <c r="B36" s="34" t="s">
        <v>84</v>
      </c>
      <c r="C36" s="26" t="s">
        <v>85</v>
      </c>
      <c r="D36" s="26" t="s">
        <v>46</v>
      </c>
      <c r="E36" s="38" t="s">
        <v>47</v>
      </c>
      <c r="F36" s="28">
        <f>45/100*0.1</f>
        <v>4.5000000000000005E-2</v>
      </c>
      <c r="G36" s="5"/>
    </row>
    <row r="37" spans="1:7" ht="20.100000000000001" customHeight="1">
      <c r="A37" s="35"/>
      <c r="B37" s="36"/>
      <c r="C37" s="42" t="s">
        <v>86</v>
      </c>
      <c r="D37" s="42" t="s">
        <v>87</v>
      </c>
      <c r="E37" s="38" t="s">
        <v>88</v>
      </c>
      <c r="F37" s="28">
        <f>35/100*0.1</f>
        <v>3.4999999999999996E-2</v>
      </c>
      <c r="G37" s="5"/>
    </row>
    <row r="38" spans="1:7" ht="36" customHeight="1">
      <c r="A38" s="40"/>
      <c r="B38" s="41"/>
      <c r="C38" s="42" t="s">
        <v>89</v>
      </c>
      <c r="D38" s="37" t="s">
        <v>90</v>
      </c>
      <c r="E38" s="38" t="s">
        <v>91</v>
      </c>
      <c r="F38" s="28">
        <f>20/100*0.1</f>
        <v>2.0000000000000004E-2</v>
      </c>
      <c r="G38" s="5"/>
    </row>
    <row r="39" spans="1:7" ht="30">
      <c r="A39" s="25">
        <v>11</v>
      </c>
      <c r="B39" s="44" t="s">
        <v>92</v>
      </c>
      <c r="C39" s="44" t="s">
        <v>93</v>
      </c>
      <c r="D39" s="26" t="s">
        <v>90</v>
      </c>
      <c r="E39" s="38" t="s">
        <v>94</v>
      </c>
      <c r="F39" s="28">
        <v>0.5</v>
      </c>
      <c r="G39" s="5"/>
    </row>
    <row r="40" spans="1:7" ht="20.100000000000001" customHeight="1">
      <c r="A40" s="25">
        <v>12</v>
      </c>
      <c r="B40" s="37" t="s">
        <v>95</v>
      </c>
      <c r="C40" s="26" t="s">
        <v>96</v>
      </c>
      <c r="D40" s="26" t="s">
        <v>97</v>
      </c>
      <c r="E40" s="38" t="s">
        <v>98</v>
      </c>
      <c r="F40" s="32">
        <v>0.3</v>
      </c>
      <c r="G40" s="5"/>
    </row>
    <row r="41" spans="1:7" ht="20.100000000000001" customHeight="1">
      <c r="A41" s="25">
        <v>13</v>
      </c>
      <c r="B41" s="44" t="s">
        <v>99</v>
      </c>
      <c r="C41" s="44" t="s">
        <v>100</v>
      </c>
      <c r="D41" s="26" t="s">
        <v>100</v>
      </c>
      <c r="E41" s="38" t="s">
        <v>101</v>
      </c>
      <c r="F41" s="45">
        <v>0.2</v>
      </c>
      <c r="G41" s="5"/>
    </row>
    <row r="42" spans="1:7" ht="20.100000000000001" customHeight="1">
      <c r="A42" s="96" t="s">
        <v>102</v>
      </c>
      <c r="B42" s="96"/>
      <c r="C42" s="96"/>
      <c r="D42" s="96"/>
      <c r="E42" s="96"/>
      <c r="F42" s="46">
        <f>SUM(F13:F41)</f>
        <v>99.999999999999986</v>
      </c>
      <c r="G42" s="5"/>
    </row>
    <row r="43" spans="1:7" ht="20.100000000000001" customHeight="1">
      <c r="A43" s="47"/>
      <c r="B43" s="48"/>
      <c r="C43" s="48"/>
      <c r="D43" s="49"/>
      <c r="E43" s="50"/>
      <c r="F43" s="51"/>
      <c r="G43" s="5"/>
    </row>
    <row r="44" spans="1:7" ht="20.100000000000001" customHeight="1">
      <c r="A44" s="47"/>
      <c r="B44" s="48"/>
      <c r="C44" s="52"/>
      <c r="D44" s="49"/>
      <c r="E44" s="50"/>
      <c r="F44" s="51"/>
      <c r="G44" s="5"/>
    </row>
    <row r="45" spans="1:7" ht="20.100000000000001" customHeight="1">
      <c r="A45" s="47"/>
      <c r="B45" s="48"/>
      <c r="C45" s="48"/>
      <c r="D45" s="48"/>
      <c r="E45" s="50"/>
      <c r="F45" s="53"/>
      <c r="G45" s="5"/>
    </row>
    <row r="46" spans="1:7" ht="15">
      <c r="A46" s="47"/>
      <c r="B46" s="49"/>
      <c r="C46" s="48"/>
      <c r="D46" s="48"/>
      <c r="E46" s="50"/>
      <c r="F46" s="54"/>
      <c r="G46" s="5"/>
    </row>
    <row r="47" spans="1:7" ht="20.100000000000001" customHeight="1">
      <c r="A47" s="47"/>
      <c r="B47" s="49"/>
      <c r="C47" s="48"/>
      <c r="D47" s="55"/>
      <c r="E47" s="50"/>
      <c r="F47" s="51"/>
      <c r="G47" s="5"/>
    </row>
    <row r="48" spans="1:7" ht="20.100000000000001" customHeight="1">
      <c r="A48" s="47"/>
      <c r="B48" s="48"/>
      <c r="C48" s="56"/>
      <c r="D48" s="56"/>
      <c r="E48" s="47"/>
      <c r="F48" s="53"/>
      <c r="G48" s="5"/>
    </row>
    <row r="49" spans="1:7" ht="20.100000000000001" customHeight="1">
      <c r="A49" s="47"/>
      <c r="B49" s="48"/>
      <c r="C49" s="56"/>
      <c r="D49" s="56"/>
      <c r="E49" s="47"/>
      <c r="F49" s="53"/>
      <c r="G49" s="5"/>
    </row>
    <row r="50" spans="1:7" ht="20.100000000000001" customHeight="1">
      <c r="A50" s="47"/>
      <c r="B50" s="48"/>
      <c r="C50" s="56"/>
      <c r="D50" s="56"/>
      <c r="E50" s="47"/>
      <c r="F50" s="53"/>
      <c r="G50" s="5"/>
    </row>
    <row r="51" spans="1:7" ht="20.100000000000001" customHeight="1">
      <c r="A51" s="47"/>
      <c r="B51" s="48"/>
      <c r="C51" s="56"/>
      <c r="D51" s="56"/>
      <c r="E51" s="47"/>
      <c r="F51" s="53"/>
      <c r="G51" s="5"/>
    </row>
    <row r="52" spans="1:7" s="21" customFormat="1" ht="20.100000000000001" customHeight="1">
      <c r="A52" s="57"/>
      <c r="B52" s="58"/>
      <c r="C52" s="59"/>
      <c r="D52" s="60"/>
      <c r="E52" s="61"/>
      <c r="F52" s="62"/>
      <c r="G52" s="20"/>
    </row>
    <row r="53" spans="1:7" s="21" customFormat="1" ht="20.100000000000001" customHeight="1">
      <c r="A53" s="57"/>
      <c r="B53" s="58"/>
      <c r="C53" s="59"/>
      <c r="D53" s="60"/>
      <c r="E53" s="61"/>
      <c r="F53" s="62"/>
      <c r="G53" s="20"/>
    </row>
    <row r="54" spans="1:7" ht="18.95" customHeight="1">
      <c r="A54" s="97" t="s">
        <v>103</v>
      </c>
      <c r="B54" s="98"/>
      <c r="C54" s="98"/>
      <c r="D54" s="98"/>
      <c r="E54" s="7" t="s">
        <v>1</v>
      </c>
      <c r="F54" s="8" t="s">
        <v>104</v>
      </c>
      <c r="G54" s="5"/>
    </row>
    <row r="55" spans="1:7" ht="18.95" customHeight="1">
      <c r="A55" s="99"/>
      <c r="B55" s="100"/>
      <c r="C55" s="100"/>
      <c r="D55" s="100"/>
      <c r="E55" s="9" t="s">
        <v>3</v>
      </c>
      <c r="F55" s="10" t="s">
        <v>4</v>
      </c>
      <c r="G55" s="5"/>
    </row>
    <row r="56" spans="1:7" ht="18.95" customHeight="1">
      <c r="A56" s="99"/>
      <c r="B56" s="100"/>
      <c r="C56" s="100"/>
      <c r="D56" s="100"/>
      <c r="E56" s="9" t="s">
        <v>5</v>
      </c>
      <c r="F56" s="10" t="s">
        <v>6</v>
      </c>
      <c r="G56" s="5"/>
    </row>
    <row r="57" spans="1:7" ht="18.95" customHeight="1">
      <c r="A57" s="101"/>
      <c r="B57" s="102"/>
      <c r="C57" s="102"/>
      <c r="D57" s="102"/>
      <c r="E57" s="11" t="s">
        <v>7</v>
      </c>
      <c r="F57" s="12" t="s">
        <v>8</v>
      </c>
      <c r="G57" s="5"/>
    </row>
    <row r="58" spans="1:7" ht="30" customHeight="1">
      <c r="A58" s="88" t="s">
        <v>9</v>
      </c>
      <c r="B58" s="89"/>
      <c r="C58" s="89"/>
      <c r="D58" s="89"/>
      <c r="E58" s="89"/>
      <c r="F58" s="90"/>
      <c r="G58" s="5"/>
    </row>
    <row r="59" spans="1:7" s="21" customFormat="1" ht="24.95" customHeight="1">
      <c r="A59" s="91" t="s">
        <v>105</v>
      </c>
      <c r="B59" s="91"/>
      <c r="C59" s="91"/>
      <c r="D59" s="91"/>
      <c r="E59" s="91"/>
      <c r="F59" s="91"/>
      <c r="G59" s="20"/>
    </row>
    <row r="60" spans="1:7" ht="20.100000000000001" customHeight="1">
      <c r="A60" s="63" t="s">
        <v>38</v>
      </c>
      <c r="B60" s="92" t="s">
        <v>106</v>
      </c>
      <c r="C60" s="92"/>
      <c r="D60" s="92"/>
      <c r="E60" s="92"/>
      <c r="F60" s="92"/>
      <c r="G60" s="5"/>
    </row>
    <row r="61" spans="1:7" ht="20.100000000000001" customHeight="1">
      <c r="A61" s="25" t="s">
        <v>107</v>
      </c>
      <c r="B61" s="64" t="s">
        <v>108</v>
      </c>
      <c r="C61" s="65"/>
      <c r="D61" s="65"/>
      <c r="E61" s="65"/>
      <c r="F61" s="66"/>
      <c r="G61" s="5"/>
    </row>
    <row r="62" spans="1:7" ht="20.100000000000001" customHeight="1">
      <c r="A62" s="25" t="s">
        <v>109</v>
      </c>
      <c r="B62" s="64" t="s">
        <v>110</v>
      </c>
      <c r="C62" s="65"/>
      <c r="D62" s="65"/>
      <c r="E62" s="65"/>
      <c r="F62" s="66"/>
      <c r="G62" s="5"/>
    </row>
    <row r="63" spans="1:7" ht="20.100000000000001" customHeight="1">
      <c r="A63" s="25" t="s">
        <v>111</v>
      </c>
      <c r="B63" s="64" t="s">
        <v>112</v>
      </c>
      <c r="C63" s="65"/>
      <c r="D63" s="65"/>
      <c r="E63" s="65"/>
      <c r="F63" s="66"/>
      <c r="G63" s="5"/>
    </row>
    <row r="64" spans="1:7" ht="20.100000000000001" customHeight="1">
      <c r="A64" s="25" t="s">
        <v>113</v>
      </c>
      <c r="B64" s="64" t="s">
        <v>114</v>
      </c>
      <c r="C64" s="65"/>
      <c r="D64" s="65"/>
      <c r="E64" s="65"/>
      <c r="F64" s="66"/>
      <c r="G64" s="5"/>
    </row>
    <row r="65" spans="1:7" ht="20.100000000000001" customHeight="1">
      <c r="A65" s="25" t="s">
        <v>115</v>
      </c>
      <c r="B65" s="64" t="s">
        <v>116</v>
      </c>
      <c r="C65" s="65"/>
      <c r="D65" s="65"/>
      <c r="E65" s="65"/>
      <c r="F65" s="66"/>
      <c r="G65" s="5"/>
    </row>
    <row r="66" spans="1:7" ht="20.100000000000001" customHeight="1">
      <c r="A66" s="25" t="s">
        <v>117</v>
      </c>
      <c r="B66" s="64" t="s">
        <v>118</v>
      </c>
      <c r="C66" s="65"/>
      <c r="D66" s="65"/>
      <c r="E66" s="65"/>
      <c r="F66" s="66"/>
      <c r="G66" s="5"/>
    </row>
    <row r="67" spans="1:7" ht="20.100000000000001" customHeight="1">
      <c r="A67" s="25" t="s">
        <v>119</v>
      </c>
      <c r="B67" s="64" t="s">
        <v>120</v>
      </c>
      <c r="C67" s="65"/>
      <c r="D67" s="65"/>
      <c r="E67" s="65"/>
      <c r="F67" s="66"/>
      <c r="G67" s="5"/>
    </row>
    <row r="68" spans="1:7" ht="20.100000000000001" customHeight="1">
      <c r="A68" s="25" t="s">
        <v>121</v>
      </c>
      <c r="B68" s="64" t="s">
        <v>122</v>
      </c>
      <c r="C68" s="65"/>
      <c r="D68" s="65"/>
      <c r="E68" s="65"/>
      <c r="F68" s="66"/>
      <c r="G68" s="5"/>
    </row>
    <row r="69" spans="1:7" ht="57" customHeight="1">
      <c r="A69" s="84" t="s">
        <v>123</v>
      </c>
      <c r="B69" s="85"/>
      <c r="C69" s="85"/>
      <c r="D69" s="85"/>
      <c r="E69" s="85"/>
      <c r="F69" s="86"/>
      <c r="G69" s="5"/>
    </row>
    <row r="70" spans="1:7" ht="56.25" customHeight="1">
      <c r="A70" s="84" t="s">
        <v>275</v>
      </c>
      <c r="B70" s="85"/>
      <c r="C70" s="85"/>
      <c r="D70" s="85"/>
      <c r="E70" s="85"/>
      <c r="F70" s="86"/>
      <c r="G70" s="5"/>
    </row>
    <row r="71" spans="1:7" ht="60.75" customHeight="1">
      <c r="A71" s="84" t="s">
        <v>124</v>
      </c>
      <c r="B71" s="85"/>
      <c r="C71" s="85"/>
      <c r="D71" s="85"/>
      <c r="E71" s="85"/>
      <c r="F71" s="86"/>
      <c r="G71" s="5"/>
    </row>
    <row r="72" spans="1:7" ht="64.5" customHeight="1">
      <c r="A72" s="84" t="s">
        <v>276</v>
      </c>
      <c r="B72" s="85"/>
      <c r="C72" s="85"/>
      <c r="D72" s="85"/>
      <c r="E72" s="85"/>
      <c r="F72" s="86"/>
      <c r="G72" s="5"/>
    </row>
    <row r="73" spans="1:7" s="68" customFormat="1" ht="60" customHeight="1">
      <c r="A73" s="87" t="s">
        <v>125</v>
      </c>
      <c r="B73" s="87"/>
      <c r="C73" s="87"/>
      <c r="D73" s="87"/>
      <c r="E73" s="87"/>
      <c r="F73" s="87"/>
      <c r="G73" s="67"/>
    </row>
    <row r="74" spans="1:7">
      <c r="A74" s="69"/>
      <c r="B74" s="69"/>
      <c r="C74" s="70"/>
      <c r="D74" s="69"/>
      <c r="E74" s="71"/>
      <c r="F74" s="69"/>
    </row>
  </sheetData>
  <mergeCells count="39">
    <mergeCell ref="A2:D5"/>
    <mergeCell ref="A6:F6"/>
    <mergeCell ref="A7:B7"/>
    <mergeCell ref="C7:D7"/>
    <mergeCell ref="A8:B8"/>
    <mergeCell ref="C8:D8"/>
    <mergeCell ref="A9:B9"/>
    <mergeCell ref="C9:D9"/>
    <mergeCell ref="A10:B10"/>
    <mergeCell ref="C10:D10"/>
    <mergeCell ref="A11:B11"/>
    <mergeCell ref="C11:D11"/>
    <mergeCell ref="E11:E12"/>
    <mergeCell ref="F11:F12"/>
    <mergeCell ref="A12:B12"/>
    <mergeCell ref="C12:D12"/>
    <mergeCell ref="A13:B13"/>
    <mergeCell ref="C13:F13"/>
    <mergeCell ref="A54:D57"/>
    <mergeCell ref="A14:B14"/>
    <mergeCell ref="C14:F14"/>
    <mergeCell ref="A15:F15"/>
    <mergeCell ref="A16:B16"/>
    <mergeCell ref="E16:F16"/>
    <mergeCell ref="A17:B17"/>
    <mergeCell ref="E17:F17"/>
    <mergeCell ref="A18:B18"/>
    <mergeCell ref="E18:F18"/>
    <mergeCell ref="A19:F19"/>
    <mergeCell ref="A20:F20"/>
    <mergeCell ref="A42:E42"/>
    <mergeCell ref="A72:F72"/>
    <mergeCell ref="A73:F73"/>
    <mergeCell ref="A58:F58"/>
    <mergeCell ref="A59:F59"/>
    <mergeCell ref="B60:F60"/>
    <mergeCell ref="A69:F69"/>
    <mergeCell ref="A70:F70"/>
    <mergeCell ref="A71:F71"/>
  </mergeCells>
  <printOptions horizontalCentered="1"/>
  <pageMargins left="0" right="0" top="0" bottom="0" header="0" footer="0"/>
  <pageSetup paperSize="9" scale="68" orientation="portrait" horizontalDpi="360" verticalDpi="360" r:id="rId1"/>
</worksheet>
</file>

<file path=xl/worksheets/sheet2.xml><?xml version="1.0" encoding="utf-8"?>
<worksheet xmlns="http://schemas.openxmlformats.org/spreadsheetml/2006/main" xmlns:r="http://schemas.openxmlformats.org/officeDocument/2006/relationships">
  <dimension ref="A1:G78"/>
  <sheetViews>
    <sheetView zoomScale="85" zoomScaleNormal="85" zoomScalePageLayoutView="85" workbookViewId="0">
      <selection activeCell="F7" sqref="F7:F10"/>
    </sheetView>
  </sheetViews>
  <sheetFormatPr defaultColWidth="8.85546875" defaultRowHeight="12.75"/>
  <cols>
    <col min="1" max="1" width="6.140625" style="6" customWidth="1"/>
    <col min="2" max="2" width="30.7109375" style="6" customWidth="1"/>
    <col min="3" max="3" width="35.5703125" style="72" customWidth="1"/>
    <col min="4" max="4" width="27.42578125" style="6" customWidth="1"/>
    <col min="5" max="5" width="22.85546875" style="17" customWidth="1"/>
    <col min="6" max="6" width="22.5703125" style="6" customWidth="1"/>
    <col min="7" max="16384" width="8.85546875" style="6"/>
  </cols>
  <sheetData>
    <row r="1" spans="1:7" ht="20.100000000000001" customHeight="1">
      <c r="A1" s="1"/>
      <c r="B1" s="1"/>
      <c r="C1" s="2"/>
      <c r="D1" s="1"/>
      <c r="E1" s="3"/>
      <c r="F1" s="4"/>
      <c r="G1" s="5"/>
    </row>
    <row r="2" spans="1:7" ht="18.95" customHeight="1">
      <c r="A2" s="118" t="s">
        <v>0</v>
      </c>
      <c r="B2" s="119"/>
      <c r="C2" s="119"/>
      <c r="D2" s="119"/>
      <c r="E2" s="7" t="s">
        <v>1</v>
      </c>
      <c r="F2" s="8" t="s">
        <v>2</v>
      </c>
      <c r="G2" s="5"/>
    </row>
    <row r="3" spans="1:7" ht="18.95" customHeight="1">
      <c r="A3" s="120"/>
      <c r="B3" s="121"/>
      <c r="C3" s="121"/>
      <c r="D3" s="121"/>
      <c r="E3" s="9" t="s">
        <v>3</v>
      </c>
      <c r="F3" s="10" t="s">
        <v>4</v>
      </c>
      <c r="G3" s="5"/>
    </row>
    <row r="4" spans="1:7" ht="18.95" customHeight="1">
      <c r="A4" s="120"/>
      <c r="B4" s="121"/>
      <c r="C4" s="121"/>
      <c r="D4" s="121"/>
      <c r="E4" s="9" t="s">
        <v>5</v>
      </c>
      <c r="F4" s="10" t="s">
        <v>6</v>
      </c>
      <c r="G4" s="5"/>
    </row>
    <row r="5" spans="1:7" ht="18.95" customHeight="1">
      <c r="A5" s="122"/>
      <c r="B5" s="123"/>
      <c r="C5" s="123"/>
      <c r="D5" s="123"/>
      <c r="E5" s="11" t="s">
        <v>7</v>
      </c>
      <c r="F5" s="12" t="s">
        <v>8</v>
      </c>
      <c r="G5" s="5"/>
    </row>
    <row r="6" spans="1:7" ht="30" customHeight="1">
      <c r="A6" s="88" t="s">
        <v>9</v>
      </c>
      <c r="B6" s="89"/>
      <c r="C6" s="89"/>
      <c r="D6" s="89"/>
      <c r="E6" s="89"/>
      <c r="F6" s="90"/>
      <c r="G6" s="5"/>
    </row>
    <row r="7" spans="1:7" ht="19.5" customHeight="1">
      <c r="A7" s="95" t="s">
        <v>10</v>
      </c>
      <c r="B7" s="95"/>
      <c r="C7" s="95" t="s">
        <v>271</v>
      </c>
      <c r="D7" s="95"/>
      <c r="E7" s="13" t="s">
        <v>11</v>
      </c>
      <c r="F7" s="14" t="s">
        <v>278</v>
      </c>
      <c r="G7" s="5"/>
    </row>
    <row r="8" spans="1:7" ht="19.5" customHeight="1">
      <c r="A8" s="95" t="s">
        <v>12</v>
      </c>
      <c r="B8" s="95"/>
      <c r="C8" s="95" t="s">
        <v>277</v>
      </c>
      <c r="D8" s="95"/>
      <c r="E8" s="13" t="s">
        <v>13</v>
      </c>
      <c r="F8" s="14" t="s">
        <v>14</v>
      </c>
      <c r="G8" s="5"/>
    </row>
    <row r="9" spans="1:7" ht="19.5" customHeight="1">
      <c r="A9" s="95" t="s">
        <v>15</v>
      </c>
      <c r="B9" s="95"/>
      <c r="C9" s="115" t="s">
        <v>126</v>
      </c>
      <c r="D9" s="116"/>
      <c r="E9" s="13" t="s">
        <v>17</v>
      </c>
      <c r="F9" s="14" t="s">
        <v>273</v>
      </c>
      <c r="G9" s="5"/>
    </row>
    <row r="10" spans="1:7" ht="19.5" customHeight="1">
      <c r="A10" s="95" t="s">
        <v>18</v>
      </c>
      <c r="B10" s="95"/>
      <c r="C10" s="111" t="s">
        <v>19</v>
      </c>
      <c r="D10" s="112"/>
      <c r="E10" s="13" t="s">
        <v>20</v>
      </c>
      <c r="F10" s="14" t="s">
        <v>21</v>
      </c>
      <c r="G10" s="5"/>
    </row>
    <row r="11" spans="1:7" ht="52.5" customHeight="1">
      <c r="A11" s="115" t="s">
        <v>22</v>
      </c>
      <c r="B11" s="112"/>
      <c r="C11" s="117" t="s">
        <v>127</v>
      </c>
      <c r="D11" s="113"/>
      <c r="E11" s="107" t="s">
        <v>24</v>
      </c>
      <c r="F11" s="109" t="s">
        <v>128</v>
      </c>
      <c r="G11" s="5"/>
    </row>
    <row r="12" spans="1:7" ht="19.5" customHeight="1">
      <c r="A12" s="111" t="s">
        <v>26</v>
      </c>
      <c r="B12" s="112"/>
      <c r="C12" s="113" t="s">
        <v>27</v>
      </c>
      <c r="D12" s="113"/>
      <c r="E12" s="108"/>
      <c r="F12" s="110"/>
      <c r="G12" s="5"/>
    </row>
    <row r="13" spans="1:7" ht="19.5" customHeight="1">
      <c r="A13" s="95" t="s">
        <v>28</v>
      </c>
      <c r="B13" s="95"/>
      <c r="C13" s="111" t="s">
        <v>29</v>
      </c>
      <c r="D13" s="114"/>
      <c r="E13" s="114"/>
      <c r="F13" s="112"/>
      <c r="G13" s="5"/>
    </row>
    <row r="14" spans="1:7" ht="19.5" customHeight="1">
      <c r="A14" s="95" t="s">
        <v>30</v>
      </c>
      <c r="B14" s="95"/>
      <c r="C14" s="95" t="s">
        <v>29</v>
      </c>
      <c r="D14" s="95"/>
      <c r="E14" s="95"/>
      <c r="F14" s="95"/>
      <c r="G14" s="5"/>
    </row>
    <row r="15" spans="1:7" ht="14.25">
      <c r="A15" s="103"/>
      <c r="B15" s="103"/>
      <c r="C15" s="103"/>
      <c r="D15" s="103"/>
      <c r="E15" s="103"/>
      <c r="F15" s="103"/>
      <c r="G15" s="5"/>
    </row>
    <row r="16" spans="1:7" s="17" customFormat="1" ht="24.75" customHeight="1">
      <c r="A16" s="104" t="s">
        <v>31</v>
      </c>
      <c r="B16" s="105"/>
      <c r="C16" s="15" t="s">
        <v>32</v>
      </c>
      <c r="D16" s="15" t="s">
        <v>33</v>
      </c>
      <c r="E16" s="93" t="s">
        <v>34</v>
      </c>
      <c r="F16" s="93"/>
      <c r="G16" s="16"/>
    </row>
    <row r="17" spans="1:7" ht="66.75" customHeight="1">
      <c r="A17" s="104"/>
      <c r="B17" s="105"/>
      <c r="C17" s="18"/>
      <c r="D17" s="19"/>
      <c r="E17" s="106"/>
      <c r="F17" s="106"/>
      <c r="G17" s="5"/>
    </row>
    <row r="18" spans="1:7" ht="42" customHeight="1">
      <c r="A18" s="93" t="s">
        <v>269</v>
      </c>
      <c r="B18" s="93"/>
      <c r="C18" s="15" t="s">
        <v>270</v>
      </c>
      <c r="D18" s="15" t="s">
        <v>35</v>
      </c>
      <c r="E18" s="93" t="s">
        <v>36</v>
      </c>
      <c r="F18" s="93"/>
      <c r="G18" s="5"/>
    </row>
    <row r="19" spans="1:7" ht="14.25">
      <c r="A19" s="94"/>
      <c r="B19" s="94"/>
      <c r="C19" s="94"/>
      <c r="D19" s="94"/>
      <c r="E19" s="94"/>
      <c r="F19" s="94"/>
      <c r="G19" s="5"/>
    </row>
    <row r="20" spans="1:7" s="21" customFormat="1" ht="24.95" customHeight="1">
      <c r="A20" s="95" t="s">
        <v>37</v>
      </c>
      <c r="B20" s="95"/>
      <c r="C20" s="95"/>
      <c r="D20" s="95"/>
      <c r="E20" s="95"/>
      <c r="F20" s="95"/>
      <c r="G20" s="20"/>
    </row>
    <row r="21" spans="1:7" s="24" customFormat="1" ht="20.100000000000001" customHeight="1">
      <c r="A21" s="22" t="s">
        <v>38</v>
      </c>
      <c r="B21" s="22" t="s">
        <v>39</v>
      </c>
      <c r="C21" s="15" t="s">
        <v>40</v>
      </c>
      <c r="D21" s="23" t="s">
        <v>41</v>
      </c>
      <c r="E21" s="22" t="s">
        <v>42</v>
      </c>
      <c r="F21" s="22" t="s">
        <v>43</v>
      </c>
    </row>
    <row r="22" spans="1:7" ht="20.100000000000001" customHeight="1">
      <c r="A22" s="25">
        <v>1</v>
      </c>
      <c r="B22" s="26" t="s">
        <v>44</v>
      </c>
      <c r="C22" s="26" t="s">
        <v>45</v>
      </c>
      <c r="D22" s="27" t="s">
        <v>46</v>
      </c>
      <c r="E22" s="25" t="s">
        <v>47</v>
      </c>
      <c r="F22" s="28">
        <f>100-SUM(F23:F39)</f>
        <v>51.836999999999989</v>
      </c>
      <c r="G22" s="5"/>
    </row>
    <row r="23" spans="1:7" ht="18">
      <c r="A23" s="25">
        <v>2</v>
      </c>
      <c r="B23" s="26" t="s">
        <v>129</v>
      </c>
      <c r="C23" s="26" t="s">
        <v>49</v>
      </c>
      <c r="D23" s="29" t="s">
        <v>50</v>
      </c>
      <c r="E23" s="30" t="s">
        <v>51</v>
      </c>
      <c r="F23" s="28">
        <v>20</v>
      </c>
      <c r="G23" s="5"/>
    </row>
    <row r="24" spans="1:7" ht="45">
      <c r="A24" s="25">
        <v>3</v>
      </c>
      <c r="B24" s="26" t="s">
        <v>52</v>
      </c>
      <c r="C24" s="26" t="s">
        <v>53</v>
      </c>
      <c r="D24" s="29" t="s">
        <v>50</v>
      </c>
      <c r="E24" s="25" t="s">
        <v>54</v>
      </c>
      <c r="F24" s="31">
        <v>10</v>
      </c>
      <c r="G24" s="5"/>
    </row>
    <row r="25" spans="1:7" ht="30">
      <c r="A25" s="25">
        <v>4</v>
      </c>
      <c r="B25" s="26" t="s">
        <v>130</v>
      </c>
      <c r="C25" s="26" t="s">
        <v>56</v>
      </c>
      <c r="D25" s="26" t="s">
        <v>50</v>
      </c>
      <c r="E25" s="25" t="s">
        <v>57</v>
      </c>
      <c r="F25" s="32">
        <v>10</v>
      </c>
      <c r="G25" s="5"/>
    </row>
    <row r="26" spans="1:7" ht="15">
      <c r="A26" s="33">
        <v>5</v>
      </c>
      <c r="B26" s="34" t="s">
        <v>58</v>
      </c>
      <c r="C26" s="26" t="s">
        <v>45</v>
      </c>
      <c r="D26" s="27" t="s">
        <v>46</v>
      </c>
      <c r="E26" s="25" t="s">
        <v>47</v>
      </c>
      <c r="F26" s="28">
        <f>54.5/100*3</f>
        <v>1.6350000000000002</v>
      </c>
      <c r="G26" s="5"/>
    </row>
    <row r="27" spans="1:7" ht="20.100000000000001" customHeight="1">
      <c r="A27" s="35"/>
      <c r="B27" s="36"/>
      <c r="C27" s="26" t="s">
        <v>59</v>
      </c>
      <c r="D27" s="27" t="s">
        <v>60</v>
      </c>
      <c r="E27" s="25" t="s">
        <v>61</v>
      </c>
      <c r="F27" s="28">
        <f>20/100*3</f>
        <v>0.60000000000000009</v>
      </c>
      <c r="G27" s="5"/>
    </row>
    <row r="28" spans="1:7" ht="20.100000000000001" customHeight="1">
      <c r="A28" s="35"/>
      <c r="B28" s="36"/>
      <c r="C28" s="26" t="s">
        <v>62</v>
      </c>
      <c r="D28" s="37" t="s">
        <v>50</v>
      </c>
      <c r="E28" s="38" t="s">
        <v>63</v>
      </c>
      <c r="F28" s="28">
        <f>20/100*3</f>
        <v>0.60000000000000009</v>
      </c>
      <c r="G28" s="5"/>
    </row>
    <row r="29" spans="1:7" ht="20.100000000000001" customHeight="1">
      <c r="A29" s="35"/>
      <c r="B29" s="36"/>
      <c r="C29" s="26" t="s">
        <v>64</v>
      </c>
      <c r="D29" s="37" t="s">
        <v>50</v>
      </c>
      <c r="E29" s="38" t="s">
        <v>65</v>
      </c>
      <c r="F29" s="28">
        <f>3/100*3</f>
        <v>0.09</v>
      </c>
      <c r="G29" s="5"/>
    </row>
    <row r="30" spans="1:7" ht="20.100000000000001" customHeight="1">
      <c r="A30" s="35"/>
      <c r="B30" s="36"/>
      <c r="C30" s="39" t="s">
        <v>66</v>
      </c>
      <c r="D30" s="37" t="s">
        <v>67</v>
      </c>
      <c r="E30" s="38" t="s">
        <v>68</v>
      </c>
      <c r="F30" s="28">
        <f>0.5/100*3</f>
        <v>1.4999999999999999E-2</v>
      </c>
      <c r="G30" s="5"/>
    </row>
    <row r="31" spans="1:7" ht="20.100000000000001" customHeight="1">
      <c r="A31" s="40"/>
      <c r="B31" s="41"/>
      <c r="C31" s="26" t="s">
        <v>69</v>
      </c>
      <c r="D31" s="37" t="s">
        <v>50</v>
      </c>
      <c r="E31" s="38" t="s">
        <v>70</v>
      </c>
      <c r="F31" s="28">
        <f>2/100*3</f>
        <v>0.06</v>
      </c>
      <c r="G31" s="5"/>
    </row>
    <row r="32" spans="1:7" ht="30">
      <c r="A32" s="25">
        <v>6</v>
      </c>
      <c r="B32" s="39" t="s">
        <v>71</v>
      </c>
      <c r="C32" s="42" t="s">
        <v>72</v>
      </c>
      <c r="D32" s="37" t="s">
        <v>73</v>
      </c>
      <c r="E32" s="38" t="s">
        <v>51</v>
      </c>
      <c r="F32" s="28">
        <v>3</v>
      </c>
      <c r="G32" s="5"/>
    </row>
    <row r="33" spans="1:7" ht="20.100000000000001" customHeight="1">
      <c r="A33" s="25">
        <v>7</v>
      </c>
      <c r="B33" s="39" t="s">
        <v>74</v>
      </c>
      <c r="C33" s="42" t="s">
        <v>75</v>
      </c>
      <c r="D33" s="29" t="s">
        <v>131</v>
      </c>
      <c r="E33" s="38" t="s">
        <v>77</v>
      </c>
      <c r="F33" s="28">
        <v>0.45</v>
      </c>
      <c r="G33" s="5"/>
    </row>
    <row r="34" spans="1:7" ht="20.100000000000001" customHeight="1">
      <c r="A34" s="25">
        <v>8</v>
      </c>
      <c r="B34" s="39" t="s">
        <v>78</v>
      </c>
      <c r="C34" s="42" t="s">
        <v>78</v>
      </c>
      <c r="D34" s="29" t="s">
        <v>79</v>
      </c>
      <c r="E34" s="38" t="s">
        <v>80</v>
      </c>
      <c r="F34" s="28">
        <v>0.1</v>
      </c>
      <c r="G34" s="5"/>
    </row>
    <row r="35" spans="1:7" ht="15">
      <c r="A35" s="25">
        <v>9</v>
      </c>
      <c r="B35" s="26" t="s">
        <v>81</v>
      </c>
      <c r="C35" s="26" t="s">
        <v>82</v>
      </c>
      <c r="D35" s="26" t="s">
        <v>67</v>
      </c>
      <c r="E35" s="38" t="s">
        <v>83</v>
      </c>
      <c r="F35" s="43">
        <v>0.6</v>
      </c>
      <c r="G35" s="5"/>
    </row>
    <row r="36" spans="1:7" ht="30">
      <c r="A36" s="25">
        <v>10</v>
      </c>
      <c r="B36" s="26" t="s">
        <v>132</v>
      </c>
      <c r="C36" s="26" t="s">
        <v>133</v>
      </c>
      <c r="D36" s="26" t="s">
        <v>76</v>
      </c>
      <c r="E36" s="38" t="s">
        <v>134</v>
      </c>
      <c r="F36" s="28">
        <v>1.2999999999999999E-2</v>
      </c>
      <c r="G36" s="5"/>
    </row>
    <row r="37" spans="1:7" ht="30">
      <c r="A37" s="25">
        <v>11</v>
      </c>
      <c r="B37" s="42" t="s">
        <v>92</v>
      </c>
      <c r="C37" s="42" t="s">
        <v>93</v>
      </c>
      <c r="D37" s="42" t="s">
        <v>90</v>
      </c>
      <c r="E37" s="38" t="s">
        <v>94</v>
      </c>
      <c r="F37" s="28">
        <v>0.5</v>
      </c>
      <c r="G37" s="5"/>
    </row>
    <row r="38" spans="1:7" ht="15">
      <c r="A38" s="25">
        <v>12</v>
      </c>
      <c r="B38" s="37" t="s">
        <v>95</v>
      </c>
      <c r="C38" s="42" t="s">
        <v>135</v>
      </c>
      <c r="D38" s="37" t="s">
        <v>97</v>
      </c>
      <c r="E38" s="38" t="s">
        <v>98</v>
      </c>
      <c r="F38" s="28">
        <v>0.3</v>
      </c>
      <c r="G38" s="5"/>
    </row>
    <row r="39" spans="1:7" ht="20.100000000000001" customHeight="1">
      <c r="A39" s="25">
        <v>13</v>
      </c>
      <c r="B39" s="44" t="s">
        <v>99</v>
      </c>
      <c r="C39" s="44" t="s">
        <v>100</v>
      </c>
      <c r="D39" s="26" t="s">
        <v>100</v>
      </c>
      <c r="E39" s="38" t="s">
        <v>101</v>
      </c>
      <c r="F39" s="28">
        <v>0.2</v>
      </c>
      <c r="G39" s="5"/>
    </row>
    <row r="40" spans="1:7" ht="20.100000000000001" customHeight="1">
      <c r="A40" s="96" t="s">
        <v>102</v>
      </c>
      <c r="B40" s="96"/>
      <c r="C40" s="96"/>
      <c r="D40" s="96"/>
      <c r="E40" s="96"/>
      <c r="F40" s="46">
        <f>SUM(F11:F39)</f>
        <v>99.999999999999986</v>
      </c>
      <c r="G40" s="5"/>
    </row>
    <row r="41" spans="1:7" ht="20.100000000000001" customHeight="1">
      <c r="A41" s="47"/>
      <c r="B41" s="48"/>
      <c r="C41" s="48"/>
      <c r="D41" s="49"/>
      <c r="E41" s="50"/>
      <c r="F41" s="51"/>
      <c r="G41" s="5"/>
    </row>
    <row r="42" spans="1:7" ht="20.100000000000001" customHeight="1">
      <c r="A42" s="47"/>
      <c r="B42" s="48"/>
      <c r="C42" s="48"/>
      <c r="D42" s="49"/>
      <c r="E42" s="50"/>
      <c r="F42" s="51"/>
      <c r="G42" s="5"/>
    </row>
    <row r="43" spans="1:7" ht="20.100000000000001" customHeight="1">
      <c r="A43" s="47"/>
      <c r="B43" s="48"/>
      <c r="C43" s="48"/>
      <c r="D43" s="49"/>
      <c r="E43" s="50"/>
      <c r="F43" s="51"/>
      <c r="G43" s="5"/>
    </row>
    <row r="44" spans="1:7" ht="20.100000000000001" customHeight="1">
      <c r="A44" s="47"/>
      <c r="B44" s="48"/>
      <c r="C44" s="52"/>
      <c r="D44" s="49"/>
      <c r="E44" s="50"/>
      <c r="F44" s="51"/>
      <c r="G44" s="5"/>
    </row>
    <row r="45" spans="1:7" ht="20.100000000000001" customHeight="1">
      <c r="A45" s="47"/>
      <c r="B45" s="48"/>
      <c r="C45" s="48"/>
      <c r="D45" s="48"/>
      <c r="E45" s="50"/>
      <c r="F45" s="53"/>
      <c r="G45" s="5"/>
    </row>
    <row r="46" spans="1:7" ht="15">
      <c r="A46" s="47"/>
      <c r="B46" s="49"/>
      <c r="C46" s="48"/>
      <c r="D46" s="48"/>
      <c r="E46" s="50"/>
      <c r="F46" s="54"/>
      <c r="G46" s="5"/>
    </row>
    <row r="47" spans="1:7" ht="20.100000000000001" customHeight="1">
      <c r="A47" s="47"/>
      <c r="B47" s="49"/>
      <c r="C47" s="48"/>
      <c r="D47" s="55"/>
      <c r="E47" s="50"/>
      <c r="F47" s="51"/>
      <c r="G47" s="5"/>
    </row>
    <row r="48" spans="1:7" ht="20.100000000000001" customHeight="1">
      <c r="A48" s="47"/>
      <c r="B48" s="48"/>
      <c r="C48" s="56"/>
      <c r="D48" s="56"/>
      <c r="E48" s="47"/>
      <c r="F48" s="53"/>
      <c r="G48" s="5"/>
    </row>
    <row r="49" spans="1:7" ht="20.100000000000001" customHeight="1">
      <c r="A49" s="47"/>
      <c r="B49" s="48"/>
      <c r="C49" s="56"/>
      <c r="D49" s="56"/>
      <c r="E49" s="47"/>
      <c r="F49" s="53"/>
      <c r="G49" s="5"/>
    </row>
    <row r="50" spans="1:7" ht="20.100000000000001" customHeight="1">
      <c r="A50" s="47"/>
      <c r="B50" s="48"/>
      <c r="C50" s="56"/>
      <c r="D50" s="56"/>
      <c r="E50" s="47"/>
      <c r="F50" s="53"/>
      <c r="G50" s="5"/>
    </row>
    <row r="51" spans="1:7" s="21" customFormat="1" ht="20.100000000000001" customHeight="1">
      <c r="A51" s="73"/>
      <c r="B51" s="73"/>
      <c r="C51" s="73"/>
      <c r="D51" s="73"/>
      <c r="E51" s="73"/>
      <c r="F51" s="74"/>
      <c r="G51" s="20"/>
    </row>
    <row r="52" spans="1:7" s="21" customFormat="1" ht="20.100000000000001" customHeight="1">
      <c r="A52" s="57"/>
      <c r="B52" s="58"/>
      <c r="C52" s="59"/>
      <c r="D52" s="60"/>
      <c r="E52" s="61"/>
      <c r="F52" s="62"/>
      <c r="G52" s="20"/>
    </row>
    <row r="53" spans="1:7" s="21" customFormat="1" ht="20.100000000000001" customHeight="1">
      <c r="A53" s="57"/>
      <c r="B53" s="58"/>
      <c r="C53" s="59"/>
      <c r="D53" s="60"/>
      <c r="E53" s="61"/>
      <c r="F53" s="62"/>
      <c r="G53" s="20"/>
    </row>
    <row r="54" spans="1:7" s="21" customFormat="1" ht="20.100000000000001" customHeight="1">
      <c r="A54" s="57"/>
      <c r="B54" s="58"/>
      <c r="C54" s="59"/>
      <c r="D54" s="60"/>
      <c r="E54" s="61"/>
      <c r="F54" s="62"/>
      <c r="G54" s="20"/>
    </row>
    <row r="55" spans="1:7" s="21" customFormat="1" ht="20.100000000000001" customHeight="1">
      <c r="A55" s="57"/>
      <c r="B55" s="58"/>
      <c r="C55" s="59"/>
      <c r="D55" s="60"/>
      <c r="E55" s="61"/>
      <c r="F55" s="62"/>
      <c r="G55" s="20"/>
    </row>
    <row r="56" spans="1:7" ht="18.95" customHeight="1">
      <c r="A56" s="97" t="s">
        <v>103</v>
      </c>
      <c r="B56" s="98"/>
      <c r="C56" s="98"/>
      <c r="D56" s="98"/>
      <c r="E56" s="7" t="s">
        <v>1</v>
      </c>
      <c r="F56" s="8" t="s">
        <v>104</v>
      </c>
      <c r="G56" s="5"/>
    </row>
    <row r="57" spans="1:7" ht="18.95" customHeight="1">
      <c r="A57" s="99"/>
      <c r="B57" s="100"/>
      <c r="C57" s="100"/>
      <c r="D57" s="100"/>
      <c r="E57" s="9" t="s">
        <v>3</v>
      </c>
      <c r="F57" s="10" t="s">
        <v>4</v>
      </c>
      <c r="G57" s="5"/>
    </row>
    <row r="58" spans="1:7" ht="18.95" customHeight="1">
      <c r="A58" s="99"/>
      <c r="B58" s="100"/>
      <c r="C58" s="100"/>
      <c r="D58" s="100"/>
      <c r="E58" s="9" t="s">
        <v>5</v>
      </c>
      <c r="F58" s="10" t="s">
        <v>6</v>
      </c>
      <c r="G58" s="5"/>
    </row>
    <row r="59" spans="1:7" ht="18.95" customHeight="1">
      <c r="A59" s="101"/>
      <c r="B59" s="102"/>
      <c r="C59" s="102"/>
      <c r="D59" s="102"/>
      <c r="E59" s="11" t="s">
        <v>7</v>
      </c>
      <c r="F59" s="12" t="s">
        <v>8</v>
      </c>
      <c r="G59" s="5"/>
    </row>
    <row r="60" spans="1:7" ht="30" customHeight="1">
      <c r="A60" s="88" t="s">
        <v>9</v>
      </c>
      <c r="B60" s="89"/>
      <c r="C60" s="89"/>
      <c r="D60" s="89"/>
      <c r="E60" s="89"/>
      <c r="F60" s="90"/>
      <c r="G60" s="5"/>
    </row>
    <row r="61" spans="1:7" s="21" customFormat="1" ht="24.95" customHeight="1">
      <c r="A61" s="91" t="s">
        <v>105</v>
      </c>
      <c r="B61" s="91"/>
      <c r="C61" s="91"/>
      <c r="D61" s="91"/>
      <c r="E61" s="91"/>
      <c r="F61" s="91"/>
      <c r="G61" s="20"/>
    </row>
    <row r="62" spans="1:7" ht="20.100000000000001" customHeight="1">
      <c r="A62" s="63" t="s">
        <v>38</v>
      </c>
      <c r="B62" s="92" t="s">
        <v>106</v>
      </c>
      <c r="C62" s="92"/>
      <c r="D62" s="92"/>
      <c r="E62" s="92"/>
      <c r="F62" s="92"/>
      <c r="G62" s="5"/>
    </row>
    <row r="63" spans="1:7" ht="20.100000000000001" customHeight="1">
      <c r="A63" s="25" t="s">
        <v>107</v>
      </c>
      <c r="B63" s="64" t="s">
        <v>108</v>
      </c>
      <c r="C63" s="65"/>
      <c r="D63" s="65"/>
      <c r="E63" s="65"/>
      <c r="F63" s="66"/>
      <c r="G63" s="5"/>
    </row>
    <row r="64" spans="1:7" ht="20.100000000000001" customHeight="1">
      <c r="A64" s="25" t="s">
        <v>109</v>
      </c>
      <c r="B64" s="64" t="s">
        <v>110</v>
      </c>
      <c r="C64" s="65"/>
      <c r="D64" s="65"/>
      <c r="E64" s="65"/>
      <c r="F64" s="66"/>
      <c r="G64" s="5"/>
    </row>
    <row r="65" spans="1:7" ht="20.100000000000001" customHeight="1">
      <c r="A65" s="25" t="s">
        <v>111</v>
      </c>
      <c r="B65" s="64" t="s">
        <v>136</v>
      </c>
      <c r="C65" s="65"/>
      <c r="D65" s="65"/>
      <c r="E65" s="65"/>
      <c r="F65" s="66"/>
      <c r="G65" s="5"/>
    </row>
    <row r="66" spans="1:7" ht="20.100000000000001" customHeight="1">
      <c r="A66" s="25" t="s">
        <v>113</v>
      </c>
      <c r="B66" s="64" t="s">
        <v>137</v>
      </c>
      <c r="C66" s="65"/>
      <c r="D66" s="65"/>
      <c r="E66" s="65"/>
      <c r="F66" s="66"/>
      <c r="G66" s="5"/>
    </row>
    <row r="67" spans="1:7" ht="20.100000000000001" customHeight="1">
      <c r="A67" s="25" t="s">
        <v>115</v>
      </c>
      <c r="B67" s="64" t="s">
        <v>138</v>
      </c>
      <c r="C67" s="65"/>
      <c r="D67" s="65"/>
      <c r="E67" s="65"/>
      <c r="F67" s="66"/>
      <c r="G67" s="5"/>
    </row>
    <row r="68" spans="1:7" ht="20.100000000000001" customHeight="1">
      <c r="A68" s="25" t="s">
        <v>117</v>
      </c>
      <c r="B68" s="64" t="s">
        <v>139</v>
      </c>
      <c r="C68" s="65"/>
      <c r="D68" s="65"/>
      <c r="E68" s="65"/>
      <c r="F68" s="66"/>
      <c r="G68" s="5"/>
    </row>
    <row r="69" spans="1:7" ht="20.100000000000001" customHeight="1">
      <c r="A69" s="25" t="s">
        <v>119</v>
      </c>
      <c r="B69" s="64" t="s">
        <v>116</v>
      </c>
      <c r="C69" s="65"/>
      <c r="D69" s="65"/>
      <c r="E69" s="65"/>
      <c r="F69" s="66"/>
      <c r="G69" s="5"/>
    </row>
    <row r="70" spans="1:7" ht="20.100000000000001" customHeight="1">
      <c r="A70" s="25" t="s">
        <v>121</v>
      </c>
      <c r="B70" s="64" t="s">
        <v>118</v>
      </c>
      <c r="C70" s="65"/>
      <c r="D70" s="65"/>
      <c r="E70" s="65"/>
      <c r="F70" s="66"/>
      <c r="G70" s="5"/>
    </row>
    <row r="71" spans="1:7" ht="20.100000000000001" customHeight="1">
      <c r="A71" s="25" t="s">
        <v>140</v>
      </c>
      <c r="B71" s="64" t="s">
        <v>120</v>
      </c>
      <c r="C71" s="65"/>
      <c r="D71" s="65"/>
      <c r="E71" s="65"/>
      <c r="F71" s="66"/>
      <c r="G71" s="5"/>
    </row>
    <row r="72" spans="1:7" ht="20.100000000000001" customHeight="1">
      <c r="A72" s="25" t="s">
        <v>141</v>
      </c>
      <c r="B72" s="64" t="s">
        <v>122</v>
      </c>
      <c r="C72" s="65"/>
      <c r="D72" s="65"/>
      <c r="E72" s="65"/>
      <c r="F72" s="66"/>
      <c r="G72" s="5"/>
    </row>
    <row r="73" spans="1:7" ht="60" customHeight="1">
      <c r="A73" s="84" t="s">
        <v>142</v>
      </c>
      <c r="B73" s="85"/>
      <c r="C73" s="85"/>
      <c r="D73" s="85"/>
      <c r="E73" s="85"/>
      <c r="F73" s="86"/>
      <c r="G73" s="5"/>
    </row>
    <row r="74" spans="1:7" ht="60" customHeight="1">
      <c r="A74" s="84" t="s">
        <v>279</v>
      </c>
      <c r="B74" s="85"/>
      <c r="C74" s="85"/>
      <c r="D74" s="85"/>
      <c r="E74" s="85"/>
      <c r="F74" s="86"/>
      <c r="G74" s="5"/>
    </row>
    <row r="75" spans="1:7" ht="60" customHeight="1">
      <c r="A75" s="84" t="s">
        <v>143</v>
      </c>
      <c r="B75" s="85"/>
      <c r="C75" s="85"/>
      <c r="D75" s="85"/>
      <c r="E75" s="85"/>
      <c r="F75" s="86"/>
      <c r="G75" s="5"/>
    </row>
    <row r="76" spans="1:7" ht="63" customHeight="1">
      <c r="A76" s="84" t="s">
        <v>280</v>
      </c>
      <c r="B76" s="85"/>
      <c r="C76" s="85"/>
      <c r="D76" s="85"/>
      <c r="E76" s="85"/>
      <c r="F76" s="86"/>
      <c r="G76" s="5"/>
    </row>
    <row r="77" spans="1:7" s="68" customFormat="1" ht="60" customHeight="1">
      <c r="A77" s="87" t="s">
        <v>125</v>
      </c>
      <c r="B77" s="87"/>
      <c r="C77" s="87"/>
      <c r="D77" s="87"/>
      <c r="E77" s="87"/>
      <c r="F77" s="87"/>
      <c r="G77" s="67"/>
    </row>
    <row r="78" spans="1:7">
      <c r="A78" s="69"/>
      <c r="B78" s="69"/>
      <c r="C78" s="70"/>
      <c r="D78" s="69"/>
      <c r="E78" s="71"/>
      <c r="F78" s="69"/>
    </row>
  </sheetData>
  <mergeCells count="39">
    <mergeCell ref="A2:D5"/>
    <mergeCell ref="A6:F6"/>
    <mergeCell ref="A7:B7"/>
    <mergeCell ref="C7:D7"/>
    <mergeCell ref="A8:B8"/>
    <mergeCell ref="C8:D8"/>
    <mergeCell ref="A9:B9"/>
    <mergeCell ref="C9:D9"/>
    <mergeCell ref="A10:B10"/>
    <mergeCell ref="C10:D10"/>
    <mergeCell ref="A11:B11"/>
    <mergeCell ref="C11:D11"/>
    <mergeCell ref="E11:E12"/>
    <mergeCell ref="F11:F12"/>
    <mergeCell ref="A12:B12"/>
    <mergeCell ref="C12:D12"/>
    <mergeCell ref="A13:B13"/>
    <mergeCell ref="C13:F13"/>
    <mergeCell ref="A56:D59"/>
    <mergeCell ref="A14:B14"/>
    <mergeCell ref="C14:F14"/>
    <mergeCell ref="A15:F15"/>
    <mergeCell ref="A16:B16"/>
    <mergeCell ref="E16:F16"/>
    <mergeCell ref="A17:B17"/>
    <mergeCell ref="E17:F17"/>
    <mergeCell ref="A18:B18"/>
    <mergeCell ref="E18:F18"/>
    <mergeCell ref="A19:F19"/>
    <mergeCell ref="A20:F20"/>
    <mergeCell ref="A40:E40"/>
    <mergeCell ref="A76:F76"/>
    <mergeCell ref="A77:F77"/>
    <mergeCell ref="A60:F60"/>
    <mergeCell ref="A61:F61"/>
    <mergeCell ref="B62:F62"/>
    <mergeCell ref="A73:F73"/>
    <mergeCell ref="A74:F74"/>
    <mergeCell ref="A75:F75"/>
  </mergeCells>
  <printOptions horizontalCentered="1"/>
  <pageMargins left="0" right="0" top="0" bottom="0" header="0" footer="0"/>
  <pageSetup paperSize="9" scale="68" orientation="portrait" horizontalDpi="360" verticalDpi="360" r:id="rId1"/>
</worksheet>
</file>

<file path=xl/worksheets/sheet3.xml><?xml version="1.0" encoding="utf-8"?>
<worksheet xmlns="http://schemas.openxmlformats.org/spreadsheetml/2006/main" xmlns:r="http://schemas.openxmlformats.org/officeDocument/2006/relationships">
  <dimension ref="A1:G78"/>
  <sheetViews>
    <sheetView tabSelected="1" zoomScale="85" zoomScaleNormal="85" zoomScalePageLayoutView="85" workbookViewId="0">
      <selection activeCell="F7" sqref="F7:F10"/>
    </sheetView>
  </sheetViews>
  <sheetFormatPr defaultColWidth="8.85546875" defaultRowHeight="12.75"/>
  <cols>
    <col min="1" max="1" width="6.140625" style="6" customWidth="1"/>
    <col min="2" max="2" width="30.7109375" style="6" customWidth="1"/>
    <col min="3" max="3" width="35.5703125" style="72" customWidth="1"/>
    <col min="4" max="4" width="27.42578125" style="6" customWidth="1"/>
    <col min="5" max="5" width="22.85546875" style="17" customWidth="1"/>
    <col min="6" max="6" width="22.5703125" style="6" customWidth="1"/>
    <col min="7" max="16384" width="8.85546875" style="6"/>
  </cols>
  <sheetData>
    <row r="1" spans="1:7" ht="20.100000000000001" customHeight="1">
      <c r="A1" s="1"/>
      <c r="B1" s="1"/>
      <c r="C1" s="2"/>
      <c r="D1" s="1"/>
      <c r="E1" s="3"/>
      <c r="F1" s="4"/>
      <c r="G1" s="5"/>
    </row>
    <row r="2" spans="1:7" ht="18.95" customHeight="1">
      <c r="A2" s="118" t="s">
        <v>0</v>
      </c>
      <c r="B2" s="119"/>
      <c r="C2" s="119"/>
      <c r="D2" s="119"/>
      <c r="E2" s="7" t="s">
        <v>1</v>
      </c>
      <c r="F2" s="8" t="s">
        <v>2</v>
      </c>
      <c r="G2" s="5"/>
    </row>
    <row r="3" spans="1:7" ht="18.95" customHeight="1">
      <c r="A3" s="120"/>
      <c r="B3" s="121"/>
      <c r="C3" s="121"/>
      <c r="D3" s="121"/>
      <c r="E3" s="9" t="s">
        <v>3</v>
      </c>
      <c r="F3" s="10" t="s">
        <v>4</v>
      </c>
      <c r="G3" s="5"/>
    </row>
    <row r="4" spans="1:7" ht="18.95" customHeight="1">
      <c r="A4" s="120"/>
      <c r="B4" s="121"/>
      <c r="C4" s="121"/>
      <c r="D4" s="121"/>
      <c r="E4" s="9" t="s">
        <v>5</v>
      </c>
      <c r="F4" s="10" t="s">
        <v>6</v>
      </c>
      <c r="G4" s="5"/>
    </row>
    <row r="5" spans="1:7" ht="18.95" customHeight="1">
      <c r="A5" s="122"/>
      <c r="B5" s="123"/>
      <c r="C5" s="123"/>
      <c r="D5" s="123"/>
      <c r="E5" s="11" t="s">
        <v>7</v>
      </c>
      <c r="F5" s="12" t="s">
        <v>8</v>
      </c>
      <c r="G5" s="5"/>
    </row>
    <row r="6" spans="1:7" ht="30" customHeight="1">
      <c r="A6" s="88" t="s">
        <v>9</v>
      </c>
      <c r="B6" s="89"/>
      <c r="C6" s="89"/>
      <c r="D6" s="89"/>
      <c r="E6" s="89"/>
      <c r="F6" s="90"/>
      <c r="G6" s="5"/>
    </row>
    <row r="7" spans="1:7" ht="19.5" customHeight="1">
      <c r="A7" s="95" t="s">
        <v>10</v>
      </c>
      <c r="B7" s="95"/>
      <c r="C7" s="95" t="s">
        <v>271</v>
      </c>
      <c r="D7" s="95"/>
      <c r="E7" s="13" t="s">
        <v>11</v>
      </c>
      <c r="F7" s="14" t="s">
        <v>281</v>
      </c>
      <c r="G7" s="5"/>
    </row>
    <row r="8" spans="1:7" ht="19.5" customHeight="1">
      <c r="A8" s="95" t="s">
        <v>12</v>
      </c>
      <c r="B8" s="95"/>
      <c r="C8" s="95" t="s">
        <v>282</v>
      </c>
      <c r="D8" s="95"/>
      <c r="E8" s="13" t="s">
        <v>13</v>
      </c>
      <c r="F8" s="14" t="s">
        <v>14</v>
      </c>
      <c r="G8" s="5"/>
    </row>
    <row r="9" spans="1:7" ht="19.5" customHeight="1">
      <c r="A9" s="95" t="s">
        <v>15</v>
      </c>
      <c r="B9" s="95"/>
      <c r="C9" s="115" t="s">
        <v>144</v>
      </c>
      <c r="D9" s="116"/>
      <c r="E9" s="13" t="s">
        <v>17</v>
      </c>
      <c r="F9" s="14" t="s">
        <v>273</v>
      </c>
      <c r="G9" s="5"/>
    </row>
    <row r="10" spans="1:7" ht="19.5" customHeight="1">
      <c r="A10" s="95" t="s">
        <v>18</v>
      </c>
      <c r="B10" s="95"/>
      <c r="C10" s="111" t="s">
        <v>145</v>
      </c>
      <c r="D10" s="112"/>
      <c r="E10" s="13" t="s">
        <v>20</v>
      </c>
      <c r="F10" s="14" t="s">
        <v>21</v>
      </c>
      <c r="G10" s="5"/>
    </row>
    <row r="11" spans="1:7" ht="52.5" customHeight="1">
      <c r="A11" s="115" t="s">
        <v>22</v>
      </c>
      <c r="B11" s="112"/>
      <c r="C11" s="117" t="s">
        <v>146</v>
      </c>
      <c r="D11" s="113"/>
      <c r="E11" s="107" t="s">
        <v>24</v>
      </c>
      <c r="F11" s="109" t="s">
        <v>147</v>
      </c>
      <c r="G11" s="5"/>
    </row>
    <row r="12" spans="1:7" ht="19.5" customHeight="1">
      <c r="A12" s="111" t="s">
        <v>26</v>
      </c>
      <c r="B12" s="112"/>
      <c r="C12" s="113" t="s">
        <v>27</v>
      </c>
      <c r="D12" s="113"/>
      <c r="E12" s="108"/>
      <c r="F12" s="110"/>
      <c r="G12" s="5"/>
    </row>
    <row r="13" spans="1:7" ht="19.5" customHeight="1">
      <c r="A13" s="95" t="s">
        <v>28</v>
      </c>
      <c r="B13" s="95"/>
      <c r="C13" s="111" t="s">
        <v>29</v>
      </c>
      <c r="D13" s="114"/>
      <c r="E13" s="114"/>
      <c r="F13" s="112"/>
      <c r="G13" s="5"/>
    </row>
    <row r="14" spans="1:7" ht="19.5" customHeight="1">
      <c r="A14" s="95" t="s">
        <v>30</v>
      </c>
      <c r="B14" s="95"/>
      <c r="C14" s="95" t="s">
        <v>29</v>
      </c>
      <c r="D14" s="95"/>
      <c r="E14" s="95"/>
      <c r="F14" s="95"/>
      <c r="G14" s="5"/>
    </row>
    <row r="15" spans="1:7" ht="14.25">
      <c r="A15" s="103"/>
      <c r="B15" s="103"/>
      <c r="C15" s="103"/>
      <c r="D15" s="103"/>
      <c r="E15" s="103"/>
      <c r="F15" s="103"/>
      <c r="G15" s="5"/>
    </row>
    <row r="16" spans="1:7" s="17" customFormat="1" ht="24.75" customHeight="1">
      <c r="A16" s="104" t="s">
        <v>31</v>
      </c>
      <c r="B16" s="105"/>
      <c r="C16" s="15" t="s">
        <v>32</v>
      </c>
      <c r="D16" s="15" t="s">
        <v>33</v>
      </c>
      <c r="E16" s="93" t="s">
        <v>34</v>
      </c>
      <c r="F16" s="93"/>
      <c r="G16" s="16"/>
    </row>
    <row r="17" spans="1:7" ht="66.75" customHeight="1">
      <c r="A17" s="104"/>
      <c r="B17" s="105"/>
      <c r="C17" s="18"/>
      <c r="D17" s="19"/>
      <c r="E17" s="106"/>
      <c r="F17" s="106"/>
      <c r="G17" s="5"/>
    </row>
    <row r="18" spans="1:7" ht="42" customHeight="1">
      <c r="A18" s="93" t="s">
        <v>269</v>
      </c>
      <c r="B18" s="93"/>
      <c r="C18" s="15" t="s">
        <v>270</v>
      </c>
      <c r="D18" s="15" t="s">
        <v>35</v>
      </c>
      <c r="E18" s="93" t="s">
        <v>36</v>
      </c>
      <c r="F18" s="93"/>
      <c r="G18" s="5"/>
    </row>
    <row r="19" spans="1:7" ht="14.25">
      <c r="A19" s="94"/>
      <c r="B19" s="94"/>
      <c r="C19" s="94"/>
      <c r="D19" s="94"/>
      <c r="E19" s="94"/>
      <c r="F19" s="94"/>
      <c r="G19" s="5"/>
    </row>
    <row r="20" spans="1:7" s="21" customFormat="1" ht="24.95" customHeight="1">
      <c r="A20" s="95" t="s">
        <v>37</v>
      </c>
      <c r="B20" s="95"/>
      <c r="C20" s="95"/>
      <c r="D20" s="95"/>
      <c r="E20" s="95"/>
      <c r="F20" s="95"/>
      <c r="G20" s="20"/>
    </row>
    <row r="21" spans="1:7" s="24" customFormat="1" ht="20.100000000000001" customHeight="1">
      <c r="A21" s="22" t="s">
        <v>38</v>
      </c>
      <c r="B21" s="22" t="s">
        <v>39</v>
      </c>
      <c r="C21" s="15" t="s">
        <v>40</v>
      </c>
      <c r="D21" s="23" t="s">
        <v>41</v>
      </c>
      <c r="E21" s="22" t="s">
        <v>42</v>
      </c>
      <c r="F21" s="22" t="s">
        <v>43</v>
      </c>
    </row>
    <row r="22" spans="1:7" ht="20.100000000000001" customHeight="1">
      <c r="A22" s="25">
        <v>1</v>
      </c>
      <c r="B22" s="26" t="s">
        <v>44</v>
      </c>
      <c r="C22" s="26" t="s">
        <v>45</v>
      </c>
      <c r="D22" s="27" t="s">
        <v>46</v>
      </c>
      <c r="E22" s="25" t="s">
        <v>47</v>
      </c>
      <c r="F22" s="28">
        <f>100-8.9203</f>
        <v>91.079700000000003</v>
      </c>
      <c r="G22" s="5"/>
    </row>
    <row r="23" spans="1:7" ht="15">
      <c r="A23" s="25">
        <v>2</v>
      </c>
      <c r="B23" s="26" t="s">
        <v>148</v>
      </c>
      <c r="C23" s="26" t="s">
        <v>149</v>
      </c>
      <c r="D23" s="29" t="s">
        <v>150</v>
      </c>
      <c r="E23" s="30" t="s">
        <v>151</v>
      </c>
      <c r="F23" s="28">
        <v>0.5</v>
      </c>
      <c r="G23" s="5"/>
    </row>
    <row r="24" spans="1:7" ht="20.100000000000001" customHeight="1">
      <c r="A24" s="25">
        <v>3</v>
      </c>
      <c r="B24" s="26" t="s">
        <v>152</v>
      </c>
      <c r="C24" s="26" t="s">
        <v>153</v>
      </c>
      <c r="D24" s="29" t="s">
        <v>154</v>
      </c>
      <c r="E24" s="25" t="s">
        <v>155</v>
      </c>
      <c r="F24" s="31">
        <v>0.15</v>
      </c>
      <c r="G24" s="5"/>
    </row>
    <row r="25" spans="1:7" ht="20.100000000000001" customHeight="1">
      <c r="A25" s="25">
        <v>4</v>
      </c>
      <c r="B25" s="26" t="s">
        <v>156</v>
      </c>
      <c r="C25" s="26" t="s">
        <v>157</v>
      </c>
      <c r="D25" s="26" t="s">
        <v>158</v>
      </c>
      <c r="E25" s="25" t="s">
        <v>159</v>
      </c>
      <c r="F25" s="32">
        <v>0.01</v>
      </c>
      <c r="G25" s="5"/>
    </row>
    <row r="26" spans="1:7" ht="20.100000000000001" customHeight="1">
      <c r="A26" s="25">
        <v>5</v>
      </c>
      <c r="B26" s="26" t="s">
        <v>160</v>
      </c>
      <c r="C26" s="26" t="s">
        <v>161</v>
      </c>
      <c r="D26" s="27" t="s">
        <v>46</v>
      </c>
      <c r="E26" s="25" t="s">
        <v>162</v>
      </c>
      <c r="F26" s="28">
        <v>5</v>
      </c>
      <c r="G26" s="5"/>
    </row>
    <row r="27" spans="1:7" ht="20.100000000000001" customHeight="1">
      <c r="A27" s="25">
        <v>6</v>
      </c>
      <c r="B27" s="26" t="s">
        <v>163</v>
      </c>
      <c r="C27" s="26" t="s">
        <v>86</v>
      </c>
      <c r="D27" s="27" t="s">
        <v>87</v>
      </c>
      <c r="E27" s="25" t="s">
        <v>88</v>
      </c>
      <c r="F27" s="28">
        <v>1</v>
      </c>
      <c r="G27" s="5"/>
    </row>
    <row r="28" spans="1:7" ht="30">
      <c r="A28" s="25">
        <v>7</v>
      </c>
      <c r="B28" s="26" t="s">
        <v>164</v>
      </c>
      <c r="C28" s="26" t="s">
        <v>93</v>
      </c>
      <c r="D28" s="37" t="s">
        <v>90</v>
      </c>
      <c r="E28" s="38" t="s">
        <v>165</v>
      </c>
      <c r="F28" s="28">
        <v>1</v>
      </c>
      <c r="G28" s="5"/>
    </row>
    <row r="29" spans="1:7" ht="20.100000000000001" customHeight="1">
      <c r="A29" s="25">
        <v>8</v>
      </c>
      <c r="B29" s="26" t="s">
        <v>166</v>
      </c>
      <c r="C29" s="26" t="s">
        <v>167</v>
      </c>
      <c r="D29" s="37" t="s">
        <v>90</v>
      </c>
      <c r="E29" s="38" t="s">
        <v>168</v>
      </c>
      <c r="F29" s="28">
        <v>0.16</v>
      </c>
      <c r="G29" s="5"/>
    </row>
    <row r="30" spans="1:7" ht="20.100000000000001" customHeight="1">
      <c r="A30" s="25">
        <v>9</v>
      </c>
      <c r="B30" s="26" t="s">
        <v>78</v>
      </c>
      <c r="C30" s="39" t="s">
        <v>78</v>
      </c>
      <c r="D30" s="37" t="s">
        <v>169</v>
      </c>
      <c r="E30" s="38" t="s">
        <v>80</v>
      </c>
      <c r="F30" s="28">
        <v>0.2</v>
      </c>
      <c r="G30" s="5"/>
    </row>
    <row r="31" spans="1:7" ht="20.100000000000001" customHeight="1">
      <c r="A31" s="25">
        <v>10</v>
      </c>
      <c r="B31" s="26" t="s">
        <v>74</v>
      </c>
      <c r="C31" s="26" t="s">
        <v>75</v>
      </c>
      <c r="D31" s="37" t="s">
        <v>131</v>
      </c>
      <c r="E31" s="38" t="s">
        <v>170</v>
      </c>
      <c r="F31" s="28">
        <v>0.1</v>
      </c>
      <c r="G31" s="5"/>
    </row>
    <row r="32" spans="1:7" ht="20.100000000000001" customHeight="1">
      <c r="A32" s="25">
        <v>11</v>
      </c>
      <c r="B32" s="39" t="s">
        <v>171</v>
      </c>
      <c r="C32" s="42" t="s">
        <v>172</v>
      </c>
      <c r="D32" s="37" t="s">
        <v>173</v>
      </c>
      <c r="E32" s="38" t="s">
        <v>101</v>
      </c>
      <c r="F32" s="28">
        <v>2.0000000000000001E-4</v>
      </c>
      <c r="G32" s="5"/>
    </row>
    <row r="33" spans="1:7" ht="20.100000000000001" customHeight="1">
      <c r="A33" s="25">
        <v>12</v>
      </c>
      <c r="B33" s="39" t="s">
        <v>174</v>
      </c>
      <c r="C33" s="42" t="s">
        <v>175</v>
      </c>
      <c r="D33" s="29" t="s">
        <v>176</v>
      </c>
      <c r="E33" s="38" t="s">
        <v>101</v>
      </c>
      <c r="F33" s="28">
        <v>1E-4</v>
      </c>
      <c r="G33" s="5"/>
    </row>
    <row r="34" spans="1:7" ht="20.100000000000001" customHeight="1">
      <c r="A34" s="33">
        <v>13</v>
      </c>
      <c r="B34" s="34" t="s">
        <v>177</v>
      </c>
      <c r="C34" s="42" t="s">
        <v>178</v>
      </c>
      <c r="D34" s="29" t="s">
        <v>67</v>
      </c>
      <c r="E34" s="38" t="s">
        <v>179</v>
      </c>
      <c r="F34" s="28">
        <f>20/100*0.8</f>
        <v>0.16000000000000003</v>
      </c>
      <c r="G34" s="5"/>
    </row>
    <row r="35" spans="1:7" ht="15">
      <c r="A35" s="35"/>
      <c r="B35" s="75"/>
      <c r="C35" s="26" t="s">
        <v>180</v>
      </c>
      <c r="D35" s="26" t="s">
        <v>67</v>
      </c>
      <c r="E35" s="38" t="s">
        <v>181</v>
      </c>
      <c r="F35" s="43">
        <f>70/100*0.8</f>
        <v>0.55999999999999994</v>
      </c>
      <c r="G35" s="5"/>
    </row>
    <row r="36" spans="1:7" ht="20.100000000000001" customHeight="1">
      <c r="A36" s="35"/>
      <c r="B36" s="75"/>
      <c r="C36" s="26" t="s">
        <v>182</v>
      </c>
      <c r="D36" s="26" t="s">
        <v>87</v>
      </c>
      <c r="E36" s="38" t="s">
        <v>183</v>
      </c>
      <c r="F36" s="28">
        <f>1.25/100*0.8</f>
        <v>1.0000000000000002E-2</v>
      </c>
      <c r="G36" s="5"/>
    </row>
    <row r="37" spans="1:7" ht="20.100000000000001" customHeight="1">
      <c r="A37" s="40"/>
      <c r="B37" s="76"/>
      <c r="C37" s="42" t="s">
        <v>45</v>
      </c>
      <c r="D37" s="42" t="s">
        <v>46</v>
      </c>
      <c r="E37" s="38" t="s">
        <v>47</v>
      </c>
      <c r="F37" s="28">
        <f>8.75/100*0.8</f>
        <v>6.9999999999999993E-2</v>
      </c>
      <c r="G37" s="5"/>
    </row>
    <row r="38" spans="1:7" ht="19.5" customHeight="1">
      <c r="A38" s="96" t="s">
        <v>102</v>
      </c>
      <c r="B38" s="96"/>
      <c r="C38" s="96"/>
      <c r="D38" s="96"/>
      <c r="E38" s="96"/>
      <c r="F38" s="46">
        <f>SUM(F9:F37)</f>
        <v>100.00000000000001</v>
      </c>
      <c r="G38" s="5"/>
    </row>
    <row r="39" spans="1:7" ht="20.100000000000001" customHeight="1">
      <c r="A39" s="47"/>
      <c r="B39" s="77"/>
      <c r="C39" s="77"/>
      <c r="D39" s="48"/>
      <c r="E39" s="50"/>
      <c r="F39" s="78"/>
      <c r="G39" s="5"/>
    </row>
    <row r="40" spans="1:7" ht="20.100000000000001" customHeight="1">
      <c r="A40" s="47"/>
      <c r="B40" s="49"/>
      <c r="C40" s="48"/>
      <c r="D40" s="48"/>
      <c r="E40" s="50"/>
      <c r="F40" s="53"/>
      <c r="G40" s="5"/>
    </row>
    <row r="41" spans="1:7" ht="20.100000000000001" customHeight="1">
      <c r="A41" s="47"/>
      <c r="B41" s="48"/>
      <c r="C41" s="48"/>
      <c r="D41" s="49"/>
      <c r="E41" s="50"/>
      <c r="F41" s="51"/>
      <c r="G41" s="5"/>
    </row>
    <row r="42" spans="1:7" ht="20.100000000000001" customHeight="1">
      <c r="A42" s="47"/>
      <c r="B42" s="48"/>
      <c r="C42" s="48"/>
      <c r="D42" s="49"/>
      <c r="E42" s="50"/>
      <c r="F42" s="51"/>
      <c r="G42" s="5"/>
    </row>
    <row r="43" spans="1:7" ht="20.100000000000001" customHeight="1">
      <c r="A43" s="47"/>
      <c r="B43" s="48"/>
      <c r="C43" s="48"/>
      <c r="D43" s="49"/>
      <c r="E43" s="50"/>
      <c r="F43" s="51"/>
      <c r="G43" s="5"/>
    </row>
    <row r="44" spans="1:7" ht="20.100000000000001" customHeight="1">
      <c r="A44" s="47"/>
      <c r="B44" s="48"/>
      <c r="C44" s="52"/>
      <c r="D44" s="49"/>
      <c r="E44" s="50"/>
      <c r="F44" s="51"/>
      <c r="G44" s="5"/>
    </row>
    <row r="45" spans="1:7" ht="20.100000000000001" customHeight="1">
      <c r="A45" s="47"/>
      <c r="B45" s="48"/>
      <c r="C45" s="48"/>
      <c r="D45" s="48"/>
      <c r="E45" s="50"/>
      <c r="F45" s="53"/>
      <c r="G45" s="5"/>
    </row>
    <row r="46" spans="1:7" ht="15">
      <c r="A46" s="47"/>
      <c r="B46" s="49"/>
      <c r="C46" s="48"/>
      <c r="D46" s="48"/>
      <c r="E46" s="50"/>
      <c r="F46" s="54"/>
      <c r="G46" s="5"/>
    </row>
    <row r="47" spans="1:7" ht="20.100000000000001" customHeight="1">
      <c r="A47" s="47"/>
      <c r="B47" s="49"/>
      <c r="C47" s="48"/>
      <c r="D47" s="55"/>
      <c r="E47" s="50"/>
      <c r="F47" s="51"/>
      <c r="G47" s="5"/>
    </row>
    <row r="48" spans="1:7" ht="20.100000000000001" customHeight="1">
      <c r="A48" s="47"/>
      <c r="B48" s="48"/>
      <c r="C48" s="56"/>
      <c r="D48" s="56"/>
      <c r="E48" s="47"/>
      <c r="F48" s="53"/>
      <c r="G48" s="5"/>
    </row>
    <row r="49" spans="1:7" ht="20.100000000000001" customHeight="1">
      <c r="A49" s="47"/>
      <c r="B49" s="48"/>
      <c r="C49" s="56"/>
      <c r="D49" s="56"/>
      <c r="E49" s="47"/>
      <c r="F49" s="53"/>
      <c r="G49" s="5"/>
    </row>
    <row r="50" spans="1:7" ht="20.100000000000001" customHeight="1">
      <c r="A50" s="47"/>
      <c r="B50" s="48"/>
      <c r="C50" s="56"/>
      <c r="D50" s="56"/>
      <c r="E50" s="47"/>
      <c r="F50" s="53"/>
      <c r="G50" s="5"/>
    </row>
    <row r="51" spans="1:7" s="21" customFormat="1" ht="20.100000000000001" customHeight="1">
      <c r="A51" s="126"/>
      <c r="B51" s="126"/>
      <c r="C51" s="126"/>
      <c r="D51" s="126"/>
      <c r="E51" s="126"/>
      <c r="F51" s="74"/>
      <c r="G51" s="20"/>
    </row>
    <row r="52" spans="1:7" s="21" customFormat="1" ht="20.100000000000001" customHeight="1">
      <c r="A52" s="57"/>
      <c r="B52" s="58"/>
      <c r="C52" s="59"/>
      <c r="D52" s="60"/>
      <c r="E52" s="61"/>
      <c r="F52" s="62"/>
      <c r="G52" s="20"/>
    </row>
    <row r="53" spans="1:7" s="21" customFormat="1" ht="20.100000000000001" customHeight="1">
      <c r="A53" s="57"/>
      <c r="B53" s="58"/>
      <c r="C53" s="59"/>
      <c r="D53" s="60"/>
      <c r="E53" s="61"/>
      <c r="F53" s="62"/>
      <c r="G53" s="20"/>
    </row>
    <row r="54" spans="1:7" s="21" customFormat="1" ht="20.100000000000001" customHeight="1">
      <c r="A54" s="57"/>
      <c r="B54" s="58"/>
      <c r="C54" s="59"/>
      <c r="D54" s="60"/>
      <c r="E54" s="61"/>
      <c r="F54" s="62"/>
      <c r="G54" s="20"/>
    </row>
    <row r="55" spans="1:7" s="21" customFormat="1" ht="20.100000000000001" customHeight="1">
      <c r="A55" s="57"/>
      <c r="B55" s="58"/>
      <c r="C55" s="59"/>
      <c r="D55" s="60"/>
      <c r="E55" s="61"/>
      <c r="F55" s="62"/>
      <c r="G55" s="20"/>
    </row>
    <row r="56" spans="1:7" s="21" customFormat="1" ht="20.100000000000001" customHeight="1">
      <c r="A56" s="57"/>
      <c r="B56" s="58"/>
      <c r="C56" s="59"/>
      <c r="D56" s="60"/>
      <c r="E56" s="61"/>
      <c r="F56" s="62"/>
      <c r="G56" s="20"/>
    </row>
    <row r="57" spans="1:7" s="21" customFormat="1" ht="20.100000000000001" customHeight="1">
      <c r="A57" s="57"/>
      <c r="B57" s="58"/>
      <c r="C57" s="59"/>
      <c r="D57" s="60"/>
      <c r="E57" s="61"/>
      <c r="F57" s="62"/>
      <c r="G57" s="20"/>
    </row>
    <row r="58" spans="1:7" ht="18.95" customHeight="1">
      <c r="A58" s="97" t="s">
        <v>103</v>
      </c>
      <c r="B58" s="98"/>
      <c r="C58" s="98"/>
      <c r="D58" s="98"/>
      <c r="E58" s="7" t="s">
        <v>1</v>
      </c>
      <c r="F58" s="8" t="s">
        <v>104</v>
      </c>
      <c r="G58" s="5"/>
    </row>
    <row r="59" spans="1:7" ht="18.95" customHeight="1">
      <c r="A59" s="99"/>
      <c r="B59" s="100"/>
      <c r="C59" s="100"/>
      <c r="D59" s="100"/>
      <c r="E59" s="9" t="s">
        <v>3</v>
      </c>
      <c r="F59" s="10" t="s">
        <v>4</v>
      </c>
      <c r="G59" s="5"/>
    </row>
    <row r="60" spans="1:7" ht="18.95" customHeight="1">
      <c r="A60" s="99"/>
      <c r="B60" s="100"/>
      <c r="C60" s="100"/>
      <c r="D60" s="100"/>
      <c r="E60" s="9" t="s">
        <v>5</v>
      </c>
      <c r="F60" s="10" t="s">
        <v>6</v>
      </c>
      <c r="G60" s="5"/>
    </row>
    <row r="61" spans="1:7" ht="18.95" customHeight="1">
      <c r="A61" s="101"/>
      <c r="B61" s="102"/>
      <c r="C61" s="102"/>
      <c r="D61" s="102"/>
      <c r="E61" s="11" t="s">
        <v>7</v>
      </c>
      <c r="F61" s="12" t="s">
        <v>8</v>
      </c>
      <c r="G61" s="5"/>
    </row>
    <row r="62" spans="1:7" ht="30" customHeight="1">
      <c r="A62" s="88" t="s">
        <v>9</v>
      </c>
      <c r="B62" s="89"/>
      <c r="C62" s="89"/>
      <c r="D62" s="89"/>
      <c r="E62" s="89"/>
      <c r="F62" s="90"/>
      <c r="G62" s="5"/>
    </row>
    <row r="63" spans="1:7" s="21" customFormat="1" ht="24.95" customHeight="1">
      <c r="A63" s="91" t="s">
        <v>105</v>
      </c>
      <c r="B63" s="91"/>
      <c r="C63" s="91"/>
      <c r="D63" s="91"/>
      <c r="E63" s="91"/>
      <c r="F63" s="91"/>
      <c r="G63" s="20"/>
    </row>
    <row r="64" spans="1:7" ht="20.100000000000001" customHeight="1">
      <c r="A64" s="63" t="s">
        <v>38</v>
      </c>
      <c r="B64" s="92" t="s">
        <v>106</v>
      </c>
      <c r="C64" s="92"/>
      <c r="D64" s="92"/>
      <c r="E64" s="92"/>
      <c r="F64" s="92"/>
      <c r="G64" s="5"/>
    </row>
    <row r="65" spans="1:7" ht="20.100000000000001" customHeight="1">
      <c r="A65" s="25" t="s">
        <v>107</v>
      </c>
      <c r="B65" s="64" t="s">
        <v>184</v>
      </c>
      <c r="C65" s="65"/>
      <c r="D65" s="65"/>
      <c r="E65" s="65"/>
      <c r="F65" s="66"/>
      <c r="G65" s="5"/>
    </row>
    <row r="66" spans="1:7" ht="20.100000000000001" customHeight="1">
      <c r="A66" s="25" t="s">
        <v>109</v>
      </c>
      <c r="B66" s="64" t="s">
        <v>185</v>
      </c>
      <c r="C66" s="65"/>
      <c r="D66" s="65"/>
      <c r="E66" s="65"/>
      <c r="F66" s="66"/>
      <c r="G66" s="5"/>
    </row>
    <row r="67" spans="1:7" ht="20.100000000000001" customHeight="1">
      <c r="A67" s="25" t="s">
        <v>111</v>
      </c>
      <c r="B67" s="64" t="s">
        <v>186</v>
      </c>
      <c r="C67" s="65"/>
      <c r="D67" s="65"/>
      <c r="E67" s="65"/>
      <c r="F67" s="66"/>
      <c r="G67" s="5"/>
    </row>
    <row r="68" spans="1:7" ht="20.100000000000001" customHeight="1">
      <c r="A68" s="25" t="s">
        <v>113</v>
      </c>
      <c r="B68" s="64" t="s">
        <v>187</v>
      </c>
      <c r="C68" s="65"/>
      <c r="D68" s="65"/>
      <c r="E68" s="65"/>
      <c r="F68" s="66"/>
      <c r="G68" s="5"/>
    </row>
    <row r="69" spans="1:7" ht="20.100000000000001" customHeight="1">
      <c r="A69" s="25" t="s">
        <v>115</v>
      </c>
      <c r="B69" s="64" t="s">
        <v>188</v>
      </c>
      <c r="C69" s="65"/>
      <c r="D69" s="65"/>
      <c r="E69" s="65"/>
      <c r="F69" s="66"/>
      <c r="G69" s="5"/>
    </row>
    <row r="70" spans="1:7" ht="20.100000000000001" customHeight="1">
      <c r="A70" s="25" t="s">
        <v>117</v>
      </c>
      <c r="B70" s="64" t="s">
        <v>189</v>
      </c>
      <c r="C70" s="65"/>
      <c r="D70" s="65"/>
      <c r="E70" s="65"/>
      <c r="F70" s="66"/>
      <c r="G70" s="5"/>
    </row>
    <row r="71" spans="1:7" ht="20.100000000000001" customHeight="1">
      <c r="A71" s="25" t="s">
        <v>119</v>
      </c>
      <c r="B71" s="64" t="s">
        <v>190</v>
      </c>
      <c r="C71" s="65"/>
      <c r="D71" s="65"/>
      <c r="E71" s="65"/>
      <c r="F71" s="66"/>
      <c r="G71" s="5"/>
    </row>
    <row r="72" spans="1:7" ht="20.100000000000001" customHeight="1">
      <c r="A72" s="25" t="s">
        <v>121</v>
      </c>
      <c r="B72" s="64" t="s">
        <v>122</v>
      </c>
      <c r="C72" s="65"/>
      <c r="D72" s="65"/>
      <c r="E72" s="65"/>
      <c r="F72" s="66"/>
      <c r="G72" s="5"/>
    </row>
    <row r="73" spans="1:7" ht="60" customHeight="1">
      <c r="A73" s="84" t="s">
        <v>191</v>
      </c>
      <c r="B73" s="85"/>
      <c r="C73" s="85"/>
      <c r="D73" s="85"/>
      <c r="E73" s="85"/>
      <c r="F73" s="86"/>
      <c r="G73" s="5"/>
    </row>
    <row r="74" spans="1:7" ht="60" customHeight="1">
      <c r="A74" s="84" t="s">
        <v>283</v>
      </c>
      <c r="B74" s="85"/>
      <c r="C74" s="85"/>
      <c r="D74" s="85"/>
      <c r="E74" s="85"/>
      <c r="F74" s="86"/>
      <c r="G74" s="5"/>
    </row>
    <row r="75" spans="1:7" ht="60" customHeight="1">
      <c r="A75" s="84" t="s">
        <v>124</v>
      </c>
      <c r="B75" s="85"/>
      <c r="C75" s="85"/>
      <c r="D75" s="85"/>
      <c r="E75" s="85"/>
      <c r="F75" s="86"/>
      <c r="G75" s="5"/>
    </row>
    <row r="76" spans="1:7" ht="63" customHeight="1">
      <c r="A76" s="124" t="s">
        <v>192</v>
      </c>
      <c r="B76" s="125"/>
      <c r="C76" s="125"/>
      <c r="D76" s="125"/>
      <c r="E76" s="125"/>
      <c r="F76" s="125"/>
      <c r="G76" s="5"/>
    </row>
    <row r="77" spans="1:7" s="68" customFormat="1" ht="60" customHeight="1">
      <c r="A77" s="87" t="s">
        <v>125</v>
      </c>
      <c r="B77" s="87"/>
      <c r="C77" s="87"/>
      <c r="D77" s="87"/>
      <c r="E77" s="87"/>
      <c r="F77" s="87"/>
      <c r="G77" s="67"/>
    </row>
    <row r="78" spans="1:7">
      <c r="A78" s="69"/>
      <c r="B78" s="69"/>
      <c r="C78" s="70"/>
      <c r="D78" s="69"/>
      <c r="E78" s="71"/>
      <c r="F78" s="69"/>
    </row>
  </sheetData>
  <mergeCells count="40">
    <mergeCell ref="A2:D5"/>
    <mergeCell ref="A6:F6"/>
    <mergeCell ref="A7:B7"/>
    <mergeCell ref="C7:D7"/>
    <mergeCell ref="A8:B8"/>
    <mergeCell ref="C8:D8"/>
    <mergeCell ref="A9:B9"/>
    <mergeCell ref="C9:D9"/>
    <mergeCell ref="A10:B10"/>
    <mergeCell ref="C10:D10"/>
    <mergeCell ref="A11:B11"/>
    <mergeCell ref="C11:D11"/>
    <mergeCell ref="E11:E12"/>
    <mergeCell ref="F11:F12"/>
    <mergeCell ref="A12:B12"/>
    <mergeCell ref="C12:D12"/>
    <mergeCell ref="A13:B13"/>
    <mergeCell ref="C13:F13"/>
    <mergeCell ref="A51:E51"/>
    <mergeCell ref="A14:B14"/>
    <mergeCell ref="C14:F14"/>
    <mergeCell ref="A15:F15"/>
    <mergeCell ref="A16:B16"/>
    <mergeCell ref="E16:F16"/>
    <mergeCell ref="A17:B17"/>
    <mergeCell ref="E17:F17"/>
    <mergeCell ref="A18:B18"/>
    <mergeCell ref="E18:F18"/>
    <mergeCell ref="A19:F19"/>
    <mergeCell ref="A20:F20"/>
    <mergeCell ref="A38:E38"/>
    <mergeCell ref="A75:F75"/>
    <mergeCell ref="A76:F76"/>
    <mergeCell ref="A77:F77"/>
    <mergeCell ref="A58:D61"/>
    <mergeCell ref="A62:F62"/>
    <mergeCell ref="A63:F63"/>
    <mergeCell ref="B64:F64"/>
    <mergeCell ref="A73:F73"/>
    <mergeCell ref="A74:F74"/>
  </mergeCells>
  <printOptions horizontalCentered="1"/>
  <pageMargins left="0" right="0" top="0" bottom="0" header="0" footer="0"/>
  <pageSetup paperSize="9" scale="68" orientation="portrait" horizontalDpi="360" verticalDpi="360" r:id="rId1"/>
</worksheet>
</file>

<file path=xl/worksheets/sheet4.xml><?xml version="1.0" encoding="utf-8"?>
<worksheet xmlns="http://schemas.openxmlformats.org/spreadsheetml/2006/main" xmlns:r="http://schemas.openxmlformats.org/officeDocument/2006/relationships">
  <dimension ref="A1:G81"/>
  <sheetViews>
    <sheetView topLeftCell="A58" zoomScale="85" zoomScaleNormal="85" zoomScalePageLayoutView="85" workbookViewId="0">
      <selection activeCell="A68" sqref="A68:C75"/>
    </sheetView>
  </sheetViews>
  <sheetFormatPr defaultColWidth="8.85546875" defaultRowHeight="12.75"/>
  <cols>
    <col min="1" max="1" width="6.140625" style="6" customWidth="1"/>
    <col min="2" max="2" width="30.7109375" style="6" customWidth="1"/>
    <col min="3" max="3" width="35.5703125" style="72" customWidth="1"/>
    <col min="4" max="4" width="27.42578125" style="6" customWidth="1"/>
    <col min="5" max="5" width="22.85546875" style="17" customWidth="1"/>
    <col min="6" max="6" width="22.5703125" style="6" customWidth="1"/>
    <col min="7" max="16384" width="8.85546875" style="6"/>
  </cols>
  <sheetData>
    <row r="1" spans="1:7" ht="20.100000000000001" customHeight="1">
      <c r="A1" s="1"/>
      <c r="B1" s="1"/>
      <c r="C1" s="2"/>
      <c r="D1" s="1"/>
      <c r="E1" s="3"/>
      <c r="F1" s="4"/>
      <c r="G1" s="5"/>
    </row>
    <row r="2" spans="1:7" ht="18.95" customHeight="1">
      <c r="A2" s="118" t="s">
        <v>0</v>
      </c>
      <c r="B2" s="119"/>
      <c r="C2" s="119"/>
      <c r="D2" s="119"/>
      <c r="E2" s="7" t="s">
        <v>1</v>
      </c>
      <c r="F2" s="8" t="s">
        <v>2</v>
      </c>
      <c r="G2" s="5"/>
    </row>
    <row r="3" spans="1:7" ht="18.95" customHeight="1">
      <c r="A3" s="120"/>
      <c r="B3" s="121"/>
      <c r="C3" s="121"/>
      <c r="D3" s="121"/>
      <c r="E3" s="9" t="s">
        <v>3</v>
      </c>
      <c r="F3" s="10" t="s">
        <v>4</v>
      </c>
      <c r="G3" s="5"/>
    </row>
    <row r="4" spans="1:7" ht="18.95" customHeight="1">
      <c r="A4" s="120"/>
      <c r="B4" s="121"/>
      <c r="C4" s="121"/>
      <c r="D4" s="121"/>
      <c r="E4" s="9" t="s">
        <v>5</v>
      </c>
      <c r="F4" s="10" t="s">
        <v>6</v>
      </c>
      <c r="G4" s="5"/>
    </row>
    <row r="5" spans="1:7" ht="18.95" customHeight="1">
      <c r="A5" s="122"/>
      <c r="B5" s="123"/>
      <c r="C5" s="123"/>
      <c r="D5" s="123"/>
      <c r="E5" s="11" t="s">
        <v>7</v>
      </c>
      <c r="F5" s="12" t="s">
        <v>8</v>
      </c>
      <c r="G5" s="5"/>
    </row>
    <row r="6" spans="1:7" ht="30" customHeight="1">
      <c r="A6" s="88" t="s">
        <v>9</v>
      </c>
      <c r="B6" s="89"/>
      <c r="C6" s="89"/>
      <c r="D6" s="89"/>
      <c r="E6" s="89"/>
      <c r="F6" s="90"/>
      <c r="G6" s="5"/>
    </row>
    <row r="7" spans="1:7" ht="19.5" customHeight="1">
      <c r="A7" s="95" t="s">
        <v>10</v>
      </c>
      <c r="B7" s="95"/>
      <c r="C7" s="95" t="s">
        <v>271</v>
      </c>
      <c r="D7" s="95"/>
      <c r="E7" s="13" t="s">
        <v>11</v>
      </c>
      <c r="F7" s="14" t="s">
        <v>287</v>
      </c>
      <c r="G7" s="5"/>
    </row>
    <row r="8" spans="1:7" ht="19.5" customHeight="1">
      <c r="A8" s="95" t="s">
        <v>12</v>
      </c>
      <c r="B8" s="95"/>
      <c r="C8" s="111" t="s">
        <v>286</v>
      </c>
      <c r="D8" s="112"/>
      <c r="E8" s="13" t="s">
        <v>13</v>
      </c>
      <c r="F8" s="14" t="s">
        <v>14</v>
      </c>
      <c r="G8" s="5"/>
    </row>
    <row r="9" spans="1:7" ht="19.5" customHeight="1">
      <c r="A9" s="95" t="s">
        <v>15</v>
      </c>
      <c r="B9" s="95"/>
      <c r="C9" s="111" t="s">
        <v>193</v>
      </c>
      <c r="D9" s="112"/>
      <c r="E9" s="13" t="s">
        <v>17</v>
      </c>
      <c r="F9" s="14" t="s">
        <v>273</v>
      </c>
      <c r="G9" s="5"/>
    </row>
    <row r="10" spans="1:7" ht="19.5" customHeight="1">
      <c r="A10" s="95" t="s">
        <v>18</v>
      </c>
      <c r="B10" s="95"/>
      <c r="C10" s="111" t="s">
        <v>194</v>
      </c>
      <c r="D10" s="112"/>
      <c r="E10" s="13" t="s">
        <v>20</v>
      </c>
      <c r="F10" s="14" t="s">
        <v>21</v>
      </c>
      <c r="G10" s="5"/>
    </row>
    <row r="11" spans="1:7" ht="52.5" customHeight="1">
      <c r="A11" s="115" t="s">
        <v>22</v>
      </c>
      <c r="B11" s="112"/>
      <c r="C11" s="129" t="s">
        <v>195</v>
      </c>
      <c r="D11" s="130"/>
      <c r="E11" s="107" t="s">
        <v>24</v>
      </c>
      <c r="F11" s="109" t="s">
        <v>284</v>
      </c>
      <c r="G11" s="5"/>
    </row>
    <row r="12" spans="1:7" ht="19.5" customHeight="1">
      <c r="A12" s="111" t="s">
        <v>26</v>
      </c>
      <c r="B12" s="112"/>
      <c r="C12" s="127" t="s">
        <v>285</v>
      </c>
      <c r="D12" s="128"/>
      <c r="E12" s="108"/>
      <c r="F12" s="110"/>
      <c r="G12" s="5"/>
    </row>
    <row r="13" spans="1:7" ht="19.5" customHeight="1">
      <c r="A13" s="95" t="s">
        <v>28</v>
      </c>
      <c r="B13" s="95"/>
      <c r="C13" s="111" t="s">
        <v>29</v>
      </c>
      <c r="D13" s="114"/>
      <c r="E13" s="114"/>
      <c r="F13" s="112"/>
      <c r="G13" s="5"/>
    </row>
    <row r="14" spans="1:7" ht="19.5" customHeight="1">
      <c r="A14" s="95" t="s">
        <v>30</v>
      </c>
      <c r="B14" s="95"/>
      <c r="C14" s="95" t="s">
        <v>29</v>
      </c>
      <c r="D14" s="95"/>
      <c r="E14" s="95"/>
      <c r="F14" s="95"/>
      <c r="G14" s="5"/>
    </row>
    <row r="15" spans="1:7" ht="14.25">
      <c r="A15" s="103"/>
      <c r="B15" s="103"/>
      <c r="C15" s="103"/>
      <c r="D15" s="103"/>
      <c r="E15" s="103"/>
      <c r="F15" s="103"/>
      <c r="G15" s="5"/>
    </row>
    <row r="16" spans="1:7" s="17" customFormat="1" ht="24.75" customHeight="1">
      <c r="A16" s="104" t="s">
        <v>31</v>
      </c>
      <c r="B16" s="105"/>
      <c r="C16" s="15" t="s">
        <v>32</v>
      </c>
      <c r="D16" s="15" t="s">
        <v>33</v>
      </c>
      <c r="E16" s="93" t="s">
        <v>34</v>
      </c>
      <c r="F16" s="93"/>
      <c r="G16" s="16"/>
    </row>
    <row r="17" spans="1:7" ht="66.75" customHeight="1">
      <c r="A17" s="104"/>
      <c r="B17" s="105"/>
      <c r="C17" s="18"/>
      <c r="D17" s="19"/>
      <c r="E17" s="106"/>
      <c r="F17" s="106"/>
      <c r="G17" s="5"/>
    </row>
    <row r="18" spans="1:7" ht="42" customHeight="1">
      <c r="A18" s="93" t="s">
        <v>269</v>
      </c>
      <c r="B18" s="93"/>
      <c r="C18" s="15" t="s">
        <v>270</v>
      </c>
      <c r="D18" s="15" t="s">
        <v>35</v>
      </c>
      <c r="E18" s="93" t="s">
        <v>36</v>
      </c>
      <c r="F18" s="93"/>
      <c r="G18" s="5"/>
    </row>
    <row r="19" spans="1:7" ht="14.25">
      <c r="A19" s="94"/>
      <c r="B19" s="94"/>
      <c r="C19" s="94"/>
      <c r="D19" s="94"/>
      <c r="E19" s="94"/>
      <c r="F19" s="94"/>
      <c r="G19" s="5"/>
    </row>
    <row r="20" spans="1:7" s="21" customFormat="1" ht="24.95" customHeight="1">
      <c r="A20" s="95" t="s">
        <v>37</v>
      </c>
      <c r="B20" s="95"/>
      <c r="C20" s="95"/>
      <c r="D20" s="95"/>
      <c r="E20" s="95"/>
      <c r="F20" s="95"/>
      <c r="G20" s="20"/>
    </row>
    <row r="21" spans="1:7" s="24" customFormat="1" ht="20.100000000000001" customHeight="1">
      <c r="A21" s="22" t="s">
        <v>38</v>
      </c>
      <c r="B21" s="22" t="s">
        <v>39</v>
      </c>
      <c r="C21" s="15" t="s">
        <v>40</v>
      </c>
      <c r="D21" s="23" t="s">
        <v>41</v>
      </c>
      <c r="E21" s="22" t="s">
        <v>42</v>
      </c>
      <c r="F21" s="22" t="s">
        <v>43</v>
      </c>
    </row>
    <row r="22" spans="1:7" s="21" customFormat="1" ht="15">
      <c r="A22" s="25">
        <v>1</v>
      </c>
      <c r="B22" s="26" t="s">
        <v>45</v>
      </c>
      <c r="C22" s="26" t="s">
        <v>45</v>
      </c>
      <c r="D22" s="27" t="s">
        <v>46</v>
      </c>
      <c r="E22" s="25" t="s">
        <v>47</v>
      </c>
      <c r="F22" s="79">
        <f>100-(SUM(F23:F51))</f>
        <v>74.359999999999985</v>
      </c>
    </row>
    <row r="23" spans="1:7" s="21" customFormat="1" ht="30">
      <c r="A23" s="25">
        <v>2</v>
      </c>
      <c r="B23" s="26" t="s">
        <v>196</v>
      </c>
      <c r="C23" s="26" t="s">
        <v>197</v>
      </c>
      <c r="D23" s="29" t="s">
        <v>73</v>
      </c>
      <c r="E23" s="30" t="s">
        <v>51</v>
      </c>
      <c r="F23" s="80">
        <v>0.22</v>
      </c>
      <c r="G23" s="20"/>
    </row>
    <row r="24" spans="1:7" s="21" customFormat="1" ht="15">
      <c r="A24" s="25">
        <v>3</v>
      </c>
      <c r="B24" s="26" t="s">
        <v>198</v>
      </c>
      <c r="C24" s="26" t="s">
        <v>199</v>
      </c>
      <c r="D24" s="29" t="s">
        <v>200</v>
      </c>
      <c r="E24" s="25" t="s">
        <v>201</v>
      </c>
      <c r="F24" s="80">
        <v>0.1</v>
      </c>
      <c r="G24" s="20"/>
    </row>
    <row r="25" spans="1:7" s="21" customFormat="1" ht="15">
      <c r="A25" s="25">
        <v>4</v>
      </c>
      <c r="B25" s="26" t="s">
        <v>202</v>
      </c>
      <c r="C25" s="26" t="s">
        <v>203</v>
      </c>
      <c r="D25" s="26" t="s">
        <v>97</v>
      </c>
      <c r="E25" s="25" t="s">
        <v>204</v>
      </c>
      <c r="F25" s="80">
        <v>0.2</v>
      </c>
      <c r="G25" s="20"/>
    </row>
    <row r="26" spans="1:7" s="21" customFormat="1" ht="30">
      <c r="A26" s="25">
        <v>5</v>
      </c>
      <c r="B26" s="26" t="s">
        <v>205</v>
      </c>
      <c r="C26" s="26" t="s">
        <v>206</v>
      </c>
      <c r="D26" s="26" t="s">
        <v>207</v>
      </c>
      <c r="E26" s="25" t="s">
        <v>208</v>
      </c>
      <c r="F26" s="80">
        <v>3.2</v>
      </c>
      <c r="G26" s="20"/>
    </row>
    <row r="27" spans="1:7" s="21" customFormat="1" ht="45">
      <c r="A27" s="25">
        <v>6</v>
      </c>
      <c r="B27" s="26" t="s">
        <v>209</v>
      </c>
      <c r="C27" s="26" t="s">
        <v>210</v>
      </c>
      <c r="D27" s="26" t="s">
        <v>207</v>
      </c>
      <c r="E27" s="25" t="s">
        <v>211</v>
      </c>
      <c r="F27" s="80">
        <v>0.65</v>
      </c>
      <c r="G27" s="20"/>
    </row>
    <row r="28" spans="1:7" s="21" customFormat="1" ht="15">
      <c r="A28" s="33">
        <v>7</v>
      </c>
      <c r="B28" s="34" t="s">
        <v>212</v>
      </c>
      <c r="C28" s="26" t="s">
        <v>213</v>
      </c>
      <c r="D28" s="26" t="s">
        <v>207</v>
      </c>
      <c r="E28" s="25" t="s">
        <v>214</v>
      </c>
      <c r="F28" s="80">
        <f>0.384/0.6*2.9</f>
        <v>1.8559999999999999</v>
      </c>
      <c r="G28" s="20"/>
    </row>
    <row r="29" spans="1:7" s="21" customFormat="1" ht="15">
      <c r="A29" s="35"/>
      <c r="B29" s="36"/>
      <c r="C29" s="26" t="s">
        <v>215</v>
      </c>
      <c r="D29" s="26" t="s">
        <v>216</v>
      </c>
      <c r="E29" s="25" t="s">
        <v>217</v>
      </c>
      <c r="F29" s="80">
        <f>0.09/0.6*2.9</f>
        <v>0.435</v>
      </c>
      <c r="G29" s="20"/>
    </row>
    <row r="30" spans="1:7" s="21" customFormat="1" ht="15">
      <c r="A30" s="35"/>
      <c r="B30" s="36"/>
      <c r="C30" s="26" t="s">
        <v>218</v>
      </c>
      <c r="D30" s="26" t="s">
        <v>207</v>
      </c>
      <c r="E30" s="25" t="s">
        <v>217</v>
      </c>
      <c r="F30" s="80">
        <f>0.039/0.6*2.9</f>
        <v>0.1885</v>
      </c>
      <c r="G30" s="20"/>
    </row>
    <row r="31" spans="1:7" s="21" customFormat="1" ht="15">
      <c r="A31" s="35"/>
      <c r="B31" s="36"/>
      <c r="C31" s="26" t="s">
        <v>210</v>
      </c>
      <c r="D31" s="26" t="s">
        <v>219</v>
      </c>
      <c r="E31" s="25" t="s">
        <v>211</v>
      </c>
      <c r="F31" s="80">
        <f>0.045/0.6*2.9</f>
        <v>0.2175</v>
      </c>
      <c r="G31" s="20"/>
    </row>
    <row r="32" spans="1:7" s="21" customFormat="1" ht="15">
      <c r="A32" s="40"/>
      <c r="B32" s="41"/>
      <c r="C32" s="26" t="s">
        <v>220</v>
      </c>
      <c r="D32" s="26" t="s">
        <v>221</v>
      </c>
      <c r="E32" s="25" t="s">
        <v>222</v>
      </c>
      <c r="F32" s="80">
        <f>0.042/0.6*2.9</f>
        <v>0.20300000000000001</v>
      </c>
      <c r="G32" s="20"/>
    </row>
    <row r="33" spans="1:7" s="21" customFormat="1" ht="15">
      <c r="A33" s="33">
        <v>8</v>
      </c>
      <c r="B33" s="34" t="s">
        <v>223</v>
      </c>
      <c r="C33" s="26" t="s">
        <v>224</v>
      </c>
      <c r="D33" s="26" t="s">
        <v>207</v>
      </c>
      <c r="E33" s="25" t="s">
        <v>225</v>
      </c>
      <c r="F33" s="80">
        <f>0.75*1.1</f>
        <v>0.82500000000000007</v>
      </c>
      <c r="G33" s="20"/>
    </row>
    <row r="34" spans="1:7" s="21" customFormat="1" ht="15">
      <c r="A34" s="40"/>
      <c r="B34" s="41"/>
      <c r="C34" s="26" t="s">
        <v>226</v>
      </c>
      <c r="D34" s="26" t="s">
        <v>207</v>
      </c>
      <c r="E34" s="25" t="s">
        <v>227</v>
      </c>
      <c r="F34" s="80">
        <f>0.25*1.1</f>
        <v>0.27500000000000002</v>
      </c>
      <c r="G34" s="20"/>
    </row>
    <row r="35" spans="1:7" s="21" customFormat="1" ht="15">
      <c r="A35" s="25">
        <v>9</v>
      </c>
      <c r="B35" s="26" t="s">
        <v>228</v>
      </c>
      <c r="C35" s="26" t="s">
        <v>229</v>
      </c>
      <c r="D35" s="26" t="s">
        <v>230</v>
      </c>
      <c r="E35" s="25" t="s">
        <v>231</v>
      </c>
      <c r="F35" s="80">
        <v>0.6</v>
      </c>
      <c r="G35" s="20"/>
    </row>
    <row r="36" spans="1:7" s="21" customFormat="1" ht="30">
      <c r="A36" s="25">
        <v>10</v>
      </c>
      <c r="B36" s="26" t="s">
        <v>232</v>
      </c>
      <c r="C36" s="26" t="s">
        <v>233</v>
      </c>
      <c r="D36" s="26" t="s">
        <v>207</v>
      </c>
      <c r="E36" s="25" t="s">
        <v>234</v>
      </c>
      <c r="F36" s="80">
        <v>3.2</v>
      </c>
      <c r="G36" s="20"/>
    </row>
    <row r="37" spans="1:7" s="21" customFormat="1" ht="15">
      <c r="A37" s="33">
        <v>11</v>
      </c>
      <c r="B37" s="34" t="s">
        <v>235</v>
      </c>
      <c r="C37" s="26" t="s">
        <v>236</v>
      </c>
      <c r="D37" s="26" t="s">
        <v>230</v>
      </c>
      <c r="E37" s="25" t="s">
        <v>237</v>
      </c>
      <c r="F37" s="80">
        <f>99.5/100*6.4</f>
        <v>6.3680000000000003</v>
      </c>
      <c r="G37" s="20"/>
    </row>
    <row r="38" spans="1:7" s="21" customFormat="1" ht="15">
      <c r="A38" s="40"/>
      <c r="B38" s="41"/>
      <c r="C38" s="26" t="s">
        <v>238</v>
      </c>
      <c r="D38" s="26" t="s">
        <v>239</v>
      </c>
      <c r="E38" s="25" t="s">
        <v>240</v>
      </c>
      <c r="F38" s="80">
        <f>0.5/100*6.4</f>
        <v>3.2000000000000001E-2</v>
      </c>
      <c r="G38" s="20"/>
    </row>
    <row r="39" spans="1:7" s="21" customFormat="1" ht="15">
      <c r="A39" s="25">
        <v>12</v>
      </c>
      <c r="B39" s="26" t="s">
        <v>241</v>
      </c>
      <c r="C39" s="26" t="s">
        <v>242</v>
      </c>
      <c r="D39" s="26" t="s">
        <v>239</v>
      </c>
      <c r="E39" s="25" t="s">
        <v>243</v>
      </c>
      <c r="F39" s="80">
        <v>0.1</v>
      </c>
      <c r="G39" s="20"/>
    </row>
    <row r="40" spans="1:7" s="21" customFormat="1" ht="15">
      <c r="A40" s="25">
        <v>13</v>
      </c>
      <c r="B40" s="26" t="s">
        <v>244</v>
      </c>
      <c r="C40" s="26" t="s">
        <v>245</v>
      </c>
      <c r="D40" s="26" t="s">
        <v>67</v>
      </c>
      <c r="E40" s="25" t="s">
        <v>246</v>
      </c>
      <c r="F40" s="80">
        <v>7.0000000000000007E-2</v>
      </c>
      <c r="G40" s="20"/>
    </row>
    <row r="41" spans="1:7" s="21" customFormat="1" ht="15">
      <c r="A41" s="33">
        <v>14</v>
      </c>
      <c r="B41" s="34" t="s">
        <v>247</v>
      </c>
      <c r="C41" s="26" t="s">
        <v>178</v>
      </c>
      <c r="D41" s="26" t="s">
        <v>67</v>
      </c>
      <c r="E41" s="25" t="s">
        <v>179</v>
      </c>
      <c r="F41" s="80">
        <f>0.16/0.8*0.7</f>
        <v>0.13999999999999999</v>
      </c>
      <c r="G41" s="20"/>
    </row>
    <row r="42" spans="1:7" s="21" customFormat="1" ht="15">
      <c r="A42" s="35"/>
      <c r="B42" s="36"/>
      <c r="C42" s="26" t="s">
        <v>180</v>
      </c>
      <c r="D42" s="81" t="s">
        <v>67</v>
      </c>
      <c r="E42" s="25" t="s">
        <v>181</v>
      </c>
      <c r="F42" s="80">
        <f>0.56/0.8*0.7</f>
        <v>0.49</v>
      </c>
      <c r="G42" s="20"/>
    </row>
    <row r="43" spans="1:7" s="21" customFormat="1" ht="20.100000000000001" customHeight="1">
      <c r="A43" s="35"/>
      <c r="B43" s="36"/>
      <c r="C43" s="26" t="s">
        <v>45</v>
      </c>
      <c r="D43" s="27" t="s">
        <v>46</v>
      </c>
      <c r="E43" s="25" t="s">
        <v>47</v>
      </c>
      <c r="F43" s="45">
        <f>0.07/0.8*0.7</f>
        <v>6.1249999999999999E-2</v>
      </c>
      <c r="G43" s="20"/>
    </row>
    <row r="44" spans="1:7" s="21" customFormat="1" ht="15">
      <c r="A44" s="40"/>
      <c r="B44" s="41"/>
      <c r="C44" s="26" t="s">
        <v>248</v>
      </c>
      <c r="D44" s="27" t="s">
        <v>87</v>
      </c>
      <c r="E44" s="25" t="s">
        <v>183</v>
      </c>
      <c r="F44" s="45">
        <f>0.01/0.8*0.7</f>
        <v>8.7499999999999991E-3</v>
      </c>
      <c r="G44" s="20"/>
    </row>
    <row r="45" spans="1:7" s="21" customFormat="1" ht="30">
      <c r="A45" s="25">
        <v>15</v>
      </c>
      <c r="B45" s="26" t="s">
        <v>164</v>
      </c>
      <c r="C45" s="26" t="s">
        <v>93</v>
      </c>
      <c r="D45" s="37" t="s">
        <v>249</v>
      </c>
      <c r="E45" s="38" t="s">
        <v>94</v>
      </c>
      <c r="F45" s="43">
        <v>5</v>
      </c>
      <c r="G45" s="20"/>
    </row>
    <row r="46" spans="1:7" s="21" customFormat="1" ht="15">
      <c r="A46" s="33">
        <v>16</v>
      </c>
      <c r="B46" s="34" t="s">
        <v>250</v>
      </c>
      <c r="C46" s="26" t="s">
        <v>251</v>
      </c>
      <c r="D46" s="37" t="s">
        <v>90</v>
      </c>
      <c r="E46" s="38" t="s">
        <v>101</v>
      </c>
      <c r="F46" s="43">
        <f>1/100*1</f>
        <v>0.01</v>
      </c>
      <c r="G46" s="20"/>
    </row>
    <row r="47" spans="1:7" s="21" customFormat="1" ht="15">
      <c r="A47" s="35"/>
      <c r="B47" s="36"/>
      <c r="C47" s="39" t="s">
        <v>45</v>
      </c>
      <c r="D47" s="37" t="s">
        <v>46</v>
      </c>
      <c r="E47" s="38" t="s">
        <v>47</v>
      </c>
      <c r="F47" s="43">
        <f>98/100*1</f>
        <v>0.98</v>
      </c>
      <c r="G47" s="20"/>
    </row>
    <row r="48" spans="1:7" s="21" customFormat="1" ht="15">
      <c r="A48" s="40"/>
      <c r="B48" s="41"/>
      <c r="C48" s="26" t="s">
        <v>180</v>
      </c>
      <c r="D48" s="37" t="s">
        <v>67</v>
      </c>
      <c r="E48" s="38" t="s">
        <v>181</v>
      </c>
      <c r="F48" s="43">
        <f>1/100*1</f>
        <v>0.01</v>
      </c>
      <c r="G48" s="20"/>
    </row>
    <row r="49" spans="1:7" s="21" customFormat="1" ht="15">
      <c r="A49" s="33">
        <v>17</v>
      </c>
      <c r="B49" s="82" t="s">
        <v>252</v>
      </c>
      <c r="C49" s="42" t="s">
        <v>253</v>
      </c>
      <c r="D49" s="29" t="s">
        <v>254</v>
      </c>
      <c r="E49" s="38" t="s">
        <v>255</v>
      </c>
      <c r="F49" s="83">
        <f>0.104/0.2*0.2</f>
        <v>0.10399999999999998</v>
      </c>
      <c r="G49" s="20"/>
    </row>
    <row r="50" spans="1:7" s="21" customFormat="1" ht="15">
      <c r="A50" s="35"/>
      <c r="B50" s="75"/>
      <c r="C50" s="42" t="s">
        <v>256</v>
      </c>
      <c r="D50" s="29" t="s">
        <v>230</v>
      </c>
      <c r="E50" s="38" t="s">
        <v>257</v>
      </c>
      <c r="F50" s="83">
        <f>0.066/0.2*0.2</f>
        <v>6.6000000000000003E-2</v>
      </c>
      <c r="G50" s="20"/>
    </row>
    <row r="51" spans="1:7" s="21" customFormat="1" ht="15">
      <c r="A51" s="40"/>
      <c r="B51" s="76"/>
      <c r="C51" s="42" t="s">
        <v>258</v>
      </c>
      <c r="D51" s="29" t="s">
        <v>90</v>
      </c>
      <c r="E51" s="38" t="s">
        <v>259</v>
      </c>
      <c r="F51" s="83">
        <f>0.03/0.2*0.2</f>
        <v>0.03</v>
      </c>
      <c r="G51" s="20"/>
    </row>
    <row r="52" spans="1:7" s="21" customFormat="1" ht="20.100000000000001" customHeight="1">
      <c r="A52" s="96" t="s">
        <v>102</v>
      </c>
      <c r="B52" s="96"/>
      <c r="C52" s="96"/>
      <c r="D52" s="96"/>
      <c r="E52" s="96"/>
      <c r="F52" s="46">
        <f>SUM(F22:F51)</f>
        <v>100</v>
      </c>
      <c r="G52" s="20"/>
    </row>
    <row r="53" spans="1:7" s="21" customFormat="1" ht="20.100000000000001" customHeight="1">
      <c r="A53" s="57"/>
      <c r="B53" s="58"/>
      <c r="C53" s="59"/>
      <c r="D53" s="60"/>
      <c r="E53" s="61"/>
      <c r="F53" s="62"/>
      <c r="G53" s="20"/>
    </row>
    <row r="54" spans="1:7" s="21" customFormat="1" ht="20.100000000000001" customHeight="1">
      <c r="A54" s="57"/>
      <c r="B54" s="58"/>
      <c r="C54" s="59"/>
      <c r="D54" s="60"/>
      <c r="E54" s="61"/>
      <c r="F54" s="62"/>
      <c r="G54" s="20"/>
    </row>
    <row r="55" spans="1:7" s="21" customFormat="1" ht="20.100000000000001" customHeight="1">
      <c r="A55" s="57"/>
      <c r="B55" s="58"/>
      <c r="C55" s="59"/>
      <c r="D55" s="60"/>
      <c r="E55" s="61"/>
      <c r="F55" s="62"/>
      <c r="G55" s="20"/>
    </row>
    <row r="56" spans="1:7" s="21" customFormat="1" ht="20.100000000000001" customHeight="1">
      <c r="A56" s="57"/>
      <c r="B56" s="58"/>
      <c r="C56" s="59"/>
      <c r="D56" s="60"/>
      <c r="E56" s="61"/>
      <c r="F56" s="62"/>
      <c r="G56" s="20"/>
    </row>
    <row r="57" spans="1:7" s="21" customFormat="1" ht="20.100000000000001" customHeight="1">
      <c r="A57" s="57"/>
      <c r="B57" s="58"/>
      <c r="C57" s="59"/>
      <c r="D57" s="60"/>
      <c r="E57" s="61"/>
      <c r="F57" s="62"/>
      <c r="G57" s="20"/>
    </row>
    <row r="58" spans="1:7" s="21" customFormat="1" ht="20.100000000000001" customHeight="1">
      <c r="A58" s="57"/>
      <c r="B58" s="58"/>
      <c r="C58" s="59"/>
      <c r="D58" s="60"/>
      <c r="E58" s="61"/>
      <c r="F58" s="62"/>
      <c r="G58" s="20"/>
    </row>
    <row r="59" spans="1:7" s="21" customFormat="1" ht="20.100000000000001" customHeight="1">
      <c r="A59" s="57"/>
      <c r="B59" s="58"/>
      <c r="C59" s="59"/>
      <c r="D59" s="60"/>
      <c r="E59" s="61"/>
      <c r="F59" s="62"/>
      <c r="G59" s="20"/>
    </row>
    <row r="60" spans="1:7" s="21" customFormat="1" ht="15" customHeight="1">
      <c r="A60" s="57"/>
      <c r="B60" s="58"/>
      <c r="C60" s="59"/>
      <c r="D60" s="60"/>
      <c r="E60" s="61"/>
      <c r="F60" s="62"/>
      <c r="G60" s="20"/>
    </row>
    <row r="61" spans="1:7" ht="18.95" customHeight="1">
      <c r="A61" s="97" t="s">
        <v>103</v>
      </c>
      <c r="B61" s="98"/>
      <c r="C61" s="98"/>
      <c r="D61" s="98"/>
      <c r="E61" s="7" t="s">
        <v>1</v>
      </c>
      <c r="F61" s="8" t="s">
        <v>104</v>
      </c>
      <c r="G61" s="5"/>
    </row>
    <row r="62" spans="1:7" ht="18.95" customHeight="1">
      <c r="A62" s="99"/>
      <c r="B62" s="100"/>
      <c r="C62" s="100"/>
      <c r="D62" s="100"/>
      <c r="E62" s="9" t="s">
        <v>3</v>
      </c>
      <c r="F62" s="10" t="s">
        <v>4</v>
      </c>
      <c r="G62" s="5"/>
    </row>
    <row r="63" spans="1:7" ht="18.95" customHeight="1">
      <c r="A63" s="99"/>
      <c r="B63" s="100"/>
      <c r="C63" s="100"/>
      <c r="D63" s="100"/>
      <c r="E63" s="9" t="s">
        <v>5</v>
      </c>
      <c r="F63" s="10" t="s">
        <v>6</v>
      </c>
      <c r="G63" s="5"/>
    </row>
    <row r="64" spans="1:7" ht="18.95" customHeight="1">
      <c r="A64" s="101"/>
      <c r="B64" s="102"/>
      <c r="C64" s="102"/>
      <c r="D64" s="102"/>
      <c r="E64" s="11" t="s">
        <v>7</v>
      </c>
      <c r="F64" s="12" t="s">
        <v>8</v>
      </c>
      <c r="G64" s="5"/>
    </row>
    <row r="65" spans="1:7" ht="30" customHeight="1">
      <c r="A65" s="88" t="s">
        <v>9</v>
      </c>
      <c r="B65" s="89"/>
      <c r="C65" s="89"/>
      <c r="D65" s="89"/>
      <c r="E65" s="89"/>
      <c r="F65" s="90"/>
      <c r="G65" s="5"/>
    </row>
    <row r="66" spans="1:7" s="21" customFormat="1" ht="24.95" customHeight="1">
      <c r="A66" s="91" t="s">
        <v>105</v>
      </c>
      <c r="B66" s="91"/>
      <c r="C66" s="91"/>
      <c r="D66" s="91"/>
      <c r="E66" s="91"/>
      <c r="F66" s="91"/>
      <c r="G66" s="20"/>
    </row>
    <row r="67" spans="1:7" ht="20.100000000000001" customHeight="1">
      <c r="A67" s="63" t="s">
        <v>38</v>
      </c>
      <c r="B67" s="92" t="s">
        <v>106</v>
      </c>
      <c r="C67" s="92"/>
      <c r="D67" s="92"/>
      <c r="E67" s="92"/>
      <c r="F67" s="92"/>
      <c r="G67" s="5"/>
    </row>
    <row r="68" spans="1:7" ht="20.100000000000001" customHeight="1">
      <c r="A68" s="25" t="s">
        <v>107</v>
      </c>
      <c r="B68" s="64" t="s">
        <v>260</v>
      </c>
      <c r="C68" s="65"/>
      <c r="D68" s="65"/>
      <c r="E68" s="65"/>
      <c r="F68" s="66"/>
      <c r="G68" s="5"/>
    </row>
    <row r="69" spans="1:7" ht="20.100000000000001" customHeight="1">
      <c r="A69" s="25" t="s">
        <v>109</v>
      </c>
      <c r="B69" s="64" t="s">
        <v>261</v>
      </c>
      <c r="C69" s="65"/>
      <c r="D69" s="65"/>
      <c r="E69" s="65"/>
      <c r="F69" s="66"/>
      <c r="G69" s="5"/>
    </row>
    <row r="70" spans="1:7" ht="20.100000000000001" customHeight="1">
      <c r="A70" s="25" t="s">
        <v>111</v>
      </c>
      <c r="B70" s="64" t="s">
        <v>262</v>
      </c>
      <c r="C70" s="65"/>
      <c r="D70" s="65"/>
      <c r="E70" s="65"/>
      <c r="F70" s="66"/>
      <c r="G70" s="5"/>
    </row>
    <row r="71" spans="1:7" ht="20.100000000000001" customHeight="1">
      <c r="A71" s="25" t="s">
        <v>113</v>
      </c>
      <c r="B71" s="64" t="s">
        <v>263</v>
      </c>
      <c r="C71" s="65"/>
      <c r="D71" s="65"/>
      <c r="E71" s="65"/>
      <c r="F71" s="66"/>
      <c r="G71" s="5"/>
    </row>
    <row r="72" spans="1:7" ht="20.100000000000001" customHeight="1">
      <c r="A72" s="25" t="s">
        <v>115</v>
      </c>
      <c r="B72" s="64" t="s">
        <v>264</v>
      </c>
      <c r="C72" s="65"/>
      <c r="D72" s="65"/>
      <c r="E72" s="65"/>
      <c r="F72" s="66"/>
      <c r="G72" s="5"/>
    </row>
    <row r="73" spans="1:7" ht="20.100000000000001" customHeight="1">
      <c r="A73" s="25" t="s">
        <v>117</v>
      </c>
      <c r="B73" s="64" t="s">
        <v>265</v>
      </c>
      <c r="C73" s="65"/>
      <c r="D73" s="65"/>
      <c r="E73" s="65"/>
      <c r="F73" s="66"/>
      <c r="G73" s="5"/>
    </row>
    <row r="74" spans="1:7" ht="20.100000000000001" customHeight="1">
      <c r="A74" s="25" t="s">
        <v>119</v>
      </c>
      <c r="B74" s="64" t="s">
        <v>266</v>
      </c>
      <c r="C74" s="65"/>
      <c r="D74" s="65"/>
      <c r="E74" s="65"/>
      <c r="F74" s="66"/>
      <c r="G74" s="5"/>
    </row>
    <row r="75" spans="1:7" ht="20.100000000000001" customHeight="1">
      <c r="A75" s="25" t="s">
        <v>121</v>
      </c>
      <c r="B75" s="64" t="s">
        <v>122</v>
      </c>
      <c r="C75" s="65"/>
      <c r="D75" s="65"/>
      <c r="E75" s="65"/>
      <c r="F75" s="66"/>
      <c r="G75" s="5"/>
    </row>
    <row r="76" spans="1:7" ht="63.75" customHeight="1">
      <c r="A76" s="84" t="s">
        <v>267</v>
      </c>
      <c r="B76" s="85"/>
      <c r="C76" s="85"/>
      <c r="D76" s="85"/>
      <c r="E76" s="85"/>
      <c r="F76" s="86"/>
      <c r="G76" s="5"/>
    </row>
    <row r="77" spans="1:7" ht="60" customHeight="1">
      <c r="A77" s="84" t="s">
        <v>288</v>
      </c>
      <c r="B77" s="85"/>
      <c r="C77" s="85"/>
      <c r="D77" s="85"/>
      <c r="E77" s="85"/>
      <c r="F77" s="86"/>
      <c r="G77" s="5"/>
    </row>
    <row r="78" spans="1:7" ht="108" customHeight="1">
      <c r="A78" s="84" t="s">
        <v>268</v>
      </c>
      <c r="B78" s="85"/>
      <c r="C78" s="85"/>
      <c r="D78" s="85"/>
      <c r="E78" s="85"/>
      <c r="F78" s="86"/>
      <c r="G78" s="5"/>
    </row>
    <row r="79" spans="1:7" ht="78.75" customHeight="1">
      <c r="A79" s="84" t="s">
        <v>289</v>
      </c>
      <c r="B79" s="85"/>
      <c r="C79" s="85"/>
      <c r="D79" s="85"/>
      <c r="E79" s="85"/>
      <c r="F79" s="86"/>
      <c r="G79" s="5"/>
    </row>
    <row r="80" spans="1:7" s="68" customFormat="1" ht="60" customHeight="1">
      <c r="A80" s="87" t="s">
        <v>125</v>
      </c>
      <c r="B80" s="87"/>
      <c r="C80" s="87"/>
      <c r="D80" s="87"/>
      <c r="E80" s="87"/>
      <c r="F80" s="87"/>
      <c r="G80" s="67"/>
    </row>
    <row r="81" spans="1:6">
      <c r="A81" s="69"/>
      <c r="B81" s="69"/>
      <c r="C81" s="70"/>
      <c r="D81" s="69"/>
      <c r="E81" s="71"/>
      <c r="F81" s="69"/>
    </row>
  </sheetData>
  <mergeCells count="39">
    <mergeCell ref="A2:D5"/>
    <mergeCell ref="A6:F6"/>
    <mergeCell ref="A7:B7"/>
    <mergeCell ref="C7:D7"/>
    <mergeCell ref="A8:B8"/>
    <mergeCell ref="C8:D8"/>
    <mergeCell ref="A9:B9"/>
    <mergeCell ref="C9:D9"/>
    <mergeCell ref="A10:B10"/>
    <mergeCell ref="C10:D10"/>
    <mergeCell ref="A11:B11"/>
    <mergeCell ref="C11:D11"/>
    <mergeCell ref="E11:E12"/>
    <mergeCell ref="F11:F12"/>
    <mergeCell ref="A12:B12"/>
    <mergeCell ref="C12:D12"/>
    <mergeCell ref="A13:B13"/>
    <mergeCell ref="C13:F13"/>
    <mergeCell ref="A61:D64"/>
    <mergeCell ref="A14:B14"/>
    <mergeCell ref="C14:F14"/>
    <mergeCell ref="A15:F15"/>
    <mergeCell ref="A16:B16"/>
    <mergeCell ref="E16:F16"/>
    <mergeCell ref="A17:B17"/>
    <mergeCell ref="E17:F17"/>
    <mergeCell ref="A18:B18"/>
    <mergeCell ref="E18:F18"/>
    <mergeCell ref="A19:F19"/>
    <mergeCell ref="A20:F20"/>
    <mergeCell ref="A52:E52"/>
    <mergeCell ref="A79:F79"/>
    <mergeCell ref="A80:F80"/>
    <mergeCell ref="A65:F65"/>
    <mergeCell ref="A66:F66"/>
    <mergeCell ref="B67:F67"/>
    <mergeCell ref="A76:F76"/>
    <mergeCell ref="A77:F77"/>
    <mergeCell ref="A78:F78"/>
  </mergeCells>
  <printOptions horizontalCentered="1"/>
  <pageMargins left="0" right="0" top="0" bottom="0" header="0" footer="0"/>
  <pageSetup paperSize="9" scale="68"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FW Oily</vt:lpstr>
      <vt:lpstr>FW Normal</vt:lpstr>
      <vt:lpstr>Acne Toner</vt:lpstr>
      <vt:lpstr>Nutri Cream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RND-KIKI</dc:creator>
  <cp:lastModifiedBy>RND-KIKI</cp:lastModifiedBy>
  <cp:lastPrinted>2020-08-24T08:46:53Z</cp:lastPrinted>
  <dcterms:created xsi:type="dcterms:W3CDTF">2020-08-24T08:33:28Z</dcterms:created>
  <dcterms:modified xsi:type="dcterms:W3CDTF">2020-08-25T01:53:41Z</dcterms:modified>
</cp:coreProperties>
</file>