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9BdNIiT7Zve61xm0MKrEiBMif4tQ21K\Dads Project\"/>
    </mc:Choice>
  </mc:AlternateContent>
  <xr:revisionPtr revIDLastSave="0" documentId="13_ncr:1_{39604796-B5E7-437B-8E57-3A9D8598306C}" xr6:coauthVersionLast="47" xr6:coauthVersionMax="47" xr10:uidLastSave="{00000000-0000-0000-0000-000000000000}"/>
  <bookViews>
    <workbookView xWindow="-120" yWindow="-120" windowWidth="29040" windowHeight="15840" activeTab="2" xr2:uid="{661BF5FC-8EDB-49B8-9F5E-EFC5E7050048}"/>
  </bookViews>
  <sheets>
    <sheet name="Input" sheetId="6" r:id="rId1"/>
    <sheet name="Materials" sheetId="7" r:id="rId2"/>
    <sheet name="Boiler radiator model" sheetId="8" r:id="rId3"/>
  </sheets>
  <calcPr calcId="191029" iterate="1" iterateCount="2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8" l="1"/>
  <c r="G12" i="8"/>
  <c r="G14" i="8"/>
  <c r="G15" i="8" s="1"/>
  <c r="G8" i="8"/>
  <c r="G13" i="8" l="1"/>
  <c r="G16" i="8"/>
  <c r="G17" i="8" s="1"/>
  <c r="B5" i="8"/>
  <c r="G17" i="7"/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<sst xmlns="http://schemas.openxmlformats.org/spreadsheetml/2006/main" count="239" uniqueCount="109">
  <si>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</si>
  <si>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</si>
  <si>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</si>
  <si>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</si>
  <si>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</si>
  <si>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</si>
  <si>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</si>
  <si>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</si>
  <si>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</si>
  <si>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</si>
  <si>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</si>
  <si>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</si>
  <si>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</si>
  <si>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</si>
  <si>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</si>
  <si>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</si>
  <si>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</si>
  <si>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</si>
  <si>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</si>
  <si>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</si>
  <si>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</si>
  <si>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</si>
  <si>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</si>
  <si>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</si>
  <si>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</si>
  <si>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</si>
  <si>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</si>
  <si>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</si>
  <si>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</si>
  <si>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</si>
  <si>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</si>
  <si>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</si>
  <si>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</si>
  <si>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</si>
  <si>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</si>
  <si>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</si>
  <si>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</si>
  <si>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</si>
  <si>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</si>
  <si>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</si>
  <si>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</si>
  <si>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</si>
  <si>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</si>
  <si>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</si>
  <si>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</si>
  <si>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</si>
  <si>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</si>
  <si>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</si>
  <si>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</si>
  <si>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</si>
  <si>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</si>
  <si>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</si>
  <si>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</si>
  <si>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</si>
  <si>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</si>
  <si>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</si>
  <si>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</si>
  <si>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</si>
  <si>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</si>
  <si>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</si>
  <si>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</si>
  <si>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</si>
  <si>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</si>
  <si>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</si>
  <si>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</si>
  <si>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</si>
  <si>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</si>
  <si>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</si>
  <si>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</si>
  <si>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</si>
  <si>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</si>
  <si>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</si>
  <si>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</si>
  <si>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</si>
  <si>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</si>
  <si>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area</t>
  </si>
  <si>
    <t>volume</t>
  </si>
  <si>
    <t>Boiler efficiency</t>
  </si>
  <si>
    <t>Boiler type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</si>
  <si>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</si>
  <si>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</si>
  <si>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</si>
  <si>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</si>
  <si>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</si>
  <si>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</si>
  <si>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</si>
  <si>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</si>
  <si>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Number of radiators</t>
  </si>
  <si>
    <t>Length of pipework (m)</t>
  </si>
  <si>
    <t>Per Radiator water volume (m3)</t>
  </si>
  <si>
    <t>Per Radiator mass of steel (kg)</t>
  </si>
  <si>
    <t>Radiator convective surface area (m2)</t>
  </si>
  <si>
    <t>Radiator visible external surface area (m2)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</si>
  <si>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</si>
  <si>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</si>
  <si>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</si>
  <si>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</si>
  <si>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</si>
  <si>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</si>
  <si>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</si>
  <si>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</si>
  <si>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</si>
  <si>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Gas energy in to boiler (kW)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</si>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</sst>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 \C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Border="1" applyAlignment="1"/>
    <xf numFmtId="0" fontId="9" fillId="0" borderId="0" xfId="0" applyFont="1" applyBorder="1"/>
    <xf numFmtId="0" fontId="9" fillId="0" borderId="0" xfId="0" applyFont="1" applyFill="1" applyBorder="1" applyAlignment="1"/>
    <xf numFmtId="0" fontId="9" fillId="0" borderId="0" xfId="0" applyFont="1" applyFill="1" applyBorder="1"/>
    <xf numFmtId="0" fontId="9" fillId="0" borderId="0" xfId="0" applyFont="1"/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workbookViewId="0">
      <selection activeCell="F22" sqref="F22"/>
    </sheetView>
  </sheetViews>
  <sheetFormatPr defaultRowHeight="15" x14ac:dyDescent="0.25"/>
  <cols>
    <col min="1" max="1" width="29.28515625" bestFit="1" customWidth="1"/>
    <col min="2" max="2" width="10.28515625" style="10" customWidth="1"/>
    <col min="3" max="3" width="29.28515625" bestFit="1" customWidth="1"/>
    <col min="4" max="4" width="11.5703125" style="12" customWidth="1"/>
    <col min="5" max="5" width="29.28515625" bestFit="1" customWidth="1"/>
    <col min="6" max="6" width="16.5703125" bestFit="1" customWidth="1"/>
    <col min="7" max="7" width="13.28515625" bestFit="1" customWidth="1"/>
    <col min="8" max="8" width="24.42578125" bestFit="1" customWidth="1"/>
  </cols>
  <sheetData>
    <row r="1" spans="1:10" s="6" customFormat="1" ht="18.75" x14ac:dyDescent="0.3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.75" x14ac:dyDescent="0.3">
      <c r="A2" s="9" t="s">
        <v>46</v>
      </c>
      <c r="B2" s="9"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25">
      <c r="A3" s="9" t="s">
        <v>37</v>
      </c>
      <c r="B3" s="9">
        <v>0</v>
      </c>
      <c r="C3" s="9" t="s">
        <v>75</v>
      </c>
      <c r="D3" s="11">
        <v>100</v>
      </c>
      <c r="E3" s="9" t="s">
        <v>63</v>
      </c>
      <c r="F3" s="9">
        <v>5</v>
      </c>
      <c r="H3" t="s">
        <v>53</v>
      </c>
      <c r="I3">
        <v>10</v>
      </c>
    </row>
    <row r="4" spans="1:10" x14ac:dyDescent="0.25">
      <c r="A4" s="9" t="s">
        <v>45</v>
      </c>
      <c r="B4" s="9">
        <v>1000</v>
      </c>
      <c r="C4" s="9" t="s">
        <v>76</v>
      </c>
      <c r="D4" s="11">
        <v>1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25">
      <c r="A5" s="9" t="s">
        <v>38</v>
      </c>
      <c r="B5" s="9">
        <v>1206</v>
      </c>
      <c r="C5" s="9" t="s">
        <v>59</v>
      </c>
      <c r="D5" s="9" t="s">
        <v>11</v>
      </c>
      <c r="E5" s="9" t="s">
        <v>42</v>
      </c>
      <c r="F5" s="9">
        <v>17.5</v>
      </c>
    </row>
    <row r="6" spans="1:10" x14ac:dyDescent="0.25">
      <c r="A6" s="9" t="s">
        <v>39</v>
      </c>
      <c r="B6" s="9">
        <v>20</v>
      </c>
      <c r="C6" s="9"/>
      <c r="D6" s="11"/>
      <c r="E6" s="9" t="s">
        <v>43</v>
      </c>
      <c r="F6" s="9" t="s">
        <v>0</v>
      </c>
    </row>
    <row r="7" spans="1:10" x14ac:dyDescent="0.25">
      <c r="A7" s="9" t="s">
        <v>40</v>
      </c>
      <c r="B7" s="9">
        <v>0.5</v>
      </c>
      <c r="C7" s="9"/>
      <c r="D7" s="11"/>
      <c r="E7" s="9" t="s">
        <v>44</v>
      </c>
      <c r="F7" s="9">
        <v>0</v>
      </c>
    </row>
    <row r="8" spans="1:10" x14ac:dyDescent="0.25">
      <c r="A8" s="9" t="s">
        <v>63</v>
      </c>
      <c r="B8" s="9">
        <v>500</v>
      </c>
      <c r="C8" s="9"/>
      <c r="D8" s="11"/>
      <c r="E8" s="9" t="s">
        <v>66</v>
      </c>
      <c r="F8" s="9">
        <v>0</v>
      </c>
    </row>
    <row r="9" spans="1:10" s="6" customFormat="1" ht="18.75" x14ac:dyDescent="0.3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.75" x14ac:dyDescent="0.3">
      <c r="A10" s="9" t="s">
        <v>63</v>
      </c>
      <c r="B10" s="9">
        <v>500</v>
      </c>
      <c r="C10" s="9" t="s">
        <v>63</v>
      </c>
      <c r="D10" s="11">
        <v>225</v>
      </c>
      <c r="E10" s="9" t="s">
        <v>63</v>
      </c>
      <c r="F10" s="9">
        <v>30</v>
      </c>
      <c r="H10" s="22" t="s">
        <v>68</v>
      </c>
    </row>
    <row r="11" spans="1:10" x14ac:dyDescent="0.2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</row>
    <row r="12" spans="1:10" x14ac:dyDescent="0.25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</row>
    <row r="13" spans="1:10" x14ac:dyDescent="0.25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</row>
    <row r="14" spans="1:10" x14ac:dyDescent="0.25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</v>
      </c>
    </row>
    <row r="15" spans="1:10" x14ac:dyDescent="0.25">
      <c r="A15" s="9" t="s">
        <v>66</v>
      </c>
      <c r="B15" s="9">
        <v>0</v>
      </c>
      <c r="C15" s="9" t="s">
        <v>66</v>
      </c>
      <c r="D15" s="9">
        <v>0</v>
      </c>
      <c r="E15" s="9"/>
      <c r="F15" s="9"/>
    </row>
    <row r="16" spans="1:10" x14ac:dyDescent="0.25">
      <c r="A16" s="9"/>
      <c r="B16" s="9"/>
      <c r="C16" s="9"/>
      <c r="D16" s="11"/>
      <c r="E16" s="9"/>
      <c r="F16" s="9"/>
    </row>
    <row r="17" spans="1:6" x14ac:dyDescent="0.25">
      <c r="A17" s="1"/>
      <c r="B17" s="9"/>
      <c r="C17" s="1"/>
      <c r="D17" s="11"/>
      <c r="E17" s="1"/>
      <c r="F17" s="1"/>
    </row>
    <row r="19" spans="1:6" ht="18.75" x14ac:dyDescent="0.3">
      <c r="A19" s="14" t="s">
        <v>49</v>
      </c>
      <c r="B19" s="14"/>
    </row>
    <row r="20" spans="1:6" ht="18.75" x14ac:dyDescent="0.3">
      <c r="A20" s="9" t="s">
        <v>46</v>
      </c>
      <c r="B20" s="9">
        <v>0</v>
      </c>
      <c r="C20" s="8" t="s">
        <v>73</v>
      </c>
      <c r="D20" s="11"/>
      <c r="E20" s="8" t="s">
        <v>74</v>
      </c>
      <c r="F20" s="8"/>
    </row>
    <row r="21" spans="1:6" x14ac:dyDescent="0.25">
      <c r="A21" s="9" t="s">
        <v>37</v>
      </c>
      <c r="B21" s="9">
        <v>0</v>
      </c>
      <c r="C21" s="9" t="s">
        <v>75</v>
      </c>
      <c r="D21" s="11">
        <v>100</v>
      </c>
      <c r="E21" s="9" t="s">
        <v>63</v>
      </c>
      <c r="F21" s="9">
        <v>5</v>
      </c>
    </row>
    <row r="22" spans="1:6" x14ac:dyDescent="0.25">
      <c r="A22" s="9" t="s">
        <v>45</v>
      </c>
      <c r="B22" s="9">
        <v>1000</v>
      </c>
      <c r="C22" s="9" t="s">
        <v>76</v>
      </c>
      <c r="D22" s="11">
        <v>10</v>
      </c>
      <c r="E22" s="9" t="s">
        <v>41</v>
      </c>
      <c r="F22" s="9" t="s">
        <v>0</v>
      </c>
    </row>
    <row r="23" spans="1:6" x14ac:dyDescent="0.25">
      <c r="A23" s="9" t="s">
        <v>38</v>
      </c>
      <c r="B23" s="9">
        <v>1206</v>
      </c>
      <c r="C23" s="9" t="s">
        <v>59</v>
      </c>
      <c r="D23" s="9" t="s">
        <v>9</v>
      </c>
      <c r="E23" s="9" t="s">
        <v>42</v>
      </c>
      <c r="F23" s="9">
        <v>17.5</v>
      </c>
    </row>
    <row r="24" spans="1:6" x14ac:dyDescent="0.25">
      <c r="A24" s="9" t="s">
        <v>39</v>
      </c>
      <c r="B24" s="9">
        <v>20</v>
      </c>
      <c r="C24" s="9"/>
      <c r="D24" s="11"/>
      <c r="E24" s="9" t="s">
        <v>43</v>
      </c>
      <c r="F24" s="9" t="s">
        <v>0</v>
      </c>
    </row>
    <row r="25" spans="1:6" x14ac:dyDescent="0.25">
      <c r="A25" s="9" t="s">
        <v>40</v>
      </c>
      <c r="B25" s="9">
        <v>0.5</v>
      </c>
      <c r="C25" s="9"/>
      <c r="D25" s="11"/>
      <c r="E25" s="9" t="s">
        <v>44</v>
      </c>
      <c r="F25" s="9">
        <v>0</v>
      </c>
    </row>
    <row r="26" spans="1:6" x14ac:dyDescent="0.25">
      <c r="A26" s="9" t="s">
        <v>62</v>
      </c>
      <c r="B26" s="9">
        <v>500</v>
      </c>
      <c r="C26" s="9"/>
      <c r="D26" s="11"/>
      <c r="E26" s="9" t="s">
        <v>66</v>
      </c>
      <c r="F26" s="9">
        <v>0</v>
      </c>
    </row>
    <row r="27" spans="1:6" ht="18.75" x14ac:dyDescent="0.3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25">
      <c r="A28" s="9" t="s">
        <v>63</v>
      </c>
      <c r="B28" s="9">
        <v>1E-3</v>
      </c>
      <c r="C28" s="9" t="s">
        <v>63</v>
      </c>
      <c r="D28" s="11">
        <v>225</v>
      </c>
      <c r="E28" s="9" t="s">
        <v>63</v>
      </c>
      <c r="F28" s="9">
        <v>30</v>
      </c>
    </row>
    <row r="29" spans="1:6" x14ac:dyDescent="0.25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25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25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25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25">
      <c r="A33" s="9" t="s">
        <v>66</v>
      </c>
      <c r="B33" s="9">
        <v>0</v>
      </c>
      <c r="C33" s="9" t="s">
        <v>66</v>
      </c>
      <c r="D33" s="9">
        <v>22000</v>
      </c>
      <c r="E33" s="9"/>
      <c r="F33" s="9"/>
    </row>
    <row r="34" spans="1:8" x14ac:dyDescent="0.25">
      <c r="A34" s="9"/>
      <c r="B34" s="9"/>
      <c r="C34" s="9"/>
      <c r="D34" s="11"/>
      <c r="E34" s="9"/>
      <c r="F34" s="9"/>
    </row>
    <row r="35" spans="1:8" x14ac:dyDescent="0.25">
      <c r="A35" s="1"/>
      <c r="B35" s="9"/>
      <c r="C35" s="1"/>
      <c r="D35" s="11"/>
      <c r="E35" s="1"/>
      <c r="F35" s="1"/>
    </row>
    <row r="37" spans="1:8" ht="18.75" x14ac:dyDescent="0.3">
      <c r="A37" s="16" t="s">
        <v>51</v>
      </c>
      <c r="B37" s="16"/>
    </row>
    <row r="38" spans="1:8" ht="18.75" x14ac:dyDescent="0.3">
      <c r="A38" s="9" t="s">
        <v>46</v>
      </c>
      <c r="B38" s="9">
        <v>0</v>
      </c>
      <c r="C38" s="8" t="s">
        <v>73</v>
      </c>
      <c r="D38" s="11"/>
      <c r="E38" s="8" t="s">
        <v>74</v>
      </c>
      <c r="F38" s="8"/>
    </row>
    <row r="39" spans="1:8" x14ac:dyDescent="0.25">
      <c r="A39" s="9" t="s">
        <v>37</v>
      </c>
      <c r="B39" s="9">
        <v>55579.3</v>
      </c>
      <c r="C39" s="9" t="s">
        <v>75</v>
      </c>
      <c r="D39" s="11">
        <v>100</v>
      </c>
      <c r="E39" s="9" t="s">
        <v>63</v>
      </c>
      <c r="F39" s="9">
        <v>5</v>
      </c>
    </row>
    <row r="40" spans="1:8" x14ac:dyDescent="0.25">
      <c r="A40" s="9" t="s">
        <v>45</v>
      </c>
      <c r="B40" s="9">
        <v>1000</v>
      </c>
      <c r="C40" s="9" t="s">
        <v>76</v>
      </c>
      <c r="D40" s="11">
        <v>5</v>
      </c>
      <c r="E40" s="9" t="s">
        <v>41</v>
      </c>
      <c r="F40" s="9" t="s">
        <v>0</v>
      </c>
    </row>
    <row r="41" spans="1:8" x14ac:dyDescent="0.25">
      <c r="A41" s="9" t="s">
        <v>38</v>
      </c>
      <c r="B41" s="9">
        <v>1206</v>
      </c>
      <c r="C41" s="9" t="s">
        <v>59</v>
      </c>
      <c r="D41" s="9" t="s">
        <v>5</v>
      </c>
      <c r="E41" s="9" t="s">
        <v>42</v>
      </c>
      <c r="F41" s="9">
        <v>17.5</v>
      </c>
    </row>
    <row r="42" spans="1:8" x14ac:dyDescent="0.25">
      <c r="A42" s="9" t="s">
        <v>39</v>
      </c>
      <c r="B42" s="9">
        <v>0</v>
      </c>
      <c r="C42" s="9"/>
      <c r="D42" s="11"/>
      <c r="E42" s="9" t="s">
        <v>43</v>
      </c>
      <c r="F42" s="9" t="s">
        <v>0</v>
      </c>
    </row>
    <row r="43" spans="1:8" x14ac:dyDescent="0.25">
      <c r="A43" s="9" t="s">
        <v>40</v>
      </c>
      <c r="B43" s="9">
        <v>0.5</v>
      </c>
      <c r="C43" s="9"/>
      <c r="D43" s="11"/>
      <c r="E43" s="9" t="s">
        <v>44</v>
      </c>
      <c r="F43" s="9">
        <v>0</v>
      </c>
    </row>
    <row r="44" spans="1:8" x14ac:dyDescent="0.25">
      <c r="A44" s="9" t="s">
        <v>63</v>
      </c>
      <c r="B44" s="9">
        <v>500</v>
      </c>
      <c r="C44" s="9"/>
      <c r="D44" s="11"/>
      <c r="E44" s="9" t="s">
        <v>66</v>
      </c>
      <c r="F44" s="9">
        <v>1000</v>
      </c>
    </row>
    <row r="45" spans="1:8" ht="18.75" x14ac:dyDescent="0.3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25">
      <c r="A46" s="9" t="s">
        <v>63</v>
      </c>
      <c r="B46" s="9">
        <v>1E-3</v>
      </c>
      <c r="C46" s="9" t="s">
        <v>63</v>
      </c>
      <c r="D46" s="11">
        <v>220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25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25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25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25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25">
      <c r="A51" s="9" t="s">
        <v>66</v>
      </c>
      <c r="B51" s="9">
        <v>0</v>
      </c>
      <c r="C51" s="9" t="s">
        <v>66</v>
      </c>
      <c r="D51" s="9">
        <v>0</v>
      </c>
      <c r="E51" s="9" t="s">
        <v>66</v>
      </c>
      <c r="F51" s="9">
        <v>0</v>
      </c>
      <c r="G51" s="9"/>
      <c r="H51" s="9"/>
    </row>
    <row r="52" spans="1:8" x14ac:dyDescent="0.25">
      <c r="A52" s="9"/>
      <c r="B52" s="9"/>
      <c r="C52" s="9"/>
      <c r="D52" s="11"/>
      <c r="E52" s="9"/>
      <c r="F52" s="9"/>
      <c r="G52" s="9"/>
      <c r="H52" s="9"/>
    </row>
    <row r="53" spans="1:8" x14ac:dyDescent="0.25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F4 F6 D41 F22 F24 D23 F40 F42 D5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H18" sqref="H18"/>
    </sheetView>
  </sheetViews>
  <sheetFormatPr defaultRowHeight="15" x14ac:dyDescent="0.25"/>
  <cols>
    <col min="1" max="1" width="20.5703125" bestFit="1" customWidth="1"/>
  </cols>
  <sheetData>
    <row r="1" spans="1:9" ht="45" x14ac:dyDescent="0.25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30" x14ac:dyDescent="0.25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25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25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25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25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25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25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25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25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25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25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25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25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25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25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 t="shared" si="0"/>
        <v>494000</v>
      </c>
      <c r="H16" s="24">
        <v>6.4</v>
      </c>
    </row>
    <row r="17" spans="1:9" x14ac:dyDescent="0.25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25">
      <c r="A20" t="s">
        <v>47</v>
      </c>
    </row>
    <row r="21" spans="1:9" x14ac:dyDescent="0.25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18"/>
  <sheetViews>
    <sheetView tabSelected="1" workbookViewId="0">
      <selection activeCell="E18" sqref="E18"/>
    </sheetView>
  </sheetViews>
  <sheetFormatPr defaultRowHeight="15" x14ac:dyDescent="0.25"/>
  <cols>
    <col min="1" max="1" width="39.28515625" customWidth="1"/>
    <col min="2" max="2" width="11.140625" bestFit="1" customWidth="1"/>
    <col min="3" max="3" width="23.5703125" bestFit="1" customWidth="1"/>
    <col min="4" max="4" width="3.85546875" customWidth="1"/>
    <col min="5" max="5" width="36" bestFit="1" customWidth="1"/>
  </cols>
  <sheetData>
    <row r="3" spans="1:7" x14ac:dyDescent="0.25">
      <c r="A3" t="s">
        <v>102</v>
      </c>
      <c r="B3">
        <v>50</v>
      </c>
    </row>
    <row r="4" spans="1:7" x14ac:dyDescent="0.25">
      <c r="A4" t="s">
        <v>78</v>
      </c>
      <c r="B4" t="s">
        <v>81</v>
      </c>
      <c r="E4" s="26" t="s">
        <v>79</v>
      </c>
      <c r="F4" s="26" t="s">
        <v>80</v>
      </c>
      <c r="G4" s="26" t="s">
        <v>81</v>
      </c>
    </row>
    <row r="5" spans="1:7" x14ac:dyDescent="0.25">
      <c r="A5" t="s">
        <v>77</v>
      </c>
      <c r="B5">
        <f>IF(B4="condensing",0.95,IF(B4="electric",1,0.6))</f>
        <v>1</v>
      </c>
    </row>
    <row r="6" spans="1:7" x14ac:dyDescent="0.25">
      <c r="A6" t="s">
        <v>106</v>
      </c>
      <c r="B6">
        <v>70</v>
      </c>
    </row>
    <row r="8" spans="1:7" x14ac:dyDescent="0.25">
      <c r="A8" t="s">
        <v>88</v>
      </c>
      <c r="B8">
        <v>50</v>
      </c>
      <c r="E8" s="27" t="s">
        <v>82</v>
      </c>
      <c r="F8" s="28" t="s">
        <v>96</v>
      </c>
      <c r="G8" s="28">
        <f>4.182</f>
        <v>4.1820000000000004</v>
      </c>
    </row>
    <row r="9" spans="1:7" x14ac:dyDescent="0.25">
      <c r="A9" t="s">
        <v>93</v>
      </c>
      <c r="B9">
        <v>100</v>
      </c>
      <c r="E9" s="27" t="s">
        <v>83</v>
      </c>
      <c r="F9" s="28" t="s">
        <v>86</v>
      </c>
      <c r="G9" s="28">
        <v>998</v>
      </c>
    </row>
    <row r="10" spans="1:7" x14ac:dyDescent="0.25">
      <c r="A10" s="35" t="s">
        <v>100</v>
      </c>
      <c r="B10">
        <v>5</v>
      </c>
      <c r="E10" s="27" t="s">
        <v>84</v>
      </c>
      <c r="F10" s="28" t="s">
        <v>96</v>
      </c>
      <c r="G10" s="31">
        <v>0.42</v>
      </c>
    </row>
    <row r="11" spans="1:7" x14ac:dyDescent="0.25">
      <c r="A11" t="s">
        <v>87</v>
      </c>
      <c r="B11">
        <v>10</v>
      </c>
      <c r="E11" s="29" t="s">
        <v>85</v>
      </c>
      <c r="F11" s="30" t="s">
        <v>86</v>
      </c>
      <c r="G11" s="31">
        <v>8000</v>
      </c>
    </row>
    <row r="12" spans="1:7" x14ac:dyDescent="0.25">
      <c r="A12" t="s">
        <v>89</v>
      </c>
      <c r="B12">
        <v>0.1</v>
      </c>
      <c r="E12" s="32" t="s">
        <v>99</v>
      </c>
      <c r="F12" s="33" t="s">
        <v>94</v>
      </c>
      <c r="G12" s="34">
        <f>+B8*(PI()*((B9-2*B10)/1000)^2/4)  +  B11*B12</f>
        <v>1.3180862561759665</v>
      </c>
    </row>
    <row r="13" spans="1:7" x14ac:dyDescent="0.25">
      <c r="A13" t="s">
        <v>90</v>
      </c>
      <c r="B13">
        <v>25</v>
      </c>
      <c r="E13" s="34" t="s">
        <v>95</v>
      </c>
      <c r="F13" s="34" t="s">
        <v>97</v>
      </c>
      <c r="G13" s="34">
        <f>+G12*G9*G8</f>
        <v>5501.2122498812369</v>
      </c>
    </row>
    <row r="14" spans="1:7" x14ac:dyDescent="0.25">
      <c r="A14" t="s">
        <v>91</v>
      </c>
      <c r="B14">
        <v>4</v>
      </c>
      <c r="E14" s="34" t="s">
        <v>98</v>
      </c>
      <c r="F14" s="33" t="s">
        <v>94</v>
      </c>
      <c r="G14" s="34">
        <f>+B8*PI()*(B9/1000)*B10/1000</f>
        <v>7.8539816339744828E-2</v>
      </c>
    </row>
    <row r="15" spans="1:7" x14ac:dyDescent="0.25">
      <c r="A15" t="s">
        <v>92</v>
      </c>
      <c r="B15">
        <v>2</v>
      </c>
      <c r="E15" s="34" t="s">
        <v>101</v>
      </c>
      <c r="F15" s="34" t="s">
        <v>97</v>
      </c>
      <c r="G15">
        <f>+G14*G11*G10</f>
        <v>263.89378290154264</v>
      </c>
    </row>
    <row r="16" spans="1:7" x14ac:dyDescent="0.25">
      <c r="E16" s="34" t="s">
        <v>103</v>
      </c>
      <c r="F16" s="34" t="s">
        <v>104</v>
      </c>
      <c r="G16">
        <f>B3/(G13+G15)</f>
        <v>8.6728673706397245E-3</v>
      </c>
    </row>
    <row r="17" spans="5:8" x14ac:dyDescent="0.25">
      <c r="E17" s="34" t="s">
        <v>107</v>
      </c>
      <c r="F17" s="36">
        <f>+B6</f>
        <v>70</v>
      </c>
      <c r="G17">
        <f>70/G16/3600</f>
        <v>2.2419856794155253</v>
      </c>
      <c r="H17" t="s">
        <v>105</v>
      </c>
    </row>
    <row r="18" spans="5:8" x14ac:dyDescent="0.25">
      <c r="E18" s="34" t="s">
        <v>108</v>
      </c>
    </row>
  </sheetData>
  <phoneticPr fontId="10" type="noConversion"/>
  <dataValidations count="1">
    <dataValidation type="list" allowBlank="1" showInputMessage="1" showErrorMessage="1" sqref="B4:D4" xr:uid="{8599A12F-F875-4813-B0DA-B86B0124C7AC}">
      <formula1>$E$4:$G$4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Boiler radiator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Phil Hemsley</cp:lastModifiedBy>
  <cp:lastPrinted>2023-01-16T11:19:27Z</cp:lastPrinted>
  <dcterms:created xsi:type="dcterms:W3CDTF">2023-01-13T08:45:15Z</dcterms:created>
  <dcterms:modified xsi:type="dcterms:W3CDTF">2023-02-10T17:54:36Z</dcterms:modified>
</cp:coreProperties>
</file>