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ndakhalil/Documents/In2Research/"/>
    </mc:Choice>
  </mc:AlternateContent>
  <xr:revisionPtr revIDLastSave="0" documentId="13_ncr:1_{B249C27B-1B79-6D44-AD96-5E0FACB5055A}" xr6:coauthVersionLast="47" xr6:coauthVersionMax="47" xr10:uidLastSave="{00000000-0000-0000-0000-000000000000}"/>
  <bookViews>
    <workbookView xWindow="11920" yWindow="460" windowWidth="16520" windowHeight="16780" xr2:uid="{2A1418BA-B28C-B942-8E44-D6C7D5D95D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16" i="1"/>
  <c r="C62" i="1"/>
  <c r="D62" i="1"/>
  <c r="E62" i="1"/>
  <c r="F62" i="1"/>
  <c r="G62" i="1"/>
  <c r="H62" i="1"/>
  <c r="I62" i="1"/>
  <c r="J62" i="1"/>
  <c r="K62" i="1"/>
  <c r="L62" i="1"/>
  <c r="M62" i="1"/>
  <c r="B62" i="1"/>
  <c r="C35" i="1"/>
  <c r="D35" i="1"/>
  <c r="E35" i="1"/>
  <c r="F35" i="1"/>
  <c r="G35" i="1"/>
  <c r="H35" i="1"/>
  <c r="I35" i="1"/>
  <c r="J35" i="1"/>
  <c r="K35" i="1"/>
  <c r="L35" i="1"/>
  <c r="M35" i="1"/>
  <c r="B35" i="1"/>
  <c r="C8" i="1"/>
  <c r="D8" i="1"/>
  <c r="E8" i="1"/>
  <c r="F8" i="1"/>
  <c r="G8" i="1"/>
  <c r="H8" i="1"/>
  <c r="I8" i="1"/>
  <c r="J8" i="1"/>
  <c r="K8" i="1"/>
  <c r="L8" i="1"/>
  <c r="M8" i="1"/>
  <c r="B5" i="1"/>
  <c r="B8" i="1" s="1"/>
  <c r="M71" i="1"/>
  <c r="K14" i="1"/>
  <c r="G42" i="1"/>
  <c r="D42" i="1"/>
  <c r="E40" i="1"/>
  <c r="K71" i="1"/>
  <c r="I71" i="1"/>
  <c r="G71" i="1"/>
  <c r="E71" i="1"/>
  <c r="C71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D68" i="1"/>
  <c r="E68" i="1"/>
  <c r="F68" i="1"/>
  <c r="G68" i="1"/>
  <c r="H68" i="1"/>
  <c r="I68" i="1"/>
  <c r="J68" i="1"/>
  <c r="K68" i="1"/>
  <c r="L68" i="1"/>
  <c r="M68" i="1"/>
  <c r="C68" i="1"/>
  <c r="B68" i="1"/>
  <c r="M43" i="1"/>
  <c r="K43" i="1"/>
  <c r="I43" i="1"/>
  <c r="G43" i="1"/>
  <c r="E43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E42" i="1"/>
  <c r="F42" i="1"/>
  <c r="H42" i="1"/>
  <c r="I42" i="1"/>
  <c r="J42" i="1"/>
  <c r="K42" i="1"/>
  <c r="L42" i="1"/>
  <c r="M42" i="1"/>
  <c r="D40" i="1"/>
  <c r="F40" i="1"/>
  <c r="G40" i="1"/>
  <c r="H40" i="1"/>
  <c r="I40" i="1"/>
  <c r="J40" i="1"/>
  <c r="K40" i="1"/>
  <c r="L40" i="1"/>
  <c r="M40" i="1"/>
  <c r="C40" i="1"/>
  <c r="B40" i="1"/>
  <c r="M16" i="1"/>
  <c r="L16" i="1"/>
  <c r="K16" i="1"/>
  <c r="J16" i="1"/>
  <c r="I16" i="1"/>
  <c r="H16" i="1"/>
  <c r="G16" i="1"/>
  <c r="F16" i="1"/>
  <c r="E16" i="1"/>
  <c r="D16" i="1"/>
  <c r="B16" i="1"/>
  <c r="I15" i="1"/>
  <c r="I14" i="1" s="1"/>
  <c r="B15" i="1"/>
  <c r="C15" i="1"/>
  <c r="D15" i="1"/>
  <c r="E15" i="1"/>
  <c r="E14" i="1" s="1"/>
  <c r="F15" i="1"/>
  <c r="F14" i="1" s="1"/>
  <c r="G15" i="1"/>
  <c r="G14" i="1" s="1"/>
  <c r="H15" i="1"/>
  <c r="H14" i="1" s="1"/>
  <c r="J15" i="1"/>
  <c r="K15" i="1"/>
  <c r="L15" i="1"/>
  <c r="L14" i="1" s="1"/>
  <c r="M15" i="1"/>
  <c r="M14" i="1" s="1"/>
  <c r="D14" i="1"/>
  <c r="J14" i="1"/>
  <c r="C14" i="1"/>
  <c r="B14" i="1"/>
  <c r="B13" i="1"/>
</calcChain>
</file>

<file path=xl/sharedStrings.xml><?xml version="1.0" encoding="utf-8"?>
<sst xmlns="http://schemas.openxmlformats.org/spreadsheetml/2006/main" count="271" uniqueCount="22">
  <si>
    <t>cohort 1 proportions:</t>
  </si>
  <si>
    <t>Variance</t>
  </si>
  <si>
    <t>Autocorrelation</t>
  </si>
  <si>
    <t>PICU</t>
  </si>
  <si>
    <t>FLAMI</t>
  </si>
  <si>
    <t>NICU</t>
  </si>
  <si>
    <t>Whole</t>
  </si>
  <si>
    <t>C1</t>
  </si>
  <si>
    <t>C2</t>
  </si>
  <si>
    <t>HR</t>
  </si>
  <si>
    <t>RR</t>
  </si>
  <si>
    <t>ABF</t>
  </si>
  <si>
    <t>Sample sizes:</t>
  </si>
  <si>
    <t>variance</t>
  </si>
  <si>
    <t>autocorrelation</t>
  </si>
  <si>
    <t>cohort 3 proportions:</t>
  </si>
  <si>
    <t>C3</t>
  </si>
  <si>
    <t>cohort 4 proportions:</t>
  </si>
  <si>
    <t>C4</t>
  </si>
  <si>
    <t>WHOLE</t>
  </si>
  <si>
    <t> .00307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</si>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</sst>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12"/>
      <color theme="2"/>
      <name val="Calibri"/>
      <family val="2"/>
      <scheme val="minor"/>
    </font>
    <font>
      <sz val="14"/>
      <color rgb="FF0000FF"/>
      <name val="Open Sans"/>
    </font>
    <font>
      <sz val="14"/>
      <color rgb="FFFF0000"/>
      <name val="Open Sans"/>
    </font>
    <font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3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Fill="1"/>
    <xf numFmtId="164" fontId="6" fillId="0" borderId="0" xfId="0" applyNumberFormat="1" applyFont="1" applyFill="1"/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864C-7F33-D547-88E4-331F572C65EB}">
  <dimension ref="A1:AA80"/>
  <sheetViews>
    <sheetView tabSelected="1" topLeftCell="A38" workbookViewId="0">
      <selection activeCell="C44" sqref="C44"/>
    </sheetView>
  </sheetViews>
  <sheetFormatPr baseColWidth="10" defaultRowHeight="16" x14ac:dyDescent="0.2"/>
  <cols>
    <col min="1" max="1" width="18.33203125" bestFit="1" customWidth="1"/>
  </cols>
  <sheetData>
    <row r="1" spans="1:27" x14ac:dyDescent="0.2">
      <c r="A1" t="s">
        <v>0</v>
      </c>
    </row>
    <row r="2" spans="1:27" x14ac:dyDescent="0.2">
      <c r="A2" s="14"/>
      <c r="B2" s="15" t="s">
        <v>1</v>
      </c>
      <c r="C2" s="15"/>
      <c r="D2" s="15"/>
      <c r="E2" s="15"/>
      <c r="F2" s="15"/>
      <c r="G2" s="15"/>
      <c r="H2" s="15" t="s">
        <v>2</v>
      </c>
      <c r="I2" s="15"/>
      <c r="J2" s="15"/>
      <c r="K2" s="15"/>
      <c r="L2" s="15"/>
      <c r="M2" s="15"/>
    </row>
    <row r="3" spans="1:27" x14ac:dyDescent="0.2">
      <c r="A3" s="14"/>
      <c r="B3" s="15" t="s">
        <v>9</v>
      </c>
      <c r="C3" s="15"/>
      <c r="D3" s="15" t="s">
        <v>10</v>
      </c>
      <c r="E3" s="15"/>
      <c r="F3" s="15" t="s">
        <v>11</v>
      </c>
      <c r="G3" s="15"/>
      <c r="H3" s="15" t="s">
        <v>9</v>
      </c>
      <c r="I3" s="15"/>
      <c r="J3" s="15" t="s">
        <v>10</v>
      </c>
      <c r="K3" s="15"/>
      <c r="L3" s="15" t="s">
        <v>11</v>
      </c>
      <c r="M3" s="15"/>
    </row>
    <row r="4" spans="1:27" x14ac:dyDescent="0.2">
      <c r="A4" s="14"/>
      <c r="B4" s="14" t="s">
        <v>7</v>
      </c>
      <c r="C4" s="14" t="s">
        <v>8</v>
      </c>
      <c r="D4" s="14" t="s">
        <v>7</v>
      </c>
      <c r="E4" s="14" t="s">
        <v>8</v>
      </c>
      <c r="F4" s="14" t="s">
        <v>7</v>
      </c>
      <c r="G4" s="14" t="s">
        <v>8</v>
      </c>
      <c r="H4" s="14" t="s">
        <v>7</v>
      </c>
      <c r="I4" s="14" t="s">
        <v>8</v>
      </c>
      <c r="J4" s="14" t="s">
        <v>7</v>
      </c>
      <c r="K4" s="14" t="s">
        <v>8</v>
      </c>
      <c r="L4" s="14" t="s">
        <v>7</v>
      </c>
      <c r="M4" s="14" t="s">
        <v>8</v>
      </c>
    </row>
    <row r="5" spans="1:27" x14ac:dyDescent="0.2">
      <c r="A5" s="14" t="s">
        <v>4</v>
      </c>
      <c r="B5" s="16">
        <f>10</f>
        <v>10</v>
      </c>
      <c r="C5" s="16">
        <v>231</v>
      </c>
      <c r="D5" s="16">
        <v>13</v>
      </c>
      <c r="E5" s="16">
        <v>221</v>
      </c>
      <c r="F5" s="16">
        <v>8</v>
      </c>
      <c r="G5" s="16">
        <v>166</v>
      </c>
      <c r="H5" s="16">
        <v>11</v>
      </c>
      <c r="I5" s="16">
        <v>168</v>
      </c>
      <c r="J5" s="16">
        <v>2</v>
      </c>
      <c r="K5" s="16">
        <v>115</v>
      </c>
      <c r="L5" s="16">
        <v>8</v>
      </c>
      <c r="M5" s="16">
        <v>117</v>
      </c>
    </row>
    <row r="6" spans="1:27" x14ac:dyDescent="0.2">
      <c r="A6" s="14" t="s">
        <v>5</v>
      </c>
      <c r="B6" s="16">
        <v>5</v>
      </c>
      <c r="C6" s="16">
        <v>60</v>
      </c>
      <c r="D6" s="16">
        <v>3</v>
      </c>
      <c r="E6" s="16">
        <v>61</v>
      </c>
      <c r="F6" s="16">
        <v>2</v>
      </c>
      <c r="G6" s="16">
        <v>9</v>
      </c>
      <c r="H6" s="16">
        <v>6</v>
      </c>
      <c r="I6" s="16">
        <v>51</v>
      </c>
      <c r="J6" s="16">
        <v>5</v>
      </c>
      <c r="K6" s="16">
        <v>39</v>
      </c>
      <c r="L6" s="16">
        <v>0</v>
      </c>
      <c r="M6" s="16">
        <v>12</v>
      </c>
    </row>
    <row r="7" spans="1:27" x14ac:dyDescent="0.2">
      <c r="A7" s="14" t="s">
        <v>3</v>
      </c>
      <c r="B7" s="16">
        <v>12</v>
      </c>
      <c r="C7" s="16">
        <v>122</v>
      </c>
      <c r="D7" s="16">
        <v>12</v>
      </c>
      <c r="E7" s="16">
        <v>106</v>
      </c>
      <c r="F7" s="16">
        <v>10</v>
      </c>
      <c r="G7" s="16">
        <v>45</v>
      </c>
      <c r="H7" s="16">
        <v>10</v>
      </c>
      <c r="I7" s="16">
        <v>87</v>
      </c>
      <c r="J7" s="16">
        <v>8</v>
      </c>
      <c r="K7" s="16">
        <v>83</v>
      </c>
      <c r="L7" s="16">
        <v>6</v>
      </c>
      <c r="M7" s="16">
        <v>33</v>
      </c>
    </row>
    <row r="8" spans="1:27" x14ac:dyDescent="0.2">
      <c r="A8" s="17" t="s">
        <v>21</v>
      </c>
      <c r="B8" s="18">
        <f>SUM(B5:B7)</f>
        <v>27</v>
      </c>
      <c r="C8" s="18">
        <f t="shared" ref="C8:M8" si="0">SUM(C5:C7)</f>
        <v>413</v>
      </c>
      <c r="D8" s="18">
        <f t="shared" si="0"/>
        <v>28</v>
      </c>
      <c r="E8" s="18">
        <f t="shared" si="0"/>
        <v>388</v>
      </c>
      <c r="F8" s="18">
        <f t="shared" si="0"/>
        <v>20</v>
      </c>
      <c r="G8" s="18">
        <f t="shared" si="0"/>
        <v>220</v>
      </c>
      <c r="H8" s="18">
        <f t="shared" si="0"/>
        <v>27</v>
      </c>
      <c r="I8" s="18">
        <f t="shared" si="0"/>
        <v>306</v>
      </c>
      <c r="J8" s="18">
        <f t="shared" si="0"/>
        <v>15</v>
      </c>
      <c r="K8" s="18">
        <f t="shared" si="0"/>
        <v>237</v>
      </c>
      <c r="L8" s="18">
        <f t="shared" si="0"/>
        <v>14</v>
      </c>
      <c r="M8" s="18">
        <f t="shared" si="0"/>
        <v>162</v>
      </c>
    </row>
    <row r="9" spans="1:27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27" x14ac:dyDescent="0.2">
      <c r="B10" s="1" t="s">
        <v>1</v>
      </c>
      <c r="C10" s="1"/>
      <c r="D10" s="1"/>
      <c r="E10" s="1"/>
      <c r="F10" s="1"/>
      <c r="G10" s="1"/>
      <c r="H10" s="1" t="s">
        <v>2</v>
      </c>
      <c r="I10" s="1"/>
      <c r="J10" s="1"/>
      <c r="K10" s="1"/>
      <c r="L10" s="1"/>
      <c r="M10" s="1"/>
      <c r="P10" t="s">
        <v>1</v>
      </c>
      <c r="V10" t="s">
        <v>2</v>
      </c>
    </row>
    <row r="11" spans="1:27" x14ac:dyDescent="0.2">
      <c r="B11" s="1" t="s">
        <v>9</v>
      </c>
      <c r="C11" s="1"/>
      <c r="D11" s="1" t="s">
        <v>10</v>
      </c>
      <c r="E11" s="1"/>
      <c r="F11" s="1" t="s">
        <v>11</v>
      </c>
      <c r="G11" s="1"/>
      <c r="H11" s="1" t="s">
        <v>9</v>
      </c>
      <c r="I11" s="1"/>
      <c r="J11" s="1" t="s">
        <v>10</v>
      </c>
      <c r="K11" s="1"/>
      <c r="L11" s="1" t="s">
        <v>11</v>
      </c>
      <c r="M11" s="1"/>
      <c r="P11" t="s">
        <v>9</v>
      </c>
      <c r="R11" t="s">
        <v>10</v>
      </c>
      <c r="T11" t="s">
        <v>11</v>
      </c>
      <c r="V11" t="s">
        <v>9</v>
      </c>
      <c r="X11" t="s">
        <v>10</v>
      </c>
      <c r="Z11" t="s">
        <v>11</v>
      </c>
    </row>
    <row r="12" spans="1:27" x14ac:dyDescent="0.2">
      <c r="B12" t="s">
        <v>7</v>
      </c>
      <c r="C12" t="s">
        <v>8</v>
      </c>
      <c r="D12" t="s">
        <v>7</v>
      </c>
      <c r="E12" t="s">
        <v>8</v>
      </c>
      <c r="F12" t="s">
        <v>7</v>
      </c>
      <c r="G12" t="s">
        <v>8</v>
      </c>
      <c r="H12" t="s">
        <v>7</v>
      </c>
      <c r="I12" t="s">
        <v>8</v>
      </c>
      <c r="J12" t="s">
        <v>7</v>
      </c>
      <c r="K12" t="s">
        <v>8</v>
      </c>
      <c r="L12" t="s">
        <v>7</v>
      </c>
      <c r="M12" t="s">
        <v>8</v>
      </c>
      <c r="P12" t="s">
        <v>7</v>
      </c>
      <c r="Q12" t="s">
        <v>8</v>
      </c>
      <c r="R12" t="s">
        <v>7</v>
      </c>
      <c r="S12" t="s">
        <v>8</v>
      </c>
      <c r="T12" t="s">
        <v>7</v>
      </c>
      <c r="U12" t="s">
        <v>8</v>
      </c>
      <c r="V12" t="s">
        <v>7</v>
      </c>
      <c r="W12" t="s">
        <v>8</v>
      </c>
      <c r="X12" t="s">
        <v>7</v>
      </c>
      <c r="Y12" t="s">
        <v>8</v>
      </c>
      <c r="Z12" t="s">
        <v>7</v>
      </c>
      <c r="AA12" t="s">
        <v>8</v>
      </c>
    </row>
    <row r="13" spans="1:27" x14ac:dyDescent="0.2">
      <c r="A13" t="s">
        <v>4</v>
      </c>
      <c r="B13" s="5">
        <f>10/45</f>
        <v>0.22222222222222221</v>
      </c>
      <c r="C13" s="5">
        <v>0.21019108280254778</v>
      </c>
      <c r="D13" s="5">
        <v>0.31707317073170732</v>
      </c>
      <c r="E13" s="5">
        <v>0.23891891891891892</v>
      </c>
      <c r="F13" s="5">
        <v>0.21621621621621623</v>
      </c>
      <c r="G13" s="5">
        <v>0.1690427698574338</v>
      </c>
      <c r="H13" s="6">
        <v>0.24444444444444444</v>
      </c>
      <c r="I13" s="6">
        <v>0.15300546448087399</v>
      </c>
      <c r="J13" s="5">
        <v>4.8780487804878099E-2</v>
      </c>
      <c r="K13" s="5">
        <v>0.12472885032537961</v>
      </c>
      <c r="L13" s="5">
        <v>0.21621621621621623</v>
      </c>
      <c r="M13" s="5">
        <v>0.18061224489795918</v>
      </c>
      <c r="O13" t="s">
        <v>4</v>
      </c>
      <c r="P13" s="9">
        <v>0.22222222222222221</v>
      </c>
      <c r="Q13" s="9">
        <v>0.21019108280254778</v>
      </c>
      <c r="R13" s="9">
        <v>0.31707317073170732</v>
      </c>
      <c r="S13" s="9">
        <v>0.23891891891891892</v>
      </c>
      <c r="T13" s="9">
        <v>0.21621621621621623</v>
      </c>
      <c r="U13" s="9">
        <v>0.1690427698574338</v>
      </c>
      <c r="V13" s="9">
        <v>0.24444444444444444</v>
      </c>
      <c r="W13" s="9">
        <v>0.15300546448087432</v>
      </c>
      <c r="X13" s="9">
        <v>4.8780487804878099E-2</v>
      </c>
      <c r="Y13" s="9">
        <v>0.12472885032537961</v>
      </c>
      <c r="Z13" s="9">
        <v>0.21621621621621623</v>
      </c>
      <c r="AA13" s="9">
        <v>0.18061224489795918</v>
      </c>
    </row>
    <row r="14" spans="1:27" x14ac:dyDescent="0.2">
      <c r="A14" t="s">
        <v>5</v>
      </c>
      <c r="B14" s="9">
        <f>B6/B23</f>
        <v>0.33333333333333331</v>
      </c>
      <c r="C14" s="9">
        <f>C6/C23</f>
        <v>0.25210084033613445</v>
      </c>
      <c r="D14" s="9">
        <f t="shared" ref="D14:M14" si="1">D6/D23</f>
        <v>0.21428571428571427</v>
      </c>
      <c r="E14" s="9">
        <f t="shared" si="1"/>
        <v>0.29326923076923078</v>
      </c>
      <c r="F14" s="9">
        <f t="shared" si="1"/>
        <v>0.5</v>
      </c>
      <c r="G14" s="9">
        <f t="shared" si="1"/>
        <v>0.23076923076923078</v>
      </c>
      <c r="H14" s="10">
        <f t="shared" si="1"/>
        <v>0.4</v>
      </c>
      <c r="I14" s="10">
        <f t="shared" si="1"/>
        <v>0.21428571428571427</v>
      </c>
      <c r="J14" s="10">
        <f t="shared" si="1"/>
        <v>0.38461538461538464</v>
      </c>
      <c r="K14" s="10">
        <f>K6/K23</f>
        <v>0.19117647058823528</v>
      </c>
      <c r="L14" s="9">
        <f t="shared" si="1"/>
        <v>0</v>
      </c>
      <c r="M14" s="9">
        <f t="shared" si="1"/>
        <v>0.32432432432432434</v>
      </c>
      <c r="O14" t="s">
        <v>5</v>
      </c>
      <c r="P14" s="9">
        <v>0.33333333333333331</v>
      </c>
      <c r="Q14" s="9">
        <v>0.25210084033613445</v>
      </c>
      <c r="R14" s="9">
        <v>0.21428571428571427</v>
      </c>
      <c r="S14" s="9">
        <v>0.29326923076923078</v>
      </c>
      <c r="T14" s="9">
        <v>0.5</v>
      </c>
      <c r="U14" s="9">
        <v>0.23076923076923078</v>
      </c>
      <c r="V14" s="9">
        <v>0.4</v>
      </c>
      <c r="W14" s="9">
        <v>0.21428571428571427</v>
      </c>
      <c r="X14" s="9">
        <v>0.38461538461538464</v>
      </c>
      <c r="Y14" s="9">
        <v>0.19117647058823528</v>
      </c>
      <c r="Z14" s="9">
        <v>0</v>
      </c>
      <c r="AA14" s="9">
        <v>0.32432432432432434</v>
      </c>
    </row>
    <row r="15" spans="1:27" x14ac:dyDescent="0.2">
      <c r="A15" t="s">
        <v>3</v>
      </c>
      <c r="B15" s="9">
        <f t="shared" ref="B15:M15" si="2">B7/B24</f>
        <v>0.23076923076923078</v>
      </c>
      <c r="C15" s="9">
        <f t="shared" si="2"/>
        <v>0.20998278829604131</v>
      </c>
      <c r="D15" s="9">
        <f t="shared" si="2"/>
        <v>0.26666666666666666</v>
      </c>
      <c r="E15" s="9">
        <f t="shared" si="2"/>
        <v>0.20825147347740669</v>
      </c>
      <c r="F15" s="10">
        <f t="shared" si="2"/>
        <v>0.4</v>
      </c>
      <c r="G15" s="10">
        <f t="shared" si="2"/>
        <v>0.16853932584269662</v>
      </c>
      <c r="H15" s="9">
        <f t="shared" si="2"/>
        <v>0.19230769230769232</v>
      </c>
      <c r="I15" s="9">
        <f t="shared" si="2"/>
        <v>0.15025906735751296</v>
      </c>
      <c r="J15" s="9">
        <f t="shared" si="2"/>
        <v>0.17777777777777778</v>
      </c>
      <c r="K15" s="9">
        <f t="shared" si="2"/>
        <v>0.16435643564356436</v>
      </c>
      <c r="L15" s="9">
        <f t="shared" si="2"/>
        <v>0.24</v>
      </c>
      <c r="M15" s="9">
        <f t="shared" si="2"/>
        <v>0.12547528517110265</v>
      </c>
      <c r="O15" t="s">
        <v>3</v>
      </c>
      <c r="P15" s="9">
        <v>0.23076923076923078</v>
      </c>
      <c r="Q15" s="9">
        <v>0.20998278829604131</v>
      </c>
      <c r="R15" s="9">
        <v>0.26666666666666666</v>
      </c>
      <c r="S15" s="9">
        <v>0.20825147347740669</v>
      </c>
      <c r="T15" s="9">
        <v>0.4</v>
      </c>
      <c r="U15" s="9">
        <v>0.16853932584269662</v>
      </c>
      <c r="V15" s="9">
        <v>0.19230769230769232</v>
      </c>
      <c r="W15" s="9">
        <v>0.15025906735751296</v>
      </c>
      <c r="X15" s="9">
        <v>0.17777777777777778</v>
      </c>
      <c r="Y15" s="9">
        <v>0.16435643564356436</v>
      </c>
      <c r="Z15" s="9">
        <v>0.24</v>
      </c>
      <c r="AA15" s="9">
        <v>0.12547528517110265</v>
      </c>
    </row>
    <row r="16" spans="1:27" x14ac:dyDescent="0.2">
      <c r="A16" t="s">
        <v>19</v>
      </c>
      <c r="B16" s="5">
        <f>27/112</f>
        <v>0.24107142857142858</v>
      </c>
      <c r="C16" s="5">
        <f>413/1918</f>
        <v>0.21532846715328466</v>
      </c>
      <c r="D16" s="5">
        <f>28/(28+72)</f>
        <v>0.28000000000000003</v>
      </c>
      <c r="E16" s="5">
        <f>388/1642</f>
        <v>0.23629719853836784</v>
      </c>
      <c r="F16" s="6">
        <f>20/66</f>
        <v>0.30303030303030304</v>
      </c>
      <c r="G16" s="6">
        <f>220/1288</f>
        <v>0.17080745341614906</v>
      </c>
      <c r="H16" s="6">
        <f>27/112</f>
        <v>0.24107142857142858</v>
      </c>
      <c r="I16" s="6">
        <f>306/1915</f>
        <v>0.15979112271540469</v>
      </c>
      <c r="J16" s="5">
        <f>15/99</f>
        <v>0.15151515151515152</v>
      </c>
      <c r="K16" s="5">
        <f>237/1631</f>
        <v>0.14530962599632127</v>
      </c>
      <c r="L16" s="5">
        <f>14/66</f>
        <v>0.21212121212121213</v>
      </c>
      <c r="M16" s="5">
        <f>222/1280</f>
        <v>0.17343749999999999</v>
      </c>
      <c r="O16" t="s">
        <v>19</v>
      </c>
      <c r="P16" s="9">
        <v>0.24107142857142858</v>
      </c>
      <c r="Q16" s="9">
        <v>0.21532846715328466</v>
      </c>
      <c r="R16" s="9">
        <v>0.28000000000000003</v>
      </c>
      <c r="S16" s="9">
        <v>0.23629719853836784</v>
      </c>
      <c r="T16" s="10">
        <v>0.30303030303030304</v>
      </c>
      <c r="U16" s="10">
        <v>0.17080745341614906</v>
      </c>
      <c r="V16" s="9">
        <v>0.24107142857142858</v>
      </c>
      <c r="W16" s="9">
        <v>0.15979112271540469</v>
      </c>
      <c r="X16" s="9">
        <v>0.15151515151515152</v>
      </c>
      <c r="Y16" s="9">
        <v>0.14530962599632127</v>
      </c>
      <c r="Z16" s="9">
        <v>0.21212121212121213</v>
      </c>
      <c r="AA16" s="9">
        <v>0.17343749999999999</v>
      </c>
    </row>
    <row r="18" spans="1:15" x14ac:dyDescent="0.2">
      <c r="A18" t="s">
        <v>12</v>
      </c>
    </row>
    <row r="19" spans="1:15" x14ac:dyDescent="0.2">
      <c r="A19" s="2"/>
      <c r="B19" s="3" t="s">
        <v>13</v>
      </c>
      <c r="C19" s="3"/>
      <c r="D19" s="3"/>
      <c r="E19" s="3"/>
      <c r="F19" s="3"/>
      <c r="G19" s="3"/>
      <c r="H19" s="3" t="s">
        <v>14</v>
      </c>
      <c r="I19" s="3"/>
      <c r="J19" s="3"/>
      <c r="K19" s="3"/>
      <c r="L19" s="3"/>
      <c r="M19" s="3"/>
    </row>
    <row r="20" spans="1:15" ht="20" x14ac:dyDescent="0.25">
      <c r="A20" s="2"/>
      <c r="B20" s="3" t="s">
        <v>9</v>
      </c>
      <c r="C20" s="3"/>
      <c r="D20" s="3" t="s">
        <v>10</v>
      </c>
      <c r="E20" s="3"/>
      <c r="F20" s="3" t="s">
        <v>11</v>
      </c>
      <c r="G20" s="3"/>
      <c r="H20" s="3" t="s">
        <v>9</v>
      </c>
      <c r="I20" s="3"/>
      <c r="J20" s="3" t="s">
        <v>10</v>
      </c>
      <c r="K20" s="3"/>
      <c r="L20" s="3" t="s">
        <v>11</v>
      </c>
      <c r="M20" s="3"/>
      <c r="O20" s="12" t="s">
        <v>20</v>
      </c>
    </row>
    <row r="21" spans="1:15" ht="20" x14ac:dyDescent="0.25">
      <c r="A21" s="2"/>
      <c r="B21" s="2" t="s">
        <v>7</v>
      </c>
      <c r="C21" s="2" t="s">
        <v>8</v>
      </c>
      <c r="D21" s="2" t="s">
        <v>7</v>
      </c>
      <c r="E21" s="2" t="s">
        <v>8</v>
      </c>
      <c r="F21" s="2" t="s">
        <v>7</v>
      </c>
      <c r="G21" s="2" t="s">
        <v>8</v>
      </c>
      <c r="H21" s="2" t="s">
        <v>7</v>
      </c>
      <c r="I21" s="2" t="s">
        <v>8</v>
      </c>
      <c r="J21" s="2" t="s">
        <v>7</v>
      </c>
      <c r="K21" s="2" t="s">
        <v>8</v>
      </c>
      <c r="L21" s="2" t="s">
        <v>7</v>
      </c>
      <c r="M21" s="2" t="s">
        <v>8</v>
      </c>
      <c r="O21" s="12">
        <v>1.191E-2</v>
      </c>
    </row>
    <row r="22" spans="1:15" x14ac:dyDescent="0.2">
      <c r="A22" s="2" t="s">
        <v>4</v>
      </c>
      <c r="B22" s="4">
        <v>45</v>
      </c>
      <c r="C22" s="4">
        <v>1099</v>
      </c>
      <c r="D22" s="2">
        <v>41</v>
      </c>
      <c r="E22" s="2">
        <v>925</v>
      </c>
      <c r="F22" s="2">
        <v>37</v>
      </c>
      <c r="G22" s="2">
        <v>982</v>
      </c>
      <c r="H22" s="2">
        <v>45</v>
      </c>
      <c r="I22" s="2">
        <v>1098</v>
      </c>
      <c r="J22" s="2">
        <v>41</v>
      </c>
      <c r="K22" s="2">
        <v>922</v>
      </c>
      <c r="L22" s="2">
        <v>37</v>
      </c>
      <c r="M22" s="2">
        <v>980</v>
      </c>
    </row>
    <row r="23" spans="1:15" x14ac:dyDescent="0.2">
      <c r="A23" s="2" t="s">
        <v>5</v>
      </c>
      <c r="B23" s="4">
        <v>15</v>
      </c>
      <c r="C23" s="4">
        <v>238</v>
      </c>
      <c r="D23" s="2">
        <v>14</v>
      </c>
      <c r="E23" s="2">
        <v>208</v>
      </c>
      <c r="F23" s="2">
        <v>4</v>
      </c>
      <c r="G23" s="2">
        <v>39</v>
      </c>
      <c r="H23" s="2">
        <v>15</v>
      </c>
      <c r="I23" s="2">
        <v>238</v>
      </c>
      <c r="J23" s="2">
        <v>13</v>
      </c>
      <c r="K23" s="2">
        <v>204</v>
      </c>
      <c r="L23" s="2">
        <v>4</v>
      </c>
      <c r="M23" s="2">
        <v>37</v>
      </c>
    </row>
    <row r="24" spans="1:15" x14ac:dyDescent="0.2">
      <c r="A24" s="2" t="s">
        <v>3</v>
      </c>
      <c r="B24" s="4">
        <v>52</v>
      </c>
      <c r="C24" s="4">
        <v>581</v>
      </c>
      <c r="D24" s="2">
        <v>45</v>
      </c>
      <c r="E24" s="2">
        <v>509</v>
      </c>
      <c r="F24" s="2">
        <v>25</v>
      </c>
      <c r="G24" s="2">
        <v>267</v>
      </c>
      <c r="H24" s="2">
        <v>52</v>
      </c>
      <c r="I24" s="2">
        <v>579</v>
      </c>
      <c r="J24" s="2">
        <v>45</v>
      </c>
      <c r="K24" s="2">
        <v>505</v>
      </c>
      <c r="L24" s="2">
        <v>25</v>
      </c>
      <c r="M24" s="2">
        <v>263</v>
      </c>
    </row>
    <row r="25" spans="1:15" x14ac:dyDescent="0.2">
      <c r="A25" s="2" t="s">
        <v>6</v>
      </c>
      <c r="B25" s="4">
        <v>112</v>
      </c>
      <c r="C25" s="4">
        <v>1918</v>
      </c>
      <c r="D25" s="2">
        <v>100</v>
      </c>
      <c r="E25" s="2">
        <v>1642</v>
      </c>
      <c r="F25" s="2">
        <v>66</v>
      </c>
      <c r="G25" s="2">
        <v>1288</v>
      </c>
      <c r="H25" s="2">
        <v>112</v>
      </c>
      <c r="I25" s="2">
        <v>1915</v>
      </c>
      <c r="J25" s="2">
        <v>99</v>
      </c>
      <c r="K25" s="2">
        <v>1631</v>
      </c>
      <c r="L25" s="2">
        <v>66</v>
      </c>
      <c r="M25" s="2">
        <v>1280</v>
      </c>
    </row>
    <row r="28" spans="1:15" x14ac:dyDescent="0.2">
      <c r="A28" t="s">
        <v>15</v>
      </c>
    </row>
    <row r="29" spans="1:15" x14ac:dyDescent="0.2">
      <c r="A29" s="17"/>
      <c r="B29" s="19" t="s">
        <v>1</v>
      </c>
      <c r="C29" s="19"/>
      <c r="D29" s="19"/>
      <c r="E29" s="19"/>
      <c r="F29" s="19"/>
      <c r="G29" s="19"/>
      <c r="H29" s="19" t="s">
        <v>2</v>
      </c>
      <c r="I29" s="19"/>
      <c r="J29" s="19"/>
      <c r="K29" s="19"/>
      <c r="L29" s="19"/>
      <c r="M29" s="19"/>
    </row>
    <row r="30" spans="1:15" x14ac:dyDescent="0.2">
      <c r="A30" s="17"/>
      <c r="B30" s="19" t="s">
        <v>9</v>
      </c>
      <c r="C30" s="19"/>
      <c r="D30" s="19" t="s">
        <v>10</v>
      </c>
      <c r="E30" s="19"/>
      <c r="F30" s="19" t="s">
        <v>11</v>
      </c>
      <c r="G30" s="19"/>
      <c r="H30" s="19" t="s">
        <v>9</v>
      </c>
      <c r="I30" s="19"/>
      <c r="J30" s="19" t="s">
        <v>10</v>
      </c>
      <c r="K30" s="19"/>
      <c r="L30" s="19" t="s">
        <v>11</v>
      </c>
      <c r="M30" s="19"/>
    </row>
    <row r="31" spans="1:15" x14ac:dyDescent="0.2">
      <c r="A31" s="17"/>
      <c r="B31" s="17" t="s">
        <v>16</v>
      </c>
      <c r="C31" s="17" t="s">
        <v>8</v>
      </c>
      <c r="D31" s="17" t="s">
        <v>16</v>
      </c>
      <c r="E31" s="17" t="s">
        <v>8</v>
      </c>
      <c r="F31" s="17" t="s">
        <v>16</v>
      </c>
      <c r="G31" s="17" t="s">
        <v>8</v>
      </c>
      <c r="H31" s="17" t="s">
        <v>16</v>
      </c>
      <c r="I31" s="17" t="s">
        <v>8</v>
      </c>
      <c r="J31" s="17" t="s">
        <v>16</v>
      </c>
      <c r="K31" s="17" t="s">
        <v>8</v>
      </c>
      <c r="L31" s="17" t="s">
        <v>16</v>
      </c>
      <c r="M31" s="17" t="s">
        <v>8</v>
      </c>
    </row>
    <row r="32" spans="1:15" x14ac:dyDescent="0.2">
      <c r="A32" s="17" t="s">
        <v>4</v>
      </c>
      <c r="B32" s="17">
        <v>10</v>
      </c>
      <c r="C32" s="17">
        <v>231</v>
      </c>
      <c r="D32" s="17">
        <v>7</v>
      </c>
      <c r="E32" s="17">
        <v>221</v>
      </c>
      <c r="F32" s="17">
        <v>9</v>
      </c>
      <c r="G32" s="17">
        <v>166</v>
      </c>
      <c r="H32" s="17">
        <v>7</v>
      </c>
      <c r="I32" s="17">
        <v>168</v>
      </c>
      <c r="J32" s="17">
        <v>6</v>
      </c>
      <c r="K32" s="17">
        <v>115</v>
      </c>
      <c r="L32" s="17">
        <v>5</v>
      </c>
      <c r="M32" s="17">
        <v>177</v>
      </c>
    </row>
    <row r="33" spans="1:27" x14ac:dyDescent="0.2">
      <c r="A33" s="17" t="s">
        <v>5</v>
      </c>
      <c r="B33" s="17">
        <v>0</v>
      </c>
      <c r="C33" s="17">
        <v>60</v>
      </c>
      <c r="D33" s="17">
        <v>2</v>
      </c>
      <c r="E33" s="17">
        <v>61</v>
      </c>
      <c r="F33" s="17">
        <v>1</v>
      </c>
      <c r="G33" s="17">
        <v>9</v>
      </c>
      <c r="H33" s="17">
        <v>2</v>
      </c>
      <c r="I33" s="17">
        <v>51</v>
      </c>
      <c r="J33" s="17">
        <v>0</v>
      </c>
      <c r="K33" s="17">
        <v>39</v>
      </c>
      <c r="L33" s="17">
        <v>0</v>
      </c>
      <c r="M33" s="17">
        <v>12</v>
      </c>
    </row>
    <row r="34" spans="1:27" x14ac:dyDescent="0.2">
      <c r="A34" s="17" t="s">
        <v>3</v>
      </c>
      <c r="B34" s="17">
        <v>13</v>
      </c>
      <c r="C34" s="17">
        <v>122</v>
      </c>
      <c r="D34" s="17">
        <v>13</v>
      </c>
      <c r="E34" s="17">
        <v>106</v>
      </c>
      <c r="F34" s="17">
        <v>1</v>
      </c>
      <c r="G34" s="17">
        <v>45</v>
      </c>
      <c r="H34" s="17">
        <v>9</v>
      </c>
      <c r="I34" s="17">
        <v>87</v>
      </c>
      <c r="J34" s="17">
        <v>7</v>
      </c>
      <c r="K34" s="17">
        <v>83</v>
      </c>
      <c r="L34" s="17">
        <v>9</v>
      </c>
      <c r="M34" s="17">
        <v>33</v>
      </c>
    </row>
    <row r="35" spans="1:27" x14ac:dyDescent="0.2">
      <c r="A35" s="17" t="s">
        <v>6</v>
      </c>
      <c r="B35" s="18">
        <f>SUM(B32:B34)</f>
        <v>23</v>
      </c>
      <c r="C35" s="18">
        <f t="shared" ref="C35:M35" si="3">SUM(C32:C34)</f>
        <v>413</v>
      </c>
      <c r="D35" s="18">
        <f t="shared" si="3"/>
        <v>22</v>
      </c>
      <c r="E35" s="18">
        <f t="shared" si="3"/>
        <v>388</v>
      </c>
      <c r="F35" s="18">
        <f t="shared" si="3"/>
        <v>11</v>
      </c>
      <c r="G35" s="18">
        <f t="shared" si="3"/>
        <v>220</v>
      </c>
      <c r="H35" s="18">
        <f t="shared" si="3"/>
        <v>18</v>
      </c>
      <c r="I35" s="18">
        <f t="shared" si="3"/>
        <v>306</v>
      </c>
      <c r="J35" s="18">
        <f t="shared" si="3"/>
        <v>13</v>
      </c>
      <c r="K35" s="18">
        <f t="shared" si="3"/>
        <v>237</v>
      </c>
      <c r="L35" s="18">
        <f t="shared" si="3"/>
        <v>14</v>
      </c>
      <c r="M35" s="18">
        <f t="shared" si="3"/>
        <v>222</v>
      </c>
    </row>
    <row r="37" spans="1:27" x14ac:dyDescent="0.2">
      <c r="B37" s="1" t="s">
        <v>1</v>
      </c>
      <c r="C37" s="1"/>
      <c r="D37" s="1"/>
      <c r="E37" s="1"/>
      <c r="F37" s="1"/>
      <c r="G37" s="1"/>
      <c r="H37" s="1" t="s">
        <v>2</v>
      </c>
      <c r="I37" s="1"/>
      <c r="J37" s="1"/>
      <c r="K37" s="1"/>
      <c r="L37" s="1"/>
      <c r="M37" s="1"/>
      <c r="P37" t="s">
        <v>1</v>
      </c>
      <c r="V37" t="s">
        <v>2</v>
      </c>
    </row>
    <row r="38" spans="1:27" x14ac:dyDescent="0.2">
      <c r="B38" s="1" t="s">
        <v>9</v>
      </c>
      <c r="C38" s="1"/>
      <c r="D38" s="1" t="s">
        <v>10</v>
      </c>
      <c r="E38" s="1"/>
      <c r="F38" s="1" t="s">
        <v>11</v>
      </c>
      <c r="G38" s="1"/>
      <c r="H38" s="1" t="s">
        <v>9</v>
      </c>
      <c r="I38" s="1"/>
      <c r="J38" s="1" t="s">
        <v>10</v>
      </c>
      <c r="K38" s="1"/>
      <c r="L38" s="1" t="s">
        <v>11</v>
      </c>
      <c r="M38" s="1"/>
      <c r="P38" t="s">
        <v>9</v>
      </c>
      <c r="R38" t="s">
        <v>10</v>
      </c>
      <c r="T38" t="s">
        <v>11</v>
      </c>
      <c r="V38" t="s">
        <v>9</v>
      </c>
      <c r="X38" t="s">
        <v>10</v>
      </c>
      <c r="Z38" t="s">
        <v>11</v>
      </c>
    </row>
    <row r="39" spans="1:27" x14ac:dyDescent="0.2">
      <c r="B39" t="s">
        <v>16</v>
      </c>
      <c r="C39" t="s">
        <v>8</v>
      </c>
      <c r="D39" t="s">
        <v>16</v>
      </c>
      <c r="E39" t="s">
        <v>8</v>
      </c>
      <c r="F39" t="s">
        <v>16</v>
      </c>
      <c r="G39" t="s">
        <v>8</v>
      </c>
      <c r="H39" t="s">
        <v>16</v>
      </c>
      <c r="I39" t="s">
        <v>8</v>
      </c>
      <c r="J39" t="s">
        <v>16</v>
      </c>
      <c r="K39" t="s">
        <v>8</v>
      </c>
      <c r="L39" t="s">
        <v>16</v>
      </c>
      <c r="M39" t="s">
        <v>8</v>
      </c>
      <c r="P39" t="s">
        <v>16</v>
      </c>
      <c r="Q39" t="s">
        <v>8</v>
      </c>
      <c r="R39" t="s">
        <v>16</v>
      </c>
      <c r="S39" t="s">
        <v>8</v>
      </c>
      <c r="T39" t="s">
        <v>16</v>
      </c>
      <c r="U39" t="s">
        <v>8</v>
      </c>
      <c r="V39" t="s">
        <v>16</v>
      </c>
      <c r="W39" t="s">
        <v>8</v>
      </c>
      <c r="X39" t="s">
        <v>16</v>
      </c>
      <c r="Y39" t="s">
        <v>8</v>
      </c>
      <c r="Z39" t="s">
        <v>16</v>
      </c>
      <c r="AA39" t="s">
        <v>8</v>
      </c>
    </row>
    <row r="40" spans="1:27" x14ac:dyDescent="0.2">
      <c r="A40" t="s">
        <v>4</v>
      </c>
      <c r="B40" s="9">
        <f>B32/B49</f>
        <v>0.25641025641025639</v>
      </c>
      <c r="C40" s="9">
        <f>C32/C49</f>
        <v>0.21019108280254778</v>
      </c>
      <c r="D40" s="9">
        <f t="shared" ref="D40:M40" si="4">D32/D49</f>
        <v>0.2</v>
      </c>
      <c r="E40" s="9">
        <f>E32/E49</f>
        <v>0.23891891891891892</v>
      </c>
      <c r="F40" s="10">
        <f t="shared" si="4"/>
        <v>0.3</v>
      </c>
      <c r="G40" s="10">
        <f t="shared" si="4"/>
        <v>0.1690427698574338</v>
      </c>
      <c r="H40" s="9">
        <f t="shared" si="4"/>
        <v>0.17948717948717949</v>
      </c>
      <c r="I40" s="9">
        <f t="shared" si="4"/>
        <v>0.15300546448087432</v>
      </c>
      <c r="J40" s="9">
        <f t="shared" si="4"/>
        <v>0.16666666666666666</v>
      </c>
      <c r="K40" s="9">
        <f t="shared" si="4"/>
        <v>0.12472885032537961</v>
      </c>
      <c r="L40" s="9">
        <f t="shared" si="4"/>
        <v>0.16666666666666666</v>
      </c>
      <c r="M40" s="9">
        <f t="shared" si="4"/>
        <v>0.18061224489795918</v>
      </c>
      <c r="O40" t="s">
        <v>4</v>
      </c>
      <c r="P40" s="9">
        <v>0.25641025641025639</v>
      </c>
      <c r="Q40" s="9">
        <v>0.21019108280254778</v>
      </c>
      <c r="R40" s="9">
        <v>0.2</v>
      </c>
      <c r="S40" s="9">
        <v>0.23891891891891892</v>
      </c>
      <c r="T40" s="9">
        <v>0.3</v>
      </c>
      <c r="U40" s="9">
        <v>0.1690427698574338</v>
      </c>
      <c r="V40" s="9">
        <v>0.17948717948717949</v>
      </c>
      <c r="W40" s="9">
        <v>0.15300546448087432</v>
      </c>
      <c r="X40" s="9">
        <v>0.16666666666666666</v>
      </c>
      <c r="Y40" s="9">
        <v>0.12472885032537961</v>
      </c>
      <c r="Z40" s="9">
        <v>0.16666666666666666</v>
      </c>
      <c r="AA40" s="9">
        <v>0.18061224489795918</v>
      </c>
    </row>
    <row r="41" spans="1:27" x14ac:dyDescent="0.2">
      <c r="A41" t="s">
        <v>5</v>
      </c>
      <c r="B41" s="11">
        <f t="shared" ref="B41:M41" si="5">B33/B50</f>
        <v>0</v>
      </c>
      <c r="C41" s="11">
        <f t="shared" si="5"/>
        <v>0.25210084033613445</v>
      </c>
      <c r="D41" s="9">
        <f t="shared" si="5"/>
        <v>0.15384615384615385</v>
      </c>
      <c r="E41" s="9">
        <f t="shared" si="5"/>
        <v>0.29326923076923078</v>
      </c>
      <c r="F41" s="9">
        <f t="shared" si="5"/>
        <v>0.33333333333333331</v>
      </c>
      <c r="G41" s="9">
        <f t="shared" si="5"/>
        <v>0.23076923076923078</v>
      </c>
      <c r="H41" s="9">
        <f t="shared" si="5"/>
        <v>0.15384615384615385</v>
      </c>
      <c r="I41" s="9">
        <f t="shared" si="5"/>
        <v>0.21428571428571427</v>
      </c>
      <c r="J41" s="11">
        <f t="shared" si="5"/>
        <v>0</v>
      </c>
      <c r="K41" s="11">
        <f t="shared" si="5"/>
        <v>0.19117647058823528</v>
      </c>
      <c r="L41" s="9">
        <f t="shared" si="5"/>
        <v>0</v>
      </c>
      <c r="M41" s="9">
        <f t="shared" si="5"/>
        <v>0.32432432432432434</v>
      </c>
      <c r="O41" t="s">
        <v>5</v>
      </c>
      <c r="P41" s="9">
        <v>0</v>
      </c>
      <c r="Q41" s="9">
        <v>0.25210084033613445</v>
      </c>
      <c r="R41" s="9">
        <v>0.15384615384615385</v>
      </c>
      <c r="S41" s="9">
        <v>0.29326923076923078</v>
      </c>
      <c r="T41" s="9">
        <v>0.33333333333333331</v>
      </c>
      <c r="U41" s="9">
        <v>0.23076923076923078</v>
      </c>
      <c r="V41" s="9">
        <v>0.15384615384615385</v>
      </c>
      <c r="W41" s="9">
        <v>0.21428571428571427</v>
      </c>
      <c r="X41" s="9">
        <v>0</v>
      </c>
      <c r="Y41" s="9">
        <v>0.19117647058823528</v>
      </c>
      <c r="Z41" s="9">
        <v>0</v>
      </c>
      <c r="AA41" s="9">
        <v>0.32432432432432434</v>
      </c>
    </row>
    <row r="42" spans="1:27" ht="20" x14ac:dyDescent="0.25">
      <c r="A42" t="s">
        <v>3</v>
      </c>
      <c r="B42" s="9">
        <f t="shared" ref="B42:M42" si="6">B34/B51</f>
        <v>0.20634920634920634</v>
      </c>
      <c r="C42" s="9">
        <f t="shared" si="6"/>
        <v>0.20998278829604131</v>
      </c>
      <c r="D42" s="9">
        <f>D34/D51</f>
        <v>0.24074074074074073</v>
      </c>
      <c r="E42" s="9">
        <f t="shared" si="6"/>
        <v>0.20825147347740669</v>
      </c>
      <c r="F42" s="11">
        <f t="shared" si="6"/>
        <v>2.8571428571428571E-2</v>
      </c>
      <c r="G42" s="11">
        <f>G34/G51</f>
        <v>0.16853932584269662</v>
      </c>
      <c r="H42" s="9">
        <f t="shared" si="6"/>
        <v>0.140625</v>
      </c>
      <c r="I42" s="9">
        <f t="shared" si="6"/>
        <v>0.15025906735751296</v>
      </c>
      <c r="J42" s="9">
        <f t="shared" si="6"/>
        <v>0.125</v>
      </c>
      <c r="K42" s="9">
        <f t="shared" si="6"/>
        <v>0.16435643564356436</v>
      </c>
      <c r="L42" s="10">
        <f t="shared" si="6"/>
        <v>0.25714285714285712</v>
      </c>
      <c r="M42" s="10">
        <f t="shared" si="6"/>
        <v>0.12547528517110265</v>
      </c>
      <c r="N42" s="13"/>
      <c r="O42" t="s">
        <v>3</v>
      </c>
      <c r="P42" s="9">
        <v>0.20634920634920634</v>
      </c>
      <c r="Q42" s="9">
        <v>0.20998278829604131</v>
      </c>
      <c r="R42" s="9">
        <v>0.24074074074074073</v>
      </c>
      <c r="S42" s="9">
        <v>0.20825147347740669</v>
      </c>
      <c r="T42" s="9">
        <v>2.8571428571428571E-2</v>
      </c>
      <c r="U42" s="9">
        <v>0.16853932584269662</v>
      </c>
      <c r="V42" s="9">
        <v>0.140625</v>
      </c>
      <c r="W42" s="9">
        <v>0.15025906735751296</v>
      </c>
      <c r="X42" s="9">
        <v>0.125</v>
      </c>
      <c r="Y42" s="9">
        <v>0.16435643564356436</v>
      </c>
      <c r="Z42" s="9">
        <v>0.25714285714285712</v>
      </c>
      <c r="AA42" s="9">
        <v>0.12547528517110265</v>
      </c>
    </row>
    <row r="43" spans="1:27" x14ac:dyDescent="0.2">
      <c r="A43" t="s">
        <v>6</v>
      </c>
      <c r="B43" s="5">
        <v>0.2</v>
      </c>
      <c r="C43" s="5">
        <f>413/1918</f>
        <v>0.21532846715328466</v>
      </c>
      <c r="D43" s="5">
        <v>0.21568627450980393</v>
      </c>
      <c r="E43" s="5">
        <f>388/1642</f>
        <v>0.23629719853836784</v>
      </c>
      <c r="F43" s="5">
        <v>0.16176470588235295</v>
      </c>
      <c r="G43" s="5">
        <f>220/1288</f>
        <v>0.17080745341614906</v>
      </c>
      <c r="H43" s="5">
        <v>0.15517241379310345</v>
      </c>
      <c r="I43" s="5">
        <f>306/1915</f>
        <v>0.15979112271540469</v>
      </c>
      <c r="J43" s="5">
        <v>0.12380952380952381</v>
      </c>
      <c r="K43" s="5">
        <f>237/1631</f>
        <v>0.14530962599632127</v>
      </c>
      <c r="L43" s="5">
        <v>0.20895522388059701</v>
      </c>
      <c r="M43" s="5">
        <f>222/1280</f>
        <v>0.17343749999999999</v>
      </c>
      <c r="O43" t="s">
        <v>6</v>
      </c>
      <c r="P43" s="9">
        <v>0.2</v>
      </c>
      <c r="Q43" s="9">
        <v>0.21532846715328466</v>
      </c>
      <c r="R43" s="9">
        <v>0.21568627450980393</v>
      </c>
      <c r="S43" s="9">
        <v>0.23629719853836784</v>
      </c>
      <c r="T43" s="9">
        <v>0.16176470588235295</v>
      </c>
      <c r="U43" s="9">
        <v>0.17080745341614906</v>
      </c>
      <c r="V43" s="9">
        <v>0.15517241379310345</v>
      </c>
      <c r="W43" s="9">
        <v>0.15979112271540469</v>
      </c>
      <c r="X43" s="9">
        <v>0.12380952380952381</v>
      </c>
      <c r="Y43" s="9">
        <v>0.14530962599632127</v>
      </c>
      <c r="Z43" s="9">
        <v>0.20895522388059701</v>
      </c>
      <c r="AA43" s="9">
        <v>0.17343749999999999</v>
      </c>
    </row>
    <row r="45" spans="1:27" x14ac:dyDescent="0.2">
      <c r="A45" t="s">
        <v>12</v>
      </c>
    </row>
    <row r="46" spans="1:27" x14ac:dyDescent="0.2">
      <c r="A46" s="2"/>
      <c r="B46" s="3" t="s">
        <v>13</v>
      </c>
      <c r="C46" s="3"/>
      <c r="D46" s="3"/>
      <c r="E46" s="3"/>
      <c r="F46" s="3"/>
      <c r="G46" s="3"/>
      <c r="H46" s="3" t="s">
        <v>14</v>
      </c>
      <c r="I46" s="3"/>
      <c r="J46" s="3"/>
      <c r="K46" s="3"/>
      <c r="L46" s="3"/>
      <c r="M46" s="3"/>
    </row>
    <row r="47" spans="1:27" x14ac:dyDescent="0.2">
      <c r="A47" s="2"/>
      <c r="B47" s="3" t="s">
        <v>9</v>
      </c>
      <c r="C47" s="3"/>
      <c r="D47" s="3" t="s">
        <v>10</v>
      </c>
      <c r="E47" s="3"/>
      <c r="F47" s="3" t="s">
        <v>11</v>
      </c>
      <c r="G47" s="3"/>
      <c r="H47" s="3" t="s">
        <v>9</v>
      </c>
      <c r="I47" s="3"/>
      <c r="J47" s="3" t="s">
        <v>10</v>
      </c>
      <c r="K47" s="3"/>
      <c r="L47" s="3" t="s">
        <v>11</v>
      </c>
      <c r="M47" s="3"/>
    </row>
    <row r="48" spans="1:27" x14ac:dyDescent="0.2">
      <c r="A48" s="2"/>
      <c r="B48" s="2" t="s">
        <v>16</v>
      </c>
      <c r="C48" s="2" t="s">
        <v>8</v>
      </c>
      <c r="D48" s="2" t="s">
        <v>16</v>
      </c>
      <c r="E48" s="2" t="s">
        <v>8</v>
      </c>
      <c r="F48" s="2" t="s">
        <v>16</v>
      </c>
      <c r="G48" s="2" t="s">
        <v>8</v>
      </c>
      <c r="H48" s="2" t="s">
        <v>16</v>
      </c>
      <c r="I48" s="2" t="s">
        <v>8</v>
      </c>
      <c r="J48" s="2" t="s">
        <v>16</v>
      </c>
      <c r="K48" s="2" t="s">
        <v>8</v>
      </c>
      <c r="L48" s="2" t="s">
        <v>16</v>
      </c>
      <c r="M48" s="2" t="s">
        <v>8</v>
      </c>
    </row>
    <row r="49" spans="1:14" x14ac:dyDescent="0.2">
      <c r="A49" s="2" t="s">
        <v>4</v>
      </c>
      <c r="B49" s="4">
        <v>39</v>
      </c>
      <c r="C49" s="4">
        <v>1099</v>
      </c>
      <c r="D49" s="2">
        <v>35</v>
      </c>
      <c r="E49" s="2">
        <v>925</v>
      </c>
      <c r="F49" s="2">
        <v>30</v>
      </c>
      <c r="G49" s="2">
        <v>982</v>
      </c>
      <c r="H49" s="2">
        <v>39</v>
      </c>
      <c r="I49" s="2">
        <v>1098</v>
      </c>
      <c r="J49" s="2">
        <v>36</v>
      </c>
      <c r="K49" s="2">
        <v>922</v>
      </c>
      <c r="L49" s="2">
        <v>30</v>
      </c>
      <c r="M49" s="2">
        <v>980</v>
      </c>
    </row>
    <row r="50" spans="1:14" x14ac:dyDescent="0.2">
      <c r="A50" s="2" t="s">
        <v>5</v>
      </c>
      <c r="B50" s="4">
        <v>13</v>
      </c>
      <c r="C50" s="4">
        <v>238</v>
      </c>
      <c r="D50" s="2">
        <v>13</v>
      </c>
      <c r="E50" s="2">
        <v>208</v>
      </c>
      <c r="F50" s="2">
        <v>3</v>
      </c>
      <c r="G50" s="2">
        <v>39</v>
      </c>
      <c r="H50" s="2">
        <v>13</v>
      </c>
      <c r="I50" s="2">
        <v>238</v>
      </c>
      <c r="J50" s="2">
        <v>13</v>
      </c>
      <c r="K50" s="2">
        <v>204</v>
      </c>
      <c r="L50" s="2">
        <v>2</v>
      </c>
      <c r="M50" s="2">
        <v>37</v>
      </c>
    </row>
    <row r="51" spans="1:14" x14ac:dyDescent="0.2">
      <c r="A51" s="2" t="s">
        <v>3</v>
      </c>
      <c r="B51" s="4">
        <v>63</v>
      </c>
      <c r="C51" s="4">
        <v>581</v>
      </c>
      <c r="D51" s="2">
        <v>54</v>
      </c>
      <c r="E51" s="2">
        <v>509</v>
      </c>
      <c r="F51" s="2">
        <v>35</v>
      </c>
      <c r="G51" s="2">
        <v>267</v>
      </c>
      <c r="H51" s="2">
        <v>64</v>
      </c>
      <c r="I51" s="2">
        <v>579</v>
      </c>
      <c r="J51" s="2">
        <v>56</v>
      </c>
      <c r="K51" s="2">
        <v>505</v>
      </c>
      <c r="L51" s="2">
        <v>35</v>
      </c>
      <c r="M51" s="2">
        <v>263</v>
      </c>
    </row>
    <row r="52" spans="1:14" x14ac:dyDescent="0.2">
      <c r="A52" s="2" t="s">
        <v>6</v>
      </c>
      <c r="B52" s="4">
        <v>115</v>
      </c>
      <c r="C52" s="4">
        <v>1918</v>
      </c>
      <c r="D52" s="2">
        <v>102</v>
      </c>
      <c r="E52" s="2">
        <v>1642</v>
      </c>
      <c r="F52" s="2">
        <v>68</v>
      </c>
      <c r="G52" s="2">
        <v>1288</v>
      </c>
      <c r="H52" s="2">
        <v>116</v>
      </c>
      <c r="I52" s="2">
        <v>1915</v>
      </c>
      <c r="J52" s="2">
        <v>105</v>
      </c>
      <c r="K52" s="2">
        <v>1631</v>
      </c>
      <c r="L52" s="2">
        <v>67</v>
      </c>
      <c r="M52" s="2">
        <v>1280</v>
      </c>
    </row>
    <row r="55" spans="1:14" x14ac:dyDescent="0.2">
      <c r="A55" t="s">
        <v>17</v>
      </c>
    </row>
    <row r="56" spans="1:14" x14ac:dyDescent="0.2">
      <c r="A56" s="17"/>
      <c r="B56" s="19" t="s">
        <v>1</v>
      </c>
      <c r="C56" s="19"/>
      <c r="D56" s="19"/>
      <c r="E56" s="19"/>
      <c r="F56" s="19"/>
      <c r="G56" s="19"/>
      <c r="H56" s="19" t="s">
        <v>2</v>
      </c>
      <c r="I56" s="19"/>
      <c r="J56" s="19"/>
      <c r="K56" s="19"/>
      <c r="L56" s="19"/>
      <c r="M56" s="19"/>
      <c r="N56" s="17"/>
    </row>
    <row r="57" spans="1:14" x14ac:dyDescent="0.2">
      <c r="A57" s="17"/>
      <c r="B57" s="19" t="s">
        <v>9</v>
      </c>
      <c r="C57" s="19"/>
      <c r="D57" s="19" t="s">
        <v>10</v>
      </c>
      <c r="E57" s="19"/>
      <c r="F57" s="19" t="s">
        <v>11</v>
      </c>
      <c r="G57" s="19"/>
      <c r="H57" s="19" t="s">
        <v>9</v>
      </c>
      <c r="I57" s="19"/>
      <c r="J57" s="19" t="s">
        <v>10</v>
      </c>
      <c r="K57" s="19"/>
      <c r="L57" s="19" t="s">
        <v>11</v>
      </c>
      <c r="M57" s="19"/>
      <c r="N57" s="17"/>
    </row>
    <row r="58" spans="1:14" x14ac:dyDescent="0.2">
      <c r="A58" s="17"/>
      <c r="B58" s="17" t="s">
        <v>18</v>
      </c>
      <c r="C58" s="17" t="s">
        <v>8</v>
      </c>
      <c r="D58" s="17" t="s">
        <v>18</v>
      </c>
      <c r="E58" s="17" t="s">
        <v>8</v>
      </c>
      <c r="F58" s="17" t="s">
        <v>18</v>
      </c>
      <c r="G58" s="17" t="s">
        <v>8</v>
      </c>
      <c r="H58" s="17" t="s">
        <v>18</v>
      </c>
      <c r="I58" s="17" t="s">
        <v>8</v>
      </c>
      <c r="J58" s="17" t="s">
        <v>18</v>
      </c>
      <c r="K58" s="17" t="s">
        <v>8</v>
      </c>
      <c r="L58" s="17" t="s">
        <v>18</v>
      </c>
      <c r="M58" s="17" t="s">
        <v>8</v>
      </c>
      <c r="N58" s="17"/>
    </row>
    <row r="59" spans="1:14" x14ac:dyDescent="0.2">
      <c r="A59" s="17" t="s">
        <v>4</v>
      </c>
      <c r="B59" s="17">
        <v>2</v>
      </c>
      <c r="C59" s="17">
        <v>231</v>
      </c>
      <c r="D59" s="17">
        <v>0</v>
      </c>
      <c r="E59" s="17">
        <v>221</v>
      </c>
      <c r="F59" s="17">
        <v>3</v>
      </c>
      <c r="G59" s="17">
        <v>166</v>
      </c>
      <c r="H59" s="17">
        <v>1</v>
      </c>
      <c r="I59" s="17">
        <v>168</v>
      </c>
      <c r="J59" s="17">
        <v>2</v>
      </c>
      <c r="K59" s="17">
        <v>115</v>
      </c>
      <c r="L59" s="17">
        <v>3</v>
      </c>
      <c r="M59" s="17">
        <v>177</v>
      </c>
      <c r="N59" s="17"/>
    </row>
    <row r="60" spans="1:14" x14ac:dyDescent="0.2">
      <c r="A60" s="17" t="s">
        <v>5</v>
      </c>
      <c r="B60" s="17">
        <v>0</v>
      </c>
      <c r="C60" s="17">
        <v>60</v>
      </c>
      <c r="D60" s="17">
        <v>0</v>
      </c>
      <c r="E60" s="17">
        <v>61</v>
      </c>
      <c r="F60" s="17">
        <v>0</v>
      </c>
      <c r="G60" s="17">
        <v>9</v>
      </c>
      <c r="H60" s="17">
        <v>0</v>
      </c>
      <c r="I60" s="17">
        <v>51</v>
      </c>
      <c r="J60" s="17">
        <v>0</v>
      </c>
      <c r="K60" s="17">
        <v>39</v>
      </c>
      <c r="L60" s="17">
        <v>0</v>
      </c>
      <c r="M60" s="17">
        <v>12</v>
      </c>
      <c r="N60" s="17"/>
    </row>
    <row r="61" spans="1:14" x14ac:dyDescent="0.2">
      <c r="A61" s="17" t="s">
        <v>3</v>
      </c>
      <c r="B61" s="17">
        <v>0</v>
      </c>
      <c r="C61" s="17">
        <v>122</v>
      </c>
      <c r="D61" s="17">
        <v>0</v>
      </c>
      <c r="E61" s="17">
        <v>106</v>
      </c>
      <c r="F61" s="17">
        <v>0</v>
      </c>
      <c r="G61" s="17">
        <v>45</v>
      </c>
      <c r="H61" s="17">
        <v>1</v>
      </c>
      <c r="I61" s="17">
        <v>87</v>
      </c>
      <c r="J61" s="17">
        <v>3</v>
      </c>
      <c r="K61" s="17">
        <v>83</v>
      </c>
      <c r="L61" s="17">
        <v>2</v>
      </c>
      <c r="M61" s="17">
        <v>33</v>
      </c>
      <c r="N61" s="17"/>
    </row>
    <row r="62" spans="1:14" x14ac:dyDescent="0.2">
      <c r="A62" s="17" t="s">
        <v>6</v>
      </c>
      <c r="B62" s="18">
        <f>SUM(B59:B61)</f>
        <v>2</v>
      </c>
      <c r="C62" s="18">
        <f t="shared" ref="C62:M62" si="7">SUM(C59:C61)</f>
        <v>413</v>
      </c>
      <c r="D62" s="18">
        <f t="shared" si="7"/>
        <v>0</v>
      </c>
      <c r="E62" s="18">
        <f t="shared" si="7"/>
        <v>388</v>
      </c>
      <c r="F62" s="18">
        <f t="shared" si="7"/>
        <v>3</v>
      </c>
      <c r="G62" s="18">
        <f t="shared" si="7"/>
        <v>220</v>
      </c>
      <c r="H62" s="18">
        <f t="shared" si="7"/>
        <v>2</v>
      </c>
      <c r="I62" s="18">
        <f t="shared" si="7"/>
        <v>306</v>
      </c>
      <c r="J62" s="18">
        <f t="shared" si="7"/>
        <v>5</v>
      </c>
      <c r="K62" s="18">
        <f t="shared" si="7"/>
        <v>237</v>
      </c>
      <c r="L62" s="18">
        <f t="shared" si="7"/>
        <v>5</v>
      </c>
      <c r="M62" s="18">
        <f t="shared" si="7"/>
        <v>222</v>
      </c>
      <c r="N62" s="17"/>
    </row>
    <row r="63" spans="1:14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5" spans="1:13" x14ac:dyDescent="0.2">
      <c r="B65" s="1" t="s">
        <v>1</v>
      </c>
      <c r="C65" s="1"/>
      <c r="D65" s="1"/>
      <c r="E65" s="1"/>
      <c r="F65" s="1"/>
      <c r="G65" s="1"/>
      <c r="H65" s="1" t="s">
        <v>2</v>
      </c>
      <c r="I65" s="1"/>
      <c r="J65" s="1"/>
      <c r="K65" s="1"/>
      <c r="L65" s="1"/>
      <c r="M65" s="1"/>
    </row>
    <row r="66" spans="1:13" x14ac:dyDescent="0.2">
      <c r="B66" s="1" t="s">
        <v>9</v>
      </c>
      <c r="C66" s="1"/>
      <c r="D66" s="1" t="s">
        <v>10</v>
      </c>
      <c r="E66" s="1"/>
      <c r="F66" s="1" t="s">
        <v>11</v>
      </c>
      <c r="G66" s="1"/>
      <c r="H66" s="1" t="s">
        <v>9</v>
      </c>
      <c r="I66" s="1"/>
      <c r="J66" s="1" t="s">
        <v>10</v>
      </c>
      <c r="K66" s="1"/>
      <c r="L66" s="1" t="s">
        <v>11</v>
      </c>
      <c r="M66" s="1"/>
    </row>
    <row r="67" spans="1:13" x14ac:dyDescent="0.2">
      <c r="B67" t="s">
        <v>18</v>
      </c>
      <c r="C67" t="s">
        <v>8</v>
      </c>
      <c r="D67" t="s">
        <v>18</v>
      </c>
      <c r="E67" t="s">
        <v>8</v>
      </c>
      <c r="F67" t="s">
        <v>18</v>
      </c>
      <c r="G67" t="s">
        <v>8</v>
      </c>
      <c r="H67" t="s">
        <v>18</v>
      </c>
      <c r="I67" t="s">
        <v>8</v>
      </c>
      <c r="J67" t="s">
        <v>18</v>
      </c>
      <c r="K67" t="s">
        <v>8</v>
      </c>
      <c r="L67" t="s">
        <v>18</v>
      </c>
      <c r="M67" t="s">
        <v>8</v>
      </c>
    </row>
    <row r="68" spans="1:13" x14ac:dyDescent="0.2">
      <c r="A68" t="s">
        <v>4</v>
      </c>
      <c r="B68" s="9">
        <f>B59/B77</f>
        <v>0.4</v>
      </c>
      <c r="C68" s="9">
        <f>C59/C77</f>
        <v>0.21019108280254778</v>
      </c>
      <c r="D68" s="9">
        <f>D59/D77</f>
        <v>0</v>
      </c>
      <c r="E68" s="9">
        <f>E59/E77</f>
        <v>0.23891891891891892</v>
      </c>
      <c r="F68" s="10">
        <f>F59/F77</f>
        <v>0.75</v>
      </c>
      <c r="G68" s="10">
        <f>G59/G77</f>
        <v>0.1690427698574338</v>
      </c>
      <c r="H68" s="9">
        <f>H59/H77</f>
        <v>0.2</v>
      </c>
      <c r="I68" s="9">
        <f>I59/I77</f>
        <v>0.15300546448087432</v>
      </c>
      <c r="J68" s="10">
        <f>J59/J77</f>
        <v>0.4</v>
      </c>
      <c r="K68" s="10">
        <f>K59/K77</f>
        <v>0.12472885032537961</v>
      </c>
      <c r="L68" s="10">
        <f>L59/L77</f>
        <v>0.75</v>
      </c>
      <c r="M68" s="10">
        <f>M59/M77</f>
        <v>0.18061224489795918</v>
      </c>
    </row>
    <row r="69" spans="1:13" x14ac:dyDescent="0.2">
      <c r="A69" t="s">
        <v>5</v>
      </c>
      <c r="B69" s="9">
        <f>B60/B78</f>
        <v>0</v>
      </c>
      <c r="C69" s="9">
        <f>C60/C78</f>
        <v>0.25210084033613445</v>
      </c>
      <c r="D69" s="9">
        <f>D60/D78</f>
        <v>0</v>
      </c>
      <c r="E69" s="9">
        <f>E60/E78</f>
        <v>0.29326923076923078</v>
      </c>
      <c r="F69" s="9">
        <f>F60/F78</f>
        <v>0</v>
      </c>
      <c r="G69" s="9">
        <f>G60/G78</f>
        <v>0.23076923076923078</v>
      </c>
      <c r="H69" s="9">
        <f>H60/H78</f>
        <v>0</v>
      </c>
      <c r="I69" s="9">
        <f>I60/I78</f>
        <v>0.21428571428571427</v>
      </c>
      <c r="J69" s="9">
        <f>J60/J78</f>
        <v>0</v>
      </c>
      <c r="K69" s="9">
        <f>K60/K78</f>
        <v>0.19117647058823528</v>
      </c>
      <c r="L69" s="9">
        <f>L60/L78</f>
        <v>0</v>
      </c>
      <c r="M69" s="9">
        <f>M60/M78</f>
        <v>0.32432432432432434</v>
      </c>
    </row>
    <row r="70" spans="1:13" x14ac:dyDescent="0.2">
      <c r="A70" t="s">
        <v>3</v>
      </c>
      <c r="B70" s="9">
        <f>B61/B79</f>
        <v>0</v>
      </c>
      <c r="C70" s="9">
        <f>C61/C79</f>
        <v>0.20998278829604131</v>
      </c>
      <c r="D70" s="9">
        <f>D61/D79</f>
        <v>0</v>
      </c>
      <c r="E70" s="9">
        <f>E61/E79</f>
        <v>0.20825147347740669</v>
      </c>
      <c r="F70" s="9">
        <f>F61/F79</f>
        <v>0</v>
      </c>
      <c r="G70" s="9">
        <f>G61/G79</f>
        <v>0.16853932584269662</v>
      </c>
      <c r="H70" s="9">
        <f>H61/H79</f>
        <v>0.2</v>
      </c>
      <c r="I70" s="9">
        <f>I61/I79</f>
        <v>0.15025906735751296</v>
      </c>
      <c r="J70" s="10">
        <f>J61/J79</f>
        <v>0.6</v>
      </c>
      <c r="K70" s="10">
        <f>K61/K79</f>
        <v>0.16435643564356436</v>
      </c>
      <c r="L70" s="9">
        <f>L61/L79</f>
        <v>0.5</v>
      </c>
      <c r="M70" s="9">
        <f>M61/M79</f>
        <v>0.12547528517110265</v>
      </c>
    </row>
    <row r="71" spans="1:13" x14ac:dyDescent="0.2">
      <c r="A71" t="s">
        <v>6</v>
      </c>
      <c r="B71" s="5">
        <v>0.18181818181818182</v>
      </c>
      <c r="C71" s="5">
        <f>413/1918</f>
        <v>0.21532846715328466</v>
      </c>
      <c r="D71" s="7">
        <v>0</v>
      </c>
      <c r="E71" s="7">
        <f>388/1642</f>
        <v>0.23629719853836784</v>
      </c>
      <c r="F71" s="5">
        <v>0.33333333333333331</v>
      </c>
      <c r="G71" s="5">
        <f>220/1288</f>
        <v>0.17080745341614906</v>
      </c>
      <c r="H71" s="5">
        <v>0.18181818181818182</v>
      </c>
      <c r="I71" s="5">
        <f>306/1915</f>
        <v>0.15979112271540469</v>
      </c>
      <c r="J71" s="6">
        <v>0.45454545454545453</v>
      </c>
      <c r="K71" s="6">
        <f>237/1631</f>
        <v>0.14530962599632127</v>
      </c>
      <c r="L71" s="6">
        <v>0.55555555555555558</v>
      </c>
      <c r="M71" s="6">
        <f>222/1280</f>
        <v>0.17343749999999999</v>
      </c>
    </row>
    <row r="73" spans="1:13" x14ac:dyDescent="0.2">
      <c r="A73" t="s">
        <v>12</v>
      </c>
    </row>
    <row r="74" spans="1:13" x14ac:dyDescent="0.2">
      <c r="A74" s="2"/>
      <c r="B74" s="3" t="s">
        <v>13</v>
      </c>
      <c r="C74" s="3"/>
      <c r="D74" s="3"/>
      <c r="E74" s="3"/>
      <c r="F74" s="3"/>
      <c r="G74" s="3"/>
      <c r="H74" s="3" t="s">
        <v>14</v>
      </c>
      <c r="I74" s="3"/>
      <c r="J74" s="3"/>
      <c r="K74" s="3"/>
      <c r="L74" s="3"/>
      <c r="M74" s="3"/>
    </row>
    <row r="75" spans="1:13" x14ac:dyDescent="0.2">
      <c r="A75" s="2"/>
      <c r="B75" s="3" t="s">
        <v>9</v>
      </c>
      <c r="C75" s="3"/>
      <c r="D75" s="3" t="s">
        <v>10</v>
      </c>
      <c r="E75" s="3"/>
      <c r="F75" s="3" t="s">
        <v>11</v>
      </c>
      <c r="G75" s="3"/>
      <c r="H75" s="3" t="s">
        <v>9</v>
      </c>
      <c r="I75" s="3"/>
      <c r="J75" s="3" t="s">
        <v>10</v>
      </c>
      <c r="K75" s="3"/>
      <c r="L75" s="3" t="s">
        <v>11</v>
      </c>
      <c r="M75" s="3"/>
    </row>
    <row r="76" spans="1:13" x14ac:dyDescent="0.2">
      <c r="A76" s="2"/>
      <c r="B76" t="s">
        <v>18</v>
      </c>
      <c r="C76" s="2" t="s">
        <v>8</v>
      </c>
      <c r="D76" t="s">
        <v>18</v>
      </c>
      <c r="E76" s="2" t="s">
        <v>8</v>
      </c>
      <c r="F76" t="s">
        <v>18</v>
      </c>
      <c r="G76" s="2" t="s">
        <v>8</v>
      </c>
      <c r="H76" t="s">
        <v>18</v>
      </c>
      <c r="I76" s="2" t="s">
        <v>8</v>
      </c>
      <c r="J76" t="s">
        <v>18</v>
      </c>
      <c r="K76" s="2" t="s">
        <v>8</v>
      </c>
      <c r="L76" t="s">
        <v>18</v>
      </c>
      <c r="M76" s="2" t="s">
        <v>8</v>
      </c>
    </row>
    <row r="77" spans="1:13" x14ac:dyDescent="0.2">
      <c r="A77" s="2" t="s">
        <v>4</v>
      </c>
      <c r="B77" s="4">
        <v>5</v>
      </c>
      <c r="C77" s="4">
        <v>1099</v>
      </c>
      <c r="D77" s="2">
        <v>5</v>
      </c>
      <c r="E77" s="2">
        <v>925</v>
      </c>
      <c r="F77" s="2">
        <v>4</v>
      </c>
      <c r="G77" s="2">
        <v>982</v>
      </c>
      <c r="H77" s="2">
        <v>5</v>
      </c>
      <c r="I77" s="2">
        <v>1098</v>
      </c>
      <c r="J77" s="2">
        <v>5</v>
      </c>
      <c r="K77" s="2">
        <v>922</v>
      </c>
      <c r="L77" s="2">
        <v>4</v>
      </c>
      <c r="M77" s="2">
        <v>980</v>
      </c>
    </row>
    <row r="78" spans="1:13" x14ac:dyDescent="0.2">
      <c r="A78" s="2" t="s">
        <v>5</v>
      </c>
      <c r="B78" s="4">
        <v>1</v>
      </c>
      <c r="C78" s="4">
        <v>238</v>
      </c>
      <c r="D78" s="2">
        <v>1</v>
      </c>
      <c r="E78" s="2">
        <v>208</v>
      </c>
      <c r="F78" s="2">
        <v>1</v>
      </c>
      <c r="G78" s="2">
        <v>39</v>
      </c>
      <c r="H78" s="2">
        <v>1</v>
      </c>
      <c r="I78" s="2">
        <v>238</v>
      </c>
      <c r="J78" s="2">
        <v>1</v>
      </c>
      <c r="K78" s="2">
        <v>204</v>
      </c>
      <c r="L78" s="2">
        <v>1</v>
      </c>
      <c r="M78" s="2">
        <v>37</v>
      </c>
    </row>
    <row r="79" spans="1:13" x14ac:dyDescent="0.2">
      <c r="A79" s="2" t="s">
        <v>3</v>
      </c>
      <c r="B79" s="4">
        <v>5</v>
      </c>
      <c r="C79" s="4">
        <v>581</v>
      </c>
      <c r="D79" s="2">
        <v>5</v>
      </c>
      <c r="E79" s="2">
        <v>509</v>
      </c>
      <c r="F79" s="2">
        <v>4</v>
      </c>
      <c r="G79" s="2">
        <v>267</v>
      </c>
      <c r="H79" s="2">
        <v>5</v>
      </c>
      <c r="I79" s="2">
        <v>579</v>
      </c>
      <c r="J79" s="2">
        <v>5</v>
      </c>
      <c r="K79" s="2">
        <v>505</v>
      </c>
      <c r="L79" s="2">
        <v>4</v>
      </c>
      <c r="M79" s="2">
        <v>263</v>
      </c>
    </row>
    <row r="80" spans="1:13" x14ac:dyDescent="0.2">
      <c r="A80" s="2" t="s">
        <v>6</v>
      </c>
      <c r="B80" s="4">
        <v>11</v>
      </c>
      <c r="C80" s="4">
        <v>1918</v>
      </c>
      <c r="D80" s="2">
        <v>11</v>
      </c>
      <c r="E80" s="2">
        <v>1642</v>
      </c>
      <c r="F80" s="2">
        <v>9</v>
      </c>
      <c r="G80" s="2">
        <v>1288</v>
      </c>
      <c r="H80" s="2">
        <v>11</v>
      </c>
      <c r="I80" s="2">
        <v>1915</v>
      </c>
      <c r="J80" s="2">
        <v>11</v>
      </c>
      <c r="K80" s="2">
        <v>1631</v>
      </c>
      <c r="L80" s="2">
        <v>9</v>
      </c>
      <c r="M80" s="2">
        <v>1280</v>
      </c>
    </row>
  </sheetData>
  <mergeCells count="72">
    <mergeCell ref="B65:G65"/>
    <mergeCell ref="H65:M65"/>
    <mergeCell ref="B66:C66"/>
    <mergeCell ref="D66:E66"/>
    <mergeCell ref="F66:G66"/>
    <mergeCell ref="H66:I66"/>
    <mergeCell ref="J66:K66"/>
    <mergeCell ref="L66:M66"/>
    <mergeCell ref="B38:C38"/>
    <mergeCell ref="D38:E38"/>
    <mergeCell ref="F38:G38"/>
    <mergeCell ref="H38:I38"/>
    <mergeCell ref="J38:K38"/>
    <mergeCell ref="L38:M38"/>
    <mergeCell ref="F11:G11"/>
    <mergeCell ref="H11:I11"/>
    <mergeCell ref="J11:K11"/>
    <mergeCell ref="L11:M11"/>
    <mergeCell ref="B37:G37"/>
    <mergeCell ref="H37:M37"/>
    <mergeCell ref="B74:G74"/>
    <mergeCell ref="H74:M74"/>
    <mergeCell ref="B75:C75"/>
    <mergeCell ref="D75:E75"/>
    <mergeCell ref="F75:G75"/>
    <mergeCell ref="H75:I75"/>
    <mergeCell ref="J75:K75"/>
    <mergeCell ref="L75:M75"/>
    <mergeCell ref="B56:G56"/>
    <mergeCell ref="H56:M56"/>
    <mergeCell ref="B57:C57"/>
    <mergeCell ref="D57:E57"/>
    <mergeCell ref="F57:G57"/>
    <mergeCell ref="H57:I57"/>
    <mergeCell ref="J57:K57"/>
    <mergeCell ref="L57:M57"/>
    <mergeCell ref="B46:G46"/>
    <mergeCell ref="H46:M46"/>
    <mergeCell ref="B47:C47"/>
    <mergeCell ref="D47:E47"/>
    <mergeCell ref="F47:G47"/>
    <mergeCell ref="H47:I47"/>
    <mergeCell ref="J47:K47"/>
    <mergeCell ref="L47:M47"/>
    <mergeCell ref="B29:G29"/>
    <mergeCell ref="H29:M29"/>
    <mergeCell ref="B30:C30"/>
    <mergeCell ref="D30:E30"/>
    <mergeCell ref="F30:G30"/>
    <mergeCell ref="H30:I30"/>
    <mergeCell ref="J30:K30"/>
    <mergeCell ref="L30:M30"/>
    <mergeCell ref="B20:C20"/>
    <mergeCell ref="D20:E20"/>
    <mergeCell ref="F20:G20"/>
    <mergeCell ref="H20:I20"/>
    <mergeCell ref="J20:K20"/>
    <mergeCell ref="L20:M20"/>
    <mergeCell ref="H2:M2"/>
    <mergeCell ref="H3:I3"/>
    <mergeCell ref="J3:K3"/>
    <mergeCell ref="L3:M3"/>
    <mergeCell ref="B19:G19"/>
    <mergeCell ref="H19:M19"/>
    <mergeCell ref="B10:G10"/>
    <mergeCell ref="H10:M10"/>
    <mergeCell ref="B11:C11"/>
    <mergeCell ref="D11:E11"/>
    <mergeCell ref="B2:G2"/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2022-09-23T19:45:31Z</dcterms:created>
  <dcterms:modified xsi:type="dcterms:W3CDTF">2022-09-26T13:48:21Z</dcterms:modified>
</cp:coreProperties>
</file>