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oris\Documents\MIREA\Course2\Vychmat\"/>
    </mc:Choice>
  </mc:AlternateContent>
  <xr:revisionPtr revIDLastSave="0" documentId="13_ncr:1_{93D57B67-01D1-47A7-89A8-E63F48F55826}" xr6:coauthVersionLast="47" xr6:coauthVersionMax="47" xr10:uidLastSave="{00000000-0000-0000-0000-000000000000}"/>
  <bookViews>
    <workbookView xWindow="-120" yWindow="-120" windowWidth="29040" windowHeight="15720" xr2:uid="{4D1BA87B-7AFF-48E7-BA11-6B6D7E6F57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C9" i="1"/>
  <c r="D9" i="1"/>
  <c r="E9" i="1"/>
  <c r="F9" i="1"/>
  <c r="G9" i="1"/>
  <c r="H9" i="1"/>
  <c r="I9" i="1"/>
  <c r="B9" i="1"/>
  <c r="C8" i="1"/>
  <c r="D8" i="1"/>
  <c r="E8" i="1"/>
  <c r="F8" i="1"/>
  <c r="G8" i="1"/>
  <c r="H8" i="1"/>
  <c r="I8" i="1"/>
  <c r="B8" i="1"/>
  <c r="B13" i="1"/>
  <c r="J5" i="1"/>
  <c r="E13" i="1" s="1"/>
  <c r="J4" i="1"/>
  <c r="A13" i="1" s="1"/>
  <c r="C7" i="1"/>
  <c r="D7" i="1"/>
  <c r="E7" i="1"/>
  <c r="F7" i="1"/>
  <c r="G7" i="1"/>
  <c r="H7" i="1"/>
  <c r="I7" i="1"/>
  <c r="B7" i="1"/>
  <c r="C6" i="1"/>
  <c r="D6" i="1"/>
  <c r="E6" i="1"/>
  <c r="F6" i="1"/>
  <c r="G6" i="1"/>
  <c r="H6" i="1"/>
  <c r="I6" i="1"/>
  <c r="B6" i="1"/>
  <c r="J7" i="1" l="1"/>
  <c r="E12" i="1" s="1"/>
  <c r="J6" i="1"/>
  <c r="A12" i="1" s="1"/>
  <c r="B12" i="1"/>
  <c r="A16" i="1" l="1" a="1"/>
  <c r="A16" i="1" s="1"/>
  <c r="E16" i="1" s="1" a="1"/>
  <c r="E16" i="1" s="1"/>
  <c r="H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<sst xmlns="http://schemas.openxmlformats.org/spreadsheetml/2006/main" count="6" uniqueCount="6">
  <si>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Метод наименьших квадратов</t>
  </si>
  <si>
    <t>Матрица коэффициентов</t>
  </si>
  <si>
    <t>Столбец свободных членов</t>
  </si>
  <si>
    <t>k =</t>
  </si>
  <si>
    <t>b =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</si>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</sst>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0" xfId="0" applyFont="1" applyFill="1"/>
    <xf numFmtId="0" fontId="0" fillId="0" borderId="0" xfId="0" applyAlignment="1">
      <alignment horizontal="right"/>
    </xf>
    <xf numFmtId="0" fontId="0" fillId="3" borderId="0" xfId="0" applyFill="1"/>
    <xf numFmtId="0" fontId="0" fillId="4" borderId="1" xfId="0" applyFill="1" applyBorder="1"/>
    <xf numFmtId="0" fontId="0" fillId="5" borderId="0" xfId="0" applyFill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103793550805287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y(x)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Лист1!$B$4:$I$4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</c:numCache>
            </c:numRef>
          </c:xVal>
          <c:yVal>
            <c:numRef>
              <c:f>Лист1!$B$5:$I$5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6.5</c:v>
                </c:pt>
                <c:pt idx="4">
                  <c:v>11</c:v>
                </c:pt>
                <c:pt idx="5">
                  <c:v>14</c:v>
                </c:pt>
                <c:pt idx="6">
                  <c:v>17.5</c:v>
                </c:pt>
                <c:pt idx="7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39-40A2-BA0A-E447D9EC41FD}"/>
            </c:ext>
          </c:extLst>
        </c:ser>
        <c:ser>
          <c:idx val="1"/>
          <c:order val="1"/>
          <c:tx>
            <c:v>f(x)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Лист1!$B$4:$I$4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</c:numCache>
            </c:numRef>
          </c:xVal>
          <c:yVal>
            <c:numRef>
              <c:f>Лист1!$B$8:$I$8</c:f>
              <c:numCache>
                <c:formatCode>General</c:formatCode>
                <c:ptCount val="8"/>
                <c:pt idx="0">
                  <c:v>0.41666666666666252</c:v>
                </c:pt>
                <c:pt idx="1">
                  <c:v>2.7499999999999964</c:v>
                </c:pt>
                <c:pt idx="2">
                  <c:v>5.0833333333333304</c:v>
                </c:pt>
                <c:pt idx="3">
                  <c:v>7.4166666666666643</c:v>
                </c:pt>
                <c:pt idx="4">
                  <c:v>12.083333333333332</c:v>
                </c:pt>
                <c:pt idx="5">
                  <c:v>14.416666666666664</c:v>
                </c:pt>
                <c:pt idx="6">
                  <c:v>16.75</c:v>
                </c:pt>
                <c:pt idx="7">
                  <c:v>19.083333333333336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39-40A2-BA0A-E447D9EC4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174592"/>
        <c:axId val="1443177088"/>
      </c:scatterChart>
      <c:valAx>
        <c:axId val="144317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177088"/>
        <c:crosses val="autoZero"/>
        <c:crossBetween val="midCat"/>
      </c:valAx>
      <c:valAx>
        <c:axId val="144317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17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360339</xdr:colOff>
      <xdr:row>4</xdr:row>
      <xdr:rowOff>189808</xdr:rowOff>
    </xdr:from>
    <xdr:ext cx="180113" cy="1810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669A3C9-B59A-442C-AF64-6EBE0FBB8C9F}"/>
                </a:ext>
              </a:extLst>
            </xdr:cNvPr>
            <xdr:cNvSpPr txBox="1"/>
          </xdr:nvSpPr>
          <xdr:spPr>
            <a:xfrm>
              <a:off x="360339" y="951808"/>
              <a:ext cx="180113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669A3C9-B59A-442C-AF64-6EBE0FBB8C9F}"/>
                </a:ext>
              </a:extLst>
            </xdr:cNvPr>
            <xdr:cNvSpPr txBox="1"/>
          </xdr:nvSpPr>
          <xdr:spPr>
            <a:xfrm>
              <a:off x="360339" y="951808"/>
              <a:ext cx="180113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𝑥_𝑖^2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389026</xdr:colOff>
      <xdr:row>2</xdr:row>
      <xdr:rowOff>169264</xdr:rowOff>
    </xdr:from>
    <xdr:ext cx="15106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634588E-459B-4303-AA04-E582B02F7B18}"/>
                </a:ext>
              </a:extLst>
            </xdr:cNvPr>
            <xdr:cNvSpPr txBox="1"/>
          </xdr:nvSpPr>
          <xdr:spPr>
            <a:xfrm>
              <a:off x="389026" y="550264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634588E-459B-4303-AA04-E582B02F7B18}"/>
                </a:ext>
              </a:extLst>
            </xdr:cNvPr>
            <xdr:cNvSpPr txBox="1"/>
          </xdr:nvSpPr>
          <xdr:spPr>
            <a:xfrm>
              <a:off x="389026" y="550264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377073</xdr:colOff>
      <xdr:row>3</xdr:row>
      <xdr:rowOff>166276</xdr:rowOff>
    </xdr:from>
    <xdr:ext cx="1519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DF78F0E-F347-4FE8-872A-E81AD9101F70}"/>
                </a:ext>
              </a:extLst>
            </xdr:cNvPr>
            <xdr:cNvSpPr txBox="1"/>
          </xdr:nvSpPr>
          <xdr:spPr>
            <a:xfrm>
              <a:off x="377073" y="737776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DF78F0E-F347-4FE8-872A-E81AD9101F70}"/>
                </a:ext>
              </a:extLst>
            </xdr:cNvPr>
            <xdr:cNvSpPr txBox="1"/>
          </xdr:nvSpPr>
          <xdr:spPr>
            <a:xfrm>
              <a:off x="377073" y="737776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309877</xdr:colOff>
      <xdr:row>5</xdr:row>
      <xdr:rowOff>190279</xdr:rowOff>
    </xdr:from>
    <xdr:ext cx="27116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4DE0D10-3977-4B13-96EE-4FA89C1C5256}"/>
                </a:ext>
              </a:extLst>
            </xdr:cNvPr>
            <xdr:cNvSpPr txBox="1"/>
          </xdr:nvSpPr>
          <xdr:spPr>
            <a:xfrm>
              <a:off x="309877" y="1142779"/>
              <a:ext cx="2711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4DE0D10-3977-4B13-96EE-4FA89C1C5256}"/>
                </a:ext>
              </a:extLst>
            </xdr:cNvPr>
            <xdr:cNvSpPr txBox="1"/>
          </xdr:nvSpPr>
          <xdr:spPr>
            <a:xfrm>
              <a:off x="309877" y="1142779"/>
              <a:ext cx="2711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160521</xdr:colOff>
      <xdr:row>0</xdr:row>
      <xdr:rowOff>60007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A0446FF-7BB8-418A-8C49-F743458CC903}"/>
                </a:ext>
              </a:extLst>
            </xdr:cNvPr>
            <xdr:cNvSpPr txBox="1"/>
          </xdr:nvSpPr>
          <xdr:spPr>
            <a:xfrm>
              <a:off x="5658745" y="60007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A0446FF-7BB8-418A-8C49-F743458CC903}"/>
                </a:ext>
              </a:extLst>
            </xdr:cNvPr>
            <xdr:cNvSpPr txBox="1"/>
          </xdr:nvSpPr>
          <xdr:spPr>
            <a:xfrm>
              <a:off x="5658745" y="60007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10</xdr:col>
      <xdr:colOff>193037</xdr:colOff>
      <xdr:row>8</xdr:row>
      <xdr:rowOff>90591</xdr:rowOff>
    </xdr:from>
    <xdr:to>
      <xdr:col>17</xdr:col>
      <xdr:colOff>526860</xdr:colOff>
      <xdr:row>22</xdr:row>
      <xdr:rowOff>166791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12CD1D3-4AEF-44A5-A8D5-7AE46BE08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290245</xdr:colOff>
      <xdr:row>7</xdr:row>
      <xdr:rowOff>23655</xdr:rowOff>
    </xdr:from>
    <xdr:ext cx="3498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4DF92D9-EF20-44A4-9087-592C834AAEF9}"/>
                </a:ext>
              </a:extLst>
            </xdr:cNvPr>
            <xdr:cNvSpPr txBox="1"/>
          </xdr:nvSpPr>
          <xdr:spPr>
            <a:xfrm>
              <a:off x="290245" y="1357155"/>
              <a:ext cx="3498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4DF92D9-EF20-44A4-9087-592C834AAEF9}"/>
                </a:ext>
              </a:extLst>
            </xdr:cNvPr>
            <xdr:cNvSpPr txBox="1"/>
          </xdr:nvSpPr>
          <xdr:spPr>
            <a:xfrm>
              <a:off x="290245" y="1357155"/>
              <a:ext cx="3498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𝑓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𝑖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24245</xdr:colOff>
      <xdr:row>8</xdr:row>
      <xdr:rowOff>6926</xdr:rowOff>
    </xdr:from>
    <xdr:ext cx="81310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4B7CBDC-0D72-4DED-A09B-E8BB354A1251}"/>
                </a:ext>
              </a:extLst>
            </xdr:cNvPr>
            <xdr:cNvSpPr txBox="1"/>
          </xdr:nvSpPr>
          <xdr:spPr>
            <a:xfrm>
              <a:off x="24245" y="1530926"/>
              <a:ext cx="81310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𝑓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4B7CBDC-0D72-4DED-A09B-E8BB354A1251}"/>
                </a:ext>
              </a:extLst>
            </xdr:cNvPr>
            <xdr:cNvSpPr txBox="1"/>
          </xdr:nvSpPr>
          <xdr:spPr>
            <a:xfrm>
              <a:off x="24245" y="1530926"/>
              <a:ext cx="81310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𝑓(𝑥_𝑖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)〗^2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B560-90B0-4B0E-9791-A98C016EE9DF}">
  <dimension ref="A1:J17"/>
  <sheetViews>
    <sheetView tabSelected="1" zoomScale="145" zoomScaleNormal="145" workbookViewId="0">
      <selection activeCell="P6" sqref="P6"/>
    </sheetView>
  </sheetViews>
  <sheetFormatPr defaultRowHeight="15" x14ac:dyDescent="0.25"/>
  <cols>
    <col min="1" max="1" width="14" customWidth="1"/>
    <col min="2" max="9" width="8.28515625" customWidth="1"/>
  </cols>
  <sheetData>
    <row r="1" spans="1:10" x14ac:dyDescent="0.25">
      <c r="A1" t="s">
        <v>0</v>
      </c>
    </row>
    <row r="4" spans="1:10" x14ac:dyDescent="0.25">
      <c r="A4" s="2"/>
      <c r="B4" s="6">
        <v>0.5</v>
      </c>
      <c r="C4" s="6">
        <v>1</v>
      </c>
      <c r="D4" s="6">
        <v>1.5</v>
      </c>
      <c r="E4" s="6">
        <v>2</v>
      </c>
      <c r="F4" s="6">
        <v>3</v>
      </c>
      <c r="G4" s="6">
        <v>3.5</v>
      </c>
      <c r="H4" s="6">
        <v>4</v>
      </c>
      <c r="I4" s="6">
        <v>4.5</v>
      </c>
      <c r="J4" s="3">
        <f>SUM(B4:I4)</f>
        <v>20</v>
      </c>
    </row>
    <row r="5" spans="1:10" x14ac:dyDescent="0.25">
      <c r="A5" s="2"/>
      <c r="B5" s="8">
        <v>2</v>
      </c>
      <c r="C5" s="8">
        <v>3</v>
      </c>
      <c r="D5" s="8">
        <v>4</v>
      </c>
      <c r="E5" s="8">
        <v>6.5</v>
      </c>
      <c r="F5" s="8">
        <v>11</v>
      </c>
      <c r="G5" s="8">
        <v>14</v>
      </c>
      <c r="H5" s="8">
        <v>17.5</v>
      </c>
      <c r="I5" s="8">
        <v>20</v>
      </c>
      <c r="J5" s="3">
        <f t="shared" ref="J5:J7" si="0">SUM(B5:I5)</f>
        <v>78</v>
      </c>
    </row>
    <row r="6" spans="1:10" x14ac:dyDescent="0.25">
      <c r="A6" s="2"/>
      <c r="B6" s="2">
        <f>B4^2</f>
        <v>0.25</v>
      </c>
      <c r="C6" s="2">
        <f t="shared" ref="C6:I6" si="1">C4^2</f>
        <v>1</v>
      </c>
      <c r="D6" s="2">
        <f t="shared" si="1"/>
        <v>2.25</v>
      </c>
      <c r="E6" s="2">
        <f t="shared" si="1"/>
        <v>4</v>
      </c>
      <c r="F6" s="2">
        <f t="shared" si="1"/>
        <v>9</v>
      </c>
      <c r="G6" s="2">
        <f t="shared" si="1"/>
        <v>12.25</v>
      </c>
      <c r="H6" s="2">
        <f t="shared" si="1"/>
        <v>16</v>
      </c>
      <c r="I6" s="2">
        <f t="shared" si="1"/>
        <v>20.25</v>
      </c>
      <c r="J6" s="3">
        <f t="shared" si="0"/>
        <v>65</v>
      </c>
    </row>
    <row r="7" spans="1:10" x14ac:dyDescent="0.25">
      <c r="A7" s="2"/>
      <c r="B7" s="2">
        <f>B4*B5</f>
        <v>1</v>
      </c>
      <c r="C7" s="2">
        <f t="shared" ref="C7:I7" si="2">C4*C5</f>
        <v>3</v>
      </c>
      <c r="D7" s="2">
        <f t="shared" si="2"/>
        <v>6</v>
      </c>
      <c r="E7" s="2">
        <f t="shared" si="2"/>
        <v>13</v>
      </c>
      <c r="F7" s="2">
        <f t="shared" si="2"/>
        <v>33</v>
      </c>
      <c r="G7" s="2">
        <f t="shared" si="2"/>
        <v>49</v>
      </c>
      <c r="H7" s="2">
        <f t="shared" si="2"/>
        <v>70</v>
      </c>
      <c r="I7" s="2">
        <f t="shared" si="2"/>
        <v>90</v>
      </c>
      <c r="J7" s="3">
        <f t="shared" si="0"/>
        <v>265</v>
      </c>
    </row>
    <row r="8" spans="1:10" x14ac:dyDescent="0.25">
      <c r="B8" s="7">
        <f>$E$16*B4+$E$17</f>
        <v>0.41666666666666252</v>
      </c>
      <c r="C8" s="7">
        <f t="shared" ref="C8:I8" si="3">$E$16*C4+$E$17</f>
        <v>2.7499999999999964</v>
      </c>
      <c r="D8" s="7">
        <f t="shared" si="3"/>
        <v>5.0833333333333304</v>
      </c>
      <c r="E8" s="7">
        <f t="shared" si="3"/>
        <v>7.4166666666666643</v>
      </c>
      <c r="F8" s="7">
        <f t="shared" si="3"/>
        <v>12.083333333333332</v>
      </c>
      <c r="G8" s="7">
        <f t="shared" si="3"/>
        <v>14.416666666666664</v>
      </c>
      <c r="H8" s="7">
        <f t="shared" si="3"/>
        <v>16.75</v>
      </c>
      <c r="I8" s="7">
        <f t="shared" si="3"/>
        <v>19.083333333333336</v>
      </c>
    </row>
    <row r="9" spans="1:10" x14ac:dyDescent="0.25">
      <c r="B9">
        <f>(B8-B5)^2</f>
        <v>2.5069444444444575</v>
      </c>
      <c r="C9">
        <f t="shared" ref="C9:I9" si="4">(C8-C5)^2</f>
        <v>6.2500000000001776E-2</v>
      </c>
      <c r="D9">
        <f t="shared" si="4"/>
        <v>1.1736111111111047</v>
      </c>
      <c r="E9">
        <f t="shared" si="4"/>
        <v>0.84027777777777346</v>
      </c>
      <c r="F9">
        <f t="shared" si="4"/>
        <v>1.1736111111111085</v>
      </c>
      <c r="G9">
        <f t="shared" si="4"/>
        <v>0.17361111111110913</v>
      </c>
      <c r="H9">
        <f t="shared" si="4"/>
        <v>0.5625</v>
      </c>
      <c r="I9">
        <f t="shared" si="4"/>
        <v>0.84027777777777346</v>
      </c>
      <c r="J9" s="1">
        <f>SUM(B9:I9)</f>
        <v>7.3333333333333286</v>
      </c>
    </row>
    <row r="11" spans="1:10" x14ac:dyDescent="0.25">
      <c r="A11" t="s">
        <v>1</v>
      </c>
      <c r="E11" t="s">
        <v>2</v>
      </c>
    </row>
    <row r="12" spans="1:10" x14ac:dyDescent="0.25">
      <c r="A12">
        <f>J6</f>
        <v>65</v>
      </c>
      <c r="B12">
        <f>J4</f>
        <v>20</v>
      </c>
      <c r="E12">
        <f>J7</f>
        <v>265</v>
      </c>
    </row>
    <row r="13" spans="1:10" x14ac:dyDescent="0.25">
      <c r="A13">
        <f>J4</f>
        <v>20</v>
      </c>
      <c r="B13">
        <f>COUNT(B4:I4)</f>
        <v>8</v>
      </c>
      <c r="E13">
        <f>J5</f>
        <v>78</v>
      </c>
    </row>
    <row r="15" spans="1:10" x14ac:dyDescent="0.25">
      <c r="A15" t="s">
        <v>5</v>
      </c>
    </row>
    <row r="16" spans="1:10" x14ac:dyDescent="0.25">
      <c r="A16" cm="1">
        <f t="array" ref="A16:B17">MINVERSE(A12:B13)</f>
        <v>6.666666666666668E-2</v>
      </c>
      <c r="B16">
        <v>-0.16666666666666671</v>
      </c>
      <c r="D16" s="4" t="s">
        <v>3</v>
      </c>
      <c r="E16" s="5" cm="1">
        <f t="array" ref="E16:E17">MMULT(A16:B17,E12:E13)</f>
        <v>4.6666666666666679</v>
      </c>
      <c r="H16" t="str">
        <f>_xlfn.CONCAT("f(x)=",E16,"x + (",E17,")")</f>
        <v>f(x)=4,66666666666667x + (-1,91666666666667)</v>
      </c>
    </row>
    <row r="17" spans="1:5" x14ac:dyDescent="0.25">
      <c r="A17">
        <v>-0.16666666666666671</v>
      </c>
      <c r="B17">
        <v>0.54166666666666674</v>
      </c>
      <c r="D17" s="4" t="s">
        <v>4</v>
      </c>
      <c r="E17" s="5">
        <v>-1.9166666666666714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Васильев</dc:creator>
  <cp:lastModifiedBy>Boris</cp:lastModifiedBy>
  <dcterms:created xsi:type="dcterms:W3CDTF">2024-10-22T11:52:25Z</dcterms:created>
  <dcterms:modified xsi:type="dcterms:W3CDTF">2024-10-22T12:45:54Z</dcterms:modified>
</cp:coreProperties>
</file>