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 Huang\Dropbox\arduino\ATTINY85\HLW8012-ATTINY-I2C\docs\"/>
    </mc:Choice>
  </mc:AlternateContent>
  <xr:revisionPtr revIDLastSave="0" documentId="10_ncr:8100000_{27188CA4-12CB-48F5-BD91-4205C353F219}" xr6:coauthVersionLast="33" xr6:coauthVersionMax="33" xr10:uidLastSave="{00000000-0000-0000-0000-000000000000}"/>
  <bookViews>
    <workbookView xWindow="0" yWindow="0" windowWidth="20520" windowHeight="9465" xr2:uid="{AE5B5C15-B562-49A5-BDA5-8471ED9CE114}"/>
  </bookViews>
  <sheets>
    <sheet name="Sheet1" sheetId="1" r:id="rId1"/>
  </sheets>
  <definedNames>
    <definedName name="F_osc">Sheet1!$B$6</definedName>
    <definedName name="F_soc">Sheet1!$B$6</definedName>
    <definedName name="Factor_i">Sheet1!$B$9</definedName>
    <definedName name="Factor_v">Sheet1!$B$10</definedName>
    <definedName name="R_i">Sheet1!$B$2</definedName>
    <definedName name="R_lv">Sheet1!$B$4</definedName>
    <definedName name="R_uv">Sheet1!$B$3</definedName>
    <definedName name="V_ref">Sheet1!$B$5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G2" i="1"/>
  <c r="B14" i="1"/>
  <c r="B10" i="1"/>
  <c r="B15" i="1" s="1"/>
  <c r="H4" i="1" s="1"/>
  <c r="B9" i="1"/>
  <c r="B3" i="1"/>
  <c r="B13" i="1" l="1"/>
  <c r="H2" i="1" s="1"/>
</calcChain>
</file>

<file path=xl/sharedStrings.xml><?xml version="1.0" encoding="utf-8"?>
<sst xmlns="http://schemas.openxmlformats.org/spreadsheetml/2006/main" count="29" uniqueCount="24">
  <si>
    <t>Current Register</t>
  </si>
  <si>
    <t>Voltage Upper Register</t>
  </si>
  <si>
    <t>Voltage Lower Register</t>
  </si>
  <si>
    <t>V_REF</t>
  </si>
  <si>
    <t>F_OSC</t>
  </si>
  <si>
    <t>Parameters</t>
  </si>
  <si>
    <t>Value</t>
  </si>
  <si>
    <t>Unit</t>
  </si>
  <si>
    <t>R</t>
  </si>
  <si>
    <t>V</t>
  </si>
  <si>
    <t>Hz</t>
  </si>
  <si>
    <t>Multipler</t>
  </si>
  <si>
    <t>Power</t>
  </si>
  <si>
    <t>Current</t>
  </si>
  <si>
    <t>Voltage</t>
  </si>
  <si>
    <t>Factor</t>
  </si>
  <si>
    <t>uW/Hz</t>
  </si>
  <si>
    <t>uA/Hz</t>
  </si>
  <si>
    <t>uV/Hz</t>
  </si>
  <si>
    <t>PulseWidth (us)</t>
  </si>
  <si>
    <t>Power(CF)</t>
  </si>
  <si>
    <t>Current(CF1,SEL=0)</t>
  </si>
  <si>
    <t>Voltage(CF1,SEL=1)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</si>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</sst>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CBE7-F609-44D3-8945-5F9CA13F5F3C}">
  <dimension ref="A1:H15"/>
  <sheetViews>
    <sheetView tabSelected="1" workbookViewId="0">
      <selection activeCell="F10" sqref="F10"/>
    </sheetView>
  </sheetViews>
  <sheetFormatPr defaultRowHeight="14.25" x14ac:dyDescent="0.45"/>
  <cols>
    <col min="1" max="1" width="19.06640625" bestFit="1" customWidth="1"/>
    <col min="2" max="2" width="10.73046875" bestFit="1" customWidth="1"/>
    <col min="5" max="5" width="15.796875" bestFit="1" customWidth="1"/>
    <col min="6" max="6" width="13.19921875" bestFit="1" customWidth="1"/>
    <col min="7" max="7" width="13.19921875" customWidth="1"/>
    <col min="8" max="8" width="11.73046875" bestFit="1" customWidth="1"/>
  </cols>
  <sheetData>
    <row r="1" spans="1:8" x14ac:dyDescent="0.45">
      <c r="A1" t="s">
        <v>5</v>
      </c>
      <c r="B1" t="s">
        <v>6</v>
      </c>
      <c r="C1" t="s">
        <v>7</v>
      </c>
      <c r="F1" t="s">
        <v>19</v>
      </c>
      <c r="G1" t="s">
        <v>10</v>
      </c>
      <c r="H1" t="s">
        <v>23</v>
      </c>
    </row>
    <row r="2" spans="1:8" x14ac:dyDescent="0.45">
      <c r="A2" t="s">
        <v>0</v>
      </c>
      <c r="B2">
        <v>4.0000000000000001E-3</v>
      </c>
      <c r="C2" t="s">
        <v>8</v>
      </c>
      <c r="E2" t="s">
        <v>20</v>
      </c>
      <c r="F2">
        <v>3524000</v>
      </c>
      <c r="G2">
        <f>IF(F2=0,0,1000000/F2)</f>
        <v>0.28376844494892167</v>
      </c>
      <c r="H2">
        <f>B13*1000000/(F2*1000000)</f>
        <v>0.88049476086859302</v>
      </c>
    </row>
    <row r="3" spans="1:8" x14ac:dyDescent="0.45">
      <c r="A3" t="s">
        <v>1</v>
      </c>
      <c r="B3">
        <f>6*470000</f>
        <v>2820000</v>
      </c>
      <c r="C3" t="s">
        <v>8</v>
      </c>
      <c r="E3" t="s">
        <v>21</v>
      </c>
      <c r="F3" s="1">
        <v>0</v>
      </c>
      <c r="G3">
        <f t="shared" ref="G3:G4" si="0">IF(F3=0,0,1000000/F3)</f>
        <v>0</v>
      </c>
      <c r="H3">
        <f>B14*G3/1000000</f>
        <v>0</v>
      </c>
    </row>
    <row r="4" spans="1:8" x14ac:dyDescent="0.45">
      <c r="A4" t="s">
        <v>2</v>
      </c>
      <c r="B4">
        <v>1000</v>
      </c>
      <c r="C4" t="s">
        <v>8</v>
      </c>
      <c r="E4" t="s">
        <v>22</v>
      </c>
      <c r="F4">
        <v>4320</v>
      </c>
      <c r="G4">
        <f t="shared" si="0"/>
        <v>231.4814814814815</v>
      </c>
      <c r="H4">
        <f>B15*1000000/(F4*1000000)</f>
        <v>113.50209555741827</v>
      </c>
    </row>
    <row r="5" spans="1:8" x14ac:dyDescent="0.45">
      <c r="A5" t="s">
        <v>3</v>
      </c>
      <c r="B5">
        <v>2.4300000000000002</v>
      </c>
      <c r="C5" t="s">
        <v>9</v>
      </c>
    </row>
    <row r="6" spans="1:8" x14ac:dyDescent="0.45">
      <c r="A6" t="s">
        <v>4</v>
      </c>
      <c r="B6">
        <v>3579000</v>
      </c>
      <c r="C6" t="s">
        <v>10</v>
      </c>
    </row>
    <row r="8" spans="1:8" x14ac:dyDescent="0.45">
      <c r="A8" t="s">
        <v>15</v>
      </c>
    </row>
    <row r="9" spans="1:8" x14ac:dyDescent="0.45">
      <c r="A9" t="s">
        <v>13</v>
      </c>
      <c r="B9">
        <f>R_i</f>
        <v>4.0000000000000001E-3</v>
      </c>
    </row>
    <row r="10" spans="1:8" x14ac:dyDescent="0.45">
      <c r="A10" t="s">
        <v>14</v>
      </c>
      <c r="B10">
        <f>(R_uv+R_lv)/R_lv</f>
        <v>2821</v>
      </c>
    </row>
    <row r="12" spans="1:8" x14ac:dyDescent="0.45">
      <c r="A12" t="s">
        <v>11</v>
      </c>
    </row>
    <row r="13" spans="1:8" x14ac:dyDescent="0.45">
      <c r="A13" t="s">
        <v>12</v>
      </c>
      <c r="B13">
        <f>1000000*128*V_ref*V_ref*Factor_v/(Factor_i*48*F_osc)</f>
        <v>3102863.537300922</v>
      </c>
      <c r="C13" t="s">
        <v>16</v>
      </c>
    </row>
    <row r="14" spans="1:8" x14ac:dyDescent="0.45">
      <c r="A14" t="s">
        <v>13</v>
      </c>
      <c r="B14">
        <f>1000000*512*V_ref/(Factor_i*24*F_osc)</f>
        <v>3621.1232187761943</v>
      </c>
      <c r="C14" t="s">
        <v>17</v>
      </c>
    </row>
    <row r="15" spans="1:8" x14ac:dyDescent="0.45">
      <c r="A15" t="s">
        <v>14</v>
      </c>
      <c r="B15">
        <f>1000000*512*V_ref*Factor_v/(2*F_osc)</f>
        <v>490329.05280804692</v>
      </c>
      <c r="C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F_osc</vt:lpstr>
      <vt:lpstr>F_soc</vt:lpstr>
      <vt:lpstr>Factor_i</vt:lpstr>
      <vt:lpstr>Factor_v</vt:lpstr>
      <vt:lpstr>R_i</vt:lpstr>
      <vt:lpstr>R_lv</vt:lpstr>
      <vt:lpstr>R_uv</vt:lpstr>
      <vt:lpstr>V_ref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Huang</dc:creator>
  <cp:lastModifiedBy>Justin Huang</cp:lastModifiedBy>
  <dcterms:created xsi:type="dcterms:W3CDTF">2018-06-24T00:20:42Z</dcterms:created>
  <dcterms:modified xsi:type="dcterms:W3CDTF">2018-06-24T00:52:07Z</dcterms:modified>
</cp:coreProperties>
</file>